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3130" windowHeight="12450" firstSheet="4" activeTab="8"/>
  </bookViews>
  <sheets>
    <sheet name="Sheet1" sheetId="1" r:id="rId1"/>
    <sheet name="Sheet9" sheetId="9" r:id="rId2"/>
    <sheet name="Relative_res" sheetId="10" r:id="rId3"/>
    <sheet name="variance" sheetId="18" r:id="rId4"/>
    <sheet name="gainRation" sheetId="14" r:id="rId5"/>
    <sheet name="Sheet2" sheetId="19" r:id="rId6"/>
    <sheet name="gainRation (2)" sheetId="17" r:id="rId7"/>
    <sheet name="alt_by_col" sheetId="12" r:id="rId8"/>
    <sheet name="Sum_res" sheetId="16" r:id="rId9"/>
  </sheets>
  <calcPr calcId="162913"/>
  <pivotCaches>
    <pivotCache cacheId="0" r:id="rId10"/>
    <pivotCache cacheId="1" r:id="rId11"/>
    <pivotCache cacheId="1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4" l="1"/>
  <c r="P67" i="14"/>
  <c r="P68" i="14"/>
  <c r="P69" i="14"/>
  <c r="P70" i="14"/>
  <c r="P71" i="14"/>
  <c r="P72" i="14"/>
  <c r="P73" i="14"/>
  <c r="P74" i="14"/>
  <c r="P75" i="14"/>
  <c r="P65" i="14"/>
  <c r="P54" i="14"/>
  <c r="P55" i="14"/>
  <c r="P56" i="14"/>
  <c r="P57" i="14"/>
  <c r="P58" i="14"/>
  <c r="P59" i="14"/>
  <c r="P60" i="14"/>
  <c r="P61" i="14"/>
  <c r="P62" i="14"/>
  <c r="P63" i="14"/>
  <c r="P53" i="14"/>
  <c r="P42" i="14"/>
  <c r="P43" i="14"/>
  <c r="P44" i="14"/>
  <c r="P45" i="14"/>
  <c r="P46" i="14"/>
  <c r="P47" i="14"/>
  <c r="P48" i="14"/>
  <c r="P49" i="14"/>
  <c r="P50" i="14"/>
  <c r="P51" i="14"/>
  <c r="P41" i="14"/>
  <c r="P30" i="14"/>
  <c r="P31" i="14"/>
  <c r="P32" i="14"/>
  <c r="P33" i="14"/>
  <c r="P34" i="14"/>
  <c r="P35" i="14"/>
  <c r="P36" i="14"/>
  <c r="P37" i="14"/>
  <c r="P38" i="14"/>
  <c r="P39" i="14"/>
  <c r="P29" i="14"/>
  <c r="P18" i="14"/>
  <c r="P19" i="14"/>
  <c r="P20" i="14"/>
  <c r="P21" i="14"/>
  <c r="P22" i="14"/>
  <c r="P23" i="14"/>
  <c r="P24" i="14"/>
  <c r="P25" i="14"/>
  <c r="P26" i="14"/>
  <c r="P27" i="14"/>
  <c r="P17" i="14"/>
  <c r="P6" i="14"/>
  <c r="P7" i="14"/>
  <c r="P8" i="14"/>
  <c r="P9" i="14"/>
  <c r="P10" i="14"/>
  <c r="P11" i="14"/>
  <c r="P12" i="14"/>
  <c r="P13" i="14"/>
  <c r="P14" i="14"/>
  <c r="P15" i="14"/>
  <c r="P5" i="14"/>
  <c r="H66" i="14"/>
  <c r="H67" i="14"/>
  <c r="H68" i="14"/>
  <c r="H69" i="14"/>
  <c r="H70" i="14"/>
  <c r="H71" i="14"/>
  <c r="H72" i="14"/>
  <c r="H73" i="14"/>
  <c r="H74" i="14"/>
  <c r="H75" i="14"/>
  <c r="H65" i="14"/>
  <c r="H54" i="14"/>
  <c r="H55" i="14"/>
  <c r="H56" i="14"/>
  <c r="H57" i="14"/>
  <c r="H58" i="14"/>
  <c r="H59" i="14"/>
  <c r="H60" i="14"/>
  <c r="H61" i="14"/>
  <c r="H62" i="14"/>
  <c r="H63" i="14"/>
  <c r="H53" i="14"/>
  <c r="H42" i="14"/>
  <c r="H43" i="14"/>
  <c r="H44" i="14"/>
  <c r="H45" i="14"/>
  <c r="H46" i="14"/>
  <c r="H47" i="14"/>
  <c r="H48" i="14"/>
  <c r="H49" i="14"/>
  <c r="H50" i="14"/>
  <c r="H51" i="14"/>
  <c r="H41" i="14"/>
  <c r="H39" i="14"/>
  <c r="H30" i="14"/>
  <c r="H31" i="14"/>
  <c r="H32" i="14"/>
  <c r="H33" i="14"/>
  <c r="H34" i="14"/>
  <c r="H35" i="14"/>
  <c r="H36" i="14"/>
  <c r="H37" i="14"/>
  <c r="H38" i="14"/>
  <c r="H29" i="14"/>
  <c r="H18" i="14"/>
  <c r="H19" i="14"/>
  <c r="H20" i="14"/>
  <c r="H21" i="14"/>
  <c r="H22" i="14"/>
  <c r="H23" i="14"/>
  <c r="H24" i="14"/>
  <c r="H25" i="14"/>
  <c r="H26" i="14"/>
  <c r="H27" i="14"/>
  <c r="H17" i="14"/>
  <c r="H6" i="14"/>
  <c r="H7" i="14"/>
  <c r="H8" i="14"/>
  <c r="H9" i="14"/>
  <c r="H10" i="14"/>
  <c r="H11" i="14"/>
  <c r="H12" i="14"/>
  <c r="H13" i="14"/>
  <c r="H14" i="14"/>
  <c r="H15" i="14"/>
  <c r="H5" i="14"/>
  <c r="K41" i="18" l="1"/>
  <c r="V42" i="18"/>
  <c r="V43" i="18"/>
  <c r="V44" i="18"/>
  <c r="V45" i="18"/>
  <c r="V46" i="18"/>
  <c r="V47" i="18"/>
  <c r="V48" i="18"/>
  <c r="V49" i="18"/>
  <c r="V50" i="18"/>
  <c r="V51" i="18"/>
  <c r="V41" i="18"/>
  <c r="V30" i="18"/>
  <c r="V31" i="18"/>
  <c r="V32" i="18"/>
  <c r="V33" i="18"/>
  <c r="V34" i="18"/>
  <c r="V35" i="18"/>
  <c r="V36" i="18"/>
  <c r="V37" i="18"/>
  <c r="V38" i="18"/>
  <c r="V39" i="18"/>
  <c r="V29" i="18"/>
  <c r="V18" i="18"/>
  <c r="V19" i="18"/>
  <c r="V20" i="18"/>
  <c r="V21" i="18"/>
  <c r="V22" i="18"/>
  <c r="V23" i="18"/>
  <c r="V24" i="18"/>
  <c r="V25" i="18"/>
  <c r="V26" i="18"/>
  <c r="V27" i="18"/>
  <c r="V17" i="18"/>
  <c r="V6" i="18"/>
  <c r="V7" i="18"/>
  <c r="V8" i="18"/>
  <c r="V9" i="18"/>
  <c r="V10" i="18"/>
  <c r="V11" i="18"/>
  <c r="V12" i="18"/>
  <c r="V13" i="18"/>
  <c r="V14" i="18"/>
  <c r="V15" i="18"/>
  <c r="V5" i="18"/>
  <c r="V54" i="18"/>
  <c r="V55" i="18"/>
  <c r="V56" i="18"/>
  <c r="V57" i="18"/>
  <c r="V58" i="18"/>
  <c r="V59" i="18"/>
  <c r="V60" i="18"/>
  <c r="V61" i="18"/>
  <c r="V62" i="18"/>
  <c r="V63" i="18"/>
  <c r="V53" i="18"/>
  <c r="V66" i="18"/>
  <c r="V67" i="18"/>
  <c r="V68" i="18"/>
  <c r="V69" i="18"/>
  <c r="V70" i="18"/>
  <c r="V71" i="18"/>
  <c r="V72" i="18"/>
  <c r="V73" i="18"/>
  <c r="V74" i="18"/>
  <c r="V75" i="18"/>
  <c r="V65" i="18"/>
  <c r="K65" i="18" l="1"/>
  <c r="K42" i="18"/>
  <c r="K43" i="18"/>
  <c r="K44" i="18"/>
  <c r="K45" i="18"/>
  <c r="K46" i="18"/>
  <c r="K47" i="18"/>
  <c r="K48" i="18"/>
  <c r="K49" i="18"/>
  <c r="K50" i="18"/>
  <c r="K51" i="18"/>
  <c r="K35" i="18"/>
  <c r="K36" i="18"/>
  <c r="K37" i="18"/>
  <c r="K38" i="18"/>
  <c r="K39" i="18"/>
  <c r="K29" i="18"/>
  <c r="K30" i="18"/>
  <c r="K31" i="18"/>
  <c r="K32" i="18"/>
  <c r="K33" i="18"/>
  <c r="K34" i="18"/>
  <c r="L19" i="18"/>
  <c r="L22" i="18"/>
  <c r="K23" i="18"/>
  <c r="K18" i="18"/>
  <c r="K19" i="18"/>
  <c r="K20" i="18"/>
  <c r="K21" i="18"/>
  <c r="K22" i="18"/>
  <c r="K24" i="18"/>
  <c r="K25" i="18"/>
  <c r="K26" i="18"/>
  <c r="K27" i="18"/>
  <c r="K17" i="18"/>
  <c r="K6" i="18"/>
  <c r="K7" i="18"/>
  <c r="K8" i="18"/>
  <c r="K9" i="18"/>
  <c r="K10" i="18"/>
  <c r="K11" i="18"/>
  <c r="K12" i="18"/>
  <c r="K13" i="18"/>
  <c r="K14" i="18"/>
  <c r="K15" i="18"/>
  <c r="K16" i="18"/>
  <c r="K28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K67" i="18"/>
  <c r="K68" i="18"/>
  <c r="K69" i="18"/>
  <c r="K70" i="18"/>
  <c r="K71" i="18"/>
  <c r="K72" i="18"/>
  <c r="K73" i="18"/>
  <c r="K74" i="18"/>
  <c r="K75" i="18"/>
  <c r="K5" i="18"/>
  <c r="N27" i="18"/>
  <c r="N23" i="18"/>
  <c r="L25" i="18" l="1"/>
  <c r="L24" i="18"/>
  <c r="L26" i="18"/>
  <c r="L23" i="18"/>
  <c r="L27" i="18"/>
  <c r="I39" i="10"/>
</calcChain>
</file>

<file path=xl/sharedStrings.xml><?xml version="1.0" encoding="utf-8"?>
<sst xmlns="http://schemas.openxmlformats.org/spreadsheetml/2006/main" count="1238" uniqueCount="60">
  <si>
    <t>alternative_name</t>
  </si>
  <si>
    <t>alternative_id</t>
  </si>
  <si>
    <t>lambda_exp</t>
  </si>
  <si>
    <t>vote</t>
  </si>
  <si>
    <t>expert_sat</t>
  </si>
  <si>
    <t>crowd_sat</t>
  </si>
  <si>
    <t>satisfaction_area</t>
  </si>
  <si>
    <t>satisfaction_sum</t>
  </si>
  <si>
    <t>method</t>
  </si>
  <si>
    <t>diff_sat</t>
  </si>
  <si>
    <t>extreme</t>
  </si>
  <si>
    <t>crowd_std</t>
  </si>
  <si>
    <t>expert_std</t>
  </si>
  <si>
    <t>case_1</t>
  </si>
  <si>
    <t>Kalai</t>
  </si>
  <si>
    <t>Nash</t>
  </si>
  <si>
    <t>crowd_mean</t>
  </si>
  <si>
    <t>expert_mean</t>
  </si>
  <si>
    <t>mean</t>
  </si>
  <si>
    <t>crowd_median</t>
  </si>
  <si>
    <t>expert_median</t>
  </si>
  <si>
    <t>median</t>
  </si>
  <si>
    <t>crowd_majority</t>
  </si>
  <si>
    <t>expert_majority</t>
  </si>
  <si>
    <t>majority</t>
  </si>
  <si>
    <t>case_2</t>
  </si>
  <si>
    <t>case_4</t>
  </si>
  <si>
    <t>case_6</t>
  </si>
  <si>
    <t>case_7</t>
  </si>
  <si>
    <t>case_8</t>
  </si>
  <si>
    <t>Row Labels</t>
  </si>
  <si>
    <t>Column Labels</t>
  </si>
  <si>
    <t>expert sat</t>
  </si>
  <si>
    <t>crowd sat</t>
  </si>
  <si>
    <t>given vote</t>
  </si>
  <si>
    <t>lambda exp</t>
  </si>
  <si>
    <t>rel_crowd_sat</t>
  </si>
  <si>
    <t>rel_expert_sat</t>
  </si>
  <si>
    <t>rel crowd sat</t>
  </si>
  <si>
    <t>rel expert sat</t>
  </si>
  <si>
    <t>gain_ratio</t>
  </si>
  <si>
    <t>gain ratio</t>
  </si>
  <si>
    <t>avg_gain</t>
  </si>
  <si>
    <t>rel-crowd_sat</t>
  </si>
  <si>
    <t>rel-expert_sat</t>
  </si>
  <si>
    <t>rel-satisfaction_area</t>
  </si>
  <si>
    <t>rel-satisfaction_sum</t>
  </si>
  <si>
    <t>satisfaction area</t>
  </si>
  <si>
    <t>satisfaction sum</t>
  </si>
  <si>
    <t>Sum of satisfaction_sum</t>
  </si>
  <si>
    <t>Sum of satisfaction_area</t>
  </si>
  <si>
    <t>diff_gain</t>
  </si>
  <si>
    <t>Grand Total</t>
  </si>
  <si>
    <t>Average of diff_gain</t>
  </si>
  <si>
    <t xml:space="preserve">vote </t>
  </si>
  <si>
    <t>alt_names</t>
  </si>
  <si>
    <t>methods</t>
  </si>
  <si>
    <t>(Multiple Items)</t>
  </si>
  <si>
    <t>Average of crowd_sat</t>
  </si>
  <si>
    <t>Average of expert_sat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</si>
</sst>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"/>
    <numFmt numFmtId="165" formatCode="0.00000000"/>
    <numFmt numFmtId="166" formatCode="0.0000000"/>
    <numFmt numFmtId="167" formatCode="0.000000"/>
    <numFmt numFmtId="168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left" indent="1"/>
    </xf>
    <xf numFmtId="168" fontId="0" fillId="2" borderId="0" xfId="0" applyNumberFormat="1" applyFill="1"/>
    <xf numFmtId="0" fontId="0" fillId="3" borderId="0" xfId="0" applyFill="1" applyAlignment="1">
      <alignment horizontal="left"/>
    </xf>
    <xf numFmtId="168" fontId="0" fillId="3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168" fontId="1" fillId="2" borderId="0" xfId="0" applyNumberFormat="1" applyFont="1" applyFill="1"/>
    <xf numFmtId="168" fontId="0" fillId="4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/>
    <xf numFmtId="169" fontId="0" fillId="4" borderId="0" xfId="0" applyNumberFormat="1" applyFill="1"/>
    <xf numFmtId="169" fontId="1" fillId="4" borderId="0" xfId="0" applyNumberFormat="1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5" borderId="0" xfId="0" applyNumberFormat="1" applyFill="1"/>
    <xf numFmtId="168" fontId="0" fillId="6" borderId="0" xfId="0" applyNumberFormat="1" applyFill="1"/>
    <xf numFmtId="0" fontId="1" fillId="7" borderId="10" xfId="0" applyFont="1" applyFill="1" applyBorder="1"/>
    <xf numFmtId="0" fontId="1" fillId="7" borderId="11" xfId="0" applyFont="1" applyFill="1" applyBorder="1" applyAlignment="1">
      <alignment horizontal="left"/>
    </xf>
    <xf numFmtId="0" fontId="1" fillId="7" borderId="11" xfId="0" applyNumberFormat="1" applyFont="1" applyFill="1" applyBorder="1"/>
  </cellXfs>
  <cellStyles count="1">
    <cellStyle name="Normal" xfId="0" builtinId="0"/>
  </cellStyles>
  <dxfs count="1524"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7" formatCode="0.000000"/>
    </dxf>
    <dxf>
      <numFmt numFmtId="170" formatCode="0.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9" formatCode="0.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67.549021874998" createdVersion="6" refreshedVersion="6" minRefreshableVersion="3" recordCount="132">
  <cacheSource type="worksheet">
    <worksheetSource name="Table1"/>
  </cacheSource>
  <cacheFields count="16">
    <cacheField name="alternative_name" numFmtId="0">
      <sharedItems count="6">
        <s v="case_1"/>
        <s v="case_2"/>
        <s v="case_4"/>
        <s v="case_6"/>
        <s v="case_7"/>
        <s v="case_8"/>
      </sharedItems>
    </cacheField>
    <cacheField name="alternative_id" numFmtId="0">
      <sharedItems containsSemiMixedTypes="0" containsString="0" containsNumber="1" containsInteger="1" minValue="0" maxValue="5"/>
    </cacheField>
    <cacheField name="lambda_exp" numFmtId="0">
      <sharedItems containsString="0" containsBlank="1" containsNumber="1" minValue="0.48295454545454503" maxValue="0.69060773480662996"/>
    </cacheField>
    <cacheField name="vote" numFmtId="0">
      <sharedItems containsSemiMixedTypes="0" containsString="0" containsNumber="1" minValue="1" maxValue="10"/>
    </cacheField>
    <cacheField name="expert_sat" numFmtId="0">
      <sharedItems containsSemiMixedTypes="0" containsString="0" containsNumber="1" minValue="1" maxValue="10"/>
    </cacheField>
    <cacheField name="crowd_sat" numFmtId="0">
      <sharedItems containsSemiMixedTypes="0" containsString="0" containsNumber="1" minValue="1" maxValue="10"/>
    </cacheField>
    <cacheField name="satisfaction_area" numFmtId="0">
      <sharedItems containsSemiMixedTypes="0" containsString="0" containsNumber="1" minValue="8" maxValue="100"/>
    </cacheField>
    <cacheField name="satisfaction_sum" numFmtId="0">
      <sharedItems containsSemiMixedTypes="0" containsString="0" containsNumber="1" minValue="8.2666666666666604" maxValue="20"/>
    </cacheField>
    <cacheField name="rel_crowd_sat" numFmtId="0">
      <sharedItems containsSemiMixedTypes="0" containsString="0" containsNumber="1" minValue="0.1" maxValue="1"/>
    </cacheField>
    <cacheField name="rel_expert_sat" numFmtId="0">
      <sharedItems containsSemiMixedTypes="0" containsString="0" containsNumber="1" minValue="0.1" maxValue="1"/>
    </cacheField>
    <cacheField name="gain_ratio" numFmtId="0">
      <sharedItems containsSemiMixedTypes="0" containsString="0" containsNumber="1" minValue="0" maxValue="0.9"/>
    </cacheField>
    <cacheField name="method" numFmtId="0">
      <sharedItems count="11">
        <s v="Kalai"/>
        <s v="Nash"/>
        <s v="crowd_mean"/>
        <s v="expert_mean"/>
        <s v="mean"/>
        <s v="crowd_median"/>
        <s v="expert_median"/>
        <s v="median"/>
        <s v="crowd_majority"/>
        <s v="expert_majority"/>
        <s v="majority"/>
      </sharedItems>
    </cacheField>
    <cacheField name="diff_sat" numFmtId="0">
      <sharedItems containsSemiMixedTypes="0" containsString="0" containsNumber="1" minValue="-9" maxValue="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crowd_std" numFmtId="0">
      <sharedItems containsSemiMixedTypes="0" containsString="0" containsNumber="1" minValue="0" maxValue="3.4236822282449002"/>
    </cacheField>
    <cacheField name="expert_std" numFmtId="0">
      <sharedItems containsSemiMixedTypes="0" containsString="0" containsNumber="1" minValue="0" maxValue="3.6817870057290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Kovačević" refreshedDate="44167.552956944448" createdVersion="6" refreshedVersion="6" minRefreshableVersion="3" recordCount="22">
  <cacheSource type="worksheet">
    <worksheetSource name="Table2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crowd_sat" numFmtId="0">
      <sharedItems containsSemiMixedTypes="0" containsString="0" containsNumber="1" minValue="4.4833333333333298" maxValue="8.9966666666666608"/>
    </cacheField>
    <cacheField name="expert_sat" numFmtId="0">
      <sharedItems containsSemiMixedTypes="0" containsString="0" containsNumber="1" minValue="5.3333333333333304" maxValue="9.1111111111111107"/>
    </cacheField>
    <cacheField name="satisfaction_area" numFmtId="0">
      <sharedItems containsSemiMixedTypes="0" containsString="0" containsNumber="1" minValue="38.1377777777777" maxValue="56.930756838074998"/>
    </cacheField>
    <cacheField name="satisfaction_sum" numFmtId="0">
      <sharedItems containsSemiMixedTypes="0" containsString="0" containsNumber="1" minValue="12.612222222222201" maxValue="14.99666644570329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rel-crowd_sat" numFmtId="0">
      <sharedItems containsSemiMixedTypes="0" containsString="0" containsNumber="1" minValue="0.49833271582067401" maxValue="1"/>
    </cacheField>
    <cacheField name="rel-expert_sat" numFmtId="0">
      <sharedItems containsSemiMixedTypes="0" containsString="0" containsNumber="1" minValue="0.585365853658536" maxValue="1"/>
    </cacheField>
    <cacheField name="rel-satisfaction_area" numFmtId="0">
      <sharedItems containsSemiMixedTypes="0" containsString="0" containsNumber="1" minValue="0.47829601487349399" maxValue="0.77521028800774905"/>
    </cacheField>
    <cacheField name="rel-satisfaction_sum" numFmtId="0">
      <sharedItems containsSemiMixedTypes="0" containsString="0" containsNumber="1" minValue="0.72620727741302005" maxValue="0.87808208972305202"/>
    </cacheField>
    <cacheField name="avg_gain" numFmtId="0">
      <sharedItems containsSemiMixedTypes="0" containsString="0" containsNumber="1" minValue="0" maxValue="0.42615768726689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 Kovačević" refreshedDate="44237.552687384261" createdVersion="6" refreshedVersion="6" minRefreshableVersion="3" recordCount="132">
  <cacheSource type="worksheet">
    <worksheetSource ref="A1:H133" sheet="Sheet2"/>
  </cacheSource>
  <cacheFields count="8">
    <cacheField name="extreme" numFmtId="0">
      <sharedItems containsSemiMixedTypes="0" containsString="0" containsNumber="1" containsInteger="1" minValue="0" maxValue="1" count="2">
        <n v="1"/>
        <n v="0"/>
      </sharedItems>
    </cacheField>
    <cacheField name="alt_names" numFmtId="0">
      <sharedItems count="6">
        <s v="case_1"/>
        <s v="case_2"/>
        <s v="case_4"/>
        <s v="case_6"/>
        <s v="case_7"/>
        <s v="case_8"/>
      </sharedItems>
    </cacheField>
    <cacheField name="methods" numFmtId="0">
      <sharedItems count="12">
        <s v="crowd_majority"/>
        <s v="crowd_mean"/>
        <s v="crowd_median"/>
        <s v="expert_majority"/>
        <s v="expert_mean"/>
        <s v="expert_median"/>
        <s v="Kalai"/>
        <s v="majority"/>
        <s v="mean"/>
        <s v="median"/>
        <s v="Nash"/>
        <s v="case_7" u="1"/>
      </sharedItems>
    </cacheField>
    <cacheField name="expert sat" numFmtId="0">
      <sharedItems containsSemiMixedTypes="0" containsString="0" containsNumber="1" minValue="1" maxValue="10"/>
    </cacheField>
    <cacheField name="crowd sat" numFmtId="0">
      <sharedItems containsSemiMixedTypes="0" containsString="0" containsNumber="1" minValue="1" maxValue="10"/>
    </cacheField>
    <cacheField name="rel expert sat" numFmtId="0">
      <sharedItems containsSemiMixedTypes="0" containsString="0" containsNumber="1" minValue="0.1" maxValue="1"/>
    </cacheField>
    <cacheField name="rel crowd sat" numFmtId="0">
      <sharedItems containsSemiMixedTypes="0" containsString="0" containsNumber="1" minValue="0.1" maxValue="1"/>
    </cacheField>
    <cacheField name="diff_gain" numFmtId="0">
      <sharedItems containsSemiMixedTypes="0" containsString="0" containsNumber="1" minValue="-0.9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n v="0"/>
    <n v="0.5"/>
    <n v="1.00000001959309"/>
    <n v="9.6666666601356308"/>
    <n v="9.4199999945139297"/>
    <n v="91.059999885445706"/>
    <n v="19.086666654649498"/>
    <n v="0.99999999941761497"/>
    <n v="0.999999999324376"/>
    <n v="0"/>
    <x v="0"/>
    <n v="0.246666665621701"/>
    <x v="0"/>
    <n v="0.96104110213871696"/>
    <n v="0.47140452079103101"/>
  </r>
  <r>
    <x v="0"/>
    <n v="0"/>
    <n v="0.5"/>
    <n v="1"/>
    <n v="9.6666666666666607"/>
    <n v="9.42"/>
    <n v="91.059999999999903"/>
    <n v="19.086666666666599"/>
    <n v="1"/>
    <n v="1"/>
    <n v="0"/>
    <x v="1"/>
    <n v="0.24666666666666601"/>
    <x v="0"/>
    <n v="0.96104110213871696"/>
    <n v="0.47140452079103101"/>
  </r>
  <r>
    <x v="0"/>
    <n v="0"/>
    <m/>
    <n v="1.58"/>
    <n v="9.4733333333333292"/>
    <n v="9.2576000000000001"/>
    <n v="87.700330666666602"/>
    <n v="18.730933333333301"/>
    <n v="0.98276008492569"/>
    <n v="0.98"/>
    <n v="2.7600849256897899E-3"/>
    <x v="2"/>
    <n v="0.215733333333334"/>
    <x v="0"/>
    <n v="0.96104110213871696"/>
    <n v="0.47140452079103101"/>
  </r>
  <r>
    <x v="0"/>
    <n v="0"/>
    <m/>
    <n v="1.3333333333333299"/>
    <n v="9.55555555555555"/>
    <n v="9.3266666666666609"/>
    <n v="89.121481481481496"/>
    <n v="18.8822222222222"/>
    <n v="0.99009200283085597"/>
    <n v="0.98850574712643602"/>
    <n v="1.58625570441972E-3"/>
    <x v="3"/>
    <n v="0.228888888888887"/>
    <x v="0"/>
    <n v="0.96104110213871696"/>
    <n v="0.47140452079103101"/>
  </r>
  <r>
    <x v="0"/>
    <n v="0"/>
    <m/>
    <n v="1.56603773584905"/>
    <n v="9.4779874213836397"/>
    <n v="9.2615094339622601"/>
    <n v="87.780469918120303"/>
    <n v="18.739496855345902"/>
    <n v="0.98317509914673695"/>
    <n v="0.98048145738451498"/>
    <n v="2.6936417622217498E-3"/>
    <x v="4"/>
    <n v="0.21647798742138399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5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6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7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8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9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10"/>
    <n v="0.24666666666666601"/>
    <x v="0"/>
    <n v="0.96104110213871696"/>
    <n v="0.47140452079103101"/>
  </r>
  <r>
    <x v="1"/>
    <n v="1"/>
    <n v="0.50370932389141698"/>
    <n v="2.0000103302130001"/>
    <n v="9.3333230031203307"/>
    <n v="2.4400103302130001"/>
    <n v="22.773404542828199"/>
    <n v="11.7733333333333"/>
    <n v="0.255231206089226"/>
    <n v="0.96551617273658596"/>
    <n v="1.11022302462515E-16"/>
    <x v="0"/>
    <n v="6.8933126729073297"/>
    <x v="0"/>
    <n v="0.82849260708831896"/>
    <n v="0.47140452079103101"/>
  </r>
  <r>
    <x v="1"/>
    <n v="1"/>
    <n v="0.499999999999999"/>
    <n v="5.4464557155222302"/>
    <n v="5.8868776178111002"/>
    <n v="5.8864557155222297"/>
    <n v="34.652844399944001"/>
    <n v="11.7733333333333"/>
    <n v="0.61573804555671796"/>
    <n v="0.60898733977356201"/>
    <n v="6.3482902900016099E-3"/>
    <x v="1"/>
    <n v="4.2190228887051202E-4"/>
    <x v="0"/>
    <n v="0.82849260708831896"/>
    <n v="0.47140452079103101"/>
  </r>
  <r>
    <x v="1"/>
    <n v="1"/>
    <m/>
    <n v="9.56"/>
    <n v="1.7733333333333301"/>
    <n v="9.3488000000000007"/>
    <n v="16.578538666666599"/>
    <n v="11.1221333333333"/>
    <n v="0.97790794979079498"/>
    <n v="0.18344827586206799"/>
    <n v="0.79445967392872596"/>
    <x v="2"/>
    <n v="-7.5754666666666601"/>
    <x v="0"/>
    <n v="0.82849260708831896"/>
    <n v="0.47140452079103101"/>
  </r>
  <r>
    <x v="1"/>
    <n v="1"/>
    <m/>
    <n v="1.3333333333333299"/>
    <n v="9.55555555555555"/>
    <n v="1.7733333333333301"/>
    <n v="16.9451851851851"/>
    <n v="11.3288888888888"/>
    <n v="0.18549511854951101"/>
    <n v="0.98850574712643602"/>
    <n v="0.80301062857692496"/>
    <x v="3"/>
    <n v="7.7822222222222202"/>
    <x v="0"/>
    <n v="0.82849260708831896"/>
    <n v="0.47140452079103101"/>
  </r>
  <r>
    <x v="1"/>
    <n v="1"/>
    <m/>
    <n v="9.0943396226415096"/>
    <n v="2.2389937106918198"/>
    <n v="9.1252830188679201"/>
    <n v="20.431451287528098"/>
    <n v="11.3642767295597"/>
    <n v="0.95452751243388201"/>
    <n v="0.231620039037085"/>
    <n v="0.72290747339679695"/>
    <x v="4"/>
    <n v="-6.8862893081760896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5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6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7"/>
    <n v="-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8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9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10"/>
    <n v="-8.2266666666666595"/>
    <x v="0"/>
    <n v="0.82849260708831896"/>
    <n v="0.47140452079103101"/>
  </r>
  <r>
    <x v="2"/>
    <n v="2"/>
    <n v="0.67415730337078605"/>
    <n v="9.9999976866124598"/>
    <n v="9.6666658955374896"/>
    <n v="5.2800009253550098"/>
    <n v="51.0400048735357"/>
    <n v="14.946666820892499"/>
    <n v="0.73333346185486303"/>
    <n v="0.99999992022801598"/>
    <n v="1.11022302462515E-16"/>
    <x v="0"/>
    <n v="4.38666497018247"/>
    <x v="0"/>
    <n v="3.4236822282449002"/>
    <n v="0.47140452079103101"/>
  </r>
  <r>
    <x v="2"/>
    <n v="2"/>
    <n v="0.49999999943053403"/>
    <n v="9.0000000233832598"/>
    <n v="9.3333333411277497"/>
    <n v="5.6799999906466896"/>
    <n v="53.013333290307997"/>
    <n v="15.013333331774399"/>
    <n v="0.78888888758981801"/>
    <n v="0.96551724218562895"/>
    <n v="0.142528736098229"/>
    <x v="1"/>
    <n v="3.6533333504810601"/>
    <x v="0"/>
    <n v="3.4236822282449002"/>
    <n v="0.47140452079103101"/>
  </r>
  <r>
    <x v="2"/>
    <n v="2"/>
    <m/>
    <n v="5.28"/>
    <n v="5.6133333333333297"/>
    <n v="6.8927999999999896"/>
    <n v="38.691583999999999"/>
    <n v="12.506133333333301"/>
    <n v="0.95733333333333304"/>
    <n v="0.580689655172413"/>
    <n v="0.37664367816091898"/>
    <x v="2"/>
    <n v="-1.2794666666666601"/>
    <x v="0"/>
    <n v="3.4236822282449002"/>
    <n v="0.47140452079103101"/>
  </r>
  <r>
    <x v="2"/>
    <n v="2"/>
    <m/>
    <n v="9.6666666666666607"/>
    <n v="9.55555555555555"/>
    <n v="5.4133333333333304"/>
    <n v="51.727407407407398"/>
    <n v="14.968888888888801"/>
    <n v="0.75185185185185199"/>
    <n v="0.98850574712643602"/>
    <n v="0.236653895274584"/>
    <x v="3"/>
    <n v="4.1422222222222196"/>
    <x v="0"/>
    <n v="3.4236822282449002"/>
    <n v="0.47140452079103101"/>
  </r>
  <r>
    <x v="2"/>
    <n v="2"/>
    <m/>
    <n v="5.52830188679245"/>
    <n v="5.8616352201257804"/>
    <n v="6.8332075471697999"/>
    <n v="40.0537700249198"/>
    <n v="12.6948427672955"/>
    <n v="0.94905660377358403"/>
    <n v="0.60637605725439103"/>
    <n v="0.342680546519192"/>
    <x v="4"/>
    <n v="-0.97157232704402197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5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6"/>
    <n v="4.3866666666666596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7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8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9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10"/>
    <n v="4.3866666666666596"/>
    <x v="0"/>
    <n v="3.4236822282449002"/>
    <n v="0.47140452079103101"/>
  </r>
  <r>
    <x v="3"/>
    <n v="3"/>
    <n v="0.53134635149023601"/>
    <n v="7.0000000006500596"/>
    <n v="7.3333333326832602"/>
    <n v="7.5200000005980501"/>
    <n v="55.146666666163902"/>
    <n v="14.8533333332813"/>
    <n v="0.80000000006362304"/>
    <n v="0.91666666658540796"/>
    <n v="0"/>
    <x v="0"/>
    <n v="-0.186666667914789"/>
    <x v="0"/>
    <n v="0.97979589711327097"/>
    <n v="2.4944382578492901"/>
  </r>
  <r>
    <x v="3"/>
    <n v="3"/>
    <n v="0.50000325151097802"/>
    <n v="6.9999996904077699"/>
    <n v="7.3333334365307401"/>
    <n v="7.5199997151751496"/>
    <n v="55.146665353995601"/>
    <n v="14.853333151705799"/>
    <n v="0.79999996969948395"/>
    <n v="0.91666667956634196"/>
    <n v="2.70362023757252E-2"/>
    <x v="1"/>
    <n v="-0.18666627864440999"/>
    <x v="0"/>
    <n v="0.97979589711327097"/>
    <n v="2.4944382578492901"/>
  </r>
  <r>
    <x v="3"/>
    <n v="3"/>
    <m/>
    <n v="9.4"/>
    <n v="4.93333333333333"/>
    <n v="9.2319999999999904"/>
    <n v="45.544533333333298"/>
    <n v="14.165333333333299"/>
    <n v="0.98212765957446702"/>
    <n v="0.61666666666666603"/>
    <n v="0.36546099290780099"/>
    <x v="2"/>
    <n v="-4.2986666666666604"/>
    <x v="0"/>
    <n v="0.97979589711327097"/>
    <n v="2.4944382578492901"/>
  </r>
  <r>
    <x v="3"/>
    <n v="3"/>
    <m/>
    <n v="4.3333333333333304"/>
    <n v="7.7777777777777697"/>
    <n v="4.93333333333333"/>
    <n v="38.370370370370402"/>
    <n v="12.7111111111111"/>
    <n v="0.52482269503546097"/>
    <n v="0.97222222222222199"/>
    <n v="0.44739952718676002"/>
    <x v="3"/>
    <n v="2.8444444444444401"/>
    <x v="0"/>
    <n v="0.97979589711327097"/>
    <n v="2.4944382578492901"/>
  </r>
  <r>
    <x v="3"/>
    <n v="3"/>
    <m/>
    <n v="9.1132075471698109"/>
    <n v="5.2201257861635204"/>
    <n v="9.1516981132075408"/>
    <n v="47.773015307938699"/>
    <n v="14.371823899371"/>
    <n v="0.97358490566037703"/>
    <n v="0.65251572327044005"/>
    <n v="0.32106918238993598"/>
    <x v="4"/>
    <n v="-3.9315723270440199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5"/>
    <n v="-5.0666666666666602"/>
    <x v="0"/>
    <n v="0.97979589711327097"/>
    <n v="2.4944382578492901"/>
  </r>
  <r>
    <x v="3"/>
    <n v="3"/>
    <m/>
    <n v="5"/>
    <n v="8"/>
    <n v="5.6"/>
    <n v="44.8"/>
    <n v="13.6"/>
    <n v="0.59574468085106302"/>
    <n v="1"/>
    <n v="0.40425531914893598"/>
    <x v="6"/>
    <n v="2.4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7"/>
    <n v="-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8"/>
    <n v="-5.0666666666666602"/>
    <x v="0"/>
    <n v="0.97979589711327097"/>
    <n v="2.4944382578492901"/>
  </r>
  <r>
    <x v="3"/>
    <n v="3"/>
    <m/>
    <n v="1"/>
    <n v="6.6666666666666599"/>
    <n v="1.6"/>
    <n v="10.6666666666666"/>
    <n v="8.2666666666666604"/>
    <n v="0.170212765957446"/>
    <n v="0.83333333333333304"/>
    <n v="0.66312056737588598"/>
    <x v="9"/>
    <n v="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10"/>
    <n v="-5.0666666666666602"/>
    <x v="0"/>
    <n v="0.97979589711327097"/>
    <n v="2.4944382578492901"/>
  </r>
  <r>
    <x v="4"/>
    <n v="4"/>
    <n v="0.5"/>
    <n v="4.9999999999045599"/>
    <n v="7.3333333333015203"/>
    <n v="8.0599999999885394"/>
    <n v="59.106666666326198"/>
    <n v="15.39333333329"/>
    <n v="0.99999999999857803"/>
    <n v="0.99999999999566103"/>
    <n v="0"/>
    <x v="0"/>
    <n v="-0.72666666668702595"/>
    <x v="0"/>
    <n v="2.3348661631879399"/>
    <n v="3.2659863237109001"/>
  </r>
  <r>
    <x v="4"/>
    <n v="4"/>
    <n v="0.49999974484723902"/>
    <n v="5.0000007366096098"/>
    <n v="7.3333330877967899"/>
    <n v="8.0599999116068393"/>
    <n v="59.106664039425702"/>
    <n v="15.393332999403601"/>
    <n v="0.99999998903310705"/>
    <n v="0.99999996651774403"/>
    <n v="0"/>
    <x v="1"/>
    <n v="-0.72666682381005099"/>
    <x v="0"/>
    <n v="2.3348661631879399"/>
    <n v="3.2659863237109001"/>
  </r>
  <r>
    <x v="4"/>
    <n v="4"/>
    <m/>
    <n v="4.78"/>
    <n v="7.26"/>
    <n v="8.0335999999999999"/>
    <n v="58.323936000000003"/>
    <n v="15.2936"/>
    <n v="0.996724565756823"/>
    <n v="0.99"/>
    <n v="6.7245657568236698E-3"/>
    <x v="2"/>
    <n v="-0.77359999999999896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3"/>
    <n v="-0.72666666666666702"/>
    <x v="0"/>
    <n v="2.3348661631879399"/>
    <n v="3.2659863237109001"/>
  </r>
  <r>
    <x v="4"/>
    <n v="4"/>
    <m/>
    <n v="4.7924528301886697"/>
    <n v="7.2641509433962197"/>
    <n v="8.0350943396226402"/>
    <n v="58.368138127447402"/>
    <n v="15.2992452830188"/>
    <n v="0.99690996769511597"/>
    <n v="0.99056603773584895"/>
    <n v="6.3439299592674596E-3"/>
    <x v="4"/>
    <n v="-0.77094339622641295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5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6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7"/>
    <n v="-0.72666666666666702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8"/>
    <n v="-1.15333333333333"/>
    <x v="0"/>
    <n v="2.3348661631879399"/>
    <n v="3.2659863237109001"/>
  </r>
  <r>
    <x v="4"/>
    <n v="4"/>
    <m/>
    <n v="1"/>
    <n v="6"/>
    <n v="6.22"/>
    <n v="37.32"/>
    <n v="12.219999999999899"/>
    <n v="0.77171215880893296"/>
    <n v="0.81818181818181801"/>
    <n v="4.6469659372885198E-2"/>
    <x v="9"/>
    <n v="-0.219999999999999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10"/>
    <n v="-1.15333333333333"/>
    <x v="0"/>
    <n v="2.3348661631879399"/>
    <n v="3.2659863237109001"/>
  </r>
  <r>
    <x v="5"/>
    <n v="5"/>
    <n v="0.69060773480662996"/>
    <n v="4.9999999895098597"/>
    <n v="6.9999999965032798"/>
    <n v="6.85999999748236"/>
    <n v="48.0199999583891"/>
    <n v="13.8599999939856"/>
    <n v="0.91466666633098204"/>
    <n v="0.99999999950046903"/>
    <n v="0"/>
    <x v="0"/>
    <n v="0.139999999020918"/>
    <x v="0"/>
    <n v="2.9522195040342099"/>
    <n v="3.6817870057290798"/>
  </r>
  <r>
    <x v="5"/>
    <n v="5"/>
    <n v="0.50000000357340701"/>
    <n v="4.9999985895399099"/>
    <n v="6.9999995298466304"/>
    <n v="6.8599996614895797"/>
    <n v="48.019994405175098"/>
    <n v="13.8599991913362"/>
    <n v="0.914666621531944"/>
    <n v="0.99999993283523403"/>
    <n v="5.2571427585848901E-2"/>
    <x v="1"/>
    <n v="0.13999986835705699"/>
    <x v="0"/>
    <n v="2.9522195040342099"/>
    <n v="3.6817870057290798"/>
  </r>
  <r>
    <x v="5"/>
    <n v="5"/>
    <m/>
    <n v="6.62"/>
    <n v="6.46"/>
    <n v="7.1192000000000002"/>
    <n v="45.990031999999999"/>
    <n v="13.5792"/>
    <n v="0.949226666666666"/>
    <n v="0.92285714285714204"/>
    <n v="2.6369523809523902E-2"/>
    <x v="2"/>
    <n v="-0.65920000000000101"/>
    <x v="0"/>
    <n v="2.9522195040342099"/>
    <n v="3.6817870057290798"/>
  </r>
  <r>
    <x v="5"/>
    <n v="5"/>
    <m/>
    <n v="5.3333333333333304"/>
    <n v="6.8888888888888804"/>
    <n v="6.9133333333333304"/>
    <n v="47.625185185185103"/>
    <n v="13.8022222222222"/>
    <n v="0.92177777777777703"/>
    <n v="0.98412698412698396"/>
    <n v="6.2349206349206598E-2"/>
    <x v="3"/>
    <n v="-2.4444444444442898E-2"/>
    <x v="0"/>
    <n v="2.9522195040342099"/>
    <n v="3.6817870057290798"/>
  </r>
  <r>
    <x v="5"/>
    <n v="5"/>
    <m/>
    <n v="6.5471698113207504"/>
    <n v="6.4842767295597401"/>
    <n v="7.10754716981132"/>
    <n v="46.0873027174557"/>
    <n v="13.591823899371001"/>
    <n v="0.94767295597484202"/>
    <n v="0.926325247079964"/>
    <n v="2.1347708894878598E-2"/>
    <x v="4"/>
    <n v="-0.62327044025157097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5"/>
    <n v="-1.8333333333333299"/>
    <x v="0"/>
    <n v="2.9522195040342099"/>
    <n v="3.6817870057290798"/>
  </r>
  <r>
    <x v="5"/>
    <n v="5"/>
    <m/>
    <n v="5"/>
    <n v="7"/>
    <n v="6.86"/>
    <n v="48.02"/>
    <n v="13.86"/>
    <n v="0.91466666666666596"/>
    <n v="1"/>
    <n v="8.5333333333333206E-2"/>
    <x v="6"/>
    <n v="0.139999999999998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7"/>
    <n v="-1.83333333333332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8"/>
    <n v="-1.8333333333333299"/>
    <x v="0"/>
    <n v="2.9522195040342099"/>
    <n v="3.6817870057290798"/>
  </r>
  <r>
    <x v="5"/>
    <n v="5"/>
    <m/>
    <n v="1"/>
    <n v="5.6666666666666599"/>
    <n v="4.38"/>
    <n v="24.82"/>
    <n v="10.046666666666599"/>
    <n v="0.58399999999999996"/>
    <n v="0.80952380952380898"/>
    <n v="0.22552380952380899"/>
    <x v="9"/>
    <n v="1.28666666666666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10"/>
    <n v="-1.8333333333333299"/>
    <x v="0"/>
    <n v="2.9522195040342099"/>
    <n v="3.6817870057290798"/>
  </r>
  <r>
    <x v="0"/>
    <n v="0"/>
    <n v="0.5"/>
    <n v="1.0000000000192899"/>
    <n v="9.9999999999806999"/>
    <n v="9.9999999999807105"/>
    <n v="99.999999999614204"/>
    <n v="19.9999999999614"/>
    <n v="0.99999999999807099"/>
    <n v="0.99999999999806999"/>
    <n v="0"/>
    <x v="0"/>
    <n v="-8.8817841970012507E-15"/>
    <x v="1"/>
    <n v="0"/>
    <n v="0"/>
  </r>
  <r>
    <x v="0"/>
    <n v="0"/>
    <n v="0.5"/>
    <n v="1"/>
    <n v="10"/>
    <n v="10"/>
    <n v="100"/>
    <n v="20"/>
    <n v="1"/>
    <n v="1"/>
    <n v="0"/>
    <x v="1"/>
    <n v="0"/>
    <x v="1"/>
    <n v="0"/>
    <n v="0"/>
  </r>
  <r>
    <x v="0"/>
    <n v="0"/>
    <m/>
    <n v="1"/>
    <n v="10"/>
    <n v="10"/>
    <n v="100"/>
    <n v="20"/>
    <n v="1"/>
    <n v="1"/>
    <n v="0"/>
    <x v="2"/>
    <n v="0"/>
    <x v="1"/>
    <n v="0"/>
    <n v="0"/>
  </r>
  <r>
    <x v="0"/>
    <n v="0"/>
    <m/>
    <n v="1"/>
    <n v="10"/>
    <n v="10"/>
    <n v="100"/>
    <n v="20"/>
    <n v="1"/>
    <n v="1"/>
    <n v="0"/>
    <x v="3"/>
    <n v="0"/>
    <x v="1"/>
    <n v="0"/>
    <n v="0"/>
  </r>
  <r>
    <x v="0"/>
    <n v="0"/>
    <m/>
    <n v="1"/>
    <n v="10"/>
    <n v="10"/>
    <n v="100"/>
    <n v="20"/>
    <n v="1"/>
    <n v="1"/>
    <n v="0"/>
    <x v="4"/>
    <n v="0"/>
    <x v="1"/>
    <n v="0"/>
    <n v="0"/>
  </r>
  <r>
    <x v="0"/>
    <n v="0"/>
    <m/>
    <n v="1"/>
    <n v="10"/>
    <n v="10"/>
    <n v="100"/>
    <n v="20"/>
    <n v="1"/>
    <n v="1"/>
    <n v="0"/>
    <x v="5"/>
    <n v="0"/>
    <x v="1"/>
    <n v="0"/>
    <n v="0"/>
  </r>
  <r>
    <x v="0"/>
    <n v="0"/>
    <m/>
    <n v="1"/>
    <n v="10"/>
    <n v="10"/>
    <n v="100"/>
    <n v="20"/>
    <n v="1"/>
    <n v="1"/>
    <n v="0"/>
    <x v="6"/>
    <n v="0"/>
    <x v="1"/>
    <n v="0"/>
    <n v="0"/>
  </r>
  <r>
    <x v="0"/>
    <n v="0"/>
    <m/>
    <n v="1"/>
    <n v="10"/>
    <n v="10"/>
    <n v="100"/>
    <n v="20"/>
    <n v="1"/>
    <n v="1"/>
    <n v="0"/>
    <x v="7"/>
    <n v="0"/>
    <x v="1"/>
    <n v="0"/>
    <n v="0"/>
  </r>
  <r>
    <x v="0"/>
    <n v="0"/>
    <m/>
    <n v="1"/>
    <n v="10"/>
    <n v="10"/>
    <n v="100"/>
    <n v="20"/>
    <n v="1"/>
    <n v="1"/>
    <n v="0"/>
    <x v="8"/>
    <n v="0"/>
    <x v="1"/>
    <n v="0"/>
    <n v="0"/>
  </r>
  <r>
    <x v="0"/>
    <n v="0"/>
    <m/>
    <n v="1"/>
    <n v="10"/>
    <n v="10"/>
    <n v="100"/>
    <n v="20"/>
    <n v="1"/>
    <n v="1"/>
    <n v="0"/>
    <x v="9"/>
    <n v="0"/>
    <x v="1"/>
    <n v="0"/>
    <n v="0"/>
  </r>
  <r>
    <x v="0"/>
    <n v="0"/>
    <m/>
    <n v="1"/>
    <n v="10"/>
    <n v="10"/>
    <n v="100"/>
    <n v="20"/>
    <n v="1"/>
    <n v="1"/>
    <n v="0"/>
    <x v="10"/>
    <n v="0"/>
    <x v="1"/>
    <n v="0"/>
    <n v="0"/>
  </r>
  <r>
    <x v="1"/>
    <n v="1"/>
    <n v="0.5"/>
    <n v="9.0628259460702303"/>
    <n v="1.9371740539297599"/>
    <n v="9.0628259460702303"/>
    <n v="17.556271278008701"/>
    <n v="11"/>
    <n v="0.90628259460702298"/>
    <n v="0.19371740539297599"/>
    <n v="0"/>
    <x v="0"/>
    <n v="-7.1256518921404597"/>
    <x v="1"/>
    <n v="0"/>
    <n v="0"/>
  </r>
  <r>
    <x v="1"/>
    <n v="1"/>
    <n v="0.49998964453037598"/>
    <n v="5.4991715242370498"/>
    <n v="5.5008284757629404"/>
    <n v="5.4991715242370498"/>
    <n v="30.2499993136279"/>
    <n v="10.999999999999901"/>
    <n v="0.54991715242370498"/>
    <n v="0.550082847576294"/>
    <n v="1.8639845321466399E-5"/>
    <x v="1"/>
    <n v="1.6569515258844001E-3"/>
    <x v="1"/>
    <n v="0"/>
    <n v="0"/>
  </r>
  <r>
    <x v="1"/>
    <n v="1"/>
    <m/>
    <n v="10"/>
    <n v="1"/>
    <n v="10"/>
    <n v="10"/>
    <n v="11"/>
    <n v="1"/>
    <n v="0.1"/>
    <n v="0.9"/>
    <x v="2"/>
    <n v="-9"/>
    <x v="1"/>
    <n v="0"/>
    <n v="0"/>
  </r>
  <r>
    <x v="1"/>
    <n v="1"/>
    <m/>
    <n v="1"/>
    <n v="10"/>
    <n v="1"/>
    <n v="10"/>
    <n v="11"/>
    <n v="0.1"/>
    <n v="1"/>
    <n v="0.9"/>
    <x v="3"/>
    <n v="9"/>
    <x v="1"/>
    <n v="0"/>
    <n v="0"/>
  </r>
  <r>
    <x v="1"/>
    <n v="1"/>
    <m/>
    <n v="9.4905660377358494"/>
    <n v="1.5094339622641499"/>
    <n v="9.4905660377358405"/>
    <n v="14.3253826984692"/>
    <n v="10.999999999999901"/>
    <n v="0.94905660377358403"/>
    <n v="0.15094339622641501"/>
    <n v="0.79811320754716897"/>
    <x v="4"/>
    <n v="-7.9811320754716899"/>
    <x v="1"/>
    <n v="0"/>
    <n v="0"/>
  </r>
  <r>
    <x v="1"/>
    <n v="1"/>
    <m/>
    <n v="10"/>
    <n v="1"/>
    <n v="10"/>
    <n v="10"/>
    <n v="11"/>
    <n v="1"/>
    <n v="0.1"/>
    <n v="0.9"/>
    <x v="5"/>
    <n v="-9"/>
    <x v="1"/>
    <n v="0"/>
    <n v="0"/>
  </r>
  <r>
    <x v="1"/>
    <n v="1"/>
    <m/>
    <n v="1"/>
    <n v="10"/>
    <n v="1"/>
    <n v="10"/>
    <n v="11"/>
    <n v="0.1"/>
    <n v="1"/>
    <n v="0.9"/>
    <x v="6"/>
    <n v="9"/>
    <x v="1"/>
    <n v="0"/>
    <n v="0"/>
  </r>
  <r>
    <x v="1"/>
    <n v="1"/>
    <m/>
    <n v="10"/>
    <n v="1"/>
    <n v="10"/>
    <n v="10"/>
    <n v="11"/>
    <n v="1"/>
    <n v="0.1"/>
    <n v="0.9"/>
    <x v="7"/>
    <n v="-9"/>
    <x v="1"/>
    <n v="0"/>
    <n v="0"/>
  </r>
  <r>
    <x v="1"/>
    <n v="1"/>
    <m/>
    <n v="10"/>
    <n v="1"/>
    <n v="10"/>
    <n v="10"/>
    <n v="11"/>
    <n v="1"/>
    <n v="0.1"/>
    <n v="0.9"/>
    <x v="8"/>
    <n v="-9"/>
    <x v="1"/>
    <n v="0"/>
    <n v="0"/>
  </r>
  <r>
    <x v="1"/>
    <n v="1"/>
    <m/>
    <n v="1"/>
    <n v="10"/>
    <n v="1"/>
    <n v="10"/>
    <n v="11"/>
    <n v="0.1"/>
    <n v="1"/>
    <n v="0.9"/>
    <x v="9"/>
    <n v="9"/>
    <x v="1"/>
    <n v="0"/>
    <n v="0"/>
  </r>
  <r>
    <x v="1"/>
    <n v="1"/>
    <m/>
    <n v="10"/>
    <n v="1"/>
    <n v="10"/>
    <n v="10"/>
    <n v="11"/>
    <n v="1"/>
    <n v="0.1"/>
    <n v="0.9"/>
    <x v="10"/>
    <n v="-9"/>
    <x v="1"/>
    <n v="0"/>
    <n v="0"/>
  </r>
  <r>
    <x v="2"/>
    <n v="2"/>
    <n v="0.62871287128712805"/>
    <n v="1.0000000008164001"/>
    <n v="9.9999999991835899"/>
    <n v="5.8200000005878101"/>
    <n v="58.200000001126597"/>
    <n v="15.819999999771399"/>
    <n v="0.76377952763619505"/>
    <n v="0.99999999991835897"/>
    <n v="0"/>
    <x v="0"/>
    <n v="4.1799999985957799"/>
    <x v="1"/>
    <n v="2.9099140880788901"/>
    <n v="0"/>
  </r>
  <r>
    <x v="2"/>
    <n v="2"/>
    <n v="0.49999424521601998"/>
    <n v="1.9547802984095399"/>
    <n v="9.0452197015904492"/>
    <n v="6.5074418148548698"/>
    <n v="58.861240910678802"/>
    <n v="15.552661516445299"/>
    <n v="0.85399498882609903"/>
    <n v="0.90452197015904501"/>
    <n v="8.1893425090909799E-2"/>
    <x v="1"/>
    <n v="2.53777788673557"/>
    <x v="1"/>
    <n v="2.9099140880788901"/>
    <n v="0"/>
  </r>
  <r>
    <x v="2"/>
    <n v="2"/>
    <m/>
    <n v="5.18"/>
    <n v="5.82"/>
    <n v="7.5767999999999898"/>
    <n v="44.096975999999898"/>
    <n v="13.396799999999899"/>
    <n v="0.99433070866141704"/>
    <n v="0.58199999999999996"/>
    <n v="0.41233070866141702"/>
    <x v="2"/>
    <n v="-1.7567999999999899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3"/>
    <n v="4.18"/>
    <x v="1"/>
    <n v="2.9099140880788901"/>
    <n v="0"/>
  </r>
  <r>
    <x v="2"/>
    <n v="2"/>
    <m/>
    <n v="4.9433962264150901"/>
    <n v="6.0566037735849001"/>
    <n v="7.61320754716981"/>
    <n v="46.110181559273698"/>
    <n v="13.6698113207547"/>
    <n v="0.99910860199078799"/>
    <n v="0.60566037735848999"/>
    <n v="0.393448224632298"/>
    <x v="4"/>
    <n v="-1.5566037735849001"/>
    <x v="1"/>
    <n v="2.9099140880788901"/>
    <n v="0"/>
  </r>
  <r>
    <x v="2"/>
    <n v="2"/>
    <m/>
    <n v="5"/>
    <n v="6"/>
    <n v="7.62"/>
    <n v="45.72"/>
    <n v="13.62"/>
    <n v="1"/>
    <n v="0.6"/>
    <n v="0.4"/>
    <x v="5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6"/>
    <n v="4.18"/>
    <x v="1"/>
    <n v="2.9099140880788901"/>
    <n v="0"/>
  </r>
  <r>
    <x v="2"/>
    <n v="2"/>
    <m/>
    <n v="5"/>
    <n v="6"/>
    <n v="7.62"/>
    <n v="45.72"/>
    <n v="13.62"/>
    <n v="1"/>
    <n v="0.6"/>
    <n v="0.4"/>
    <x v="7"/>
    <n v="-1.62"/>
    <x v="1"/>
    <n v="2.9099140880788901"/>
    <n v="0"/>
  </r>
  <r>
    <x v="2"/>
    <n v="2"/>
    <m/>
    <n v="5"/>
    <n v="6"/>
    <n v="7.62"/>
    <n v="45.72"/>
    <n v="13.62"/>
    <n v="1"/>
    <n v="0.6"/>
    <n v="0.4"/>
    <x v="8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9"/>
    <n v="4.18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10"/>
    <n v="4.18"/>
    <x v="1"/>
    <n v="2.9099140880788901"/>
    <n v="0"/>
  </r>
  <r>
    <x v="3"/>
    <n v="3"/>
    <n v="0.48295454545454503"/>
    <n v="9.9999999435358102"/>
    <n v="3.00000005646418"/>
    <n v="9.9999999435357907"/>
    <n v="30.000000395249199"/>
    <n v="12.999999999999901"/>
    <n v="0.999999994353579"/>
    <n v="0.34615385266894499"/>
    <n v="0"/>
    <x v="0"/>
    <n v="-6.9999998870716"/>
    <x v="1"/>
    <n v="0"/>
    <n v="1.6329931618554501"/>
  </r>
  <r>
    <x v="3"/>
    <n v="3"/>
    <n v="0.49999928851813902"/>
    <n v="6.5006727921045098"/>
    <n v="6.4993272078954796"/>
    <n v="6.5006727921045098"/>
    <n v="42.249999547350797"/>
    <n v="13"/>
    <n v="0.65006727921045104"/>
    <n v="0.74992237014178598"/>
    <n v="2.30759598399429E-2"/>
    <x v="1"/>
    <n v="-1.3455842090364101E-3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2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3"/>
    <n v="5.6666666666666599"/>
    <x v="1"/>
    <n v="0"/>
    <n v="1.6329931618554501"/>
  </r>
  <r>
    <x v="3"/>
    <n v="3"/>
    <m/>
    <n v="9.6037735849056602"/>
    <n v="3.39622641509433"/>
    <n v="9.6037735849056496"/>
    <n v="32.6165895336418"/>
    <n v="12.999999999999901"/>
    <n v="0.96037735849056505"/>
    <n v="0.39187227866473101"/>
    <n v="0.56850507982583298"/>
    <x v="4"/>
    <n v="-6.2075471698113098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5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6"/>
    <n v="5.6666666666666599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7"/>
    <n v="-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8"/>
    <n v="-7"/>
    <x v="1"/>
    <n v="0"/>
    <n v="1.6329931618554501"/>
  </r>
  <r>
    <x v="3"/>
    <n v="3"/>
    <m/>
    <n v="1"/>
    <n v="8"/>
    <n v="1"/>
    <n v="8"/>
    <n v="9"/>
    <n v="0.1"/>
    <n v="0.92307692307692302"/>
    <n v="0.82307692307692304"/>
    <x v="9"/>
    <n v="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10"/>
    <n v="-7"/>
    <x v="1"/>
    <n v="0"/>
    <n v="1.6329931618554501"/>
  </r>
  <r>
    <x v="4"/>
    <n v="4"/>
    <n v="0.5"/>
    <n v="5.0000000122220003"/>
    <n v="7.3333333292593297"/>
    <n v="7.3599999956000701"/>
    <n v="53.973333271082502"/>
    <n v="14.693333324859401"/>
    <n v="0.99999999940218298"/>
    <n v="0.99999999944445395"/>
    <n v="0"/>
    <x v="0"/>
    <n v="-2.6666666340741298E-2"/>
    <x v="1"/>
    <n v="3.2486304806795099"/>
    <n v="3.2659863237109001"/>
  </r>
  <r>
    <x v="4"/>
    <n v="4"/>
    <n v="0.50000024461694204"/>
    <n v="4.9999933364509301"/>
    <n v="7.3333311121503097"/>
    <n v="7.3599978676642897"/>
    <n v="53.973301348302499"/>
    <n v="14.6933289798146"/>
    <n v="0.99999971028047496"/>
    <n v="0.99999969711140602"/>
    <n v="0"/>
    <x v="1"/>
    <n v="-2.6666755513985198E-2"/>
    <x v="1"/>
    <n v="3.2486304806795099"/>
    <n v="3.2659863237109001"/>
  </r>
  <r>
    <x v="4"/>
    <n v="4"/>
    <m/>
    <n v="4.92"/>
    <n v="7.3066666666666604"/>
    <n v="7.3343999999999996"/>
    <n v="53.590015999999999"/>
    <n v="14.6410666666666"/>
    <n v="0.99652173913043396"/>
    <n v="0.99636363636363601"/>
    <n v="1.5810276679828399E-4"/>
    <x v="2"/>
    <n v="-2.77333333333328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3"/>
    <n v="-2.6666666666667199E-2"/>
    <x v="1"/>
    <n v="3.2486304806795099"/>
    <n v="3.2659863237109001"/>
  </r>
  <r>
    <x v="4"/>
    <n v="4"/>
    <m/>
    <n v="4.9245283018867898"/>
    <n v="7.3081761006289296"/>
    <n v="7.3358490566037702"/>
    <n v="53.611676753292898"/>
    <n v="14.644025157232701"/>
    <n v="0.996718621821164"/>
    <n v="0.99656946826758097"/>
    <n v="1.4915355358335799E-4"/>
    <x v="4"/>
    <n v="-2.76729559748431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5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6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7"/>
    <n v="-2.6666666666667199E-2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8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9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10"/>
    <n v="-0.08"/>
    <x v="1"/>
    <n v="3.2486304806795099"/>
    <n v="3.2659863237109001"/>
  </r>
  <r>
    <x v="5"/>
    <n v="5"/>
    <n v="0.48768472906403898"/>
    <n v="6.9999991496270804"/>
    <n v="6.0000008503729099"/>
    <n v="8.9999991496270706"/>
    <n v="54.000002551117902"/>
    <n v="14.999999999999901"/>
    <n v="0.99999990551411899"/>
    <n v="0.69230779042764401"/>
    <n v="0"/>
    <x v="0"/>
    <n v="-2.9999982992541501"/>
    <x v="1"/>
    <n v="1"/>
    <n v="1.6329931618554501"/>
  </r>
  <r>
    <x v="5"/>
    <n v="5"/>
    <n v="0.49996090045901698"/>
    <n v="5.5003025055630399"/>
    <n v="7.4996974944369503"/>
    <n v="7.5003025055630301"/>
    <n v="56.249999908490302"/>
    <n v="14.999999999999901"/>
    <n v="0.83336694506255904"/>
    <n v="0.86534971089657198"/>
    <n v="1.0649840996497999E-2"/>
    <x v="1"/>
    <n v="-6.0501112607536101E-4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2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3"/>
    <n v="3.6666666666666599"/>
    <x v="1"/>
    <n v="1"/>
    <n v="1.6329931618554501"/>
  </r>
  <r>
    <x v="5"/>
    <n v="5"/>
    <m/>
    <n v="7.7169811320754702"/>
    <n v="5.28301886792452"/>
    <n v="8.9999999999999893"/>
    <n v="47.5471698113207"/>
    <n v="14.2830188679245"/>
    <n v="0.999999999999999"/>
    <n v="0.60957910014513705"/>
    <n v="0.390420899854861"/>
    <x v="4"/>
    <n v="-3.7169811320754702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5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6"/>
    <n v="3.6666666666666599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7"/>
    <n v="-3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8"/>
    <n v="-3"/>
    <x v="1"/>
    <n v="1"/>
    <n v="1.6329931618554501"/>
  </r>
  <r>
    <x v="5"/>
    <n v="5"/>
    <m/>
    <n v="1"/>
    <n v="8"/>
    <n v="3"/>
    <n v="24"/>
    <n v="11"/>
    <n v="0.33333333333333298"/>
    <n v="0.92307692307692302"/>
    <n v="0.58974358974358898"/>
    <x v="9"/>
    <n v="5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10"/>
    <n v="-3"/>
    <x v="1"/>
    <n v="1"/>
    <n v="1.63299316185545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6.59666854135848"/>
    <n v="8.3888870368802504"/>
    <n v="54.524457098781497"/>
    <n v="14.985555578238699"/>
    <x v="0"/>
    <n v="0.77395407211871103"/>
    <n v="0.98051926405093803"/>
    <n v="0.74371815629873805"/>
    <n v="0.87743152822944903"/>
    <n v="3.7007434154171803E-17"/>
  </r>
  <r>
    <x v="1"/>
    <n v="7.2377424990734101"/>
    <n v="7.7589239466299498"/>
    <n v="56.833250248141397"/>
    <n v="14.996666445703299"/>
    <x v="0"/>
    <n v="0.84916806793978294"/>
    <n v="0.90688721454116294"/>
    <n v="0.77521028800774905"/>
    <n v="0.87808208972305202"/>
    <n v="3.8080776058300798E-2"/>
  </r>
  <r>
    <x v="2"/>
    <n v="8.1633333333333304"/>
    <n v="6.2222222222222197"/>
    <n v="48.368888888888797"/>
    <n v="14.3855555555555"/>
    <x v="0"/>
    <n v="0.95776300351974897"/>
    <n v="0.72727272727272696"/>
    <n v="0.65975569094601505"/>
    <n v="0.84230043588575798"/>
    <n v="0.30644626199409197"/>
  </r>
  <r>
    <x v="3"/>
    <n v="8.3140000000000001"/>
    <n v="5.9188888888888798"/>
    <n v="48.804825777777701"/>
    <n v="14.2328888888888"/>
    <x v="0"/>
    <n v="0.97543996871333505"/>
    <n v="0.691818181818181"/>
    <n v="0.66570190658058204"/>
    <n v="0.83336152494958005"/>
    <n v="0.26206975324824699"/>
  </r>
  <r>
    <x v="4"/>
    <n v="8.5233333333333299"/>
    <n v="5.4444444444444402"/>
    <n v="46.224444444444401"/>
    <n v="13.9677777777777"/>
    <x v="0"/>
    <n v="1"/>
    <n v="0.63636363636363602"/>
    <n v="0.63050528932132999"/>
    <n v="0.81783878732678394"/>
    <n v="0.343767104542966"/>
  </r>
  <r>
    <x v="5"/>
    <n v="4.7233333333333301"/>
    <n v="7.8888888888888804"/>
    <n v="38.1377777777777"/>
    <n v="12.612222222222201"/>
    <x v="0"/>
    <n v="0.55416503715291299"/>
    <n v="0.92207792207792105"/>
    <n v="0.52020247946409603"/>
    <n v="0.73846854466202505"/>
    <n v="0.34185884797941402"/>
  </r>
  <r>
    <x v="6"/>
    <n v="6.07"/>
    <n v="8.4444444444444393"/>
    <n v="50.482716049382702"/>
    <n v="14.514444444444401"/>
    <x v="0"/>
    <n v="0.712162690653109"/>
    <n v="0.98701298701298701"/>
    <n v="0.68858847025619696"/>
    <n v="0.84984711469650598"/>
    <n v="0.25849991884864898"/>
  </r>
  <r>
    <x v="7"/>
    <n v="6.11"/>
    <n v="8.55555555555555"/>
    <n v="51.324444444444403"/>
    <n v="14.6655555555555"/>
    <x v="0"/>
    <n v="0.716855690262025"/>
    <n v="1"/>
    <n v="0.70006971598314605"/>
    <n v="0.85869494502634802"/>
    <n v="0.26760461734769497"/>
  </r>
  <r>
    <x v="8"/>
    <n v="8.1633333333333304"/>
    <n v="6.2222222222222197"/>
    <n v="48.368888888888797"/>
    <n v="14.3855555555555"/>
    <x v="0"/>
    <n v="0.95776300351974897"/>
    <n v="0.72727272727272696"/>
    <n v="0.65975569094601505"/>
    <n v="0.84230043588575798"/>
    <n v="0.30644626199409197"/>
  </r>
  <r>
    <x v="9"/>
    <n v="8.2523899371069103"/>
    <n v="6.0911949685534497"/>
    <n v="50.082357897234999"/>
    <n v="14.3435849056603"/>
    <x v="0"/>
    <n v="0.96821156868677105"/>
    <n v="0.71195785346728702"/>
    <n v="0.68312755156726901"/>
    <n v="0.83984297801667596"/>
    <n v="0.236173747153715"/>
  </r>
  <r>
    <x v="10"/>
    <n v="8.5233333333333299"/>
    <n v="5.4444444444444402"/>
    <n v="46.224444444444401"/>
    <n v="13.9677777777777"/>
    <x v="0"/>
    <n v="1"/>
    <n v="0.63636363636363602"/>
    <n v="0.63050528932132999"/>
    <n v="0.81783878732678394"/>
    <n v="0.343767104542966"/>
  </r>
  <r>
    <x v="0"/>
    <n v="8.5404708392336097"/>
    <n v="6.3784180481984096"/>
    <n v="52.288267916033199"/>
    <n v="14.918888887432001"/>
    <x v="1"/>
    <n v="0.94929279428309898"/>
    <n v="0.70007027358275298"/>
    <n v="0.63400211683816798"/>
    <n v="0.82389396813455396"/>
    <n v="0"/>
  </r>
  <r>
    <x v="1"/>
    <n v="7.2279310840706303"/>
    <n v="7.6464006653060199"/>
    <n v="56.930756838074998"/>
    <n v="14.8743317493766"/>
    <x v="1"/>
    <n v="0.80340100971514905"/>
    <n v="0.83923909741163605"/>
    <n v="0.690292904834796"/>
    <n v="0.82143330517512303"/>
    <n v="1.9272977628778699E-2"/>
  </r>
  <r>
    <x v="2"/>
    <n v="8.7833333333333297"/>
    <n v="5.3333333333333304"/>
    <n v="46.033333333333303"/>
    <n v="14.1166666666666"/>
    <x v="1"/>
    <n v="0.97628751389403401"/>
    <n v="0.585365853658536"/>
    <n v="0.55816021340231103"/>
    <n v="0.77959133582868001"/>
    <n v="0.37824059997972997"/>
  </r>
  <r>
    <x v="3"/>
    <n v="8.9852000000000007"/>
    <n v="5.3544444444444403"/>
    <n v="47.114498666666599"/>
    <n v="14.339644444444399"/>
    <x v="1"/>
    <n v="0.998725453871804"/>
    <n v="0.58768292682926804"/>
    <n v="0.57126948508608799"/>
    <n v="0.79190525863655903"/>
    <n v="0.39823531472521501"/>
  </r>
  <r>
    <x v="4"/>
    <n v="8.9966666666666608"/>
    <n v="5.3888888888888804"/>
    <n v="47.448888888888803"/>
    <n v="14.3855555555555"/>
    <x v="1"/>
    <n v="1"/>
    <n v="0.59146341463414598"/>
    <n v="0.57532401045455706"/>
    <n v="0.79444069460636901"/>
    <n v="0.39615384615384602"/>
  </r>
  <r>
    <x v="5"/>
    <n v="4.4833333333333298"/>
    <n v="8.6666666666666607"/>
    <n v="39.446666666666601"/>
    <n v="13.15"/>
    <x v="1"/>
    <n v="0.49833271582067401"/>
    <n v="0.95121951219512202"/>
    <n v="0.47829601487349399"/>
    <n v="0.72620727741302005"/>
    <n v="0.42615768726689601"/>
  </r>
  <r>
    <x v="6"/>
    <n v="5.3633333333333297"/>
    <n v="9.1111111111111107"/>
    <n v="48.584444444444401"/>
    <n v="14.4744444444444"/>
    <x v="1"/>
    <n v="0.59614672100777999"/>
    <n v="1"/>
    <n v="0.58909277072723798"/>
    <n v="0.799349573541142"/>
    <n v="0.38011081948089798"/>
  </r>
  <r>
    <x v="7"/>
    <n v="5.3633333333333297"/>
    <n v="9.1111111111111107"/>
    <n v="48.584444444444401"/>
    <n v="14.4744444444444"/>
    <x v="1"/>
    <n v="0.59614672100777999"/>
    <n v="1"/>
    <n v="0.58909277072723798"/>
    <n v="0.799349573541142"/>
    <n v="0.38011081948089798"/>
  </r>
  <r>
    <x v="8"/>
    <n v="8.4833333333333307"/>
    <n v="6"/>
    <n v="48.113333333333301"/>
    <n v="14.483333333333301"/>
    <x v="1"/>
    <n v="0.94294183030752099"/>
    <n v="0.65853658536585302"/>
    <n v="0.58338048662193798"/>
    <n v="0.79984046143461995"/>
    <n v="0.35094401205322101"/>
  </r>
  <r>
    <x v="9"/>
    <n v="8.8405660377358402"/>
    <n v="5.5922431865827997"/>
    <n v="49.035166725999701"/>
    <n v="14.4328092243186"/>
    <x v="1"/>
    <n v="0.98264905940005698"/>
    <n v="0.613782788771284"/>
    <n v="0.59455783759598702"/>
    <n v="0.79705027317216603"/>
    <n v="0.35843942756895703"/>
  </r>
  <r>
    <x v="10"/>
    <n v="8.9966666666666608"/>
    <n v="5.55555555555555"/>
    <n v="48.948888888888803"/>
    <n v="14.5522222222222"/>
    <x v="1"/>
    <n v="1"/>
    <n v="0.60975609756097504"/>
    <n v="0.59351170748794202"/>
    <n v="0.80364484260906899"/>
    <n v="0.376923076923075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2">
  <r>
    <x v="0"/>
    <x v="0"/>
    <x v="0"/>
    <n v="10"/>
    <n v="10"/>
    <n v="1"/>
    <n v="1"/>
    <n v="0"/>
  </r>
  <r>
    <x v="0"/>
    <x v="0"/>
    <x v="1"/>
    <n v="10"/>
    <n v="10"/>
    <n v="1"/>
    <n v="1"/>
    <n v="0"/>
  </r>
  <r>
    <x v="0"/>
    <x v="0"/>
    <x v="2"/>
    <n v="10"/>
    <n v="10"/>
    <n v="1"/>
    <n v="1"/>
    <n v="0"/>
  </r>
  <r>
    <x v="0"/>
    <x v="0"/>
    <x v="3"/>
    <n v="10"/>
    <n v="10"/>
    <n v="1"/>
    <n v="1"/>
    <n v="0"/>
  </r>
  <r>
    <x v="0"/>
    <x v="0"/>
    <x v="4"/>
    <n v="10"/>
    <n v="10"/>
    <n v="1"/>
    <n v="1"/>
    <n v="0"/>
  </r>
  <r>
    <x v="0"/>
    <x v="0"/>
    <x v="5"/>
    <n v="10"/>
    <n v="10"/>
    <n v="1"/>
    <n v="1"/>
    <n v="0"/>
  </r>
  <r>
    <x v="0"/>
    <x v="0"/>
    <x v="6"/>
    <n v="9.9999999999806999"/>
    <n v="9.9999999999807105"/>
    <n v="0.99999999999806999"/>
    <n v="0.99999999999807099"/>
    <n v="-9.9920072216264089E-16"/>
  </r>
  <r>
    <x v="0"/>
    <x v="0"/>
    <x v="7"/>
    <n v="10"/>
    <n v="10"/>
    <n v="1"/>
    <n v="1"/>
    <n v="0"/>
  </r>
  <r>
    <x v="0"/>
    <x v="0"/>
    <x v="8"/>
    <n v="10"/>
    <n v="10"/>
    <n v="1"/>
    <n v="1"/>
    <n v="0"/>
  </r>
  <r>
    <x v="0"/>
    <x v="0"/>
    <x v="9"/>
    <n v="10"/>
    <n v="10"/>
    <n v="1"/>
    <n v="1"/>
    <n v="0"/>
  </r>
  <r>
    <x v="0"/>
    <x v="0"/>
    <x v="10"/>
    <n v="10"/>
    <n v="10"/>
    <n v="1"/>
    <n v="1"/>
    <n v="0"/>
  </r>
  <r>
    <x v="0"/>
    <x v="1"/>
    <x v="0"/>
    <n v="1"/>
    <n v="10"/>
    <n v="0.1"/>
    <n v="1"/>
    <n v="-0.9"/>
  </r>
  <r>
    <x v="0"/>
    <x v="1"/>
    <x v="1"/>
    <n v="1"/>
    <n v="10"/>
    <n v="0.1"/>
    <n v="1"/>
    <n v="-0.9"/>
  </r>
  <r>
    <x v="0"/>
    <x v="1"/>
    <x v="2"/>
    <n v="1"/>
    <n v="10"/>
    <n v="0.1"/>
    <n v="1"/>
    <n v="-0.9"/>
  </r>
  <r>
    <x v="0"/>
    <x v="1"/>
    <x v="3"/>
    <n v="10"/>
    <n v="1"/>
    <n v="1"/>
    <n v="0.1"/>
    <n v="0.9"/>
  </r>
  <r>
    <x v="0"/>
    <x v="1"/>
    <x v="4"/>
    <n v="10"/>
    <n v="1"/>
    <n v="1"/>
    <n v="0.1"/>
    <n v="0.9"/>
  </r>
  <r>
    <x v="0"/>
    <x v="1"/>
    <x v="5"/>
    <n v="10"/>
    <n v="1"/>
    <n v="1"/>
    <n v="0.1"/>
    <n v="0.9"/>
  </r>
  <r>
    <x v="0"/>
    <x v="1"/>
    <x v="6"/>
    <n v="1.9371740539297599"/>
    <n v="9.0628259460702303"/>
    <n v="0.19371740539297599"/>
    <n v="0.90628259460702298"/>
    <n v="-0.71256518921404699"/>
  </r>
  <r>
    <x v="0"/>
    <x v="1"/>
    <x v="7"/>
    <n v="1"/>
    <n v="10"/>
    <n v="0.1"/>
    <n v="1"/>
    <n v="-0.9"/>
  </r>
  <r>
    <x v="0"/>
    <x v="1"/>
    <x v="8"/>
    <n v="1.5094339622641499"/>
    <n v="9.4905660377358405"/>
    <n v="0.15094339622641501"/>
    <n v="0.94905660377358403"/>
    <n v="-0.79811320754716908"/>
  </r>
  <r>
    <x v="0"/>
    <x v="1"/>
    <x v="9"/>
    <n v="1"/>
    <n v="10"/>
    <n v="0.1"/>
    <n v="1"/>
    <n v="-0.9"/>
  </r>
  <r>
    <x v="0"/>
    <x v="1"/>
    <x v="10"/>
    <n v="5.5008284757629404"/>
    <n v="5.4991715242370498"/>
    <n v="0.550082847576294"/>
    <n v="0.54991715242370498"/>
    <n v="1.6569515258901824E-4"/>
  </r>
  <r>
    <x v="0"/>
    <x v="2"/>
    <x v="0"/>
    <n v="6"/>
    <n v="7.62"/>
    <n v="0.6"/>
    <n v="1"/>
    <n v="-0.4"/>
  </r>
  <r>
    <x v="0"/>
    <x v="2"/>
    <x v="1"/>
    <n v="5.82"/>
    <n v="7.5767999999999898"/>
    <n v="0.58199999999999996"/>
    <n v="0.99433070866141704"/>
    <n v="-0.41233070866141708"/>
  </r>
  <r>
    <x v="0"/>
    <x v="2"/>
    <x v="2"/>
    <n v="6"/>
    <n v="7.62"/>
    <n v="0.6"/>
    <n v="1"/>
    <n v="-0.4"/>
  </r>
  <r>
    <x v="0"/>
    <x v="2"/>
    <x v="3"/>
    <n v="10"/>
    <n v="5.82"/>
    <n v="1"/>
    <n v="0.76377952755905498"/>
    <n v="0.23622047244094502"/>
  </r>
  <r>
    <x v="0"/>
    <x v="2"/>
    <x v="4"/>
    <n v="10"/>
    <n v="5.82"/>
    <n v="1"/>
    <n v="0.76377952755905498"/>
    <n v="0.23622047244094502"/>
  </r>
  <r>
    <x v="0"/>
    <x v="2"/>
    <x v="5"/>
    <n v="10"/>
    <n v="5.82"/>
    <n v="1"/>
    <n v="0.76377952755905498"/>
    <n v="0.23622047244094502"/>
  </r>
  <r>
    <x v="0"/>
    <x v="2"/>
    <x v="6"/>
    <n v="9.9999999991835899"/>
    <n v="5.8200000005878101"/>
    <n v="0.99999999991835897"/>
    <n v="0.76377952763619505"/>
    <n v="0.23622047228216392"/>
  </r>
  <r>
    <x v="0"/>
    <x v="2"/>
    <x v="7"/>
    <n v="10"/>
    <n v="5.82"/>
    <n v="1"/>
    <n v="0.76377952755905498"/>
    <n v="0.23622047244094502"/>
  </r>
  <r>
    <x v="0"/>
    <x v="2"/>
    <x v="8"/>
    <n v="6.0566037735849001"/>
    <n v="7.61320754716981"/>
    <n v="0.60566037735848999"/>
    <n v="0.99910860199078799"/>
    <n v="-0.393448224632298"/>
  </r>
  <r>
    <x v="0"/>
    <x v="2"/>
    <x v="9"/>
    <n v="6"/>
    <n v="7.62"/>
    <n v="0.6"/>
    <n v="1"/>
    <n v="-0.4"/>
  </r>
  <r>
    <x v="0"/>
    <x v="2"/>
    <x v="10"/>
    <n v="9.0452197015904492"/>
    <n v="6.5074418148548698"/>
    <n v="0.90452197015904501"/>
    <n v="0.85399498882609903"/>
    <n v="5.0526981332945975E-2"/>
  </r>
  <r>
    <x v="0"/>
    <x v="3"/>
    <x v="0"/>
    <n v="3"/>
    <n v="10"/>
    <n v="0.34615384615384598"/>
    <n v="1"/>
    <n v="0.65384615384615397"/>
  </r>
  <r>
    <x v="0"/>
    <x v="3"/>
    <x v="1"/>
    <n v="3"/>
    <n v="10"/>
    <n v="0.34615384615384598"/>
    <n v="1"/>
    <n v="0.65384615384615397"/>
  </r>
  <r>
    <x v="0"/>
    <x v="3"/>
    <x v="2"/>
    <n v="3"/>
    <n v="10"/>
    <n v="0.34615384615384598"/>
    <n v="1"/>
    <n v="0.65384615384615397"/>
  </r>
  <r>
    <x v="0"/>
    <x v="3"/>
    <x v="3"/>
    <n v="8"/>
    <n v="1"/>
    <n v="0.92307692307692302"/>
    <n v="0.1"/>
    <n v="-0.82307692307692304"/>
  </r>
  <r>
    <x v="0"/>
    <x v="3"/>
    <x v="4"/>
    <n v="8.6666666666666607"/>
    <n v="3"/>
    <n v="1"/>
    <n v="0.3"/>
    <n v="-0.7"/>
  </r>
  <r>
    <x v="0"/>
    <x v="3"/>
    <x v="5"/>
    <n v="8.6666666666666607"/>
    <n v="3"/>
    <n v="1"/>
    <n v="0.3"/>
    <n v="-0.7"/>
  </r>
  <r>
    <x v="0"/>
    <x v="3"/>
    <x v="6"/>
    <n v="3.00000005646418"/>
    <n v="9.9999999435357907"/>
    <n v="0.34615385266894499"/>
    <n v="0.999999994353579"/>
    <n v="0.65384614168463395"/>
  </r>
  <r>
    <x v="0"/>
    <x v="3"/>
    <x v="7"/>
    <n v="3"/>
    <n v="10"/>
    <n v="0.34615384615384598"/>
    <n v="1"/>
    <n v="0.65384615384615397"/>
  </r>
  <r>
    <x v="0"/>
    <x v="3"/>
    <x v="8"/>
    <n v="3.39622641509433"/>
    <n v="9.6037735849056496"/>
    <n v="0.39187227866473101"/>
    <n v="0.96037735849056505"/>
    <n v="0.56850507982583398"/>
  </r>
  <r>
    <x v="0"/>
    <x v="3"/>
    <x v="9"/>
    <n v="3"/>
    <n v="10"/>
    <n v="0.34615384615384598"/>
    <n v="1"/>
    <n v="0.65384615384615397"/>
  </r>
  <r>
    <x v="0"/>
    <x v="3"/>
    <x v="10"/>
    <n v="6.4993272078954796"/>
    <n v="6.5006727921045098"/>
    <n v="0.74992237014178598"/>
    <n v="0.65006727921045104"/>
    <n v="-9.9855090931334933E-2"/>
  </r>
  <r>
    <x v="0"/>
    <x v="4"/>
    <x v="0"/>
    <n v="6"/>
    <n v="6.08"/>
    <n v="0.81818181818181801"/>
    <n v="0.82608695652173902"/>
    <n v="7.905138339921014E-3"/>
  </r>
  <r>
    <x v="0"/>
    <x v="4"/>
    <x v="1"/>
    <n v="7.3066666666666604"/>
    <n v="7.3343999999999996"/>
    <n v="0.99636363636363601"/>
    <n v="0.99652173913043396"/>
    <n v="1.5810276679795177E-4"/>
  </r>
  <r>
    <x v="0"/>
    <x v="4"/>
    <x v="2"/>
    <n v="7.3333333333333304"/>
    <n v="7.36"/>
    <n v="1"/>
    <n v="1"/>
    <n v="0"/>
  </r>
  <r>
    <x v="0"/>
    <x v="4"/>
    <x v="3"/>
    <n v="6"/>
    <n v="6.08"/>
    <n v="0.81818181818181801"/>
    <n v="0.82608695652173902"/>
    <n v="7.905138339921014E-3"/>
  </r>
  <r>
    <x v="0"/>
    <x v="4"/>
    <x v="4"/>
    <n v="7.3333333333333304"/>
    <n v="7.36"/>
    <n v="1"/>
    <n v="1"/>
    <n v="0"/>
  </r>
  <r>
    <x v="0"/>
    <x v="4"/>
    <x v="5"/>
    <n v="7.3333333333333304"/>
    <n v="7.36"/>
    <n v="1"/>
    <n v="1"/>
    <n v="0"/>
  </r>
  <r>
    <x v="0"/>
    <x v="4"/>
    <x v="6"/>
    <n v="7.3333333292593297"/>
    <n v="7.3599999956000701"/>
    <n v="0.99999999944445395"/>
    <n v="0.99999999940218298"/>
    <n v="-4.2270964506485598E-11"/>
  </r>
  <r>
    <x v="0"/>
    <x v="4"/>
    <x v="7"/>
    <n v="6"/>
    <n v="6.08"/>
    <n v="0.81818181818181801"/>
    <n v="0.82608695652173902"/>
    <n v="7.905138339921014E-3"/>
  </r>
  <r>
    <x v="0"/>
    <x v="4"/>
    <x v="8"/>
    <n v="7.3081761006289296"/>
    <n v="7.3358490566037702"/>
    <n v="0.99656946826758097"/>
    <n v="0.996718621821164"/>
    <n v="1.4915355358302573E-4"/>
  </r>
  <r>
    <x v="0"/>
    <x v="4"/>
    <x v="9"/>
    <n v="7.3333333333333304"/>
    <n v="7.36"/>
    <n v="1"/>
    <n v="1"/>
    <n v="0"/>
  </r>
  <r>
    <x v="0"/>
    <x v="4"/>
    <x v="10"/>
    <n v="7.3333311121503097"/>
    <n v="7.3599978676642897"/>
    <n v="0.99999969711140602"/>
    <n v="0.99999971028047496"/>
    <n v="1.3169068946439211E-8"/>
  </r>
  <r>
    <x v="0"/>
    <x v="5"/>
    <x v="0"/>
    <n v="6"/>
    <n v="9"/>
    <n v="0.69230769230769196"/>
    <n v="1"/>
    <n v="0.30769230769230804"/>
  </r>
  <r>
    <x v="0"/>
    <x v="5"/>
    <x v="1"/>
    <n v="5"/>
    <n v="9"/>
    <n v="0.57692307692307698"/>
    <n v="1"/>
    <n v="0.42307692307692302"/>
  </r>
  <r>
    <x v="0"/>
    <x v="5"/>
    <x v="2"/>
    <n v="5"/>
    <n v="9"/>
    <n v="0.57692307692307698"/>
    <n v="1"/>
    <n v="0.42307692307692302"/>
  </r>
  <r>
    <x v="0"/>
    <x v="5"/>
    <x v="3"/>
    <n v="8"/>
    <n v="3"/>
    <n v="0.92307692307692302"/>
    <n v="0.33333333333333298"/>
    <n v="-0.58974358974359009"/>
  </r>
  <r>
    <x v="0"/>
    <x v="5"/>
    <x v="4"/>
    <n v="8.6666666666666607"/>
    <n v="5"/>
    <n v="1"/>
    <n v="0.55555555555555503"/>
    <n v="-0.44444444444444497"/>
  </r>
  <r>
    <x v="0"/>
    <x v="5"/>
    <x v="5"/>
    <n v="8.6666666666666607"/>
    <n v="5"/>
    <n v="1"/>
    <n v="0.55555555555555503"/>
    <n v="-0.44444444444444497"/>
  </r>
  <r>
    <x v="0"/>
    <x v="5"/>
    <x v="6"/>
    <n v="6.0000008503729099"/>
    <n v="8.9999991496270706"/>
    <n v="0.69230779042764401"/>
    <n v="0.99999990551411899"/>
    <n v="0.30769211508647498"/>
  </r>
  <r>
    <x v="0"/>
    <x v="5"/>
    <x v="7"/>
    <n v="6"/>
    <n v="9"/>
    <n v="0.69230769230769196"/>
    <n v="1"/>
    <n v="0.30769230769230804"/>
  </r>
  <r>
    <x v="0"/>
    <x v="5"/>
    <x v="8"/>
    <n v="5.28301886792452"/>
    <n v="8.9999999999999893"/>
    <n v="0.60957910014513705"/>
    <n v="0.999999999999999"/>
    <n v="0.39042089985486195"/>
  </r>
  <r>
    <x v="0"/>
    <x v="5"/>
    <x v="9"/>
    <n v="6"/>
    <n v="9"/>
    <n v="0.69230769230769196"/>
    <n v="1"/>
    <n v="0.30769230769230804"/>
  </r>
  <r>
    <x v="0"/>
    <x v="5"/>
    <x v="10"/>
    <n v="7.4996974944369503"/>
    <n v="7.5003025055630301"/>
    <n v="0.86534971089657198"/>
    <n v="0.83336694506255904"/>
    <n v="-3.1982765834012938E-2"/>
  </r>
  <r>
    <x v="1"/>
    <x v="0"/>
    <x v="0"/>
    <n v="9.6666666666666607"/>
    <n v="9.42"/>
    <n v="1"/>
    <n v="1"/>
    <n v="0"/>
  </r>
  <r>
    <x v="1"/>
    <x v="0"/>
    <x v="1"/>
    <n v="9.4733333333333292"/>
    <n v="9.2576000000000001"/>
    <n v="0.98"/>
    <n v="0.98276008492569"/>
    <n v="-2.7600849256900206E-3"/>
  </r>
  <r>
    <x v="1"/>
    <x v="0"/>
    <x v="2"/>
    <n v="9.6666666666666607"/>
    <n v="9.42"/>
    <n v="1"/>
    <n v="1"/>
    <n v="0"/>
  </r>
  <r>
    <x v="1"/>
    <x v="0"/>
    <x v="3"/>
    <n v="9.6666666666666607"/>
    <n v="9.42"/>
    <n v="1"/>
    <n v="1"/>
    <n v="0"/>
  </r>
  <r>
    <x v="1"/>
    <x v="0"/>
    <x v="4"/>
    <n v="9.55555555555555"/>
    <n v="9.3266666666666609"/>
    <n v="0.98850574712643602"/>
    <n v="0.99009200283085597"/>
    <n v="-1.5862557044199477E-3"/>
  </r>
  <r>
    <x v="1"/>
    <x v="0"/>
    <x v="5"/>
    <n v="9.6666666666666607"/>
    <n v="9.42"/>
    <n v="1"/>
    <n v="1"/>
    <n v="0"/>
  </r>
  <r>
    <x v="1"/>
    <x v="0"/>
    <x v="6"/>
    <n v="9.6666666601356308"/>
    <n v="9.4199999945139297"/>
    <n v="0.999999999324376"/>
    <n v="0.99999999941761497"/>
    <n v="-9.3238972098674822E-11"/>
  </r>
  <r>
    <x v="1"/>
    <x v="0"/>
    <x v="7"/>
    <n v="9.6666666666666607"/>
    <n v="9.42"/>
    <n v="1"/>
    <n v="1"/>
    <n v="0"/>
  </r>
  <r>
    <x v="1"/>
    <x v="0"/>
    <x v="8"/>
    <n v="9.4779874213836397"/>
    <n v="9.2615094339622601"/>
    <n v="0.98048145738451498"/>
    <n v="0.98317509914673695"/>
    <n v="-2.6936417622219766E-3"/>
  </r>
  <r>
    <x v="1"/>
    <x v="0"/>
    <x v="9"/>
    <n v="9.6666666666666607"/>
    <n v="9.42"/>
    <n v="1"/>
    <n v="1"/>
    <n v="0"/>
  </r>
  <r>
    <x v="1"/>
    <x v="0"/>
    <x v="10"/>
    <n v="9.6666666666666607"/>
    <n v="9.42"/>
    <n v="1"/>
    <n v="1"/>
    <n v="0"/>
  </r>
  <r>
    <x v="1"/>
    <x v="1"/>
    <x v="0"/>
    <n v="1.3333333333333299"/>
    <n v="9.56"/>
    <n v="0.13793103448275801"/>
    <n v="1"/>
    <n v="-0.86206896551724199"/>
  </r>
  <r>
    <x v="1"/>
    <x v="1"/>
    <x v="1"/>
    <n v="1.7733333333333301"/>
    <n v="9.3488000000000007"/>
    <n v="0.18344827586206799"/>
    <n v="0.97790794979079498"/>
    <n v="-0.79445967392872696"/>
  </r>
  <r>
    <x v="1"/>
    <x v="1"/>
    <x v="2"/>
    <n v="1.3333333333333299"/>
    <n v="9.56"/>
    <n v="0.13793103448275801"/>
    <n v="1"/>
    <n v="-0.86206896551724199"/>
  </r>
  <r>
    <x v="1"/>
    <x v="1"/>
    <x v="3"/>
    <n v="9.6666666666666607"/>
    <n v="1.44"/>
    <n v="1"/>
    <n v="0.15062761506276101"/>
    <n v="0.84937238493723899"/>
  </r>
  <r>
    <x v="1"/>
    <x v="1"/>
    <x v="4"/>
    <n v="9.55555555555555"/>
    <n v="1.7733333333333301"/>
    <n v="0.98850574712643602"/>
    <n v="0.18549511854951101"/>
    <n v="0.80301062857692496"/>
  </r>
  <r>
    <x v="1"/>
    <x v="1"/>
    <x v="5"/>
    <n v="9.6666666666666607"/>
    <n v="1.44"/>
    <n v="1"/>
    <n v="0.15062761506276101"/>
    <n v="0.84937238493723899"/>
  </r>
  <r>
    <x v="1"/>
    <x v="1"/>
    <x v="6"/>
    <n v="9.3333230031203307"/>
    <n v="2.4400103302130001"/>
    <n v="0.96551617273658596"/>
    <n v="0.255231206089226"/>
    <n v="0.71028496664735996"/>
  </r>
  <r>
    <x v="1"/>
    <x v="1"/>
    <x v="7"/>
    <n v="1.3333333333333299"/>
    <n v="9.56"/>
    <n v="0.13793103448275801"/>
    <n v="1"/>
    <n v="-0.86206896551724199"/>
  </r>
  <r>
    <x v="1"/>
    <x v="1"/>
    <x v="8"/>
    <n v="2.2389937106918198"/>
    <n v="9.1252830188679201"/>
    <n v="0.231620039037085"/>
    <n v="0.95452751243388201"/>
    <n v="-0.72290747339679706"/>
  </r>
  <r>
    <x v="1"/>
    <x v="1"/>
    <x v="9"/>
    <n v="1.3333333333333299"/>
    <n v="9.56"/>
    <n v="0.13793103448275801"/>
    <n v="1"/>
    <n v="-0.86206896551724199"/>
  </r>
  <r>
    <x v="1"/>
    <x v="1"/>
    <x v="10"/>
    <n v="5.8868776178111002"/>
    <n v="5.8864557155222297"/>
    <n v="0.60898733977356201"/>
    <n v="0.61573804555671796"/>
    <n v="-6.7507057831559525E-3"/>
  </r>
  <r>
    <x v="1"/>
    <x v="2"/>
    <x v="0"/>
    <n v="9.6666666666666607"/>
    <n v="5.28"/>
    <n v="1"/>
    <n v="0.73333333333333295"/>
    <n v="0.26666666666666705"/>
  </r>
  <r>
    <x v="1"/>
    <x v="2"/>
    <x v="1"/>
    <n v="5.6133333333333297"/>
    <n v="6.8927999999999896"/>
    <n v="0.580689655172413"/>
    <n v="0.95733333333333304"/>
    <n v="-0.37664367816092004"/>
  </r>
  <r>
    <x v="1"/>
    <x v="2"/>
    <x v="2"/>
    <n v="4.3333333333333304"/>
    <n v="7.2"/>
    <n v="0.44827586206896503"/>
    <n v="1"/>
    <n v="-0.55172413793103492"/>
  </r>
  <r>
    <x v="1"/>
    <x v="2"/>
    <x v="3"/>
    <n v="9.6666666666666607"/>
    <n v="5.28"/>
    <n v="1"/>
    <n v="0.73333333333333295"/>
    <n v="0.26666666666666705"/>
  </r>
  <r>
    <x v="1"/>
    <x v="2"/>
    <x v="4"/>
    <n v="9.55555555555555"/>
    <n v="5.4133333333333304"/>
    <n v="0.98850574712643602"/>
    <n v="0.75185185185185199"/>
    <n v="0.23665389527458403"/>
  </r>
  <r>
    <x v="1"/>
    <x v="2"/>
    <x v="5"/>
    <n v="9.6666666666666607"/>
    <n v="5.28"/>
    <n v="1"/>
    <n v="0.73333333333333295"/>
    <n v="0.26666666666666705"/>
  </r>
  <r>
    <x v="1"/>
    <x v="2"/>
    <x v="6"/>
    <n v="9.6666658955374896"/>
    <n v="5.2800009253550098"/>
    <n v="0.99999992022801598"/>
    <n v="0.73333346185486303"/>
    <n v="0.26666645837315295"/>
  </r>
  <r>
    <x v="1"/>
    <x v="2"/>
    <x v="7"/>
    <n v="9.6666666666666607"/>
    <n v="5.28"/>
    <n v="1"/>
    <n v="0.73333333333333295"/>
    <n v="0.26666666666666705"/>
  </r>
  <r>
    <x v="1"/>
    <x v="2"/>
    <x v="8"/>
    <n v="5.8616352201257804"/>
    <n v="6.8332075471697999"/>
    <n v="0.60637605725439103"/>
    <n v="0.94905660377358403"/>
    <n v="-0.342680546519193"/>
  </r>
  <r>
    <x v="1"/>
    <x v="2"/>
    <x v="9"/>
    <n v="4.3333333333333304"/>
    <n v="7.2"/>
    <n v="0.44827586206896503"/>
    <n v="1"/>
    <n v="-0.55172413793103492"/>
  </r>
  <r>
    <x v="1"/>
    <x v="2"/>
    <x v="10"/>
    <n v="9.3333333411277497"/>
    <n v="5.6799999906466896"/>
    <n v="0.96551724218562895"/>
    <n v="0.78888888758981801"/>
    <n v="0.17662835459581094"/>
  </r>
  <r>
    <x v="1"/>
    <x v="3"/>
    <x v="0"/>
    <n v="4.3333333333333304"/>
    <n v="9.4"/>
    <n v="0.54166666666666596"/>
    <n v="1"/>
    <n v="0.45833333333333404"/>
  </r>
  <r>
    <x v="1"/>
    <x v="3"/>
    <x v="1"/>
    <n v="4.93333333333333"/>
    <n v="9.2319999999999904"/>
    <n v="0.61666666666666603"/>
    <n v="0.98212765957446702"/>
    <n v="0.36546099290780099"/>
  </r>
  <r>
    <x v="1"/>
    <x v="3"/>
    <x v="2"/>
    <n v="4.3333333333333304"/>
    <n v="9.4"/>
    <n v="0.54166666666666596"/>
    <n v="1"/>
    <n v="0.45833333333333404"/>
  </r>
  <r>
    <x v="1"/>
    <x v="3"/>
    <x v="3"/>
    <n v="6.6666666666666599"/>
    <n v="1.6"/>
    <n v="0.83333333333333304"/>
    <n v="0.170212765957446"/>
    <n v="-0.66312056737588709"/>
  </r>
  <r>
    <x v="1"/>
    <x v="3"/>
    <x v="4"/>
    <n v="7.7777777777777697"/>
    <n v="4.93333333333333"/>
    <n v="0.97222222222222199"/>
    <n v="0.52482269503546097"/>
    <n v="-0.44739952718676101"/>
  </r>
  <r>
    <x v="1"/>
    <x v="3"/>
    <x v="5"/>
    <n v="8"/>
    <n v="5.6"/>
    <n v="1"/>
    <n v="0.59574468085106302"/>
    <n v="-0.40425531914893698"/>
  </r>
  <r>
    <x v="1"/>
    <x v="3"/>
    <x v="6"/>
    <n v="7.3333333326832602"/>
    <n v="7.5200000005980501"/>
    <n v="0.91666666658540796"/>
    <n v="0.80000000006362304"/>
    <n v="-0.11666666652178492"/>
  </r>
  <r>
    <x v="1"/>
    <x v="3"/>
    <x v="7"/>
    <n v="4.3333333333333304"/>
    <n v="9.4"/>
    <n v="0.54166666666666596"/>
    <n v="1"/>
    <n v="0.45833333333333404"/>
  </r>
  <r>
    <x v="1"/>
    <x v="3"/>
    <x v="8"/>
    <n v="5.2201257861635204"/>
    <n v="9.1516981132075408"/>
    <n v="0.65251572327044005"/>
    <n v="0.97358490566037703"/>
    <n v="0.32106918238993698"/>
  </r>
  <r>
    <x v="1"/>
    <x v="3"/>
    <x v="9"/>
    <n v="4.3333333333333304"/>
    <n v="9.4"/>
    <n v="0.54166666666666596"/>
    <n v="1"/>
    <n v="0.45833333333333404"/>
  </r>
  <r>
    <x v="1"/>
    <x v="3"/>
    <x v="10"/>
    <n v="7.3333334365307401"/>
    <n v="7.5199997151751496"/>
    <n v="0.91666667956634196"/>
    <n v="0.79999996969948395"/>
    <n v="-0.11666670986685801"/>
  </r>
  <r>
    <x v="1"/>
    <x v="4"/>
    <x v="0"/>
    <n v="6.6666666666666599"/>
    <n v="7.82"/>
    <n v="0.90909090909090895"/>
    <n v="0.97022332506203401"/>
    <n v="6.1132415971125065E-2"/>
  </r>
  <r>
    <x v="1"/>
    <x v="4"/>
    <x v="1"/>
    <n v="7.26"/>
    <n v="8.0335999999999999"/>
    <n v="0.99"/>
    <n v="0.996724565756823"/>
    <n v="6.7245657568230088E-3"/>
  </r>
  <r>
    <x v="1"/>
    <x v="4"/>
    <x v="2"/>
    <n v="7.3333333333333304"/>
    <n v="8.06"/>
    <n v="1"/>
    <n v="1"/>
    <n v="0"/>
  </r>
  <r>
    <x v="1"/>
    <x v="4"/>
    <x v="3"/>
    <n v="6"/>
    <n v="6.22"/>
    <n v="0.81818181818181801"/>
    <n v="0.77171215880893296"/>
    <n v="-4.6469659372885053E-2"/>
  </r>
  <r>
    <x v="1"/>
    <x v="4"/>
    <x v="4"/>
    <n v="7.3333333333333304"/>
    <n v="8.06"/>
    <n v="1"/>
    <n v="1"/>
    <n v="0"/>
  </r>
  <r>
    <x v="1"/>
    <x v="4"/>
    <x v="5"/>
    <n v="7.3333333333333304"/>
    <n v="8.06"/>
    <n v="1"/>
    <n v="1"/>
    <n v="0"/>
  </r>
  <r>
    <x v="1"/>
    <x v="4"/>
    <x v="6"/>
    <n v="7.3333333333015203"/>
    <n v="8.0599999999885394"/>
    <n v="0.99999999999566103"/>
    <n v="0.99999999999857803"/>
    <n v="2.9169999749001363E-12"/>
  </r>
  <r>
    <x v="1"/>
    <x v="4"/>
    <x v="7"/>
    <n v="6.6666666666666599"/>
    <n v="7.82"/>
    <n v="0.90909090909090895"/>
    <n v="0.97022332506203401"/>
    <n v="6.1132415971125065E-2"/>
  </r>
  <r>
    <x v="1"/>
    <x v="4"/>
    <x v="8"/>
    <n v="7.2641509433962197"/>
    <n v="8.0350943396226402"/>
    <n v="0.99056603773584895"/>
    <n v="0.99690996769511597"/>
    <n v="6.3439299592670251E-3"/>
  </r>
  <r>
    <x v="1"/>
    <x v="4"/>
    <x v="9"/>
    <n v="7.3333333333333304"/>
    <n v="8.06"/>
    <n v="1"/>
    <n v="1"/>
    <n v="0"/>
  </r>
  <r>
    <x v="1"/>
    <x v="4"/>
    <x v="10"/>
    <n v="7.3333330877967899"/>
    <n v="8.0599999116068393"/>
    <n v="0.99999996651774403"/>
    <n v="0.99999998903310705"/>
    <n v="2.2515363018449364E-8"/>
  </r>
  <r>
    <x v="1"/>
    <x v="5"/>
    <x v="0"/>
    <n v="5.6666666666666599"/>
    <n v="7.5"/>
    <n v="0.80952380952380898"/>
    <n v="1"/>
    <n v="0.19047619047619102"/>
  </r>
  <r>
    <x v="1"/>
    <x v="5"/>
    <x v="1"/>
    <n v="6.46"/>
    <n v="7.1192000000000002"/>
    <n v="0.92285714285714204"/>
    <n v="0.949226666666666"/>
    <n v="2.6369523809523954E-2"/>
  </r>
  <r>
    <x v="1"/>
    <x v="5"/>
    <x v="2"/>
    <n v="5.6666666666666599"/>
    <n v="7.5"/>
    <n v="0.80952380952380898"/>
    <n v="1"/>
    <n v="0.19047619047619102"/>
  </r>
  <r>
    <x v="1"/>
    <x v="5"/>
    <x v="3"/>
    <n v="5.6666666666666599"/>
    <n v="4.38"/>
    <n v="0.80952380952380898"/>
    <n v="0.58399999999999996"/>
    <n v="-0.22552380952380902"/>
  </r>
  <r>
    <x v="1"/>
    <x v="5"/>
    <x v="4"/>
    <n v="6.8888888888888804"/>
    <n v="6.9133333333333304"/>
    <n v="0.98412698412698396"/>
    <n v="0.92177777777777703"/>
    <n v="-6.2349206349206931E-2"/>
  </r>
  <r>
    <x v="1"/>
    <x v="5"/>
    <x v="5"/>
    <n v="7"/>
    <n v="6.86"/>
    <n v="1"/>
    <n v="0.91466666666666596"/>
    <n v="-8.5333333333334038E-2"/>
  </r>
  <r>
    <x v="1"/>
    <x v="5"/>
    <x v="6"/>
    <n v="6.9999999965032798"/>
    <n v="6.85999999748236"/>
    <n v="0.99999999950046903"/>
    <n v="0.91466666633098204"/>
    <n v="-8.5333333169486991E-2"/>
  </r>
  <r>
    <x v="1"/>
    <x v="5"/>
    <x v="7"/>
    <n v="5.6666666666666599"/>
    <n v="7.5"/>
    <n v="0.80952380952380898"/>
    <n v="1"/>
    <n v="0.19047619047619102"/>
  </r>
  <r>
    <x v="1"/>
    <x v="5"/>
    <x v="8"/>
    <n v="6.4842767295597401"/>
    <n v="7.10754716981132"/>
    <n v="0.926325247079964"/>
    <n v="0.94767295597484202"/>
    <n v="2.1347708894878026E-2"/>
  </r>
  <r>
    <x v="1"/>
    <x v="5"/>
    <x v="9"/>
    <n v="5.6666666666666599"/>
    <n v="7.5"/>
    <n v="0.80952380952380898"/>
    <n v="1"/>
    <n v="0.19047619047619102"/>
  </r>
  <r>
    <x v="1"/>
    <x v="5"/>
    <x v="10"/>
    <n v="6.9999995298466304"/>
    <n v="6.8599996614895797"/>
    <n v="0.99999993283523403"/>
    <n v="0.914666621531944"/>
    <n v="-8.533331130329002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1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29">
    <format dxfId="124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43">
      <pivotArea collapsedLevelsAreSubtotals="1" fieldPosition="0">
        <references count="1">
          <reference field="0" count="1">
            <x v="1"/>
          </reference>
        </references>
      </pivotArea>
    </format>
    <format dxfId="124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41">
      <pivotArea collapsedLevelsAreSubtotals="1" fieldPosition="0">
        <references count="1">
          <reference field="0" count="1">
            <x v="2"/>
          </reference>
        </references>
      </pivotArea>
    </format>
    <format dxfId="124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39">
      <pivotArea collapsedLevelsAreSubtotals="1" fieldPosition="0">
        <references count="1">
          <reference field="0" count="1">
            <x v="3"/>
          </reference>
        </references>
      </pivotArea>
    </format>
    <format dxfId="123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37">
      <pivotArea collapsedLevelsAreSubtotals="1" fieldPosition="0">
        <references count="1">
          <reference field="0" count="1">
            <x v="4"/>
          </reference>
        </references>
      </pivotArea>
    </format>
    <format dxfId="123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35">
      <pivotArea collapsedLevelsAreSubtotals="1" fieldPosition="0">
        <references count="1">
          <reference field="0" count="1">
            <x v="5"/>
          </reference>
        </references>
      </pivotArea>
    </format>
    <format dxfId="123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33">
      <pivotArea grandRow="1" outline="0" collapsedLevelsAreSubtotals="1" fieldPosition="0"/>
    </format>
    <format dxfId="123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31">
      <pivotArea collapsedLevelsAreSubtotals="1" fieldPosition="0">
        <references count="1">
          <reference field="0" count="1">
            <x v="1"/>
          </reference>
        </references>
      </pivotArea>
    </format>
    <format dxfId="123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29">
      <pivotArea collapsedLevelsAreSubtotals="1" fieldPosition="0">
        <references count="1">
          <reference field="0" count="1">
            <x v="2"/>
          </reference>
        </references>
      </pivotArea>
    </format>
    <format dxfId="122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27">
      <pivotArea collapsedLevelsAreSubtotals="1" fieldPosition="0">
        <references count="1">
          <reference field="0" count="1">
            <x v="3"/>
          </reference>
        </references>
      </pivotArea>
    </format>
    <format dxfId="122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25">
      <pivotArea collapsedLevelsAreSubtotals="1" fieldPosition="0">
        <references count="1">
          <reference field="0" count="1">
            <x v="4"/>
          </reference>
        </references>
      </pivotArea>
    </format>
    <format dxfId="122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23">
      <pivotArea collapsedLevelsAreSubtotals="1" fieldPosition="0">
        <references count="1">
          <reference field="0" count="1">
            <x v="5"/>
          </reference>
        </references>
      </pivotArea>
    </format>
    <format dxfId="122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21">
      <pivotArea grandRow="1" outline="0" collapsedLevelsAreSubtotals="1" fieldPosition="0"/>
    </format>
    <format dxfId="122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19">
      <pivotArea collapsedLevelsAreSubtotals="1" fieldPosition="0">
        <references count="1">
          <reference field="0" count="1">
            <x v="1"/>
          </reference>
        </references>
      </pivotArea>
    </format>
    <format dxfId="121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17">
      <pivotArea collapsedLevelsAreSubtotals="1" fieldPosition="0">
        <references count="1">
          <reference field="0" count="1">
            <x v="2"/>
          </reference>
        </references>
      </pivotArea>
    </format>
    <format dxfId="121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15">
      <pivotArea collapsedLevelsAreSubtotals="1" fieldPosition="0">
        <references count="1">
          <reference field="0" count="1">
            <x v="3"/>
          </reference>
        </references>
      </pivotArea>
    </format>
    <format dxfId="121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13">
      <pivotArea collapsedLevelsAreSubtotals="1" fieldPosition="0">
        <references count="1">
          <reference field="0" count="1">
            <x v="4"/>
          </reference>
        </references>
      </pivotArea>
    </format>
    <format dxfId="121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11">
      <pivotArea collapsedLevelsAreSubtotals="1" fieldPosition="0">
        <references count="1">
          <reference field="0" count="1">
            <x v="5"/>
          </reference>
        </references>
      </pivotArea>
    </format>
    <format dxfId="121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09">
      <pivotArea grandRow="1" outline="0" collapsedLevelsAreSubtotals="1" fieldPosition="0"/>
    </format>
    <format dxfId="120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07">
      <pivotArea collapsedLevelsAreSubtotals="1" fieldPosition="0">
        <references count="1">
          <reference field="0" count="1">
            <x v="1"/>
          </reference>
        </references>
      </pivotArea>
    </format>
    <format dxfId="120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05">
      <pivotArea collapsedLevelsAreSubtotals="1" fieldPosition="0">
        <references count="1">
          <reference field="0" count="1">
            <x v="2"/>
          </reference>
        </references>
      </pivotArea>
    </format>
    <format dxfId="120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03">
      <pivotArea collapsedLevelsAreSubtotals="1" fieldPosition="0">
        <references count="1">
          <reference field="0" count="1">
            <x v="3"/>
          </reference>
        </references>
      </pivotArea>
    </format>
    <format dxfId="120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01">
      <pivotArea collapsedLevelsAreSubtotals="1" fieldPosition="0">
        <references count="1">
          <reference field="0" count="1">
            <x v="4"/>
          </reference>
        </references>
      </pivotArea>
    </format>
    <format dxfId="120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199">
      <pivotArea collapsedLevelsAreSubtotals="1" fieldPosition="0">
        <references count="1">
          <reference field="0" count="1">
            <x v="5"/>
          </reference>
        </references>
      </pivotArea>
    </format>
    <format dxfId="119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197">
      <pivotArea grandRow="1" outline="0" collapsedLevelsAreSubtotals="1" fieldPosition="0"/>
    </format>
    <format dxfId="119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195">
      <pivotArea collapsedLevelsAreSubtotals="1" fieldPosition="0">
        <references count="1">
          <reference field="0" count="1">
            <x v="1"/>
          </reference>
        </references>
      </pivotArea>
    </format>
    <format dxfId="119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193">
      <pivotArea collapsedLevelsAreSubtotals="1" fieldPosition="0">
        <references count="1">
          <reference field="0" count="1">
            <x v="2"/>
          </reference>
        </references>
      </pivotArea>
    </format>
    <format dxfId="119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191">
      <pivotArea collapsedLevelsAreSubtotals="1" fieldPosition="0">
        <references count="1">
          <reference field="0" count="1">
            <x v="3"/>
          </reference>
        </references>
      </pivotArea>
    </format>
    <format dxfId="119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189">
      <pivotArea collapsedLevelsAreSubtotals="1" fieldPosition="0">
        <references count="1">
          <reference field="0" count="1">
            <x v="4"/>
          </reference>
        </references>
      </pivotArea>
    </format>
    <format dxfId="118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187">
      <pivotArea collapsedLevelsAreSubtotals="1" fieldPosition="0">
        <references count="1">
          <reference field="0" count="1">
            <x v="5"/>
          </reference>
        </references>
      </pivotArea>
    </format>
    <format dxfId="118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185">
      <pivotArea grandRow="1" outline="0" collapsedLevelsAreSubtotals="1" fieldPosition="0"/>
    </format>
    <format dxfId="118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183">
      <pivotArea collapsedLevelsAreSubtotals="1" fieldPosition="0">
        <references count="1">
          <reference field="0" count="1">
            <x v="1"/>
          </reference>
        </references>
      </pivotArea>
    </format>
    <format dxfId="118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181">
      <pivotArea collapsedLevelsAreSubtotals="1" fieldPosition="0">
        <references count="1">
          <reference field="0" count="1">
            <x v="2"/>
          </reference>
        </references>
      </pivotArea>
    </format>
    <format dxfId="118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179">
      <pivotArea collapsedLevelsAreSubtotals="1" fieldPosition="0">
        <references count="1">
          <reference field="0" count="1">
            <x v="3"/>
          </reference>
        </references>
      </pivotArea>
    </format>
    <format dxfId="117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177">
      <pivotArea collapsedLevelsAreSubtotals="1" fieldPosition="0">
        <references count="1">
          <reference field="0" count="1">
            <x v="4"/>
          </reference>
        </references>
      </pivotArea>
    </format>
    <format dxfId="117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175">
      <pivotArea collapsedLevelsAreSubtotals="1" fieldPosition="0">
        <references count="1">
          <reference field="0" count="1">
            <x v="5"/>
          </reference>
        </references>
      </pivotArea>
    </format>
    <format dxfId="117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173">
      <pivotArea grandRow="1" outline="0" collapsedLevelsAreSubtotals="1" fieldPosition="0"/>
    </format>
    <format dxfId="117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17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17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16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16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16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166">
      <pivotArea collapsedLevelsAreSubtotals="1" fieldPosition="0">
        <references count="1">
          <reference field="0" count="1">
            <x v="3"/>
          </reference>
        </references>
      </pivotArea>
    </format>
    <format dxfId="1165">
      <pivotArea dataOnly="0" labelOnly="1" fieldPosition="0">
        <references count="1">
          <reference field="0" count="1">
            <x v="3"/>
          </reference>
        </references>
      </pivotArea>
    </format>
    <format dxfId="1164">
      <pivotArea collapsedLevelsAreSubtotals="1" fieldPosition="0">
        <references count="1">
          <reference field="0" count="1">
            <x v="5"/>
          </reference>
        </references>
      </pivotArea>
    </format>
    <format dxfId="1163">
      <pivotArea dataOnly="0" labelOnly="1" fieldPosition="0">
        <references count="1">
          <reference field="0" count="1">
            <x v="5"/>
          </reference>
        </references>
      </pivotArea>
    </format>
    <format dxfId="11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24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1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1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15" firstHeaderRow="1" firstDataRow="2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3" item="1" hier="-1"/>
  </pageFields>
  <dataFields count="1">
    <dataField name="gain ratio" fld="10" baseField="11" baseItem="7"/>
  </dataFields>
  <formats count="91">
    <format dxfId="49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93">
      <pivotArea collapsedLevelsAreSubtotals="1" fieldPosition="0">
        <references count="1">
          <reference field="0" count="1">
            <x v="1"/>
          </reference>
        </references>
      </pivotArea>
    </format>
    <format dxfId="49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91">
      <pivotArea collapsedLevelsAreSubtotals="1" fieldPosition="0">
        <references count="1">
          <reference field="0" count="1">
            <x v="2"/>
          </reference>
        </references>
      </pivotArea>
    </format>
    <format dxfId="49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89">
      <pivotArea collapsedLevelsAreSubtotals="1" fieldPosition="0">
        <references count="1">
          <reference field="0" count="1">
            <x v="3"/>
          </reference>
        </references>
      </pivotArea>
    </format>
    <format dxfId="48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87">
      <pivotArea collapsedLevelsAreSubtotals="1" fieldPosition="0">
        <references count="1">
          <reference field="0" count="1">
            <x v="4"/>
          </reference>
        </references>
      </pivotArea>
    </format>
    <format dxfId="48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85">
      <pivotArea collapsedLevelsAreSubtotals="1" fieldPosition="0">
        <references count="1">
          <reference field="0" count="1">
            <x v="5"/>
          </reference>
        </references>
      </pivotArea>
    </format>
    <format dxfId="48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83">
      <pivotArea grandRow="1" outline="0" collapsedLevelsAreSubtotals="1" fieldPosition="0"/>
    </format>
    <format dxfId="48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81">
      <pivotArea collapsedLevelsAreSubtotals="1" fieldPosition="0">
        <references count="1">
          <reference field="0" count="1">
            <x v="1"/>
          </reference>
        </references>
      </pivotArea>
    </format>
    <format dxfId="48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79">
      <pivotArea collapsedLevelsAreSubtotals="1" fieldPosition="0">
        <references count="1">
          <reference field="0" count="1">
            <x v="2"/>
          </reference>
        </references>
      </pivotArea>
    </format>
    <format dxfId="47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77">
      <pivotArea collapsedLevelsAreSubtotals="1" fieldPosition="0">
        <references count="1">
          <reference field="0" count="1">
            <x v="3"/>
          </reference>
        </references>
      </pivotArea>
    </format>
    <format dxfId="47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75">
      <pivotArea collapsedLevelsAreSubtotals="1" fieldPosition="0">
        <references count="1">
          <reference field="0" count="1">
            <x v="4"/>
          </reference>
        </references>
      </pivotArea>
    </format>
    <format dxfId="47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73">
      <pivotArea collapsedLevelsAreSubtotals="1" fieldPosition="0">
        <references count="1">
          <reference field="0" count="1">
            <x v="5"/>
          </reference>
        </references>
      </pivotArea>
    </format>
    <format dxfId="47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71">
      <pivotArea grandRow="1" outline="0" collapsedLevelsAreSubtotals="1" fieldPosition="0"/>
    </format>
    <format dxfId="47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69">
      <pivotArea collapsedLevelsAreSubtotals="1" fieldPosition="0">
        <references count="1">
          <reference field="0" count="1">
            <x v="1"/>
          </reference>
        </references>
      </pivotArea>
    </format>
    <format dxfId="46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67">
      <pivotArea collapsedLevelsAreSubtotals="1" fieldPosition="0">
        <references count="1">
          <reference field="0" count="1">
            <x v="2"/>
          </reference>
        </references>
      </pivotArea>
    </format>
    <format dxfId="46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65">
      <pivotArea collapsedLevelsAreSubtotals="1" fieldPosition="0">
        <references count="1">
          <reference field="0" count="1">
            <x v="3"/>
          </reference>
        </references>
      </pivotArea>
    </format>
    <format dxfId="46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63">
      <pivotArea collapsedLevelsAreSubtotals="1" fieldPosition="0">
        <references count="1">
          <reference field="0" count="1">
            <x v="4"/>
          </reference>
        </references>
      </pivotArea>
    </format>
    <format dxfId="46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61">
      <pivotArea collapsedLevelsAreSubtotals="1" fieldPosition="0">
        <references count="1">
          <reference field="0" count="1">
            <x v="5"/>
          </reference>
        </references>
      </pivotArea>
    </format>
    <format dxfId="46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59">
      <pivotArea grandRow="1" outline="0" collapsedLevelsAreSubtotals="1" fieldPosition="0"/>
    </format>
    <format dxfId="45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57">
      <pivotArea collapsedLevelsAreSubtotals="1" fieldPosition="0">
        <references count="1">
          <reference field="0" count="1">
            <x v="1"/>
          </reference>
        </references>
      </pivotArea>
    </format>
    <format dxfId="45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55">
      <pivotArea collapsedLevelsAreSubtotals="1" fieldPosition="0">
        <references count="1">
          <reference field="0" count="1">
            <x v="2"/>
          </reference>
        </references>
      </pivotArea>
    </format>
    <format dxfId="45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53">
      <pivotArea collapsedLevelsAreSubtotals="1" fieldPosition="0">
        <references count="1">
          <reference field="0" count="1">
            <x v="3"/>
          </reference>
        </references>
      </pivotArea>
    </format>
    <format dxfId="45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51">
      <pivotArea collapsedLevelsAreSubtotals="1" fieldPosition="0">
        <references count="1">
          <reference field="0" count="1">
            <x v="4"/>
          </reference>
        </references>
      </pivotArea>
    </format>
    <format dxfId="45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49">
      <pivotArea collapsedLevelsAreSubtotals="1" fieldPosition="0">
        <references count="1">
          <reference field="0" count="1">
            <x v="5"/>
          </reference>
        </references>
      </pivotArea>
    </format>
    <format dxfId="44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47">
      <pivotArea grandRow="1" outline="0" collapsedLevelsAreSubtotals="1" fieldPosition="0"/>
    </format>
    <format dxfId="44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45">
      <pivotArea collapsedLevelsAreSubtotals="1" fieldPosition="0">
        <references count="1">
          <reference field="0" count="1">
            <x v="1"/>
          </reference>
        </references>
      </pivotArea>
    </format>
    <format dxfId="44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43">
      <pivotArea collapsedLevelsAreSubtotals="1" fieldPosition="0">
        <references count="1">
          <reference field="0" count="1">
            <x v="2"/>
          </reference>
        </references>
      </pivotArea>
    </format>
    <format dxfId="44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41">
      <pivotArea collapsedLevelsAreSubtotals="1" fieldPosition="0">
        <references count="1">
          <reference field="0" count="1">
            <x v="3"/>
          </reference>
        </references>
      </pivotArea>
    </format>
    <format dxfId="44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39">
      <pivotArea collapsedLevelsAreSubtotals="1" fieldPosition="0">
        <references count="1">
          <reference field="0" count="1">
            <x v="4"/>
          </reference>
        </references>
      </pivotArea>
    </format>
    <format dxfId="43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37">
      <pivotArea collapsedLevelsAreSubtotals="1" fieldPosition="0">
        <references count="1">
          <reference field="0" count="1">
            <x v="5"/>
          </reference>
        </references>
      </pivotArea>
    </format>
    <format dxfId="43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35">
      <pivotArea grandRow="1" outline="0" collapsedLevelsAreSubtotals="1" fieldPosition="0"/>
    </format>
    <format dxfId="43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433">
      <pivotArea collapsedLevelsAreSubtotals="1" fieldPosition="0">
        <references count="1">
          <reference field="0" count="1">
            <x v="1"/>
          </reference>
        </references>
      </pivotArea>
    </format>
    <format dxfId="43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431">
      <pivotArea collapsedLevelsAreSubtotals="1" fieldPosition="0">
        <references count="1">
          <reference field="0" count="1">
            <x v="2"/>
          </reference>
        </references>
      </pivotArea>
    </format>
    <format dxfId="43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429">
      <pivotArea collapsedLevelsAreSubtotals="1" fieldPosition="0">
        <references count="1">
          <reference field="0" count="1">
            <x v="3"/>
          </reference>
        </references>
      </pivotArea>
    </format>
    <format dxfId="42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427">
      <pivotArea collapsedLevelsAreSubtotals="1" fieldPosition="0">
        <references count="1">
          <reference field="0" count="1">
            <x v="4"/>
          </reference>
        </references>
      </pivotArea>
    </format>
    <format dxfId="42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425">
      <pivotArea collapsedLevelsAreSubtotals="1" fieldPosition="0">
        <references count="1">
          <reference field="0" count="1">
            <x v="5"/>
          </reference>
        </references>
      </pivotArea>
    </format>
    <format dxfId="42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423">
      <pivotArea grandRow="1" outline="0" collapsedLevelsAreSubtotals="1" fieldPosition="0"/>
    </format>
    <format dxfId="42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42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42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41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41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41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416">
      <pivotArea collapsedLevelsAreSubtotals="1" fieldPosition="0">
        <references count="1">
          <reference field="0" count="1">
            <x v="3"/>
          </reference>
        </references>
      </pivotArea>
    </format>
    <format dxfId="415">
      <pivotArea dataOnly="0" labelOnly="1" fieldPosition="0">
        <references count="1">
          <reference field="0" count="1">
            <x v="3"/>
          </reference>
        </references>
      </pivotArea>
    </format>
    <format dxfId="414">
      <pivotArea collapsedLevelsAreSubtotals="1" fieldPosition="0">
        <references count="1">
          <reference field="0" count="1">
            <x v="5"/>
          </reference>
        </references>
      </pivotArea>
    </format>
    <format dxfId="413">
      <pivotArea dataOnly="0" labelOnly="1" fieldPosition="0">
        <references count="1">
          <reference field="0" count="1">
            <x v="5"/>
          </reference>
        </references>
      </pivotArea>
    </format>
    <format dxfId="412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411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410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409">
      <pivotArea collapsedLevelsAreSubtotals="1" fieldPosition="0">
        <references count="1">
          <reference field="0" count="1">
            <x v="1"/>
          </reference>
        </references>
      </pivotArea>
    </format>
    <format dxfId="408">
      <pivotArea dataOnly="0" labelOnly="1" fieldPosition="0">
        <references count="1">
          <reference field="0" count="1">
            <x v="1"/>
          </reference>
        </references>
      </pivotArea>
    </format>
    <format dxfId="407">
      <pivotArea collapsedLevelsAreSubtotals="1" fieldPosition="0">
        <references count="1">
          <reference field="0" count="1">
            <x v="3"/>
          </reference>
        </references>
      </pivotArea>
    </format>
    <format dxfId="406">
      <pivotArea dataOnly="0" labelOnly="1" fieldPosition="0">
        <references count="1">
          <reference field="0" count="1">
            <x v="3"/>
          </reference>
        </references>
      </pivotArea>
    </format>
    <format dxfId="405">
      <pivotArea collapsedLevelsAreSubtotals="1" fieldPosition="0">
        <references count="1">
          <reference field="0" count="1">
            <x v="5"/>
          </reference>
        </references>
      </pivotArea>
    </format>
    <format dxfId="404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Z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47">
    <format dxfId="20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99">
      <pivotArea collapsedLevelsAreSubtotals="1" fieldPosition="0">
        <references count="1">
          <reference field="0" count="1">
            <x v="1"/>
          </reference>
        </references>
      </pivotArea>
    </format>
    <format dxfId="19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97">
      <pivotArea collapsedLevelsAreSubtotals="1" fieldPosition="0">
        <references count="1">
          <reference field="0" count="1">
            <x v="2"/>
          </reference>
        </references>
      </pivotArea>
    </format>
    <format dxfId="19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95">
      <pivotArea collapsedLevelsAreSubtotals="1" fieldPosition="0">
        <references count="1">
          <reference field="0" count="1">
            <x v="3"/>
          </reference>
        </references>
      </pivotArea>
    </format>
    <format dxfId="19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93">
      <pivotArea collapsedLevelsAreSubtotals="1" fieldPosition="0">
        <references count="1">
          <reference field="0" count="1">
            <x v="4"/>
          </reference>
        </references>
      </pivotArea>
    </format>
    <format dxfId="19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91">
      <pivotArea collapsedLevelsAreSubtotals="1" fieldPosition="0">
        <references count="1">
          <reference field="0" count="1">
            <x v="5"/>
          </reference>
        </references>
      </pivotArea>
    </format>
    <format dxfId="19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89">
      <pivotArea grandRow="1" outline="0" collapsedLevelsAreSubtotals="1" fieldPosition="0"/>
    </format>
    <format dxfId="18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87">
      <pivotArea collapsedLevelsAreSubtotals="1" fieldPosition="0">
        <references count="1">
          <reference field="0" count="1">
            <x v="1"/>
          </reference>
        </references>
      </pivotArea>
    </format>
    <format dxfId="18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85">
      <pivotArea collapsedLevelsAreSubtotals="1" fieldPosition="0">
        <references count="1">
          <reference field="0" count="1">
            <x v="2"/>
          </reference>
        </references>
      </pivotArea>
    </format>
    <format dxfId="18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83">
      <pivotArea collapsedLevelsAreSubtotals="1" fieldPosition="0">
        <references count="1">
          <reference field="0" count="1">
            <x v="3"/>
          </reference>
        </references>
      </pivotArea>
    </format>
    <format dxfId="18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81">
      <pivotArea collapsedLevelsAreSubtotals="1" fieldPosition="0">
        <references count="1">
          <reference field="0" count="1">
            <x v="4"/>
          </reference>
        </references>
      </pivotArea>
    </format>
    <format dxfId="18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79">
      <pivotArea collapsedLevelsAreSubtotals="1" fieldPosition="0">
        <references count="1">
          <reference field="0" count="1">
            <x v="5"/>
          </reference>
        </references>
      </pivotArea>
    </format>
    <format dxfId="17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77">
      <pivotArea grandRow="1" outline="0" collapsedLevelsAreSubtotals="1" fieldPosition="0"/>
    </format>
    <format dxfId="17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75">
      <pivotArea collapsedLevelsAreSubtotals="1" fieldPosition="0">
        <references count="1">
          <reference field="0" count="1">
            <x v="1"/>
          </reference>
        </references>
      </pivotArea>
    </format>
    <format dxfId="17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73">
      <pivotArea collapsedLevelsAreSubtotals="1" fieldPosition="0">
        <references count="1">
          <reference field="0" count="1">
            <x v="2"/>
          </reference>
        </references>
      </pivotArea>
    </format>
    <format dxfId="17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71">
      <pivotArea collapsedLevelsAreSubtotals="1" fieldPosition="0">
        <references count="1">
          <reference field="0" count="1">
            <x v="3"/>
          </reference>
        </references>
      </pivotArea>
    </format>
    <format dxfId="17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9">
      <pivotArea collapsedLevelsAreSubtotals="1" fieldPosition="0">
        <references count="1">
          <reference field="0" count="1">
            <x v="4"/>
          </reference>
        </references>
      </pivotArea>
    </format>
    <format dxfId="16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7">
      <pivotArea collapsedLevelsAreSubtotals="1" fieldPosition="0">
        <references count="1">
          <reference field="0" count="1">
            <x v="5"/>
          </reference>
        </references>
      </pivotArea>
    </format>
    <format dxfId="16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5">
      <pivotArea grandRow="1" outline="0" collapsedLevelsAreSubtotals="1" fieldPosition="0"/>
    </format>
    <format dxfId="16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3">
      <pivotArea collapsedLevelsAreSubtotals="1" fieldPosition="0">
        <references count="1">
          <reference field="0" count="1">
            <x v="1"/>
          </reference>
        </references>
      </pivotArea>
    </format>
    <format dxfId="16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1">
      <pivotArea collapsedLevelsAreSubtotals="1" fieldPosition="0">
        <references count="1">
          <reference field="0" count="1">
            <x v="2"/>
          </reference>
        </references>
      </pivotArea>
    </format>
    <format dxfId="16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59">
      <pivotArea collapsedLevelsAreSubtotals="1" fieldPosition="0">
        <references count="1">
          <reference field="0" count="1">
            <x v="3"/>
          </reference>
        </references>
      </pivotArea>
    </format>
    <format dxfId="15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57">
      <pivotArea collapsedLevelsAreSubtotals="1" fieldPosition="0">
        <references count="1">
          <reference field="0" count="1">
            <x v="4"/>
          </reference>
        </references>
      </pivotArea>
    </format>
    <format dxfId="15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55">
      <pivotArea collapsedLevelsAreSubtotals="1" fieldPosition="0">
        <references count="1">
          <reference field="0" count="1">
            <x v="5"/>
          </reference>
        </references>
      </pivotArea>
    </format>
    <format dxfId="15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53">
      <pivotArea grandRow="1" outline="0" collapsedLevelsAreSubtotals="1" fieldPosition="0"/>
    </format>
    <format dxfId="15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51">
      <pivotArea collapsedLevelsAreSubtotals="1" fieldPosition="0">
        <references count="1">
          <reference field="0" count="1">
            <x v="1"/>
          </reference>
        </references>
      </pivotArea>
    </format>
    <format dxfId="15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49">
      <pivotArea collapsedLevelsAreSubtotals="1" fieldPosition="0">
        <references count="1">
          <reference field="0" count="1">
            <x v="2"/>
          </reference>
        </references>
      </pivotArea>
    </format>
    <format dxfId="14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47">
      <pivotArea collapsedLevelsAreSubtotals="1" fieldPosition="0">
        <references count="1">
          <reference field="0" count="1">
            <x v="3"/>
          </reference>
        </references>
      </pivotArea>
    </format>
    <format dxfId="14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45">
      <pivotArea collapsedLevelsAreSubtotals="1" fieldPosition="0">
        <references count="1">
          <reference field="0" count="1">
            <x v="4"/>
          </reference>
        </references>
      </pivotArea>
    </format>
    <format dxfId="14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43">
      <pivotArea collapsedLevelsAreSubtotals="1" fieldPosition="0">
        <references count="1">
          <reference field="0" count="1">
            <x v="5"/>
          </reference>
        </references>
      </pivotArea>
    </format>
    <format dxfId="14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41">
      <pivotArea grandRow="1" outline="0" collapsedLevelsAreSubtotals="1" fieldPosition="0"/>
    </format>
    <format dxfId="14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39">
      <pivotArea collapsedLevelsAreSubtotals="1" fieldPosition="0">
        <references count="1">
          <reference field="0" count="1">
            <x v="1"/>
          </reference>
        </references>
      </pivotArea>
    </format>
    <format dxfId="13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37">
      <pivotArea collapsedLevelsAreSubtotals="1" fieldPosition="0">
        <references count="1">
          <reference field="0" count="1">
            <x v="2"/>
          </reference>
        </references>
      </pivotArea>
    </format>
    <format dxfId="13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35">
      <pivotArea collapsedLevelsAreSubtotals="1" fieldPosition="0">
        <references count="1">
          <reference field="0" count="1">
            <x v="3"/>
          </reference>
        </references>
      </pivotArea>
    </format>
    <format dxfId="13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33">
      <pivotArea collapsedLevelsAreSubtotals="1" fieldPosition="0">
        <references count="1">
          <reference field="0" count="1">
            <x v="4"/>
          </reference>
        </references>
      </pivotArea>
    </format>
    <format dxfId="13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31">
      <pivotArea collapsedLevelsAreSubtotals="1" fieldPosition="0">
        <references count="1">
          <reference field="0" count="1">
            <x v="5"/>
          </reference>
        </references>
      </pivotArea>
    </format>
    <format dxfId="13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9">
      <pivotArea grandRow="1" outline="0" collapsedLevelsAreSubtotals="1" fieldPosition="0"/>
    </format>
    <format dxfId="128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27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26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25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24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23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22">
      <pivotArea collapsedLevelsAreSubtotals="1" fieldPosition="0">
        <references count="1">
          <reference field="0" count="1">
            <x v="3"/>
          </reference>
        </references>
      </pivotArea>
    </format>
    <format dxfId="121">
      <pivotArea dataOnly="0" labelOnly="1" fieldPosition="0">
        <references count="1">
          <reference field="0" count="1">
            <x v="3"/>
          </reference>
        </references>
      </pivotArea>
    </format>
    <format dxfId="120">
      <pivotArea collapsedLevelsAreSubtotals="1" fieldPosition="0">
        <references count="1">
          <reference field="0" count="1">
            <x v="5"/>
          </reference>
        </references>
      </pivotArea>
    </format>
    <format dxfId="119">
      <pivotArea dataOnly="0" labelOnly="1" fieldPosition="0">
        <references count="1">
          <reference field="0" count="1">
            <x v="5"/>
          </reference>
        </references>
      </pivotArea>
    </format>
    <format dxfId="1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0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71">
      <pivotArea collapsedLevelsAreSubtotals="1" fieldPosition="0">
        <references count="1">
          <reference field="0" count="1">
            <x v="1"/>
          </reference>
        </references>
      </pivotArea>
    </format>
    <format dxfId="70">
      <pivotArea dataOnly="0" labelOnly="1" fieldPosition="0">
        <references count="1">
          <reference field="0" count="1">
            <x v="1"/>
          </reference>
        </references>
      </pivotArea>
    </format>
    <format dxfId="69">
      <pivotArea dataOnly="0" fieldPosition="0">
        <references count="2">
          <reference field="11" count="3">
            <x v="8"/>
            <x v="9"/>
            <x v="10"/>
          </reference>
          <reference field="13" count="1" selected="0">
            <x v="1"/>
          </reference>
        </references>
      </pivotArea>
    </format>
    <format dxfId="68">
      <pivotArea dataOnly="0" labelOnly="1" fieldPosition="0">
        <references count="1">
          <reference field="0" count="1">
            <x v="5"/>
          </reference>
        </references>
      </pivotArea>
    </format>
    <format dxfId="67">
      <pivotArea collapsedLevelsAreSubtotals="1" fieldPosition="0">
        <references count="1">
          <reference field="0" count="1">
            <x v="5"/>
          </reference>
        </references>
      </pivotArea>
    </format>
    <format dxfId="66">
      <pivotArea dataOnly="0" labelOnly="1" fieldPosition="0">
        <references count="1">
          <reference field="0" count="1">
            <x v="5"/>
          </reference>
        </references>
      </pivotArea>
    </format>
    <format dxfId="65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64">
      <pivotArea collapsedLevelsAreSubtotals="1" fieldPosition="0">
        <references count="1">
          <reference field="0" count="1">
            <x v="3"/>
          </reference>
        </references>
      </pivotArea>
    </format>
    <format dxfId="63">
      <pivotArea dataOnly="0" labelOnly="1" fieldPosition="0">
        <references count="1">
          <reference field="0" count="1">
            <x v="3"/>
          </reference>
        </references>
      </pivotArea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C3:BA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0" hier="-1"/>
  </pageFields>
  <dataFields count="4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</dataFields>
  <formats count="203">
    <format dxfId="4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4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4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4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9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9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8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8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7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7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7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6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5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3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3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2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2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2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2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1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1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1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1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1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0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0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0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0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0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9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9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9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9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9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7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7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7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7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7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6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6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6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6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5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5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5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5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1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18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17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16">
      <pivotArea collapsedLevelsAreSubtotals="1" fieldPosition="0">
        <references count="1">
          <reference field="0" count="1">
            <x v="3"/>
          </reference>
        </references>
      </pivotArea>
    </format>
    <format dxfId="215">
      <pivotArea dataOnly="0" labelOnly="1" fieldPosition="0">
        <references count="1">
          <reference field="0" count="1">
            <x v="3"/>
          </reference>
        </references>
      </pivotArea>
    </format>
    <format dxfId="2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0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0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0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03">
      <pivotArea dataOnly="0" fieldPosition="0">
        <references count="2">
          <reference field="0" count="1">
            <x v="3"/>
          </reference>
          <reference field="13" count="1" selected="0">
            <x v="0"/>
          </reference>
        </references>
      </pivotArea>
    </format>
    <format dxfId="202">
      <pivotArea outline="0" collapsedLevelsAreSubtotals="1" fieldPosition="0"/>
    </format>
    <format dxfId="2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F14" firstHeaderRow="0" firstDataRow="1" firstDataCol="1" rowPageCount="1" colPageCount="1"/>
  <pivotFields count="11">
    <pivotField axis="axisRow" showAll="0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1" hier="-1"/>
  </pageFields>
  <dataFields count="4">
    <dataField name="satisfaction area" fld="3" baseField="0" baseItem="0"/>
    <dataField name="satisfaction sum" fld="4" baseField="0" baseItem="0"/>
    <dataField name="Average of crowd_sat" fld="1" subtotal="average" baseField="0" baseItem="2"/>
    <dataField name="Average of expert_sat" fld="2" subtotal="average" baseField="0" baseItem="4"/>
  </dataFields>
  <formats count="6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</formats>
  <conditionalFormats count="4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Q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66">
    <format dxfId="15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5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50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5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5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5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5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50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50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9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9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9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8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8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7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7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7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7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7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6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6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6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5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5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5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4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4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4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4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4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3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3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3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3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3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2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2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2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2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1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1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1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1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1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0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0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0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0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9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9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9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9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9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8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8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8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8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8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7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7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7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7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6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6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6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6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6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5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2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32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32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323">
      <pivotArea collapsedLevelsAreSubtotals="1" fieldPosition="0">
        <references count="1">
          <reference field="0" count="1">
            <x v="3"/>
          </reference>
        </references>
      </pivotArea>
    </format>
    <format dxfId="1322">
      <pivotArea dataOnly="0" labelOnly="1" fieldPosition="0">
        <references count="1">
          <reference field="0" count="1">
            <x v="3"/>
          </reference>
        </references>
      </pivotArea>
    </format>
    <format dxfId="13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3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3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3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1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1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31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31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30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30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30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30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30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30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0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30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30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30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29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29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29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29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29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9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29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29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29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29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28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28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28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28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8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28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28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28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28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28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27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27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27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7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27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27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27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27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27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27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26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26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6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26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26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26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26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26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26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26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25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25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2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25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25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25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25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25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25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25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24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2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24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24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24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U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66">
    <format dxfId="9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7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7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7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7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7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7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7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7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7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7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6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6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6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6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6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6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6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6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6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6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5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5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5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5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5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5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5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5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4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4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4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4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4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4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4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4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3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3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3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3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3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2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2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2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91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91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9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91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9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90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9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90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9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90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90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9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90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9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90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9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9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9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9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8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8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8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8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8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8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7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7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7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7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6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6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6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6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6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5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5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5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5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5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4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4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4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4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3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83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83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83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83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8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82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8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8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8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79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79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79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793">
      <pivotArea collapsedLevelsAreSubtotals="1" fieldPosition="0">
        <references count="1">
          <reference field="0" count="1">
            <x v="3"/>
          </reference>
        </references>
      </pivotArea>
    </format>
    <format dxfId="792">
      <pivotArea dataOnly="0" labelOnly="1" fieldPosition="0">
        <references count="1">
          <reference field="0" count="1">
            <x v="3"/>
          </reference>
        </references>
      </pivotArea>
    </format>
    <format dxfId="7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7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7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7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7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78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78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8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8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8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7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7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7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7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7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7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7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7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7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7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6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6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6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6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6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6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6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6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6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6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5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5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5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5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5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5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5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5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5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4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4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4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4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4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4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4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4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4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3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3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3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73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73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3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73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73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73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73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72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72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2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72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72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2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72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72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2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72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71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1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71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71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71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J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3" item="1" hier="-1"/>
  </pageFields>
  <dataFields count="8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  <dataField name="Sum of satisfaction_sum" fld="7" baseField="0" baseItem="0"/>
    <dataField name="Sum of satisfaction_area" fld="6" baseField="0" baseItem="0"/>
  </dataFields>
  <formats count="135">
    <format dxfId="111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114">
      <pivotArea collapsedLevelsAreSubtotals="1" fieldPosition="0">
        <references count="1">
          <reference field="0" count="1">
            <x v="1"/>
          </reference>
        </references>
      </pivotArea>
    </format>
    <format dxfId="111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112">
      <pivotArea collapsedLevelsAreSubtotals="1" fieldPosition="0">
        <references count="1">
          <reference field="0" count="1">
            <x v="2"/>
          </reference>
        </references>
      </pivotArea>
    </format>
    <format dxfId="111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110">
      <pivotArea collapsedLevelsAreSubtotals="1" fieldPosition="0">
        <references count="1">
          <reference field="0" count="1">
            <x v="3"/>
          </reference>
        </references>
      </pivotArea>
    </format>
    <format dxfId="110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108">
      <pivotArea collapsedLevelsAreSubtotals="1" fieldPosition="0">
        <references count="1">
          <reference field="0" count="1">
            <x v="4"/>
          </reference>
        </references>
      </pivotArea>
    </format>
    <format dxfId="110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106">
      <pivotArea collapsedLevelsAreSubtotals="1" fieldPosition="0">
        <references count="1">
          <reference field="0" count="1">
            <x v="5"/>
          </reference>
        </references>
      </pivotArea>
    </format>
    <format dxfId="110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104">
      <pivotArea grandRow="1" outline="0" collapsedLevelsAreSubtotals="1" fieldPosition="0"/>
    </format>
    <format dxfId="110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102">
      <pivotArea collapsedLevelsAreSubtotals="1" fieldPosition="0">
        <references count="1">
          <reference field="0" count="1">
            <x v="1"/>
          </reference>
        </references>
      </pivotArea>
    </format>
    <format dxfId="110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100">
      <pivotArea collapsedLevelsAreSubtotals="1" fieldPosition="0">
        <references count="1">
          <reference field="0" count="1">
            <x v="2"/>
          </reference>
        </references>
      </pivotArea>
    </format>
    <format dxfId="109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098">
      <pivotArea collapsedLevelsAreSubtotals="1" fieldPosition="0">
        <references count="1">
          <reference field="0" count="1">
            <x v="3"/>
          </reference>
        </references>
      </pivotArea>
    </format>
    <format dxfId="109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096">
      <pivotArea collapsedLevelsAreSubtotals="1" fieldPosition="0">
        <references count="1">
          <reference field="0" count="1">
            <x v="4"/>
          </reference>
        </references>
      </pivotArea>
    </format>
    <format dxfId="109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094">
      <pivotArea collapsedLevelsAreSubtotals="1" fieldPosition="0">
        <references count="1">
          <reference field="0" count="1">
            <x v="5"/>
          </reference>
        </references>
      </pivotArea>
    </format>
    <format dxfId="109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092">
      <pivotArea grandRow="1" outline="0" collapsedLevelsAreSubtotals="1" fieldPosition="0"/>
    </format>
    <format dxfId="109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090">
      <pivotArea collapsedLevelsAreSubtotals="1" fieldPosition="0">
        <references count="1">
          <reference field="0" count="1">
            <x v="1"/>
          </reference>
        </references>
      </pivotArea>
    </format>
    <format dxfId="108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088">
      <pivotArea collapsedLevelsAreSubtotals="1" fieldPosition="0">
        <references count="1">
          <reference field="0" count="1">
            <x v="2"/>
          </reference>
        </references>
      </pivotArea>
    </format>
    <format dxfId="108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086">
      <pivotArea collapsedLevelsAreSubtotals="1" fieldPosition="0">
        <references count="1">
          <reference field="0" count="1">
            <x v="3"/>
          </reference>
        </references>
      </pivotArea>
    </format>
    <format dxfId="108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084">
      <pivotArea collapsedLevelsAreSubtotals="1" fieldPosition="0">
        <references count="1">
          <reference field="0" count="1">
            <x v="4"/>
          </reference>
        </references>
      </pivotArea>
    </format>
    <format dxfId="108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082">
      <pivotArea collapsedLevelsAreSubtotals="1" fieldPosition="0">
        <references count="1">
          <reference field="0" count="1">
            <x v="5"/>
          </reference>
        </references>
      </pivotArea>
    </format>
    <format dxfId="108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080">
      <pivotArea grandRow="1" outline="0" collapsedLevelsAreSubtotals="1" fieldPosition="0"/>
    </format>
    <format dxfId="107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078">
      <pivotArea collapsedLevelsAreSubtotals="1" fieldPosition="0">
        <references count="1">
          <reference field="0" count="1">
            <x v="1"/>
          </reference>
        </references>
      </pivotArea>
    </format>
    <format dxfId="107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076">
      <pivotArea collapsedLevelsAreSubtotals="1" fieldPosition="0">
        <references count="1">
          <reference field="0" count="1">
            <x v="2"/>
          </reference>
        </references>
      </pivotArea>
    </format>
    <format dxfId="107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074">
      <pivotArea collapsedLevelsAreSubtotals="1" fieldPosition="0">
        <references count="1">
          <reference field="0" count="1">
            <x v="3"/>
          </reference>
        </references>
      </pivotArea>
    </format>
    <format dxfId="107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072">
      <pivotArea collapsedLevelsAreSubtotals="1" fieldPosition="0">
        <references count="1">
          <reference field="0" count="1">
            <x v="4"/>
          </reference>
        </references>
      </pivotArea>
    </format>
    <format dxfId="107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070">
      <pivotArea collapsedLevelsAreSubtotals="1" fieldPosition="0">
        <references count="1">
          <reference field="0" count="1">
            <x v="5"/>
          </reference>
        </references>
      </pivotArea>
    </format>
    <format dxfId="106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068">
      <pivotArea grandRow="1" outline="0" collapsedLevelsAreSubtotals="1" fieldPosition="0"/>
    </format>
    <format dxfId="106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066">
      <pivotArea collapsedLevelsAreSubtotals="1" fieldPosition="0">
        <references count="1">
          <reference field="0" count="1">
            <x v="1"/>
          </reference>
        </references>
      </pivotArea>
    </format>
    <format dxfId="106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064">
      <pivotArea collapsedLevelsAreSubtotals="1" fieldPosition="0">
        <references count="1">
          <reference field="0" count="1">
            <x v="2"/>
          </reference>
        </references>
      </pivotArea>
    </format>
    <format dxfId="106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062">
      <pivotArea collapsedLevelsAreSubtotals="1" fieldPosition="0">
        <references count="1">
          <reference field="0" count="1">
            <x v="3"/>
          </reference>
        </references>
      </pivotArea>
    </format>
    <format dxfId="106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060">
      <pivotArea collapsedLevelsAreSubtotals="1" fieldPosition="0">
        <references count="1">
          <reference field="0" count="1">
            <x v="4"/>
          </reference>
        </references>
      </pivotArea>
    </format>
    <format dxfId="105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058">
      <pivotArea collapsedLevelsAreSubtotals="1" fieldPosition="0">
        <references count="1">
          <reference field="0" count="1">
            <x v="5"/>
          </reference>
        </references>
      </pivotArea>
    </format>
    <format dxfId="105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056">
      <pivotArea grandRow="1" outline="0" collapsedLevelsAreSubtotals="1" fieldPosition="0"/>
    </format>
    <format dxfId="105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054">
      <pivotArea collapsedLevelsAreSubtotals="1" fieldPosition="0">
        <references count="1">
          <reference field="0" count="1">
            <x v="1"/>
          </reference>
        </references>
      </pivotArea>
    </format>
    <format dxfId="105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052">
      <pivotArea collapsedLevelsAreSubtotals="1" fieldPosition="0">
        <references count="1">
          <reference field="0" count="1">
            <x v="2"/>
          </reference>
        </references>
      </pivotArea>
    </format>
    <format dxfId="105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050">
      <pivotArea collapsedLevelsAreSubtotals="1" fieldPosition="0">
        <references count="1">
          <reference field="0" count="1">
            <x v="3"/>
          </reference>
        </references>
      </pivotArea>
    </format>
    <format dxfId="104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048">
      <pivotArea collapsedLevelsAreSubtotals="1" fieldPosition="0">
        <references count="1">
          <reference field="0" count="1">
            <x v="4"/>
          </reference>
        </references>
      </pivotArea>
    </format>
    <format dxfId="104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046">
      <pivotArea collapsedLevelsAreSubtotals="1" fieldPosition="0">
        <references count="1">
          <reference field="0" count="1">
            <x v="5"/>
          </reference>
        </references>
      </pivotArea>
    </format>
    <format dxfId="104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044">
      <pivotArea grandRow="1" outline="0" collapsedLevelsAreSubtotals="1" fieldPosition="0"/>
    </format>
    <format dxfId="1043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042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041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040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039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038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037">
      <pivotArea collapsedLevelsAreSubtotals="1" fieldPosition="0">
        <references count="1">
          <reference field="0" count="1">
            <x v="3"/>
          </reference>
        </references>
      </pivotArea>
    </format>
    <format dxfId="1036">
      <pivotArea dataOnly="0" labelOnly="1" fieldPosition="0">
        <references count="1">
          <reference field="0" count="1">
            <x v="3"/>
          </reference>
        </references>
      </pivotArea>
    </format>
    <format dxfId="1035">
      <pivotArea collapsedLevelsAreSubtotals="1" fieldPosition="0">
        <references count="1">
          <reference field="0" count="1">
            <x v="5"/>
          </reference>
        </references>
      </pivotArea>
    </format>
    <format dxfId="1034">
      <pivotArea dataOnly="0" labelOnly="1" fieldPosition="0">
        <references count="1">
          <reference field="0" count="1">
            <x v="5"/>
          </reference>
        </references>
      </pivotArea>
    </format>
    <format dxfId="10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0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0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0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0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0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0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0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0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0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0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0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0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0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0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0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0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0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0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0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0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0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0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0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0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9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9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9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9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995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9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9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9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9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9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9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9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98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>
            <x v="5"/>
          </reference>
        </references>
      </pivotArea>
    </format>
    <format dxfId="98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1" count="1">
            <x v="2"/>
          </reference>
        </references>
      </pivotArea>
    </format>
    <format dxfId="98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>
            <x v="5"/>
          </reference>
        </references>
      </pivotArea>
    </format>
    <format dxfId="98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1" count="1">
            <x v="2"/>
          </reference>
        </references>
      </pivotArea>
    </format>
    <format dxfId="98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1" count="1">
            <x v="5"/>
          </reference>
        </references>
      </pivotArea>
    </format>
    <format dxfId="98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:O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0" hier="-1"/>
  </pageFields>
  <dataFields count="5">
    <dataField name="expert sat" fld="4" baseField="8" baseItem="10"/>
    <dataField name="crowd sat" fld="5" baseField="8" baseItem="10"/>
    <dataField name="gain ratio" fld="10" baseField="0" baseItem="0"/>
    <dataField name="rel expert sat" fld="9" baseField="11" baseItem="6"/>
    <dataField name="rel crowd sat" fld="8" baseField="11" baseItem="6"/>
  </dataFields>
  <formats count="137">
    <format dxfId="6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63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6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62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62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2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2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6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2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61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6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61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61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1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1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1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6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60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6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60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60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0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59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59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59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59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59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59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59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59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5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5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58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58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58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58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58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58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58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58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5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5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57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57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57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57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57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57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57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56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5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5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565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564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563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562">
      <pivotArea collapsedLevelsAreSubtotals="1" fieldPosition="0">
        <references count="1">
          <reference field="0" count="1">
            <x v="3"/>
          </reference>
        </references>
      </pivotArea>
    </format>
    <format dxfId="561">
      <pivotArea dataOnly="0" labelOnly="1" fieldPosition="0">
        <references count="1">
          <reference field="0" count="1">
            <x v="3"/>
          </reference>
        </references>
      </pivotArea>
    </format>
    <format dxfId="5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5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5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5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5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55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5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4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4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4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5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54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4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3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3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3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5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53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2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2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2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2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5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52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1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1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1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1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5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50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5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50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5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5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50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50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5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50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4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49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4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49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4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G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1" hier="-1"/>
  </pageFields>
  <dataFields count="5">
    <dataField name="expert sat" fld="4" baseField="0" baseItem="0"/>
    <dataField name="crowd sat" fld="5" baseField="0" baseItem="0"/>
    <dataField name="vote " fld="3" baseField="11" baseItem="6"/>
    <dataField name="rel expert sat" fld="9" baseField="11" baseItem="4"/>
    <dataField name="rel crowd sat" fld="8" baseField="11" baseItem="4"/>
  </dataFields>
  <formats count="83">
    <format dxfId="71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713">
      <pivotArea collapsedLevelsAreSubtotals="1" fieldPosition="0">
        <references count="1">
          <reference field="0" count="1">
            <x v="1"/>
          </reference>
        </references>
      </pivotArea>
    </format>
    <format dxfId="71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711">
      <pivotArea collapsedLevelsAreSubtotals="1" fieldPosition="0">
        <references count="1">
          <reference field="0" count="1">
            <x v="2"/>
          </reference>
        </references>
      </pivotArea>
    </format>
    <format dxfId="71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709">
      <pivotArea collapsedLevelsAreSubtotals="1" fieldPosition="0">
        <references count="1">
          <reference field="0" count="1">
            <x v="3"/>
          </reference>
        </references>
      </pivotArea>
    </format>
    <format dxfId="70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707">
      <pivotArea collapsedLevelsAreSubtotals="1" fieldPosition="0">
        <references count="1">
          <reference field="0" count="1">
            <x v="4"/>
          </reference>
        </references>
      </pivotArea>
    </format>
    <format dxfId="70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705">
      <pivotArea collapsedLevelsAreSubtotals="1" fieldPosition="0">
        <references count="1">
          <reference field="0" count="1">
            <x v="5"/>
          </reference>
        </references>
      </pivotArea>
    </format>
    <format dxfId="70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703">
      <pivotArea grandRow="1" outline="0" collapsedLevelsAreSubtotals="1" fieldPosition="0"/>
    </format>
    <format dxfId="70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701">
      <pivotArea collapsedLevelsAreSubtotals="1" fieldPosition="0">
        <references count="1">
          <reference field="0" count="1">
            <x v="1"/>
          </reference>
        </references>
      </pivotArea>
    </format>
    <format dxfId="70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699">
      <pivotArea collapsedLevelsAreSubtotals="1" fieldPosition="0">
        <references count="1">
          <reference field="0" count="1">
            <x v="2"/>
          </reference>
        </references>
      </pivotArea>
    </format>
    <format dxfId="69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697">
      <pivotArea collapsedLevelsAreSubtotals="1" fieldPosition="0">
        <references count="1">
          <reference field="0" count="1">
            <x v="3"/>
          </reference>
        </references>
      </pivotArea>
    </format>
    <format dxfId="69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695">
      <pivotArea collapsedLevelsAreSubtotals="1" fieldPosition="0">
        <references count="1">
          <reference field="0" count="1">
            <x v="4"/>
          </reference>
        </references>
      </pivotArea>
    </format>
    <format dxfId="69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693">
      <pivotArea collapsedLevelsAreSubtotals="1" fieldPosition="0">
        <references count="1">
          <reference field="0" count="1">
            <x v="5"/>
          </reference>
        </references>
      </pivotArea>
    </format>
    <format dxfId="69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691">
      <pivotArea grandRow="1" outline="0" collapsedLevelsAreSubtotals="1" fieldPosition="0"/>
    </format>
    <format dxfId="69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689">
      <pivotArea collapsedLevelsAreSubtotals="1" fieldPosition="0">
        <references count="1">
          <reference field="0" count="1">
            <x v="1"/>
          </reference>
        </references>
      </pivotArea>
    </format>
    <format dxfId="68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687">
      <pivotArea collapsedLevelsAreSubtotals="1" fieldPosition="0">
        <references count="1">
          <reference field="0" count="1">
            <x v="2"/>
          </reference>
        </references>
      </pivotArea>
    </format>
    <format dxfId="68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685">
      <pivotArea collapsedLevelsAreSubtotals="1" fieldPosition="0">
        <references count="1">
          <reference field="0" count="1">
            <x v="3"/>
          </reference>
        </references>
      </pivotArea>
    </format>
    <format dxfId="68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683">
      <pivotArea collapsedLevelsAreSubtotals="1" fieldPosition="0">
        <references count="1">
          <reference field="0" count="1">
            <x v="4"/>
          </reference>
        </references>
      </pivotArea>
    </format>
    <format dxfId="68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681">
      <pivotArea collapsedLevelsAreSubtotals="1" fieldPosition="0">
        <references count="1">
          <reference field="0" count="1">
            <x v="5"/>
          </reference>
        </references>
      </pivotArea>
    </format>
    <format dxfId="68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679">
      <pivotArea grandRow="1" outline="0" collapsedLevelsAreSubtotals="1" fieldPosition="0"/>
    </format>
    <format dxfId="67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677">
      <pivotArea collapsedLevelsAreSubtotals="1" fieldPosition="0">
        <references count="1">
          <reference field="0" count="1">
            <x v="1"/>
          </reference>
        </references>
      </pivotArea>
    </format>
    <format dxfId="67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675">
      <pivotArea collapsedLevelsAreSubtotals="1" fieldPosition="0">
        <references count="1">
          <reference field="0" count="1">
            <x v="2"/>
          </reference>
        </references>
      </pivotArea>
    </format>
    <format dxfId="67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673">
      <pivotArea collapsedLevelsAreSubtotals="1" fieldPosition="0">
        <references count="1">
          <reference field="0" count="1">
            <x v="3"/>
          </reference>
        </references>
      </pivotArea>
    </format>
    <format dxfId="67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671">
      <pivotArea collapsedLevelsAreSubtotals="1" fieldPosition="0">
        <references count="1">
          <reference field="0" count="1">
            <x v="4"/>
          </reference>
        </references>
      </pivotArea>
    </format>
    <format dxfId="67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669">
      <pivotArea collapsedLevelsAreSubtotals="1" fieldPosition="0">
        <references count="1">
          <reference field="0" count="1">
            <x v="5"/>
          </reference>
        </references>
      </pivotArea>
    </format>
    <format dxfId="66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667">
      <pivotArea grandRow="1" outline="0" collapsedLevelsAreSubtotals="1" fieldPosition="0"/>
    </format>
    <format dxfId="66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665">
      <pivotArea collapsedLevelsAreSubtotals="1" fieldPosition="0">
        <references count="1">
          <reference field="0" count="1">
            <x v="1"/>
          </reference>
        </references>
      </pivotArea>
    </format>
    <format dxfId="66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663">
      <pivotArea collapsedLevelsAreSubtotals="1" fieldPosition="0">
        <references count="1">
          <reference field="0" count="1">
            <x v="2"/>
          </reference>
        </references>
      </pivotArea>
    </format>
    <format dxfId="66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661">
      <pivotArea collapsedLevelsAreSubtotals="1" fieldPosition="0">
        <references count="1">
          <reference field="0" count="1">
            <x v="3"/>
          </reference>
        </references>
      </pivotArea>
    </format>
    <format dxfId="66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659">
      <pivotArea collapsedLevelsAreSubtotals="1" fieldPosition="0">
        <references count="1">
          <reference field="0" count="1">
            <x v="4"/>
          </reference>
        </references>
      </pivotArea>
    </format>
    <format dxfId="65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657">
      <pivotArea collapsedLevelsAreSubtotals="1" fieldPosition="0">
        <references count="1">
          <reference field="0" count="1">
            <x v="5"/>
          </reference>
        </references>
      </pivotArea>
    </format>
    <format dxfId="65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655">
      <pivotArea grandRow="1" outline="0" collapsedLevelsAreSubtotals="1" fieldPosition="0"/>
    </format>
    <format dxfId="65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653">
      <pivotArea collapsedLevelsAreSubtotals="1" fieldPosition="0">
        <references count="1">
          <reference field="0" count="1">
            <x v="1"/>
          </reference>
        </references>
      </pivotArea>
    </format>
    <format dxfId="65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651">
      <pivotArea collapsedLevelsAreSubtotals="1" fieldPosition="0">
        <references count="1">
          <reference field="0" count="1">
            <x v="2"/>
          </reference>
        </references>
      </pivotArea>
    </format>
    <format dxfId="65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649">
      <pivotArea collapsedLevelsAreSubtotals="1" fieldPosition="0">
        <references count="1">
          <reference field="0" count="1">
            <x v="3"/>
          </reference>
        </references>
      </pivotArea>
    </format>
    <format dxfId="64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647">
      <pivotArea collapsedLevelsAreSubtotals="1" fieldPosition="0">
        <references count="1">
          <reference field="0" count="1">
            <x v="4"/>
          </reference>
        </references>
      </pivotArea>
    </format>
    <format dxfId="64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645">
      <pivotArea collapsedLevelsAreSubtotals="1" fieldPosition="0">
        <references count="1">
          <reference field="0" count="1">
            <x v="5"/>
          </reference>
        </references>
      </pivotArea>
    </format>
    <format dxfId="64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643">
      <pivotArea grandRow="1" outline="0" collapsedLevelsAreSubtotals="1" fieldPosition="0"/>
    </format>
    <format dxfId="64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64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64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63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63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63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636">
      <pivotArea collapsedLevelsAreSubtotals="1" fieldPosition="0">
        <references count="1">
          <reference field="0" count="1">
            <x v="3"/>
          </reference>
        </references>
      </pivotArea>
    </format>
    <format dxfId="635">
      <pivotArea dataOnly="0" labelOnly="1" fieldPosition="0">
        <references count="1">
          <reference field="0" count="1">
            <x v="3"/>
          </reference>
        </references>
      </pivotArea>
    </format>
    <format dxfId="634">
      <pivotArea collapsedLevelsAreSubtotals="1" fieldPosition="0">
        <references count="1">
          <reference field="0" count="1">
            <x v="5"/>
          </reference>
        </references>
      </pivotArea>
    </format>
    <format dxfId="633">
      <pivotArea dataOnly="0" labelOnly="1" fieldPosition="0">
        <references count="1">
          <reference field="0" count="1">
            <x v="5"/>
          </reference>
        </references>
      </pivotArea>
    </format>
    <format dxfId="632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0:L32" firstHeaderRow="1" firstDataRow="1" firstDataCol="1" rowPageCount="1" colPageCount="1"/>
  <pivotFields count="8">
    <pivotField axis="axisPage" showAll="0">
      <items count="3">
        <item x="1"/>
        <item x="0"/>
        <item t="default"/>
      </items>
    </pivotField>
    <pivotField showAll="0"/>
    <pivotField axis="axisRow" showAll="0">
      <items count="13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1" hier="-1"/>
  </pageFields>
  <dataFields count="1">
    <dataField name="Average of diff_gain" fld="7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L16" firstHeaderRow="1" firstDataRow="1" firstDataCol="1" rowPageCount="2" colPageCount="1"/>
  <pivotFields count="8">
    <pivotField axis="axisPage" showAll="0">
      <items count="3">
        <item x="1"/>
        <item x="0"/>
        <item t="default"/>
      </items>
    </pivotField>
    <pivotField axis="axisPage" multipleItemSelectionAllowed="1" showAll="0">
      <items count="7">
        <item x="0"/>
        <item h="1" x="1"/>
        <item x="2"/>
        <item x="3"/>
        <item x="4"/>
        <item x="5"/>
        <item t="default"/>
      </items>
    </pivotField>
    <pivotField axis="axisRow" showAll="0">
      <items count="13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item="0" hier="-1"/>
    <pageField fld="1" hier="-1"/>
  </pageFields>
  <dataFields count="1">
    <dataField name="Average of diff_gain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K3:AM20" firstHeaderRow="1" firstDataRow="1" firstDataCol="0"/>
  <pivotFields count="16"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33" totalsRowShown="0">
  <autoFilter ref="A1:P133"/>
  <tableColumns count="16">
    <tableColumn id="1" name="alternative_name"/>
    <tableColumn id="2" name="alternative_id"/>
    <tableColumn id="3" name="lambda_exp"/>
    <tableColumn id="4" name="vote" dataDxfId="1523"/>
    <tableColumn id="5" name="expert_sat" dataDxfId="1522"/>
    <tableColumn id="6" name="crowd_sat" dataDxfId="1521"/>
    <tableColumn id="7" name="satisfaction_area" dataDxfId="1520"/>
    <tableColumn id="8" name="satisfaction_sum" dataDxfId="1519"/>
    <tableColumn id="9" name="rel_crowd_sat" dataDxfId="1518"/>
    <tableColumn id="10" name="rel_expert_sat" dataDxfId="1517"/>
    <tableColumn id="11" name="gain_ratio" dataDxfId="1516"/>
    <tableColumn id="12" name="method" dataDxfId="1515"/>
    <tableColumn id="13" name="diff_sat" dataDxfId="1514"/>
    <tableColumn id="14" name="extreme" dataDxfId="1513"/>
    <tableColumn id="15" name="crowd_std" dataDxfId="1512"/>
    <tableColumn id="16" name="expert_std" dataDxfId="151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3" totalsRowShown="0">
  <autoFilter ref="A1:K23"/>
  <tableColumns count="11">
    <tableColumn id="1" name="method"/>
    <tableColumn id="2" name="crowd_sat"/>
    <tableColumn id="3" name="expert_sat"/>
    <tableColumn id="4" name="satisfaction_area"/>
    <tableColumn id="5" name="satisfaction_sum"/>
    <tableColumn id="6" name="extreme"/>
    <tableColumn id="7" name="rel-crowd_sat"/>
    <tableColumn id="8" name="rel-expert_sat"/>
    <tableColumn id="9" name="rel-satisfaction_area"/>
    <tableColumn id="10" name="rel-satisfaction_sum"/>
    <tableColumn id="11" name="avg_gai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K1" sqref="K1"/>
    </sheetView>
  </sheetViews>
  <sheetFormatPr defaultRowHeight="14.5" x14ac:dyDescent="0.35"/>
  <cols>
    <col min="1" max="1" width="17.453125" customWidth="1"/>
    <col min="2" max="2" width="14.26953125" customWidth="1"/>
    <col min="3" max="3" width="13.08984375" customWidth="1"/>
    <col min="5" max="5" width="11.6328125" customWidth="1"/>
    <col min="6" max="6" width="11.453125" customWidth="1"/>
    <col min="7" max="7" width="17" customWidth="1"/>
    <col min="8" max="8" width="16.81640625" customWidth="1"/>
    <col min="9" max="9" width="9.36328125" customWidth="1"/>
    <col min="10" max="10" width="9.08984375" customWidth="1"/>
    <col min="11" max="11" width="9.7265625" customWidth="1"/>
    <col min="12" max="12" width="11.54296875" customWidth="1"/>
    <col min="13" max="13" width="11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37</v>
      </c>
      <c r="K1" t="s">
        <v>40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>
        <v>0</v>
      </c>
      <c r="C2">
        <v>0.5</v>
      </c>
      <c r="D2">
        <v>1.00000001959309</v>
      </c>
      <c r="E2">
        <v>9.6666666601356308</v>
      </c>
      <c r="F2">
        <v>9.4199999945139297</v>
      </c>
      <c r="G2">
        <v>91.059999885445706</v>
      </c>
      <c r="H2">
        <v>19.086666654649498</v>
      </c>
      <c r="I2">
        <v>0.99999999941761497</v>
      </c>
      <c r="J2">
        <v>0.999999999324376</v>
      </c>
      <c r="K2">
        <v>0</v>
      </c>
      <c r="L2" t="s">
        <v>14</v>
      </c>
      <c r="M2">
        <v>0.246666665621701</v>
      </c>
      <c r="N2">
        <v>0</v>
      </c>
      <c r="O2">
        <v>0.96104110213871696</v>
      </c>
      <c r="P2">
        <v>0.47140452079103101</v>
      </c>
    </row>
    <row r="3" spans="1:16" x14ac:dyDescent="0.35">
      <c r="A3" t="s">
        <v>13</v>
      </c>
      <c r="B3">
        <v>0</v>
      </c>
      <c r="C3">
        <v>0.5</v>
      </c>
      <c r="D3">
        <v>1</v>
      </c>
      <c r="E3">
        <v>9.6666666666666607</v>
      </c>
      <c r="F3">
        <v>9.42</v>
      </c>
      <c r="G3">
        <v>91.059999999999903</v>
      </c>
      <c r="H3">
        <v>19.086666666666599</v>
      </c>
      <c r="I3">
        <v>1</v>
      </c>
      <c r="J3">
        <v>1</v>
      </c>
      <c r="K3">
        <v>0</v>
      </c>
      <c r="L3" t="s">
        <v>15</v>
      </c>
      <c r="M3">
        <v>0.24666666666666601</v>
      </c>
      <c r="N3">
        <v>0</v>
      </c>
      <c r="O3">
        <v>0.96104110213871696</v>
      </c>
      <c r="P3">
        <v>0.47140452079103101</v>
      </c>
    </row>
    <row r="4" spans="1:16" x14ac:dyDescent="0.35">
      <c r="A4" t="s">
        <v>13</v>
      </c>
      <c r="B4">
        <v>0</v>
      </c>
      <c r="D4">
        <v>1.58</v>
      </c>
      <c r="E4">
        <v>9.4733333333333292</v>
      </c>
      <c r="F4">
        <v>9.2576000000000001</v>
      </c>
      <c r="G4">
        <v>87.700330666666602</v>
      </c>
      <c r="H4">
        <v>18.730933333333301</v>
      </c>
      <c r="I4">
        <v>0.98276008492569</v>
      </c>
      <c r="J4">
        <v>0.98</v>
      </c>
      <c r="K4">
        <v>2.7600849256897899E-3</v>
      </c>
      <c r="L4" t="s">
        <v>16</v>
      </c>
      <c r="M4">
        <v>0.215733333333334</v>
      </c>
      <c r="N4">
        <v>0</v>
      </c>
      <c r="O4">
        <v>0.96104110213871696</v>
      </c>
      <c r="P4">
        <v>0.47140452079103101</v>
      </c>
    </row>
    <row r="5" spans="1:16" x14ac:dyDescent="0.35">
      <c r="A5" t="s">
        <v>13</v>
      </c>
      <c r="B5">
        <v>0</v>
      </c>
      <c r="D5">
        <v>1.3333333333333299</v>
      </c>
      <c r="E5">
        <v>9.55555555555555</v>
      </c>
      <c r="F5">
        <v>9.3266666666666609</v>
      </c>
      <c r="G5">
        <v>89.121481481481496</v>
      </c>
      <c r="H5">
        <v>18.8822222222222</v>
      </c>
      <c r="I5">
        <v>0.99009200283085597</v>
      </c>
      <c r="J5">
        <v>0.98850574712643602</v>
      </c>
      <c r="K5">
        <v>1.58625570441972E-3</v>
      </c>
      <c r="L5" t="s">
        <v>17</v>
      </c>
      <c r="M5">
        <v>0.228888888888887</v>
      </c>
      <c r="N5">
        <v>0</v>
      </c>
      <c r="O5">
        <v>0.96104110213871696</v>
      </c>
      <c r="P5">
        <v>0.47140452079103101</v>
      </c>
    </row>
    <row r="6" spans="1:16" x14ac:dyDescent="0.35">
      <c r="A6" t="s">
        <v>13</v>
      </c>
      <c r="B6">
        <v>0</v>
      </c>
      <c r="D6">
        <v>1.56603773584905</v>
      </c>
      <c r="E6">
        <v>9.4779874213836397</v>
      </c>
      <c r="F6">
        <v>9.2615094339622601</v>
      </c>
      <c r="G6">
        <v>87.780469918120303</v>
      </c>
      <c r="H6">
        <v>18.739496855345902</v>
      </c>
      <c r="I6">
        <v>0.98317509914673695</v>
      </c>
      <c r="J6">
        <v>0.98048145738451498</v>
      </c>
      <c r="K6">
        <v>2.6936417622217498E-3</v>
      </c>
      <c r="L6" t="s">
        <v>18</v>
      </c>
      <c r="M6">
        <v>0.21647798742138399</v>
      </c>
      <c r="N6">
        <v>0</v>
      </c>
      <c r="O6">
        <v>0.96104110213871696</v>
      </c>
      <c r="P6">
        <v>0.47140452079103101</v>
      </c>
    </row>
    <row r="7" spans="1:16" x14ac:dyDescent="0.35">
      <c r="A7" t="s">
        <v>13</v>
      </c>
      <c r="B7">
        <v>0</v>
      </c>
      <c r="D7">
        <v>1</v>
      </c>
      <c r="E7">
        <v>9.6666666666666607</v>
      </c>
      <c r="F7">
        <v>9.42</v>
      </c>
      <c r="G7">
        <v>91.059999999999903</v>
      </c>
      <c r="H7">
        <v>19.086666666666599</v>
      </c>
      <c r="I7">
        <v>1</v>
      </c>
      <c r="J7">
        <v>1</v>
      </c>
      <c r="K7">
        <v>0</v>
      </c>
      <c r="L7" t="s">
        <v>19</v>
      </c>
      <c r="M7">
        <v>0.24666666666666601</v>
      </c>
      <c r="N7">
        <v>0</v>
      </c>
      <c r="O7">
        <v>0.96104110213871696</v>
      </c>
      <c r="P7">
        <v>0.47140452079103101</v>
      </c>
    </row>
    <row r="8" spans="1:16" x14ac:dyDescent="0.35">
      <c r="A8" t="s">
        <v>13</v>
      </c>
      <c r="B8">
        <v>0</v>
      </c>
      <c r="D8">
        <v>1</v>
      </c>
      <c r="E8">
        <v>9.6666666666666607</v>
      </c>
      <c r="F8">
        <v>9.42</v>
      </c>
      <c r="G8">
        <v>91.059999999999903</v>
      </c>
      <c r="H8">
        <v>19.086666666666599</v>
      </c>
      <c r="I8">
        <v>1</v>
      </c>
      <c r="J8">
        <v>1</v>
      </c>
      <c r="K8">
        <v>0</v>
      </c>
      <c r="L8" t="s">
        <v>20</v>
      </c>
      <c r="M8">
        <v>0.24666666666666601</v>
      </c>
      <c r="N8">
        <v>0</v>
      </c>
      <c r="O8">
        <v>0.96104110213871696</v>
      </c>
      <c r="P8">
        <v>0.47140452079103101</v>
      </c>
    </row>
    <row r="9" spans="1:16" x14ac:dyDescent="0.35">
      <c r="A9" t="s">
        <v>13</v>
      </c>
      <c r="B9">
        <v>0</v>
      </c>
      <c r="D9">
        <v>1</v>
      </c>
      <c r="E9">
        <v>9.6666666666666607</v>
      </c>
      <c r="F9">
        <v>9.42</v>
      </c>
      <c r="G9">
        <v>91.059999999999903</v>
      </c>
      <c r="H9">
        <v>19.086666666666599</v>
      </c>
      <c r="I9">
        <v>1</v>
      </c>
      <c r="J9">
        <v>1</v>
      </c>
      <c r="K9">
        <v>0</v>
      </c>
      <c r="L9" t="s">
        <v>21</v>
      </c>
      <c r="M9">
        <v>0.24666666666666601</v>
      </c>
      <c r="N9">
        <v>0</v>
      </c>
      <c r="O9">
        <v>0.96104110213871696</v>
      </c>
      <c r="P9">
        <v>0.47140452079103101</v>
      </c>
    </row>
    <row r="10" spans="1:16" x14ac:dyDescent="0.35">
      <c r="A10" t="s">
        <v>13</v>
      </c>
      <c r="B10">
        <v>0</v>
      </c>
      <c r="D10">
        <v>1</v>
      </c>
      <c r="E10">
        <v>9.6666666666666607</v>
      </c>
      <c r="F10">
        <v>9.42</v>
      </c>
      <c r="G10">
        <v>91.059999999999903</v>
      </c>
      <c r="H10">
        <v>19.086666666666599</v>
      </c>
      <c r="I10">
        <v>1</v>
      </c>
      <c r="J10">
        <v>1</v>
      </c>
      <c r="K10">
        <v>0</v>
      </c>
      <c r="L10" t="s">
        <v>22</v>
      </c>
      <c r="M10">
        <v>0.24666666666666601</v>
      </c>
      <c r="N10">
        <v>0</v>
      </c>
      <c r="O10">
        <v>0.96104110213871696</v>
      </c>
      <c r="P10">
        <v>0.47140452079103101</v>
      </c>
    </row>
    <row r="11" spans="1:16" x14ac:dyDescent="0.35">
      <c r="A11" t="s">
        <v>13</v>
      </c>
      <c r="B11">
        <v>0</v>
      </c>
      <c r="D11">
        <v>1</v>
      </c>
      <c r="E11">
        <v>9.6666666666666607</v>
      </c>
      <c r="F11">
        <v>9.42</v>
      </c>
      <c r="G11">
        <v>91.059999999999903</v>
      </c>
      <c r="H11">
        <v>19.086666666666599</v>
      </c>
      <c r="I11">
        <v>1</v>
      </c>
      <c r="J11">
        <v>1</v>
      </c>
      <c r="K11">
        <v>0</v>
      </c>
      <c r="L11" t="s">
        <v>23</v>
      </c>
      <c r="M11">
        <v>0.24666666666666601</v>
      </c>
      <c r="N11">
        <v>0</v>
      </c>
      <c r="O11">
        <v>0.96104110213871696</v>
      </c>
      <c r="P11">
        <v>0.47140452079103101</v>
      </c>
    </row>
    <row r="12" spans="1:16" x14ac:dyDescent="0.35">
      <c r="A12" t="s">
        <v>13</v>
      </c>
      <c r="B12">
        <v>0</v>
      </c>
      <c r="D12">
        <v>1</v>
      </c>
      <c r="E12">
        <v>9.6666666666666607</v>
      </c>
      <c r="F12">
        <v>9.42</v>
      </c>
      <c r="G12">
        <v>91.059999999999903</v>
      </c>
      <c r="H12">
        <v>19.086666666666599</v>
      </c>
      <c r="I12">
        <v>1</v>
      </c>
      <c r="J12">
        <v>1</v>
      </c>
      <c r="K12">
        <v>0</v>
      </c>
      <c r="L12" t="s">
        <v>24</v>
      </c>
      <c r="M12">
        <v>0.24666666666666601</v>
      </c>
      <c r="N12">
        <v>0</v>
      </c>
      <c r="O12">
        <v>0.96104110213871696</v>
      </c>
      <c r="P12">
        <v>0.47140452079103101</v>
      </c>
    </row>
    <row r="13" spans="1:16" x14ac:dyDescent="0.35">
      <c r="A13" t="s">
        <v>25</v>
      </c>
      <c r="B13">
        <v>1</v>
      </c>
      <c r="C13">
        <v>0.50370932389141698</v>
      </c>
      <c r="D13">
        <v>2.0000103302130001</v>
      </c>
      <c r="E13">
        <v>9.3333230031203307</v>
      </c>
      <c r="F13">
        <v>2.4400103302130001</v>
      </c>
      <c r="G13">
        <v>22.773404542828199</v>
      </c>
      <c r="H13">
        <v>11.7733333333333</v>
      </c>
      <c r="I13">
        <v>0.255231206089226</v>
      </c>
      <c r="J13">
        <v>0.96551617273658596</v>
      </c>
      <c r="K13" s="24">
        <v>1.11022302462515E-16</v>
      </c>
      <c r="L13" t="s">
        <v>14</v>
      </c>
      <c r="M13">
        <v>6.8933126729073297</v>
      </c>
      <c r="N13">
        <v>0</v>
      </c>
      <c r="O13">
        <v>0.82849260708831896</v>
      </c>
      <c r="P13">
        <v>0.47140452079103101</v>
      </c>
    </row>
    <row r="14" spans="1:16" x14ac:dyDescent="0.35">
      <c r="A14" t="s">
        <v>25</v>
      </c>
      <c r="B14">
        <v>1</v>
      </c>
      <c r="C14">
        <v>0.499999999999999</v>
      </c>
      <c r="D14">
        <v>5.4464557155222302</v>
      </c>
      <c r="E14">
        <v>5.8868776178111002</v>
      </c>
      <c r="F14">
        <v>5.8864557155222297</v>
      </c>
      <c r="G14">
        <v>34.652844399944001</v>
      </c>
      <c r="H14">
        <v>11.7733333333333</v>
      </c>
      <c r="I14">
        <v>0.61573804555671796</v>
      </c>
      <c r="J14">
        <v>0.60898733977356201</v>
      </c>
      <c r="K14">
        <v>6.3482902900016099E-3</v>
      </c>
      <c r="L14" t="s">
        <v>15</v>
      </c>
      <c r="M14">
        <v>4.2190228887051202E-4</v>
      </c>
      <c r="N14">
        <v>0</v>
      </c>
      <c r="O14">
        <v>0.82849260708831896</v>
      </c>
      <c r="P14">
        <v>0.47140452079103101</v>
      </c>
    </row>
    <row r="15" spans="1:16" x14ac:dyDescent="0.35">
      <c r="A15" t="s">
        <v>25</v>
      </c>
      <c r="B15">
        <v>1</v>
      </c>
      <c r="D15">
        <v>9.56</v>
      </c>
      <c r="E15">
        <v>1.7733333333333301</v>
      </c>
      <c r="F15">
        <v>9.3488000000000007</v>
      </c>
      <c r="G15">
        <v>16.578538666666599</v>
      </c>
      <c r="H15">
        <v>11.1221333333333</v>
      </c>
      <c r="I15">
        <v>0.97790794979079498</v>
      </c>
      <c r="J15">
        <v>0.18344827586206799</v>
      </c>
      <c r="K15">
        <v>0.79445967392872596</v>
      </c>
      <c r="L15" t="s">
        <v>16</v>
      </c>
      <c r="M15">
        <v>-7.5754666666666601</v>
      </c>
      <c r="N15">
        <v>0</v>
      </c>
      <c r="O15">
        <v>0.82849260708831896</v>
      </c>
      <c r="P15">
        <v>0.47140452079103101</v>
      </c>
    </row>
    <row r="16" spans="1:16" x14ac:dyDescent="0.35">
      <c r="A16" t="s">
        <v>25</v>
      </c>
      <c r="B16">
        <v>1</v>
      </c>
      <c r="D16">
        <v>1.3333333333333299</v>
      </c>
      <c r="E16">
        <v>9.55555555555555</v>
      </c>
      <c r="F16">
        <v>1.7733333333333301</v>
      </c>
      <c r="G16">
        <v>16.9451851851851</v>
      </c>
      <c r="H16">
        <v>11.3288888888888</v>
      </c>
      <c r="I16">
        <v>0.18549511854951101</v>
      </c>
      <c r="J16">
        <v>0.98850574712643602</v>
      </c>
      <c r="K16">
        <v>0.80301062857692496</v>
      </c>
      <c r="L16" t="s">
        <v>17</v>
      </c>
      <c r="M16">
        <v>7.7822222222222202</v>
      </c>
      <c r="N16">
        <v>0</v>
      </c>
      <c r="O16">
        <v>0.82849260708831896</v>
      </c>
      <c r="P16">
        <v>0.47140452079103101</v>
      </c>
    </row>
    <row r="17" spans="1:16" x14ac:dyDescent="0.35">
      <c r="A17" t="s">
        <v>25</v>
      </c>
      <c r="B17">
        <v>1</v>
      </c>
      <c r="D17">
        <v>9.0943396226415096</v>
      </c>
      <c r="E17">
        <v>2.2389937106918198</v>
      </c>
      <c r="F17">
        <v>9.1252830188679201</v>
      </c>
      <c r="G17">
        <v>20.431451287528098</v>
      </c>
      <c r="H17">
        <v>11.3642767295597</v>
      </c>
      <c r="I17">
        <v>0.95452751243388201</v>
      </c>
      <c r="J17">
        <v>0.231620039037085</v>
      </c>
      <c r="K17">
        <v>0.72290747339679695</v>
      </c>
      <c r="L17" t="s">
        <v>18</v>
      </c>
      <c r="M17">
        <v>-6.8862893081760896</v>
      </c>
      <c r="N17">
        <v>0</v>
      </c>
      <c r="O17">
        <v>0.82849260708831896</v>
      </c>
      <c r="P17">
        <v>0.47140452079103101</v>
      </c>
    </row>
    <row r="18" spans="1:16" x14ac:dyDescent="0.35">
      <c r="A18" t="s">
        <v>25</v>
      </c>
      <c r="B18">
        <v>1</v>
      </c>
      <c r="D18">
        <v>10</v>
      </c>
      <c r="E18">
        <v>1.3333333333333299</v>
      </c>
      <c r="F18">
        <v>9.56</v>
      </c>
      <c r="G18">
        <v>12.7466666666666</v>
      </c>
      <c r="H18">
        <v>10.893333333333301</v>
      </c>
      <c r="I18">
        <v>1</v>
      </c>
      <c r="J18">
        <v>0.13793103448275801</v>
      </c>
      <c r="K18">
        <v>0.86206896551724099</v>
      </c>
      <c r="L18" t="s">
        <v>19</v>
      </c>
      <c r="M18">
        <v>-8.2266666666666595</v>
      </c>
      <c r="N18">
        <v>0</v>
      </c>
      <c r="O18">
        <v>0.82849260708831896</v>
      </c>
      <c r="P18">
        <v>0.47140452079103101</v>
      </c>
    </row>
    <row r="19" spans="1:16" x14ac:dyDescent="0.35">
      <c r="A19" t="s">
        <v>25</v>
      </c>
      <c r="B19">
        <v>1</v>
      </c>
      <c r="D19">
        <v>1</v>
      </c>
      <c r="E19">
        <v>9.6666666666666607</v>
      </c>
      <c r="F19">
        <v>1.44</v>
      </c>
      <c r="G19">
        <v>13.9199999999999</v>
      </c>
      <c r="H19">
        <v>11.1066666666666</v>
      </c>
      <c r="I19">
        <v>0.15062761506276101</v>
      </c>
      <c r="J19">
        <v>1</v>
      </c>
      <c r="K19">
        <v>0.84937238493723799</v>
      </c>
      <c r="L19" t="s">
        <v>20</v>
      </c>
      <c r="M19">
        <v>8.2266666666666595</v>
      </c>
      <c r="N19">
        <v>0</v>
      </c>
      <c r="O19">
        <v>0.82849260708831896</v>
      </c>
      <c r="P19">
        <v>0.47140452079103101</v>
      </c>
    </row>
    <row r="20" spans="1:16" x14ac:dyDescent="0.35">
      <c r="A20" t="s">
        <v>25</v>
      </c>
      <c r="B20">
        <v>1</v>
      </c>
      <c r="D20">
        <v>10</v>
      </c>
      <c r="E20">
        <v>1.3333333333333299</v>
      </c>
      <c r="F20">
        <v>9.56</v>
      </c>
      <c r="G20">
        <v>12.7466666666666</v>
      </c>
      <c r="H20">
        <v>10.893333333333301</v>
      </c>
      <c r="I20">
        <v>1</v>
      </c>
      <c r="J20">
        <v>0.13793103448275801</v>
      </c>
      <c r="K20">
        <v>0.86206896551724099</v>
      </c>
      <c r="L20" t="s">
        <v>21</v>
      </c>
      <c r="M20">
        <v>-8.2266666666666595</v>
      </c>
      <c r="N20">
        <v>0</v>
      </c>
      <c r="O20">
        <v>0.82849260708831896</v>
      </c>
      <c r="P20">
        <v>0.47140452079103101</v>
      </c>
    </row>
    <row r="21" spans="1:16" x14ac:dyDescent="0.35">
      <c r="A21" t="s">
        <v>25</v>
      </c>
      <c r="B21">
        <v>1</v>
      </c>
      <c r="D21">
        <v>10</v>
      </c>
      <c r="E21">
        <v>1.3333333333333299</v>
      </c>
      <c r="F21">
        <v>9.56</v>
      </c>
      <c r="G21">
        <v>12.7466666666666</v>
      </c>
      <c r="H21">
        <v>10.893333333333301</v>
      </c>
      <c r="I21">
        <v>1</v>
      </c>
      <c r="J21">
        <v>0.13793103448275801</v>
      </c>
      <c r="K21">
        <v>0.86206896551724099</v>
      </c>
      <c r="L21" t="s">
        <v>22</v>
      </c>
      <c r="M21">
        <v>-8.2266666666666595</v>
      </c>
      <c r="N21">
        <v>0</v>
      </c>
      <c r="O21">
        <v>0.82849260708831896</v>
      </c>
      <c r="P21">
        <v>0.47140452079103101</v>
      </c>
    </row>
    <row r="22" spans="1:16" x14ac:dyDescent="0.35">
      <c r="A22" t="s">
        <v>25</v>
      </c>
      <c r="B22">
        <v>1</v>
      </c>
      <c r="D22">
        <v>1</v>
      </c>
      <c r="E22">
        <v>9.6666666666666607</v>
      </c>
      <c r="F22">
        <v>1.44</v>
      </c>
      <c r="G22">
        <v>13.9199999999999</v>
      </c>
      <c r="H22">
        <v>11.1066666666666</v>
      </c>
      <c r="I22">
        <v>0.15062761506276101</v>
      </c>
      <c r="J22">
        <v>1</v>
      </c>
      <c r="K22">
        <v>0.84937238493723799</v>
      </c>
      <c r="L22" t="s">
        <v>23</v>
      </c>
      <c r="M22">
        <v>8.2266666666666595</v>
      </c>
      <c r="N22">
        <v>0</v>
      </c>
      <c r="O22">
        <v>0.82849260708831896</v>
      </c>
      <c r="P22">
        <v>0.47140452079103101</v>
      </c>
    </row>
    <row r="23" spans="1:16" x14ac:dyDescent="0.35">
      <c r="A23" t="s">
        <v>25</v>
      </c>
      <c r="B23">
        <v>1</v>
      </c>
      <c r="D23">
        <v>10</v>
      </c>
      <c r="E23">
        <v>1.3333333333333299</v>
      </c>
      <c r="F23">
        <v>9.56</v>
      </c>
      <c r="G23">
        <v>12.7466666666666</v>
      </c>
      <c r="H23">
        <v>10.893333333333301</v>
      </c>
      <c r="I23">
        <v>1</v>
      </c>
      <c r="J23">
        <v>0.13793103448275801</v>
      </c>
      <c r="K23">
        <v>0.86206896551724099</v>
      </c>
      <c r="L23" t="s">
        <v>24</v>
      </c>
      <c r="M23">
        <v>-8.2266666666666595</v>
      </c>
      <c r="N23">
        <v>0</v>
      </c>
      <c r="O23">
        <v>0.82849260708831896</v>
      </c>
      <c r="P23">
        <v>0.47140452079103101</v>
      </c>
    </row>
    <row r="24" spans="1:16" x14ac:dyDescent="0.35">
      <c r="A24" t="s">
        <v>26</v>
      </c>
      <c r="B24">
        <v>2</v>
      </c>
      <c r="C24">
        <v>0.67415730337078605</v>
      </c>
      <c r="D24">
        <v>9.9999976866124598</v>
      </c>
      <c r="E24">
        <v>9.6666658955374896</v>
      </c>
      <c r="F24">
        <v>5.2800009253550098</v>
      </c>
      <c r="G24">
        <v>51.0400048735357</v>
      </c>
      <c r="H24">
        <v>14.946666820892499</v>
      </c>
      <c r="I24">
        <v>0.73333346185486303</v>
      </c>
      <c r="J24">
        <v>0.99999992022801598</v>
      </c>
      <c r="K24" s="24">
        <v>1.11022302462515E-16</v>
      </c>
      <c r="L24" t="s">
        <v>14</v>
      </c>
      <c r="M24">
        <v>4.38666497018247</v>
      </c>
      <c r="N24">
        <v>0</v>
      </c>
      <c r="O24">
        <v>3.4236822282449002</v>
      </c>
      <c r="P24">
        <v>0.47140452079103101</v>
      </c>
    </row>
    <row r="25" spans="1:16" x14ac:dyDescent="0.35">
      <c r="A25" t="s">
        <v>26</v>
      </c>
      <c r="B25">
        <v>2</v>
      </c>
      <c r="C25">
        <v>0.49999999943053403</v>
      </c>
      <c r="D25">
        <v>9.0000000233832598</v>
      </c>
      <c r="E25">
        <v>9.3333333411277497</v>
      </c>
      <c r="F25">
        <v>5.6799999906466896</v>
      </c>
      <c r="G25">
        <v>53.013333290307997</v>
      </c>
      <c r="H25">
        <v>15.013333331774399</v>
      </c>
      <c r="I25">
        <v>0.78888888758981801</v>
      </c>
      <c r="J25">
        <v>0.96551724218562895</v>
      </c>
      <c r="K25">
        <v>0.142528736098229</v>
      </c>
      <c r="L25" t="s">
        <v>15</v>
      </c>
      <c r="M25">
        <v>3.6533333504810601</v>
      </c>
      <c r="N25">
        <v>0</v>
      </c>
      <c r="O25">
        <v>3.4236822282449002</v>
      </c>
      <c r="P25">
        <v>0.47140452079103101</v>
      </c>
    </row>
    <row r="26" spans="1:16" x14ac:dyDescent="0.35">
      <c r="A26" t="s">
        <v>26</v>
      </c>
      <c r="B26">
        <v>2</v>
      </c>
      <c r="D26">
        <v>5.28</v>
      </c>
      <c r="E26">
        <v>5.6133333333333297</v>
      </c>
      <c r="F26">
        <v>6.8927999999999896</v>
      </c>
      <c r="G26">
        <v>38.691583999999999</v>
      </c>
      <c r="H26">
        <v>12.506133333333301</v>
      </c>
      <c r="I26">
        <v>0.95733333333333304</v>
      </c>
      <c r="J26">
        <v>0.580689655172413</v>
      </c>
      <c r="K26">
        <v>0.37664367816091898</v>
      </c>
      <c r="L26" t="s">
        <v>16</v>
      </c>
      <c r="M26">
        <v>-1.2794666666666601</v>
      </c>
      <c r="N26">
        <v>0</v>
      </c>
      <c r="O26">
        <v>3.4236822282449002</v>
      </c>
      <c r="P26">
        <v>0.47140452079103101</v>
      </c>
    </row>
    <row r="27" spans="1:16" x14ac:dyDescent="0.35">
      <c r="A27" t="s">
        <v>26</v>
      </c>
      <c r="B27">
        <v>2</v>
      </c>
      <c r="D27">
        <v>9.6666666666666607</v>
      </c>
      <c r="E27">
        <v>9.55555555555555</v>
      </c>
      <c r="F27">
        <v>5.4133333333333304</v>
      </c>
      <c r="G27">
        <v>51.727407407407398</v>
      </c>
      <c r="H27">
        <v>14.968888888888801</v>
      </c>
      <c r="I27">
        <v>0.75185185185185199</v>
      </c>
      <c r="J27">
        <v>0.98850574712643602</v>
      </c>
      <c r="K27">
        <v>0.236653895274584</v>
      </c>
      <c r="L27" t="s">
        <v>17</v>
      </c>
      <c r="M27">
        <v>4.1422222222222196</v>
      </c>
      <c r="N27">
        <v>0</v>
      </c>
      <c r="O27">
        <v>3.4236822282449002</v>
      </c>
      <c r="P27">
        <v>0.47140452079103101</v>
      </c>
    </row>
    <row r="28" spans="1:16" x14ac:dyDescent="0.35">
      <c r="A28" t="s">
        <v>26</v>
      </c>
      <c r="B28">
        <v>2</v>
      </c>
      <c r="D28">
        <v>5.52830188679245</v>
      </c>
      <c r="E28">
        <v>5.8616352201257804</v>
      </c>
      <c r="F28">
        <v>6.8332075471697999</v>
      </c>
      <c r="G28">
        <v>40.0537700249198</v>
      </c>
      <c r="H28">
        <v>12.6948427672955</v>
      </c>
      <c r="I28">
        <v>0.94905660377358403</v>
      </c>
      <c r="J28">
        <v>0.60637605725439103</v>
      </c>
      <c r="K28">
        <v>0.342680546519192</v>
      </c>
      <c r="L28" t="s">
        <v>18</v>
      </c>
      <c r="M28">
        <v>-0.97157232704402197</v>
      </c>
      <c r="N28">
        <v>0</v>
      </c>
      <c r="O28">
        <v>3.4236822282449002</v>
      </c>
      <c r="P28">
        <v>0.47140452079103101</v>
      </c>
    </row>
    <row r="29" spans="1:16" x14ac:dyDescent="0.35">
      <c r="A29" t="s">
        <v>26</v>
      </c>
      <c r="B29">
        <v>2</v>
      </c>
      <c r="D29">
        <v>4</v>
      </c>
      <c r="E29">
        <v>4.3333333333333304</v>
      </c>
      <c r="F29">
        <v>7.2</v>
      </c>
      <c r="G29">
        <v>31.2</v>
      </c>
      <c r="H29">
        <v>11.533333333333299</v>
      </c>
      <c r="I29">
        <v>1</v>
      </c>
      <c r="J29">
        <v>0.44827586206896503</v>
      </c>
      <c r="K29">
        <v>0.55172413793103403</v>
      </c>
      <c r="L29" t="s">
        <v>19</v>
      </c>
      <c r="M29">
        <v>-2.86666666666666</v>
      </c>
      <c r="N29">
        <v>0</v>
      </c>
      <c r="O29">
        <v>3.4236822282449002</v>
      </c>
      <c r="P29">
        <v>0.47140452079103101</v>
      </c>
    </row>
    <row r="30" spans="1:16" x14ac:dyDescent="0.35">
      <c r="A30" t="s">
        <v>26</v>
      </c>
      <c r="B30">
        <v>2</v>
      </c>
      <c r="D30">
        <v>10</v>
      </c>
      <c r="E30">
        <v>9.6666666666666607</v>
      </c>
      <c r="F30">
        <v>5.28</v>
      </c>
      <c r="G30">
        <v>51.04</v>
      </c>
      <c r="H30">
        <v>14.9466666666666</v>
      </c>
      <c r="I30">
        <v>0.73333333333333295</v>
      </c>
      <c r="J30">
        <v>1</v>
      </c>
      <c r="K30">
        <v>0.266666666666666</v>
      </c>
      <c r="L30" t="s">
        <v>20</v>
      </c>
      <c r="M30">
        <v>4.3866666666666596</v>
      </c>
      <c r="N30">
        <v>0</v>
      </c>
      <c r="O30">
        <v>3.4236822282449002</v>
      </c>
      <c r="P30">
        <v>0.47140452079103101</v>
      </c>
    </row>
    <row r="31" spans="1:16" x14ac:dyDescent="0.35">
      <c r="A31" t="s">
        <v>26</v>
      </c>
      <c r="B31">
        <v>2</v>
      </c>
      <c r="D31">
        <v>4</v>
      </c>
      <c r="E31">
        <v>4.3333333333333304</v>
      </c>
      <c r="F31">
        <v>7.2</v>
      </c>
      <c r="G31">
        <v>31.2</v>
      </c>
      <c r="H31">
        <v>11.533333333333299</v>
      </c>
      <c r="I31">
        <v>1</v>
      </c>
      <c r="J31">
        <v>0.44827586206896503</v>
      </c>
      <c r="K31">
        <v>0.55172413793103403</v>
      </c>
      <c r="L31" t="s">
        <v>21</v>
      </c>
      <c r="M31">
        <v>-2.86666666666666</v>
      </c>
      <c r="N31">
        <v>0</v>
      </c>
      <c r="O31">
        <v>3.4236822282449002</v>
      </c>
      <c r="P31">
        <v>0.47140452079103101</v>
      </c>
    </row>
    <row r="32" spans="1:16" x14ac:dyDescent="0.35">
      <c r="A32" t="s">
        <v>26</v>
      </c>
      <c r="B32">
        <v>2</v>
      </c>
      <c r="D32">
        <v>10</v>
      </c>
      <c r="E32">
        <v>9.6666666666666607</v>
      </c>
      <c r="F32">
        <v>5.28</v>
      </c>
      <c r="G32">
        <v>51.04</v>
      </c>
      <c r="H32">
        <v>14.9466666666666</v>
      </c>
      <c r="I32">
        <v>0.73333333333333295</v>
      </c>
      <c r="J32">
        <v>1</v>
      </c>
      <c r="K32">
        <v>0.266666666666666</v>
      </c>
      <c r="L32" t="s">
        <v>22</v>
      </c>
      <c r="M32">
        <v>4.3866666666666596</v>
      </c>
      <c r="N32">
        <v>0</v>
      </c>
      <c r="O32">
        <v>3.4236822282449002</v>
      </c>
      <c r="P32">
        <v>0.47140452079103101</v>
      </c>
    </row>
    <row r="33" spans="1:16" x14ac:dyDescent="0.35">
      <c r="A33" t="s">
        <v>26</v>
      </c>
      <c r="B33">
        <v>2</v>
      </c>
      <c r="D33">
        <v>10</v>
      </c>
      <c r="E33">
        <v>9.6666666666666607</v>
      </c>
      <c r="F33">
        <v>5.28</v>
      </c>
      <c r="G33">
        <v>51.04</v>
      </c>
      <c r="H33">
        <v>14.9466666666666</v>
      </c>
      <c r="I33">
        <v>0.73333333333333295</v>
      </c>
      <c r="J33">
        <v>1</v>
      </c>
      <c r="K33">
        <v>0.266666666666666</v>
      </c>
      <c r="L33" t="s">
        <v>23</v>
      </c>
      <c r="M33">
        <v>4.3866666666666596</v>
      </c>
      <c r="N33">
        <v>0</v>
      </c>
      <c r="O33">
        <v>3.4236822282449002</v>
      </c>
      <c r="P33">
        <v>0.47140452079103101</v>
      </c>
    </row>
    <row r="34" spans="1:16" x14ac:dyDescent="0.35">
      <c r="A34" t="s">
        <v>26</v>
      </c>
      <c r="B34">
        <v>2</v>
      </c>
      <c r="D34">
        <v>10</v>
      </c>
      <c r="E34">
        <v>9.6666666666666607</v>
      </c>
      <c r="F34">
        <v>5.28</v>
      </c>
      <c r="G34">
        <v>51.04</v>
      </c>
      <c r="H34">
        <v>14.9466666666666</v>
      </c>
      <c r="I34">
        <v>0.73333333333333295</v>
      </c>
      <c r="J34">
        <v>1</v>
      </c>
      <c r="K34">
        <v>0.266666666666666</v>
      </c>
      <c r="L34" t="s">
        <v>24</v>
      </c>
      <c r="M34">
        <v>4.3866666666666596</v>
      </c>
      <c r="N34">
        <v>0</v>
      </c>
      <c r="O34">
        <v>3.4236822282449002</v>
      </c>
      <c r="P34">
        <v>0.47140452079103101</v>
      </c>
    </row>
    <row r="35" spans="1:16" x14ac:dyDescent="0.35">
      <c r="A35" t="s">
        <v>27</v>
      </c>
      <c r="B35">
        <v>3</v>
      </c>
      <c r="C35">
        <v>0.53134635149023601</v>
      </c>
      <c r="D35">
        <v>7.0000000006500596</v>
      </c>
      <c r="E35">
        <v>7.3333333326832602</v>
      </c>
      <c r="F35">
        <v>7.5200000005980501</v>
      </c>
      <c r="G35">
        <v>55.146666666163902</v>
      </c>
      <c r="H35">
        <v>14.8533333332813</v>
      </c>
      <c r="I35">
        <v>0.80000000006362304</v>
      </c>
      <c r="J35">
        <v>0.91666666658540796</v>
      </c>
      <c r="K35">
        <v>0</v>
      </c>
      <c r="L35" t="s">
        <v>14</v>
      </c>
      <c r="M35">
        <v>-0.186666667914789</v>
      </c>
      <c r="N35">
        <v>0</v>
      </c>
      <c r="O35">
        <v>0.97979589711327097</v>
      </c>
      <c r="P35">
        <v>2.4944382578492901</v>
      </c>
    </row>
    <row r="36" spans="1:16" x14ac:dyDescent="0.35">
      <c r="A36" t="s">
        <v>27</v>
      </c>
      <c r="B36">
        <v>3</v>
      </c>
      <c r="C36">
        <v>0.50000325151097802</v>
      </c>
      <c r="D36">
        <v>6.9999996904077699</v>
      </c>
      <c r="E36">
        <v>7.3333334365307401</v>
      </c>
      <c r="F36">
        <v>7.5199997151751496</v>
      </c>
      <c r="G36">
        <v>55.146665353995601</v>
      </c>
      <c r="H36">
        <v>14.853333151705799</v>
      </c>
      <c r="I36">
        <v>0.79999996969948395</v>
      </c>
      <c r="J36">
        <v>0.91666667956634196</v>
      </c>
      <c r="K36">
        <v>2.70362023757252E-2</v>
      </c>
      <c r="L36" t="s">
        <v>15</v>
      </c>
      <c r="M36">
        <v>-0.18666627864440999</v>
      </c>
      <c r="N36">
        <v>0</v>
      </c>
      <c r="O36">
        <v>0.97979589711327097</v>
      </c>
      <c r="P36">
        <v>2.4944382578492901</v>
      </c>
    </row>
    <row r="37" spans="1:16" x14ac:dyDescent="0.35">
      <c r="A37" t="s">
        <v>27</v>
      </c>
      <c r="B37">
        <v>3</v>
      </c>
      <c r="D37">
        <v>9.4</v>
      </c>
      <c r="E37">
        <v>4.93333333333333</v>
      </c>
      <c r="F37">
        <v>9.2319999999999904</v>
      </c>
      <c r="G37">
        <v>45.544533333333298</v>
      </c>
      <c r="H37">
        <v>14.165333333333299</v>
      </c>
      <c r="I37">
        <v>0.98212765957446702</v>
      </c>
      <c r="J37">
        <v>0.61666666666666603</v>
      </c>
      <c r="K37">
        <v>0.36546099290780099</v>
      </c>
      <c r="L37" t="s">
        <v>16</v>
      </c>
      <c r="M37">
        <v>-4.2986666666666604</v>
      </c>
      <c r="N37">
        <v>0</v>
      </c>
      <c r="O37">
        <v>0.97979589711327097</v>
      </c>
      <c r="P37">
        <v>2.4944382578492901</v>
      </c>
    </row>
    <row r="38" spans="1:16" x14ac:dyDescent="0.35">
      <c r="A38" t="s">
        <v>27</v>
      </c>
      <c r="B38">
        <v>3</v>
      </c>
      <c r="D38">
        <v>4.3333333333333304</v>
      </c>
      <c r="E38">
        <v>7.7777777777777697</v>
      </c>
      <c r="F38">
        <v>4.93333333333333</v>
      </c>
      <c r="G38">
        <v>38.370370370370402</v>
      </c>
      <c r="H38">
        <v>12.7111111111111</v>
      </c>
      <c r="I38">
        <v>0.52482269503546097</v>
      </c>
      <c r="J38">
        <v>0.97222222222222199</v>
      </c>
      <c r="K38">
        <v>0.44739952718676002</v>
      </c>
      <c r="L38" t="s">
        <v>17</v>
      </c>
      <c r="M38">
        <v>2.8444444444444401</v>
      </c>
      <c r="N38">
        <v>0</v>
      </c>
      <c r="O38">
        <v>0.97979589711327097</v>
      </c>
      <c r="P38">
        <v>2.4944382578492901</v>
      </c>
    </row>
    <row r="39" spans="1:16" x14ac:dyDescent="0.35">
      <c r="A39" t="s">
        <v>27</v>
      </c>
      <c r="B39">
        <v>3</v>
      </c>
      <c r="D39">
        <v>9.1132075471698109</v>
      </c>
      <c r="E39">
        <v>5.2201257861635204</v>
      </c>
      <c r="F39">
        <v>9.1516981132075408</v>
      </c>
      <c r="G39">
        <v>47.773015307938699</v>
      </c>
      <c r="H39">
        <v>14.371823899371</v>
      </c>
      <c r="I39">
        <v>0.97358490566037703</v>
      </c>
      <c r="J39">
        <v>0.65251572327044005</v>
      </c>
      <c r="K39">
        <v>0.32106918238993598</v>
      </c>
      <c r="L39" t="s">
        <v>18</v>
      </c>
      <c r="M39">
        <v>-3.9315723270440199</v>
      </c>
      <c r="N39">
        <v>0</v>
      </c>
      <c r="O39">
        <v>0.97979589711327097</v>
      </c>
      <c r="P39">
        <v>2.4944382578492901</v>
      </c>
    </row>
    <row r="40" spans="1:16" x14ac:dyDescent="0.35">
      <c r="A40" t="s">
        <v>27</v>
      </c>
      <c r="B40">
        <v>3</v>
      </c>
      <c r="D40">
        <v>10</v>
      </c>
      <c r="E40">
        <v>4.3333333333333304</v>
      </c>
      <c r="F40">
        <v>9.4</v>
      </c>
      <c r="G40">
        <v>40.733333333333299</v>
      </c>
      <c r="H40">
        <v>13.733333333333301</v>
      </c>
      <c r="I40">
        <v>1</v>
      </c>
      <c r="J40">
        <v>0.54166666666666596</v>
      </c>
      <c r="K40">
        <v>0.45833333333333298</v>
      </c>
      <c r="L40" t="s">
        <v>19</v>
      </c>
      <c r="M40">
        <v>-5.0666666666666602</v>
      </c>
      <c r="N40">
        <v>0</v>
      </c>
      <c r="O40">
        <v>0.97979589711327097</v>
      </c>
      <c r="P40">
        <v>2.4944382578492901</v>
      </c>
    </row>
    <row r="41" spans="1:16" x14ac:dyDescent="0.35">
      <c r="A41" t="s">
        <v>27</v>
      </c>
      <c r="B41">
        <v>3</v>
      </c>
      <c r="D41">
        <v>5</v>
      </c>
      <c r="E41">
        <v>8</v>
      </c>
      <c r="F41">
        <v>5.6</v>
      </c>
      <c r="G41">
        <v>44.8</v>
      </c>
      <c r="H41">
        <v>13.6</v>
      </c>
      <c r="I41">
        <v>0.59574468085106302</v>
      </c>
      <c r="J41">
        <v>1</v>
      </c>
      <c r="K41">
        <v>0.40425531914893598</v>
      </c>
      <c r="L41" t="s">
        <v>20</v>
      </c>
      <c r="M41">
        <v>2.4</v>
      </c>
      <c r="N41">
        <v>0</v>
      </c>
      <c r="O41">
        <v>0.97979589711327097</v>
      </c>
      <c r="P41">
        <v>2.4944382578492901</v>
      </c>
    </row>
    <row r="42" spans="1:16" x14ac:dyDescent="0.35">
      <c r="A42" t="s">
        <v>27</v>
      </c>
      <c r="B42">
        <v>3</v>
      </c>
      <c r="D42">
        <v>10</v>
      </c>
      <c r="E42">
        <v>4.3333333333333304</v>
      </c>
      <c r="F42">
        <v>9.4</v>
      </c>
      <c r="G42">
        <v>40.733333333333299</v>
      </c>
      <c r="H42">
        <v>13.733333333333301</v>
      </c>
      <c r="I42">
        <v>1</v>
      </c>
      <c r="J42">
        <v>0.54166666666666596</v>
      </c>
      <c r="K42">
        <v>0.45833333333333298</v>
      </c>
      <c r="L42" t="s">
        <v>21</v>
      </c>
      <c r="M42">
        <v>-5.0666666666666602</v>
      </c>
      <c r="N42">
        <v>0</v>
      </c>
      <c r="O42">
        <v>0.97979589711327097</v>
      </c>
      <c r="P42">
        <v>2.4944382578492901</v>
      </c>
    </row>
    <row r="43" spans="1:16" x14ac:dyDescent="0.35">
      <c r="A43" t="s">
        <v>27</v>
      </c>
      <c r="B43">
        <v>3</v>
      </c>
      <c r="D43">
        <v>10</v>
      </c>
      <c r="E43">
        <v>4.3333333333333304</v>
      </c>
      <c r="F43">
        <v>9.4</v>
      </c>
      <c r="G43">
        <v>40.733333333333299</v>
      </c>
      <c r="H43">
        <v>13.733333333333301</v>
      </c>
      <c r="I43">
        <v>1</v>
      </c>
      <c r="J43">
        <v>0.54166666666666596</v>
      </c>
      <c r="K43">
        <v>0.45833333333333298</v>
      </c>
      <c r="L43" t="s">
        <v>22</v>
      </c>
      <c r="M43">
        <v>-5.0666666666666602</v>
      </c>
      <c r="N43">
        <v>0</v>
      </c>
      <c r="O43">
        <v>0.97979589711327097</v>
      </c>
      <c r="P43">
        <v>2.4944382578492901</v>
      </c>
    </row>
    <row r="44" spans="1:16" x14ac:dyDescent="0.35">
      <c r="A44" t="s">
        <v>27</v>
      </c>
      <c r="B44">
        <v>3</v>
      </c>
      <c r="D44">
        <v>1</v>
      </c>
      <c r="E44">
        <v>6.6666666666666599</v>
      </c>
      <c r="F44">
        <v>1.6</v>
      </c>
      <c r="G44">
        <v>10.6666666666666</v>
      </c>
      <c r="H44">
        <v>8.2666666666666604</v>
      </c>
      <c r="I44">
        <v>0.170212765957446</v>
      </c>
      <c r="J44">
        <v>0.83333333333333304</v>
      </c>
      <c r="K44">
        <v>0.66312056737588598</v>
      </c>
      <c r="L44" t="s">
        <v>23</v>
      </c>
      <c r="M44">
        <v>5.0666666666666602</v>
      </c>
      <c r="N44">
        <v>0</v>
      </c>
      <c r="O44">
        <v>0.97979589711327097</v>
      </c>
      <c r="P44">
        <v>2.4944382578492901</v>
      </c>
    </row>
    <row r="45" spans="1:16" x14ac:dyDescent="0.35">
      <c r="A45" t="s">
        <v>27</v>
      </c>
      <c r="B45">
        <v>3</v>
      </c>
      <c r="D45">
        <v>10</v>
      </c>
      <c r="E45">
        <v>4.3333333333333304</v>
      </c>
      <c r="F45">
        <v>9.4</v>
      </c>
      <c r="G45">
        <v>40.733333333333299</v>
      </c>
      <c r="H45">
        <v>13.733333333333301</v>
      </c>
      <c r="I45">
        <v>1</v>
      </c>
      <c r="J45">
        <v>0.54166666666666596</v>
      </c>
      <c r="K45">
        <v>0.45833333333333298</v>
      </c>
      <c r="L45" t="s">
        <v>24</v>
      </c>
      <c r="M45">
        <v>-5.0666666666666602</v>
      </c>
      <c r="N45">
        <v>0</v>
      </c>
      <c r="O45">
        <v>0.97979589711327097</v>
      </c>
      <c r="P45">
        <v>2.4944382578492901</v>
      </c>
    </row>
    <row r="46" spans="1:16" x14ac:dyDescent="0.35">
      <c r="A46" t="s">
        <v>28</v>
      </c>
      <c r="B46">
        <v>4</v>
      </c>
      <c r="C46">
        <v>0.5</v>
      </c>
      <c r="D46">
        <v>4.9999999999045599</v>
      </c>
      <c r="E46">
        <v>7.3333333333015203</v>
      </c>
      <c r="F46">
        <v>8.0599999999885394</v>
      </c>
      <c r="G46">
        <v>59.106666666326198</v>
      </c>
      <c r="H46">
        <v>15.39333333329</v>
      </c>
      <c r="I46">
        <v>0.99999999999857803</v>
      </c>
      <c r="J46">
        <v>0.99999999999566103</v>
      </c>
      <c r="K46">
        <v>0</v>
      </c>
      <c r="L46" t="s">
        <v>14</v>
      </c>
      <c r="M46">
        <v>-0.72666666668702595</v>
      </c>
      <c r="N46">
        <v>0</v>
      </c>
      <c r="O46">
        <v>2.3348661631879399</v>
      </c>
      <c r="P46">
        <v>3.2659863237109001</v>
      </c>
    </row>
    <row r="47" spans="1:16" x14ac:dyDescent="0.35">
      <c r="A47" t="s">
        <v>28</v>
      </c>
      <c r="B47">
        <v>4</v>
      </c>
      <c r="C47">
        <v>0.49999974484723902</v>
      </c>
      <c r="D47">
        <v>5.0000007366096098</v>
      </c>
      <c r="E47">
        <v>7.3333330877967899</v>
      </c>
      <c r="F47">
        <v>8.0599999116068393</v>
      </c>
      <c r="G47">
        <v>59.106664039425702</v>
      </c>
      <c r="H47">
        <v>15.393332999403601</v>
      </c>
      <c r="I47">
        <v>0.99999998903310705</v>
      </c>
      <c r="J47">
        <v>0.99999996651774403</v>
      </c>
      <c r="K47">
        <v>0</v>
      </c>
      <c r="L47" t="s">
        <v>15</v>
      </c>
      <c r="M47">
        <v>-0.72666682381005099</v>
      </c>
      <c r="N47">
        <v>0</v>
      </c>
      <c r="O47">
        <v>2.3348661631879399</v>
      </c>
      <c r="P47">
        <v>3.2659863237109001</v>
      </c>
    </row>
    <row r="48" spans="1:16" x14ac:dyDescent="0.35">
      <c r="A48" t="s">
        <v>28</v>
      </c>
      <c r="B48">
        <v>4</v>
      </c>
      <c r="D48">
        <v>4.78</v>
      </c>
      <c r="E48">
        <v>7.26</v>
      </c>
      <c r="F48">
        <v>8.0335999999999999</v>
      </c>
      <c r="G48">
        <v>58.323936000000003</v>
      </c>
      <c r="H48">
        <v>15.2936</v>
      </c>
      <c r="I48">
        <v>0.996724565756823</v>
      </c>
      <c r="J48">
        <v>0.99</v>
      </c>
      <c r="K48">
        <v>6.7245657568236698E-3</v>
      </c>
      <c r="L48" t="s">
        <v>16</v>
      </c>
      <c r="M48">
        <v>-0.77359999999999896</v>
      </c>
      <c r="N48">
        <v>0</v>
      </c>
      <c r="O48">
        <v>2.3348661631879399</v>
      </c>
      <c r="P48">
        <v>3.2659863237109001</v>
      </c>
    </row>
    <row r="49" spans="1:16" x14ac:dyDescent="0.35">
      <c r="A49" t="s">
        <v>28</v>
      </c>
      <c r="B49">
        <v>4</v>
      </c>
      <c r="D49">
        <v>5</v>
      </c>
      <c r="E49">
        <v>7.3333333333333304</v>
      </c>
      <c r="F49">
        <v>8.06</v>
      </c>
      <c r="G49">
        <v>59.106666666666598</v>
      </c>
      <c r="H49">
        <v>15.393333333333301</v>
      </c>
      <c r="I49">
        <v>1</v>
      </c>
      <c r="J49">
        <v>1</v>
      </c>
      <c r="K49">
        <v>0</v>
      </c>
      <c r="L49" t="s">
        <v>17</v>
      </c>
      <c r="M49">
        <v>-0.72666666666666702</v>
      </c>
      <c r="N49">
        <v>0</v>
      </c>
      <c r="O49">
        <v>2.3348661631879399</v>
      </c>
      <c r="P49">
        <v>3.2659863237109001</v>
      </c>
    </row>
    <row r="50" spans="1:16" x14ac:dyDescent="0.35">
      <c r="A50" t="s">
        <v>28</v>
      </c>
      <c r="B50">
        <v>4</v>
      </c>
      <c r="D50">
        <v>4.7924528301886697</v>
      </c>
      <c r="E50">
        <v>7.2641509433962197</v>
      </c>
      <c r="F50">
        <v>8.0350943396226402</v>
      </c>
      <c r="G50">
        <v>58.368138127447402</v>
      </c>
      <c r="H50">
        <v>15.2992452830188</v>
      </c>
      <c r="I50">
        <v>0.99690996769511597</v>
      </c>
      <c r="J50">
        <v>0.99056603773584895</v>
      </c>
      <c r="K50">
        <v>6.3439299592674596E-3</v>
      </c>
      <c r="L50" t="s">
        <v>18</v>
      </c>
      <c r="M50">
        <v>-0.77094339622641295</v>
      </c>
      <c r="N50">
        <v>0</v>
      </c>
      <c r="O50">
        <v>2.3348661631879399</v>
      </c>
      <c r="P50">
        <v>3.2659863237109001</v>
      </c>
    </row>
    <row r="51" spans="1:16" x14ac:dyDescent="0.35">
      <c r="A51" t="s">
        <v>28</v>
      </c>
      <c r="B51">
        <v>4</v>
      </c>
      <c r="D51">
        <v>5</v>
      </c>
      <c r="E51">
        <v>7.3333333333333304</v>
      </c>
      <c r="F51">
        <v>8.06</v>
      </c>
      <c r="G51">
        <v>59.106666666666598</v>
      </c>
      <c r="H51">
        <v>15.393333333333301</v>
      </c>
      <c r="I51">
        <v>1</v>
      </c>
      <c r="J51">
        <v>1</v>
      </c>
      <c r="K51">
        <v>0</v>
      </c>
      <c r="L51" t="s">
        <v>19</v>
      </c>
      <c r="M51">
        <v>-0.72666666666666702</v>
      </c>
      <c r="N51">
        <v>0</v>
      </c>
      <c r="O51">
        <v>2.3348661631879399</v>
      </c>
      <c r="P51">
        <v>3.2659863237109001</v>
      </c>
    </row>
    <row r="52" spans="1:16" x14ac:dyDescent="0.35">
      <c r="A52" t="s">
        <v>28</v>
      </c>
      <c r="B52">
        <v>4</v>
      </c>
      <c r="D52">
        <v>5</v>
      </c>
      <c r="E52">
        <v>7.3333333333333304</v>
      </c>
      <c r="F52">
        <v>8.06</v>
      </c>
      <c r="G52">
        <v>59.106666666666598</v>
      </c>
      <c r="H52">
        <v>15.393333333333301</v>
      </c>
      <c r="I52">
        <v>1</v>
      </c>
      <c r="J52">
        <v>1</v>
      </c>
      <c r="K52">
        <v>0</v>
      </c>
      <c r="L52" t="s">
        <v>20</v>
      </c>
      <c r="M52">
        <v>-0.72666666666666702</v>
      </c>
      <c r="N52">
        <v>0</v>
      </c>
      <c r="O52">
        <v>2.3348661631879399</v>
      </c>
      <c r="P52">
        <v>3.2659863237109001</v>
      </c>
    </row>
    <row r="53" spans="1:16" x14ac:dyDescent="0.35">
      <c r="A53" t="s">
        <v>28</v>
      </c>
      <c r="B53">
        <v>4</v>
      </c>
      <c r="D53">
        <v>5</v>
      </c>
      <c r="E53">
        <v>7.3333333333333304</v>
      </c>
      <c r="F53">
        <v>8.06</v>
      </c>
      <c r="G53">
        <v>59.106666666666598</v>
      </c>
      <c r="H53">
        <v>15.393333333333301</v>
      </c>
      <c r="I53">
        <v>1</v>
      </c>
      <c r="J53">
        <v>1</v>
      </c>
      <c r="K53">
        <v>0</v>
      </c>
      <c r="L53" t="s">
        <v>21</v>
      </c>
      <c r="M53">
        <v>-0.72666666666666702</v>
      </c>
      <c r="N53">
        <v>0</v>
      </c>
      <c r="O53">
        <v>2.3348661631879399</v>
      </c>
      <c r="P53">
        <v>3.2659863237109001</v>
      </c>
    </row>
    <row r="54" spans="1:16" x14ac:dyDescent="0.35">
      <c r="A54" t="s">
        <v>28</v>
      </c>
      <c r="B54">
        <v>4</v>
      </c>
      <c r="D54">
        <v>3</v>
      </c>
      <c r="E54">
        <v>6.6666666666666599</v>
      </c>
      <c r="F54">
        <v>7.82</v>
      </c>
      <c r="G54">
        <v>52.133333333333297</v>
      </c>
      <c r="H54">
        <v>14.486666666666601</v>
      </c>
      <c r="I54">
        <v>0.97022332506203401</v>
      </c>
      <c r="J54">
        <v>0.90909090909090895</v>
      </c>
      <c r="K54">
        <v>6.1132415971125502E-2</v>
      </c>
      <c r="L54" t="s">
        <v>22</v>
      </c>
      <c r="M54">
        <v>-1.15333333333333</v>
      </c>
      <c r="N54">
        <v>0</v>
      </c>
      <c r="O54">
        <v>2.3348661631879399</v>
      </c>
      <c r="P54">
        <v>3.2659863237109001</v>
      </c>
    </row>
    <row r="55" spans="1:16" x14ac:dyDescent="0.35">
      <c r="A55" t="s">
        <v>28</v>
      </c>
      <c r="B55">
        <v>4</v>
      </c>
      <c r="D55">
        <v>1</v>
      </c>
      <c r="E55">
        <v>6</v>
      </c>
      <c r="F55">
        <v>6.22</v>
      </c>
      <c r="G55">
        <v>37.32</v>
      </c>
      <c r="H55">
        <v>12.219999999999899</v>
      </c>
      <c r="I55">
        <v>0.77171215880893296</v>
      </c>
      <c r="J55">
        <v>0.81818181818181801</v>
      </c>
      <c r="K55">
        <v>4.6469659372885198E-2</v>
      </c>
      <c r="L55" t="s">
        <v>23</v>
      </c>
      <c r="M55">
        <v>-0.219999999999999</v>
      </c>
      <c r="N55">
        <v>0</v>
      </c>
      <c r="O55">
        <v>2.3348661631879399</v>
      </c>
      <c r="P55">
        <v>3.2659863237109001</v>
      </c>
    </row>
    <row r="56" spans="1:16" x14ac:dyDescent="0.35">
      <c r="A56" t="s">
        <v>28</v>
      </c>
      <c r="B56">
        <v>4</v>
      </c>
      <c r="D56">
        <v>3</v>
      </c>
      <c r="E56">
        <v>6.6666666666666599</v>
      </c>
      <c r="F56">
        <v>7.82</v>
      </c>
      <c r="G56">
        <v>52.133333333333297</v>
      </c>
      <c r="H56">
        <v>14.486666666666601</v>
      </c>
      <c r="I56">
        <v>0.97022332506203401</v>
      </c>
      <c r="J56">
        <v>0.90909090909090895</v>
      </c>
      <c r="K56">
        <v>6.1132415971125502E-2</v>
      </c>
      <c r="L56" t="s">
        <v>24</v>
      </c>
      <c r="M56">
        <v>-1.15333333333333</v>
      </c>
      <c r="N56">
        <v>0</v>
      </c>
      <c r="O56">
        <v>2.3348661631879399</v>
      </c>
      <c r="P56">
        <v>3.2659863237109001</v>
      </c>
    </row>
    <row r="57" spans="1:16" x14ac:dyDescent="0.35">
      <c r="A57" t="s">
        <v>29</v>
      </c>
      <c r="B57">
        <v>5</v>
      </c>
      <c r="C57">
        <v>0.69060773480662996</v>
      </c>
      <c r="D57">
        <v>4.9999999895098597</v>
      </c>
      <c r="E57">
        <v>6.9999999965032798</v>
      </c>
      <c r="F57">
        <v>6.85999999748236</v>
      </c>
      <c r="G57">
        <v>48.0199999583891</v>
      </c>
      <c r="H57">
        <v>13.8599999939856</v>
      </c>
      <c r="I57">
        <v>0.91466666633098204</v>
      </c>
      <c r="J57">
        <v>0.99999999950046903</v>
      </c>
      <c r="K57">
        <v>0</v>
      </c>
      <c r="L57" t="s">
        <v>14</v>
      </c>
      <c r="M57">
        <v>0.139999999020918</v>
      </c>
      <c r="N57">
        <v>0</v>
      </c>
      <c r="O57">
        <v>2.9522195040342099</v>
      </c>
      <c r="P57">
        <v>3.6817870057290798</v>
      </c>
    </row>
    <row r="58" spans="1:16" x14ac:dyDescent="0.35">
      <c r="A58" t="s">
        <v>29</v>
      </c>
      <c r="B58">
        <v>5</v>
      </c>
      <c r="C58">
        <v>0.50000000357340701</v>
      </c>
      <c r="D58">
        <v>4.9999985895399099</v>
      </c>
      <c r="E58">
        <v>6.9999995298466304</v>
      </c>
      <c r="F58">
        <v>6.8599996614895797</v>
      </c>
      <c r="G58">
        <v>48.019994405175098</v>
      </c>
      <c r="H58">
        <v>13.8599991913362</v>
      </c>
      <c r="I58">
        <v>0.914666621531944</v>
      </c>
      <c r="J58">
        <v>0.99999993283523403</v>
      </c>
      <c r="K58">
        <v>5.2571427585848901E-2</v>
      </c>
      <c r="L58" t="s">
        <v>15</v>
      </c>
      <c r="M58">
        <v>0.13999986835705699</v>
      </c>
      <c r="N58">
        <v>0</v>
      </c>
      <c r="O58">
        <v>2.9522195040342099</v>
      </c>
      <c r="P58">
        <v>3.6817870057290798</v>
      </c>
    </row>
    <row r="59" spans="1:16" x14ac:dyDescent="0.35">
      <c r="A59" t="s">
        <v>29</v>
      </c>
      <c r="B59">
        <v>5</v>
      </c>
      <c r="D59">
        <v>6.62</v>
      </c>
      <c r="E59">
        <v>6.46</v>
      </c>
      <c r="F59">
        <v>7.1192000000000002</v>
      </c>
      <c r="G59">
        <v>45.990031999999999</v>
      </c>
      <c r="H59">
        <v>13.5792</v>
      </c>
      <c r="I59">
        <v>0.949226666666666</v>
      </c>
      <c r="J59">
        <v>0.92285714285714204</v>
      </c>
      <c r="K59">
        <v>2.6369523809523902E-2</v>
      </c>
      <c r="L59" t="s">
        <v>16</v>
      </c>
      <c r="M59">
        <v>-0.65920000000000101</v>
      </c>
      <c r="N59">
        <v>0</v>
      </c>
      <c r="O59">
        <v>2.9522195040342099</v>
      </c>
      <c r="P59">
        <v>3.6817870057290798</v>
      </c>
    </row>
    <row r="60" spans="1:16" x14ac:dyDescent="0.35">
      <c r="A60" t="s">
        <v>29</v>
      </c>
      <c r="B60">
        <v>5</v>
      </c>
      <c r="D60">
        <v>5.3333333333333304</v>
      </c>
      <c r="E60">
        <v>6.8888888888888804</v>
      </c>
      <c r="F60">
        <v>6.9133333333333304</v>
      </c>
      <c r="G60">
        <v>47.625185185185103</v>
      </c>
      <c r="H60">
        <v>13.8022222222222</v>
      </c>
      <c r="I60">
        <v>0.92177777777777703</v>
      </c>
      <c r="J60">
        <v>0.98412698412698396</v>
      </c>
      <c r="K60">
        <v>6.2349206349206598E-2</v>
      </c>
      <c r="L60" t="s">
        <v>17</v>
      </c>
      <c r="M60">
        <v>-2.4444444444442898E-2</v>
      </c>
      <c r="N60">
        <v>0</v>
      </c>
      <c r="O60">
        <v>2.9522195040342099</v>
      </c>
      <c r="P60">
        <v>3.6817870057290798</v>
      </c>
    </row>
    <row r="61" spans="1:16" x14ac:dyDescent="0.35">
      <c r="A61" t="s">
        <v>29</v>
      </c>
      <c r="B61">
        <v>5</v>
      </c>
      <c r="D61">
        <v>6.5471698113207504</v>
      </c>
      <c r="E61">
        <v>6.4842767295597401</v>
      </c>
      <c r="F61">
        <v>7.10754716981132</v>
      </c>
      <c r="G61">
        <v>46.0873027174557</v>
      </c>
      <c r="H61">
        <v>13.591823899371001</v>
      </c>
      <c r="I61">
        <v>0.94767295597484202</v>
      </c>
      <c r="J61">
        <v>0.926325247079964</v>
      </c>
      <c r="K61">
        <v>2.1347708894878598E-2</v>
      </c>
      <c r="L61" t="s">
        <v>18</v>
      </c>
      <c r="M61">
        <v>-0.62327044025157097</v>
      </c>
      <c r="N61">
        <v>0</v>
      </c>
      <c r="O61">
        <v>2.9522195040342099</v>
      </c>
      <c r="P61">
        <v>3.6817870057290798</v>
      </c>
    </row>
    <row r="62" spans="1:16" x14ac:dyDescent="0.35">
      <c r="A62" t="s">
        <v>29</v>
      </c>
      <c r="B62">
        <v>5</v>
      </c>
      <c r="D62">
        <v>9</v>
      </c>
      <c r="E62">
        <v>5.6666666666666599</v>
      </c>
      <c r="F62">
        <v>7.5</v>
      </c>
      <c r="G62">
        <v>42.5</v>
      </c>
      <c r="H62">
        <v>13.1666666666666</v>
      </c>
      <c r="I62">
        <v>1</v>
      </c>
      <c r="J62">
        <v>0.80952380952380898</v>
      </c>
      <c r="K62">
        <v>0.19047619047618999</v>
      </c>
      <c r="L62" t="s">
        <v>19</v>
      </c>
      <c r="M62">
        <v>-1.8333333333333299</v>
      </c>
      <c r="N62">
        <v>0</v>
      </c>
      <c r="O62">
        <v>2.9522195040342099</v>
      </c>
      <c r="P62">
        <v>3.6817870057290798</v>
      </c>
    </row>
    <row r="63" spans="1:16" x14ac:dyDescent="0.35">
      <c r="A63" t="s">
        <v>29</v>
      </c>
      <c r="B63">
        <v>5</v>
      </c>
      <c r="D63">
        <v>5</v>
      </c>
      <c r="E63">
        <v>7</v>
      </c>
      <c r="F63">
        <v>6.86</v>
      </c>
      <c r="G63">
        <v>48.02</v>
      </c>
      <c r="H63">
        <v>13.86</v>
      </c>
      <c r="I63">
        <v>0.91466666666666596</v>
      </c>
      <c r="J63">
        <v>1</v>
      </c>
      <c r="K63">
        <v>8.5333333333333206E-2</v>
      </c>
      <c r="L63" t="s">
        <v>20</v>
      </c>
      <c r="M63">
        <v>0.13999999999999899</v>
      </c>
      <c r="N63">
        <v>0</v>
      </c>
      <c r="O63">
        <v>2.9522195040342099</v>
      </c>
      <c r="P63">
        <v>3.6817870057290798</v>
      </c>
    </row>
    <row r="64" spans="1:16" x14ac:dyDescent="0.35">
      <c r="A64" t="s">
        <v>29</v>
      </c>
      <c r="B64">
        <v>5</v>
      </c>
      <c r="D64">
        <v>9</v>
      </c>
      <c r="E64">
        <v>5.6666666666666599</v>
      </c>
      <c r="F64">
        <v>7.5</v>
      </c>
      <c r="G64">
        <v>42.5</v>
      </c>
      <c r="H64">
        <v>13.1666666666666</v>
      </c>
      <c r="I64">
        <v>1</v>
      </c>
      <c r="J64">
        <v>0.80952380952380898</v>
      </c>
      <c r="K64">
        <v>0.19047619047618999</v>
      </c>
      <c r="L64" t="s">
        <v>21</v>
      </c>
      <c r="M64">
        <v>-1.8333333333333299</v>
      </c>
      <c r="N64">
        <v>0</v>
      </c>
      <c r="O64">
        <v>2.9522195040342099</v>
      </c>
      <c r="P64">
        <v>3.6817870057290798</v>
      </c>
    </row>
    <row r="65" spans="1:16" x14ac:dyDescent="0.35">
      <c r="A65" t="s">
        <v>29</v>
      </c>
      <c r="B65">
        <v>5</v>
      </c>
      <c r="D65">
        <v>9</v>
      </c>
      <c r="E65">
        <v>5.6666666666666599</v>
      </c>
      <c r="F65">
        <v>7.5</v>
      </c>
      <c r="G65">
        <v>42.5</v>
      </c>
      <c r="H65">
        <v>13.1666666666666</v>
      </c>
      <c r="I65">
        <v>1</v>
      </c>
      <c r="J65">
        <v>0.80952380952380898</v>
      </c>
      <c r="K65">
        <v>0.19047619047618999</v>
      </c>
      <c r="L65" t="s">
        <v>22</v>
      </c>
      <c r="M65">
        <v>-1.8333333333333299</v>
      </c>
      <c r="N65">
        <v>0</v>
      </c>
      <c r="O65">
        <v>2.9522195040342099</v>
      </c>
      <c r="P65">
        <v>3.6817870057290798</v>
      </c>
    </row>
    <row r="66" spans="1:16" x14ac:dyDescent="0.35">
      <c r="A66" t="s">
        <v>29</v>
      </c>
      <c r="B66">
        <v>5</v>
      </c>
      <c r="D66">
        <v>1</v>
      </c>
      <c r="E66">
        <v>5.6666666666666599</v>
      </c>
      <c r="F66">
        <v>4.38</v>
      </c>
      <c r="G66">
        <v>24.82</v>
      </c>
      <c r="H66">
        <v>10.046666666666599</v>
      </c>
      <c r="I66">
        <v>0.58399999999999996</v>
      </c>
      <c r="J66">
        <v>0.80952380952380898</v>
      </c>
      <c r="K66">
        <v>0.22552380952380899</v>
      </c>
      <c r="L66" t="s">
        <v>23</v>
      </c>
      <c r="M66">
        <v>1.28666666666666</v>
      </c>
      <c r="N66">
        <v>0</v>
      </c>
      <c r="O66">
        <v>2.9522195040342099</v>
      </c>
      <c r="P66">
        <v>3.6817870057290798</v>
      </c>
    </row>
    <row r="67" spans="1:16" x14ac:dyDescent="0.35">
      <c r="A67" t="s">
        <v>29</v>
      </c>
      <c r="B67">
        <v>5</v>
      </c>
      <c r="D67">
        <v>9</v>
      </c>
      <c r="E67">
        <v>5.6666666666666599</v>
      </c>
      <c r="F67">
        <v>7.5</v>
      </c>
      <c r="G67">
        <v>42.5</v>
      </c>
      <c r="H67">
        <v>13.1666666666666</v>
      </c>
      <c r="I67">
        <v>1</v>
      </c>
      <c r="J67">
        <v>0.80952380952380898</v>
      </c>
      <c r="K67">
        <v>0.19047619047618999</v>
      </c>
      <c r="L67" t="s">
        <v>24</v>
      </c>
      <c r="M67">
        <v>-1.8333333333333299</v>
      </c>
      <c r="N67">
        <v>0</v>
      </c>
      <c r="O67">
        <v>2.9522195040342099</v>
      </c>
      <c r="P67">
        <v>3.6817870057290798</v>
      </c>
    </row>
    <row r="68" spans="1:16" x14ac:dyDescent="0.35">
      <c r="A68" t="s">
        <v>13</v>
      </c>
      <c r="B68">
        <v>0</v>
      </c>
      <c r="C68">
        <v>0.5</v>
      </c>
      <c r="D68">
        <v>1.0000000000192899</v>
      </c>
      <c r="E68">
        <v>9.9999999999806999</v>
      </c>
      <c r="F68">
        <v>9.9999999999807105</v>
      </c>
      <c r="G68">
        <v>99.999999999614204</v>
      </c>
      <c r="H68">
        <v>19.9999999999614</v>
      </c>
      <c r="I68">
        <v>0.99999999999807099</v>
      </c>
      <c r="J68">
        <v>0.99999999999806999</v>
      </c>
      <c r="K68">
        <v>0</v>
      </c>
      <c r="L68" t="s">
        <v>14</v>
      </c>
      <c r="M68" s="24">
        <v>-8.8817841970012507E-15</v>
      </c>
      <c r="N68">
        <v>1</v>
      </c>
      <c r="O68">
        <v>0</v>
      </c>
      <c r="P68">
        <v>0</v>
      </c>
    </row>
    <row r="69" spans="1:16" x14ac:dyDescent="0.35">
      <c r="A69" t="s">
        <v>13</v>
      </c>
      <c r="B69">
        <v>0</v>
      </c>
      <c r="C69">
        <v>0.5</v>
      </c>
      <c r="D69">
        <v>1</v>
      </c>
      <c r="E69">
        <v>10</v>
      </c>
      <c r="F69">
        <v>10</v>
      </c>
      <c r="G69">
        <v>100</v>
      </c>
      <c r="H69">
        <v>20</v>
      </c>
      <c r="I69">
        <v>1</v>
      </c>
      <c r="J69">
        <v>1</v>
      </c>
      <c r="K69">
        <v>0</v>
      </c>
      <c r="L69" t="s">
        <v>15</v>
      </c>
      <c r="M69">
        <v>0</v>
      </c>
      <c r="N69">
        <v>1</v>
      </c>
      <c r="O69">
        <v>0</v>
      </c>
      <c r="P69">
        <v>0</v>
      </c>
    </row>
    <row r="70" spans="1:16" x14ac:dyDescent="0.35">
      <c r="A70" t="s">
        <v>13</v>
      </c>
      <c r="B70">
        <v>0</v>
      </c>
      <c r="D70">
        <v>1</v>
      </c>
      <c r="E70">
        <v>10</v>
      </c>
      <c r="F70">
        <v>10</v>
      </c>
      <c r="G70">
        <v>100</v>
      </c>
      <c r="H70">
        <v>20</v>
      </c>
      <c r="I70">
        <v>1</v>
      </c>
      <c r="J70">
        <v>1</v>
      </c>
      <c r="K70">
        <v>0</v>
      </c>
      <c r="L70" t="s">
        <v>16</v>
      </c>
      <c r="M70">
        <v>0</v>
      </c>
      <c r="N70">
        <v>1</v>
      </c>
      <c r="O70">
        <v>0</v>
      </c>
      <c r="P70">
        <v>0</v>
      </c>
    </row>
    <row r="71" spans="1:16" x14ac:dyDescent="0.35">
      <c r="A71" t="s">
        <v>13</v>
      </c>
      <c r="B71">
        <v>0</v>
      </c>
      <c r="D71">
        <v>1</v>
      </c>
      <c r="E71">
        <v>10</v>
      </c>
      <c r="F71">
        <v>10</v>
      </c>
      <c r="G71">
        <v>100</v>
      </c>
      <c r="H71">
        <v>20</v>
      </c>
      <c r="I71">
        <v>1</v>
      </c>
      <c r="J71">
        <v>1</v>
      </c>
      <c r="K71">
        <v>0</v>
      </c>
      <c r="L71" t="s">
        <v>17</v>
      </c>
      <c r="M71">
        <v>0</v>
      </c>
      <c r="N71">
        <v>1</v>
      </c>
      <c r="O71">
        <v>0</v>
      </c>
      <c r="P71">
        <v>0</v>
      </c>
    </row>
    <row r="72" spans="1:16" x14ac:dyDescent="0.35">
      <c r="A72" t="s">
        <v>13</v>
      </c>
      <c r="B72">
        <v>0</v>
      </c>
      <c r="D72">
        <v>1</v>
      </c>
      <c r="E72">
        <v>10</v>
      </c>
      <c r="F72">
        <v>10</v>
      </c>
      <c r="G72">
        <v>100</v>
      </c>
      <c r="H72">
        <v>20</v>
      </c>
      <c r="I72">
        <v>1</v>
      </c>
      <c r="J72">
        <v>1</v>
      </c>
      <c r="K72">
        <v>0</v>
      </c>
      <c r="L72" t="s">
        <v>18</v>
      </c>
      <c r="M72">
        <v>0</v>
      </c>
      <c r="N72">
        <v>1</v>
      </c>
      <c r="O72">
        <v>0</v>
      </c>
      <c r="P72">
        <v>0</v>
      </c>
    </row>
    <row r="73" spans="1:16" x14ac:dyDescent="0.35">
      <c r="A73" t="s">
        <v>13</v>
      </c>
      <c r="B73">
        <v>0</v>
      </c>
      <c r="D73">
        <v>1</v>
      </c>
      <c r="E73">
        <v>10</v>
      </c>
      <c r="F73">
        <v>10</v>
      </c>
      <c r="G73">
        <v>100</v>
      </c>
      <c r="H73">
        <v>20</v>
      </c>
      <c r="I73">
        <v>1</v>
      </c>
      <c r="J73">
        <v>1</v>
      </c>
      <c r="K73">
        <v>0</v>
      </c>
      <c r="L73" t="s">
        <v>19</v>
      </c>
      <c r="M73">
        <v>0</v>
      </c>
      <c r="N73">
        <v>1</v>
      </c>
      <c r="O73">
        <v>0</v>
      </c>
      <c r="P73">
        <v>0</v>
      </c>
    </row>
    <row r="74" spans="1:16" x14ac:dyDescent="0.35">
      <c r="A74" t="s">
        <v>13</v>
      </c>
      <c r="B74">
        <v>0</v>
      </c>
      <c r="D74">
        <v>1</v>
      </c>
      <c r="E74">
        <v>10</v>
      </c>
      <c r="F74">
        <v>10</v>
      </c>
      <c r="G74">
        <v>100</v>
      </c>
      <c r="H74">
        <v>20</v>
      </c>
      <c r="I74">
        <v>1</v>
      </c>
      <c r="J74">
        <v>1</v>
      </c>
      <c r="K74">
        <v>0</v>
      </c>
      <c r="L74" t="s">
        <v>20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13</v>
      </c>
      <c r="B75">
        <v>0</v>
      </c>
      <c r="D75">
        <v>1</v>
      </c>
      <c r="E75">
        <v>10</v>
      </c>
      <c r="F75">
        <v>10</v>
      </c>
      <c r="G75">
        <v>100</v>
      </c>
      <c r="H75">
        <v>20</v>
      </c>
      <c r="I75">
        <v>1</v>
      </c>
      <c r="J75">
        <v>1</v>
      </c>
      <c r="K75">
        <v>0</v>
      </c>
      <c r="L75" t="s">
        <v>21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 t="s">
        <v>13</v>
      </c>
      <c r="B76">
        <v>0</v>
      </c>
      <c r="D76">
        <v>1</v>
      </c>
      <c r="E76">
        <v>10</v>
      </c>
      <c r="F76">
        <v>10</v>
      </c>
      <c r="G76">
        <v>100</v>
      </c>
      <c r="H76">
        <v>20</v>
      </c>
      <c r="I76">
        <v>1</v>
      </c>
      <c r="J76">
        <v>1</v>
      </c>
      <c r="K76">
        <v>0</v>
      </c>
      <c r="L76" t="s">
        <v>22</v>
      </c>
      <c r="M76">
        <v>0</v>
      </c>
      <c r="N76">
        <v>1</v>
      </c>
      <c r="O76">
        <v>0</v>
      </c>
      <c r="P76">
        <v>0</v>
      </c>
    </row>
    <row r="77" spans="1:16" x14ac:dyDescent="0.35">
      <c r="A77" t="s">
        <v>13</v>
      </c>
      <c r="B77">
        <v>0</v>
      </c>
      <c r="D77">
        <v>1</v>
      </c>
      <c r="E77">
        <v>10</v>
      </c>
      <c r="F77">
        <v>10</v>
      </c>
      <c r="G77">
        <v>100</v>
      </c>
      <c r="H77">
        <v>20</v>
      </c>
      <c r="I77">
        <v>1</v>
      </c>
      <c r="J77">
        <v>1</v>
      </c>
      <c r="K77">
        <v>0</v>
      </c>
      <c r="L77" t="s">
        <v>23</v>
      </c>
      <c r="M77">
        <v>0</v>
      </c>
      <c r="N77">
        <v>1</v>
      </c>
      <c r="O77">
        <v>0</v>
      </c>
      <c r="P77">
        <v>0</v>
      </c>
    </row>
    <row r="78" spans="1:16" x14ac:dyDescent="0.35">
      <c r="A78" t="s">
        <v>13</v>
      </c>
      <c r="B78">
        <v>0</v>
      </c>
      <c r="D78">
        <v>1</v>
      </c>
      <c r="E78">
        <v>10</v>
      </c>
      <c r="F78">
        <v>10</v>
      </c>
      <c r="G78">
        <v>100</v>
      </c>
      <c r="H78">
        <v>20</v>
      </c>
      <c r="I78">
        <v>1</v>
      </c>
      <c r="J78">
        <v>1</v>
      </c>
      <c r="K78">
        <v>0</v>
      </c>
      <c r="L78" t="s">
        <v>24</v>
      </c>
      <c r="M78">
        <v>0</v>
      </c>
      <c r="N78">
        <v>1</v>
      </c>
      <c r="O78">
        <v>0</v>
      </c>
      <c r="P78">
        <v>0</v>
      </c>
    </row>
    <row r="79" spans="1:16" x14ac:dyDescent="0.35">
      <c r="A79" t="s">
        <v>25</v>
      </c>
      <c r="B79">
        <v>1</v>
      </c>
      <c r="C79">
        <v>0.5</v>
      </c>
      <c r="D79">
        <v>9.0628259460702303</v>
      </c>
      <c r="E79">
        <v>1.9371740539297599</v>
      </c>
      <c r="F79">
        <v>9.0628259460702303</v>
      </c>
      <c r="G79">
        <v>17.556271278008701</v>
      </c>
      <c r="H79">
        <v>11</v>
      </c>
      <c r="I79">
        <v>0.90628259460702298</v>
      </c>
      <c r="J79">
        <v>0.19371740539297599</v>
      </c>
      <c r="K79">
        <v>0</v>
      </c>
      <c r="L79" t="s">
        <v>14</v>
      </c>
      <c r="M79">
        <v>-7.1256518921404597</v>
      </c>
      <c r="N79">
        <v>1</v>
      </c>
      <c r="O79">
        <v>0</v>
      </c>
      <c r="P79">
        <v>0</v>
      </c>
    </row>
    <row r="80" spans="1:16" x14ac:dyDescent="0.35">
      <c r="A80" t="s">
        <v>25</v>
      </c>
      <c r="B80">
        <v>1</v>
      </c>
      <c r="C80">
        <v>0.49998964453037598</v>
      </c>
      <c r="D80">
        <v>5.4991715242370498</v>
      </c>
      <c r="E80">
        <v>5.5008284757629404</v>
      </c>
      <c r="F80">
        <v>5.4991715242370498</v>
      </c>
      <c r="G80">
        <v>30.2499993136279</v>
      </c>
      <c r="H80">
        <v>10.999999999999901</v>
      </c>
      <c r="I80">
        <v>0.54991715242370498</v>
      </c>
      <c r="J80">
        <v>0.550082847576294</v>
      </c>
      <c r="K80" s="24">
        <v>1.8639845321466399E-5</v>
      </c>
      <c r="L80" t="s">
        <v>15</v>
      </c>
      <c r="M80">
        <v>1.6569515258844001E-3</v>
      </c>
      <c r="N80">
        <v>1</v>
      </c>
      <c r="O80">
        <v>0</v>
      </c>
      <c r="P80">
        <v>0</v>
      </c>
    </row>
    <row r="81" spans="1:16" x14ac:dyDescent="0.35">
      <c r="A81" t="s">
        <v>25</v>
      </c>
      <c r="B81">
        <v>1</v>
      </c>
      <c r="D81">
        <v>10</v>
      </c>
      <c r="E81">
        <v>1</v>
      </c>
      <c r="F81">
        <v>10</v>
      </c>
      <c r="G81">
        <v>10</v>
      </c>
      <c r="H81">
        <v>11</v>
      </c>
      <c r="I81">
        <v>1</v>
      </c>
      <c r="J81">
        <v>0.1</v>
      </c>
      <c r="K81">
        <v>0.9</v>
      </c>
      <c r="L81" t="s">
        <v>16</v>
      </c>
      <c r="M81">
        <v>-9</v>
      </c>
      <c r="N81">
        <v>1</v>
      </c>
      <c r="O81">
        <v>0</v>
      </c>
      <c r="P81">
        <v>0</v>
      </c>
    </row>
    <row r="82" spans="1:16" x14ac:dyDescent="0.35">
      <c r="A82" t="s">
        <v>25</v>
      </c>
      <c r="B82">
        <v>1</v>
      </c>
      <c r="D82">
        <v>1</v>
      </c>
      <c r="E82">
        <v>10</v>
      </c>
      <c r="F82">
        <v>1</v>
      </c>
      <c r="G82">
        <v>10</v>
      </c>
      <c r="H82">
        <v>11</v>
      </c>
      <c r="I82">
        <v>0.1</v>
      </c>
      <c r="J82">
        <v>1</v>
      </c>
      <c r="K82">
        <v>0.9</v>
      </c>
      <c r="L82" t="s">
        <v>17</v>
      </c>
      <c r="M82">
        <v>9</v>
      </c>
      <c r="N82">
        <v>1</v>
      </c>
      <c r="O82">
        <v>0</v>
      </c>
      <c r="P82">
        <v>0</v>
      </c>
    </row>
    <row r="83" spans="1:16" x14ac:dyDescent="0.35">
      <c r="A83" t="s">
        <v>25</v>
      </c>
      <c r="B83">
        <v>1</v>
      </c>
      <c r="D83">
        <v>9.4905660377358494</v>
      </c>
      <c r="E83">
        <v>1.5094339622641499</v>
      </c>
      <c r="F83">
        <v>9.4905660377358405</v>
      </c>
      <c r="G83">
        <v>14.3253826984692</v>
      </c>
      <c r="H83">
        <v>10.999999999999901</v>
      </c>
      <c r="I83">
        <v>0.94905660377358403</v>
      </c>
      <c r="J83">
        <v>0.15094339622641501</v>
      </c>
      <c r="K83">
        <v>0.79811320754716897</v>
      </c>
      <c r="L83" t="s">
        <v>18</v>
      </c>
      <c r="M83">
        <v>-7.9811320754716899</v>
      </c>
      <c r="N83">
        <v>1</v>
      </c>
      <c r="O83">
        <v>0</v>
      </c>
      <c r="P83">
        <v>0</v>
      </c>
    </row>
    <row r="84" spans="1:16" x14ac:dyDescent="0.35">
      <c r="A84" t="s">
        <v>25</v>
      </c>
      <c r="B84">
        <v>1</v>
      </c>
      <c r="D84">
        <v>10</v>
      </c>
      <c r="E84">
        <v>1</v>
      </c>
      <c r="F84">
        <v>10</v>
      </c>
      <c r="G84">
        <v>10</v>
      </c>
      <c r="H84">
        <v>11</v>
      </c>
      <c r="I84">
        <v>1</v>
      </c>
      <c r="J84">
        <v>0.1</v>
      </c>
      <c r="K84">
        <v>0.9</v>
      </c>
      <c r="L84" t="s">
        <v>19</v>
      </c>
      <c r="M84">
        <v>-9</v>
      </c>
      <c r="N84">
        <v>1</v>
      </c>
      <c r="O84">
        <v>0</v>
      </c>
      <c r="P84">
        <v>0</v>
      </c>
    </row>
    <row r="85" spans="1:16" x14ac:dyDescent="0.35">
      <c r="A85" t="s">
        <v>25</v>
      </c>
      <c r="B85">
        <v>1</v>
      </c>
      <c r="D85">
        <v>1</v>
      </c>
      <c r="E85">
        <v>10</v>
      </c>
      <c r="F85">
        <v>1</v>
      </c>
      <c r="G85">
        <v>10</v>
      </c>
      <c r="H85">
        <v>11</v>
      </c>
      <c r="I85">
        <v>0.1</v>
      </c>
      <c r="J85">
        <v>1</v>
      </c>
      <c r="K85">
        <v>0.9</v>
      </c>
      <c r="L85" t="s">
        <v>20</v>
      </c>
      <c r="M85">
        <v>9</v>
      </c>
      <c r="N85">
        <v>1</v>
      </c>
      <c r="O85">
        <v>0</v>
      </c>
      <c r="P85">
        <v>0</v>
      </c>
    </row>
    <row r="86" spans="1:16" x14ac:dyDescent="0.35">
      <c r="A86" t="s">
        <v>25</v>
      </c>
      <c r="B86">
        <v>1</v>
      </c>
      <c r="D86">
        <v>10</v>
      </c>
      <c r="E86">
        <v>1</v>
      </c>
      <c r="F86">
        <v>10</v>
      </c>
      <c r="G86">
        <v>10</v>
      </c>
      <c r="H86">
        <v>11</v>
      </c>
      <c r="I86">
        <v>1</v>
      </c>
      <c r="J86">
        <v>0.1</v>
      </c>
      <c r="K86">
        <v>0.9</v>
      </c>
      <c r="L86" t="s">
        <v>21</v>
      </c>
      <c r="M86">
        <v>-9</v>
      </c>
      <c r="N86">
        <v>1</v>
      </c>
      <c r="O86">
        <v>0</v>
      </c>
      <c r="P86">
        <v>0</v>
      </c>
    </row>
    <row r="87" spans="1:16" x14ac:dyDescent="0.35">
      <c r="A87" t="s">
        <v>25</v>
      </c>
      <c r="B87">
        <v>1</v>
      </c>
      <c r="D87">
        <v>10</v>
      </c>
      <c r="E87">
        <v>1</v>
      </c>
      <c r="F87">
        <v>10</v>
      </c>
      <c r="G87">
        <v>10</v>
      </c>
      <c r="H87">
        <v>11</v>
      </c>
      <c r="I87">
        <v>1</v>
      </c>
      <c r="J87">
        <v>0.1</v>
      </c>
      <c r="K87">
        <v>0.9</v>
      </c>
      <c r="L87" t="s">
        <v>22</v>
      </c>
      <c r="M87">
        <v>-9</v>
      </c>
      <c r="N87">
        <v>1</v>
      </c>
      <c r="O87">
        <v>0</v>
      </c>
      <c r="P87">
        <v>0</v>
      </c>
    </row>
    <row r="88" spans="1:16" x14ac:dyDescent="0.35">
      <c r="A88" t="s">
        <v>25</v>
      </c>
      <c r="B88">
        <v>1</v>
      </c>
      <c r="D88">
        <v>1</v>
      </c>
      <c r="E88">
        <v>10</v>
      </c>
      <c r="F88">
        <v>1</v>
      </c>
      <c r="G88">
        <v>10</v>
      </c>
      <c r="H88">
        <v>11</v>
      </c>
      <c r="I88">
        <v>0.1</v>
      </c>
      <c r="J88">
        <v>1</v>
      </c>
      <c r="K88">
        <v>0.9</v>
      </c>
      <c r="L88" t="s">
        <v>23</v>
      </c>
      <c r="M88">
        <v>9</v>
      </c>
      <c r="N88">
        <v>1</v>
      </c>
      <c r="O88">
        <v>0</v>
      </c>
      <c r="P88">
        <v>0</v>
      </c>
    </row>
    <row r="89" spans="1:16" x14ac:dyDescent="0.35">
      <c r="A89" t="s">
        <v>25</v>
      </c>
      <c r="B89">
        <v>1</v>
      </c>
      <c r="D89">
        <v>10</v>
      </c>
      <c r="E89">
        <v>1</v>
      </c>
      <c r="F89">
        <v>10</v>
      </c>
      <c r="G89">
        <v>10</v>
      </c>
      <c r="H89">
        <v>11</v>
      </c>
      <c r="I89">
        <v>1</v>
      </c>
      <c r="J89">
        <v>0.1</v>
      </c>
      <c r="K89">
        <v>0.9</v>
      </c>
      <c r="L89" t="s">
        <v>24</v>
      </c>
      <c r="M89">
        <v>-9</v>
      </c>
      <c r="N89">
        <v>1</v>
      </c>
      <c r="O89">
        <v>0</v>
      </c>
      <c r="P89">
        <v>0</v>
      </c>
    </row>
    <row r="90" spans="1:16" x14ac:dyDescent="0.35">
      <c r="A90" t="s">
        <v>26</v>
      </c>
      <c r="B90">
        <v>2</v>
      </c>
      <c r="C90">
        <v>0.62871287128712805</v>
      </c>
      <c r="D90">
        <v>1.0000000008164001</v>
      </c>
      <c r="E90">
        <v>9.9999999991835899</v>
      </c>
      <c r="F90">
        <v>5.8200000005878101</v>
      </c>
      <c r="G90">
        <v>58.200000001126597</v>
      </c>
      <c r="H90">
        <v>15.819999999771399</v>
      </c>
      <c r="I90">
        <v>0.76377952763619505</v>
      </c>
      <c r="J90">
        <v>0.99999999991835897</v>
      </c>
      <c r="K90">
        <v>0</v>
      </c>
      <c r="L90" t="s">
        <v>14</v>
      </c>
      <c r="M90">
        <v>4.1799999985957799</v>
      </c>
      <c r="N90">
        <v>1</v>
      </c>
      <c r="O90">
        <v>2.9099140880788901</v>
      </c>
      <c r="P90">
        <v>0</v>
      </c>
    </row>
    <row r="91" spans="1:16" x14ac:dyDescent="0.35">
      <c r="A91" t="s">
        <v>26</v>
      </c>
      <c r="B91">
        <v>2</v>
      </c>
      <c r="C91">
        <v>0.49999424521601998</v>
      </c>
      <c r="D91">
        <v>1.9547802984095399</v>
      </c>
      <c r="E91">
        <v>9.0452197015904492</v>
      </c>
      <c r="F91">
        <v>6.5074418148548698</v>
      </c>
      <c r="G91">
        <v>58.861240910678802</v>
      </c>
      <c r="H91">
        <v>15.552661516445299</v>
      </c>
      <c r="I91">
        <v>0.85399498882609903</v>
      </c>
      <c r="J91">
        <v>0.90452197015904501</v>
      </c>
      <c r="K91">
        <v>8.1893425090909799E-2</v>
      </c>
      <c r="L91" t="s">
        <v>15</v>
      </c>
      <c r="M91">
        <v>2.53777788673557</v>
      </c>
      <c r="N91">
        <v>1</v>
      </c>
      <c r="O91">
        <v>2.9099140880788901</v>
      </c>
      <c r="P91">
        <v>0</v>
      </c>
    </row>
    <row r="92" spans="1:16" x14ac:dyDescent="0.35">
      <c r="A92" t="s">
        <v>26</v>
      </c>
      <c r="B92">
        <v>2</v>
      </c>
      <c r="D92">
        <v>5.18</v>
      </c>
      <c r="E92">
        <v>5.82</v>
      </c>
      <c r="F92">
        <v>7.5767999999999898</v>
      </c>
      <c r="G92">
        <v>44.096975999999898</v>
      </c>
      <c r="H92">
        <v>13.396799999999899</v>
      </c>
      <c r="I92">
        <v>0.99433070866141704</v>
      </c>
      <c r="J92">
        <v>0.58199999999999996</v>
      </c>
      <c r="K92">
        <v>0.41233070866141702</v>
      </c>
      <c r="L92" t="s">
        <v>16</v>
      </c>
      <c r="M92">
        <v>-1.7567999999999899</v>
      </c>
      <c r="N92">
        <v>1</v>
      </c>
      <c r="O92">
        <v>2.9099140880788901</v>
      </c>
      <c r="P92">
        <v>0</v>
      </c>
    </row>
    <row r="93" spans="1:16" x14ac:dyDescent="0.35">
      <c r="A93" t="s">
        <v>26</v>
      </c>
      <c r="B93">
        <v>2</v>
      </c>
      <c r="D93">
        <v>1</v>
      </c>
      <c r="E93">
        <v>10</v>
      </c>
      <c r="F93">
        <v>5.82</v>
      </c>
      <c r="G93">
        <v>58.2</v>
      </c>
      <c r="H93">
        <v>15.82</v>
      </c>
      <c r="I93">
        <v>0.76377952755905498</v>
      </c>
      <c r="J93">
        <v>1</v>
      </c>
      <c r="K93">
        <v>0.23622047244094399</v>
      </c>
      <c r="L93" t="s">
        <v>17</v>
      </c>
      <c r="M93">
        <v>4.18</v>
      </c>
      <c r="N93">
        <v>1</v>
      </c>
      <c r="O93">
        <v>2.9099140880788901</v>
      </c>
      <c r="P93">
        <v>0</v>
      </c>
    </row>
    <row r="94" spans="1:16" x14ac:dyDescent="0.35">
      <c r="A94" t="s">
        <v>26</v>
      </c>
      <c r="B94">
        <v>2</v>
      </c>
      <c r="D94">
        <v>4.9433962264150901</v>
      </c>
      <c r="E94">
        <v>6.0566037735849001</v>
      </c>
      <c r="F94">
        <v>7.61320754716981</v>
      </c>
      <c r="G94">
        <v>46.110181559273698</v>
      </c>
      <c r="H94">
        <v>13.6698113207547</v>
      </c>
      <c r="I94">
        <v>0.99910860199078799</v>
      </c>
      <c r="J94">
        <v>0.60566037735848999</v>
      </c>
      <c r="K94">
        <v>0.393448224632298</v>
      </c>
      <c r="L94" t="s">
        <v>18</v>
      </c>
      <c r="M94">
        <v>-1.5566037735849001</v>
      </c>
      <c r="N94">
        <v>1</v>
      </c>
      <c r="O94">
        <v>2.9099140880788901</v>
      </c>
      <c r="P94">
        <v>0</v>
      </c>
    </row>
    <row r="95" spans="1:16" x14ac:dyDescent="0.35">
      <c r="A95" t="s">
        <v>26</v>
      </c>
      <c r="B95">
        <v>2</v>
      </c>
      <c r="D95">
        <v>5</v>
      </c>
      <c r="E95">
        <v>6</v>
      </c>
      <c r="F95">
        <v>7.62</v>
      </c>
      <c r="G95">
        <v>45.72</v>
      </c>
      <c r="H95">
        <v>13.62</v>
      </c>
      <c r="I95">
        <v>1</v>
      </c>
      <c r="J95">
        <v>0.6</v>
      </c>
      <c r="K95">
        <v>0.4</v>
      </c>
      <c r="L95" t="s">
        <v>19</v>
      </c>
      <c r="M95">
        <v>-1.62</v>
      </c>
      <c r="N95">
        <v>1</v>
      </c>
      <c r="O95">
        <v>2.9099140880788901</v>
      </c>
      <c r="P95">
        <v>0</v>
      </c>
    </row>
    <row r="96" spans="1:16" x14ac:dyDescent="0.35">
      <c r="A96" t="s">
        <v>26</v>
      </c>
      <c r="B96">
        <v>2</v>
      </c>
      <c r="D96">
        <v>1</v>
      </c>
      <c r="E96">
        <v>10</v>
      </c>
      <c r="F96">
        <v>5.82</v>
      </c>
      <c r="G96">
        <v>58.2</v>
      </c>
      <c r="H96">
        <v>15.82</v>
      </c>
      <c r="I96">
        <v>0.76377952755905498</v>
      </c>
      <c r="J96">
        <v>1</v>
      </c>
      <c r="K96">
        <v>0.23622047244094399</v>
      </c>
      <c r="L96" t="s">
        <v>20</v>
      </c>
      <c r="M96">
        <v>4.18</v>
      </c>
      <c r="N96">
        <v>1</v>
      </c>
      <c r="O96">
        <v>2.9099140880788901</v>
      </c>
      <c r="P96">
        <v>0</v>
      </c>
    </row>
    <row r="97" spans="1:16" x14ac:dyDescent="0.35">
      <c r="A97" t="s">
        <v>26</v>
      </c>
      <c r="B97">
        <v>2</v>
      </c>
      <c r="D97">
        <v>5</v>
      </c>
      <c r="E97">
        <v>6</v>
      </c>
      <c r="F97">
        <v>7.62</v>
      </c>
      <c r="G97">
        <v>45.72</v>
      </c>
      <c r="H97">
        <v>13.62</v>
      </c>
      <c r="I97">
        <v>1</v>
      </c>
      <c r="J97">
        <v>0.6</v>
      </c>
      <c r="K97">
        <v>0.4</v>
      </c>
      <c r="L97" t="s">
        <v>21</v>
      </c>
      <c r="M97">
        <v>-1.62</v>
      </c>
      <c r="N97">
        <v>1</v>
      </c>
      <c r="O97">
        <v>2.9099140880788901</v>
      </c>
      <c r="P97">
        <v>0</v>
      </c>
    </row>
    <row r="98" spans="1:16" x14ac:dyDescent="0.35">
      <c r="A98" t="s">
        <v>26</v>
      </c>
      <c r="B98">
        <v>2</v>
      </c>
      <c r="D98">
        <v>5</v>
      </c>
      <c r="E98">
        <v>6</v>
      </c>
      <c r="F98">
        <v>7.62</v>
      </c>
      <c r="G98">
        <v>45.72</v>
      </c>
      <c r="H98">
        <v>13.62</v>
      </c>
      <c r="I98">
        <v>1</v>
      </c>
      <c r="J98">
        <v>0.6</v>
      </c>
      <c r="K98">
        <v>0.4</v>
      </c>
      <c r="L98" t="s">
        <v>22</v>
      </c>
      <c r="M98">
        <v>-1.62</v>
      </c>
      <c r="N98">
        <v>1</v>
      </c>
      <c r="O98">
        <v>2.9099140880788901</v>
      </c>
      <c r="P98">
        <v>0</v>
      </c>
    </row>
    <row r="99" spans="1:16" x14ac:dyDescent="0.35">
      <c r="A99" t="s">
        <v>26</v>
      </c>
      <c r="B99">
        <v>2</v>
      </c>
      <c r="D99">
        <v>1</v>
      </c>
      <c r="E99">
        <v>10</v>
      </c>
      <c r="F99">
        <v>5.82</v>
      </c>
      <c r="G99">
        <v>58.2</v>
      </c>
      <c r="H99">
        <v>15.82</v>
      </c>
      <c r="I99">
        <v>0.76377952755905498</v>
      </c>
      <c r="J99">
        <v>1</v>
      </c>
      <c r="K99">
        <v>0.23622047244094399</v>
      </c>
      <c r="L99" t="s">
        <v>23</v>
      </c>
      <c r="M99">
        <v>4.18</v>
      </c>
      <c r="N99">
        <v>1</v>
      </c>
      <c r="O99">
        <v>2.9099140880788901</v>
      </c>
      <c r="P99">
        <v>0</v>
      </c>
    </row>
    <row r="100" spans="1:16" x14ac:dyDescent="0.35">
      <c r="A100" t="s">
        <v>26</v>
      </c>
      <c r="B100">
        <v>2</v>
      </c>
      <c r="D100">
        <v>1</v>
      </c>
      <c r="E100">
        <v>10</v>
      </c>
      <c r="F100">
        <v>5.82</v>
      </c>
      <c r="G100">
        <v>58.2</v>
      </c>
      <c r="H100">
        <v>15.82</v>
      </c>
      <c r="I100">
        <v>0.76377952755905498</v>
      </c>
      <c r="J100">
        <v>1</v>
      </c>
      <c r="K100">
        <v>0.23622047244094399</v>
      </c>
      <c r="L100" t="s">
        <v>24</v>
      </c>
      <c r="M100">
        <v>4.18</v>
      </c>
      <c r="N100">
        <v>1</v>
      </c>
      <c r="O100">
        <v>2.9099140880788901</v>
      </c>
      <c r="P100">
        <v>0</v>
      </c>
    </row>
    <row r="101" spans="1:16" x14ac:dyDescent="0.35">
      <c r="A101" t="s">
        <v>27</v>
      </c>
      <c r="B101">
        <v>3</v>
      </c>
      <c r="C101">
        <v>0.48295454545454503</v>
      </c>
      <c r="D101">
        <v>9.9999999435358102</v>
      </c>
      <c r="E101">
        <v>3.00000005646418</v>
      </c>
      <c r="F101">
        <v>9.9999999435357907</v>
      </c>
      <c r="G101">
        <v>30.000000395249199</v>
      </c>
      <c r="H101">
        <v>12.999999999999901</v>
      </c>
      <c r="I101">
        <v>0.999999994353579</v>
      </c>
      <c r="J101">
        <v>0.34615385266894499</v>
      </c>
      <c r="K101">
        <v>0</v>
      </c>
      <c r="L101" t="s">
        <v>14</v>
      </c>
      <c r="M101">
        <v>-6.9999998870716</v>
      </c>
      <c r="N101">
        <v>1</v>
      </c>
      <c r="O101">
        <v>0</v>
      </c>
      <c r="P101">
        <v>1.6329931618554501</v>
      </c>
    </row>
    <row r="102" spans="1:16" x14ac:dyDescent="0.35">
      <c r="A102" t="s">
        <v>27</v>
      </c>
      <c r="B102">
        <v>3</v>
      </c>
      <c r="C102">
        <v>0.49999928851813902</v>
      </c>
      <c r="D102">
        <v>6.5006727921045098</v>
      </c>
      <c r="E102">
        <v>6.4993272078954796</v>
      </c>
      <c r="F102">
        <v>6.5006727921045098</v>
      </c>
      <c r="G102">
        <v>42.249999547350797</v>
      </c>
      <c r="H102">
        <v>13</v>
      </c>
      <c r="I102">
        <v>0.65006727921045104</v>
      </c>
      <c r="J102">
        <v>0.74992237014178598</v>
      </c>
      <c r="K102">
        <v>2.30759598399429E-2</v>
      </c>
      <c r="L102" t="s">
        <v>15</v>
      </c>
      <c r="M102">
        <v>-1.3455842090364101E-3</v>
      </c>
      <c r="N102">
        <v>1</v>
      </c>
      <c r="O102">
        <v>0</v>
      </c>
      <c r="P102">
        <v>1.6329931618554501</v>
      </c>
    </row>
    <row r="103" spans="1:16" x14ac:dyDescent="0.35">
      <c r="A103" t="s">
        <v>27</v>
      </c>
      <c r="B103">
        <v>3</v>
      </c>
      <c r="D103">
        <v>10</v>
      </c>
      <c r="E103">
        <v>3</v>
      </c>
      <c r="F103">
        <v>10</v>
      </c>
      <c r="G103">
        <v>30</v>
      </c>
      <c r="H103">
        <v>13</v>
      </c>
      <c r="I103">
        <v>1</v>
      </c>
      <c r="J103">
        <v>0.34615384615384598</v>
      </c>
      <c r="K103">
        <v>0.65384615384615297</v>
      </c>
      <c r="L103" t="s">
        <v>16</v>
      </c>
      <c r="M103">
        <v>-7</v>
      </c>
      <c r="N103">
        <v>1</v>
      </c>
      <c r="O103">
        <v>0</v>
      </c>
      <c r="P103">
        <v>1.6329931618554501</v>
      </c>
    </row>
    <row r="104" spans="1:16" x14ac:dyDescent="0.35">
      <c r="A104" t="s">
        <v>27</v>
      </c>
      <c r="B104">
        <v>3</v>
      </c>
      <c r="D104">
        <v>3</v>
      </c>
      <c r="E104">
        <v>8.6666666666666607</v>
      </c>
      <c r="F104">
        <v>3</v>
      </c>
      <c r="G104">
        <v>26</v>
      </c>
      <c r="H104">
        <v>11.6666666666666</v>
      </c>
      <c r="I104">
        <v>0.3</v>
      </c>
      <c r="J104">
        <v>1</v>
      </c>
      <c r="K104">
        <v>0.7</v>
      </c>
      <c r="L104" t="s">
        <v>17</v>
      </c>
      <c r="M104">
        <v>5.6666666666666599</v>
      </c>
      <c r="N104">
        <v>1</v>
      </c>
      <c r="O104">
        <v>0</v>
      </c>
      <c r="P104">
        <v>1.6329931618554501</v>
      </c>
    </row>
    <row r="105" spans="1:16" x14ac:dyDescent="0.35">
      <c r="A105" t="s">
        <v>27</v>
      </c>
      <c r="B105">
        <v>3</v>
      </c>
      <c r="D105">
        <v>9.6037735849056602</v>
      </c>
      <c r="E105">
        <v>3.39622641509433</v>
      </c>
      <c r="F105">
        <v>9.6037735849056496</v>
      </c>
      <c r="G105">
        <v>32.6165895336418</v>
      </c>
      <c r="H105">
        <v>12.999999999999901</v>
      </c>
      <c r="I105">
        <v>0.96037735849056505</v>
      </c>
      <c r="J105">
        <v>0.39187227866473101</v>
      </c>
      <c r="K105">
        <v>0.56850507982583298</v>
      </c>
      <c r="L105" t="s">
        <v>18</v>
      </c>
      <c r="M105">
        <v>-6.2075471698113098</v>
      </c>
      <c r="N105">
        <v>1</v>
      </c>
      <c r="O105">
        <v>0</v>
      </c>
      <c r="P105">
        <v>1.6329931618554501</v>
      </c>
    </row>
    <row r="106" spans="1:16" x14ac:dyDescent="0.35">
      <c r="A106" t="s">
        <v>27</v>
      </c>
      <c r="B106">
        <v>3</v>
      </c>
      <c r="D106">
        <v>10</v>
      </c>
      <c r="E106">
        <v>3</v>
      </c>
      <c r="F106">
        <v>10</v>
      </c>
      <c r="G106">
        <v>30</v>
      </c>
      <c r="H106">
        <v>13</v>
      </c>
      <c r="I106">
        <v>1</v>
      </c>
      <c r="J106">
        <v>0.34615384615384598</v>
      </c>
      <c r="K106">
        <v>0.65384615384615297</v>
      </c>
      <c r="L106" t="s">
        <v>19</v>
      </c>
      <c r="M106">
        <v>-7</v>
      </c>
      <c r="N106">
        <v>1</v>
      </c>
      <c r="O106">
        <v>0</v>
      </c>
      <c r="P106">
        <v>1.6329931618554501</v>
      </c>
    </row>
    <row r="107" spans="1:16" x14ac:dyDescent="0.35">
      <c r="A107" t="s">
        <v>27</v>
      </c>
      <c r="B107">
        <v>3</v>
      </c>
      <c r="D107">
        <v>3</v>
      </c>
      <c r="E107">
        <v>8.6666666666666607</v>
      </c>
      <c r="F107">
        <v>3</v>
      </c>
      <c r="G107">
        <v>26</v>
      </c>
      <c r="H107">
        <v>11.6666666666666</v>
      </c>
      <c r="I107">
        <v>0.3</v>
      </c>
      <c r="J107">
        <v>1</v>
      </c>
      <c r="K107">
        <v>0.7</v>
      </c>
      <c r="L107" t="s">
        <v>20</v>
      </c>
      <c r="M107">
        <v>5.6666666666666599</v>
      </c>
      <c r="N107">
        <v>1</v>
      </c>
      <c r="O107">
        <v>0</v>
      </c>
      <c r="P107">
        <v>1.6329931618554501</v>
      </c>
    </row>
    <row r="108" spans="1:16" x14ac:dyDescent="0.35">
      <c r="A108" t="s">
        <v>27</v>
      </c>
      <c r="B108">
        <v>3</v>
      </c>
      <c r="D108">
        <v>10</v>
      </c>
      <c r="E108">
        <v>3</v>
      </c>
      <c r="F108">
        <v>10</v>
      </c>
      <c r="G108">
        <v>30</v>
      </c>
      <c r="H108">
        <v>13</v>
      </c>
      <c r="I108">
        <v>1</v>
      </c>
      <c r="J108">
        <v>0.34615384615384598</v>
      </c>
      <c r="K108">
        <v>0.65384615384615297</v>
      </c>
      <c r="L108" t="s">
        <v>21</v>
      </c>
      <c r="M108">
        <v>-7</v>
      </c>
      <c r="N108">
        <v>1</v>
      </c>
      <c r="O108">
        <v>0</v>
      </c>
      <c r="P108">
        <v>1.6329931618554501</v>
      </c>
    </row>
    <row r="109" spans="1:16" x14ac:dyDescent="0.35">
      <c r="A109" t="s">
        <v>27</v>
      </c>
      <c r="B109">
        <v>3</v>
      </c>
      <c r="D109">
        <v>10</v>
      </c>
      <c r="E109">
        <v>3</v>
      </c>
      <c r="F109">
        <v>10</v>
      </c>
      <c r="G109">
        <v>30</v>
      </c>
      <c r="H109">
        <v>13</v>
      </c>
      <c r="I109">
        <v>1</v>
      </c>
      <c r="J109">
        <v>0.34615384615384598</v>
      </c>
      <c r="K109">
        <v>0.65384615384615297</v>
      </c>
      <c r="L109" t="s">
        <v>22</v>
      </c>
      <c r="M109">
        <v>-7</v>
      </c>
      <c r="N109">
        <v>1</v>
      </c>
      <c r="O109">
        <v>0</v>
      </c>
      <c r="P109">
        <v>1.6329931618554501</v>
      </c>
    </row>
    <row r="110" spans="1:16" x14ac:dyDescent="0.35">
      <c r="A110" t="s">
        <v>27</v>
      </c>
      <c r="B110">
        <v>3</v>
      </c>
      <c r="D110">
        <v>1</v>
      </c>
      <c r="E110">
        <v>8</v>
      </c>
      <c r="F110">
        <v>1</v>
      </c>
      <c r="G110">
        <v>8</v>
      </c>
      <c r="H110">
        <v>9</v>
      </c>
      <c r="I110">
        <v>0.1</v>
      </c>
      <c r="J110">
        <v>0.92307692307692302</v>
      </c>
      <c r="K110">
        <v>0.82307692307692304</v>
      </c>
      <c r="L110" t="s">
        <v>23</v>
      </c>
      <c r="M110">
        <v>7</v>
      </c>
      <c r="N110">
        <v>1</v>
      </c>
      <c r="O110">
        <v>0</v>
      </c>
      <c r="P110">
        <v>1.6329931618554501</v>
      </c>
    </row>
    <row r="111" spans="1:16" x14ac:dyDescent="0.35">
      <c r="A111" t="s">
        <v>27</v>
      </c>
      <c r="B111">
        <v>3</v>
      </c>
      <c r="D111">
        <v>10</v>
      </c>
      <c r="E111">
        <v>3</v>
      </c>
      <c r="F111">
        <v>10</v>
      </c>
      <c r="G111">
        <v>30</v>
      </c>
      <c r="H111">
        <v>13</v>
      </c>
      <c r="I111">
        <v>1</v>
      </c>
      <c r="J111">
        <v>0.34615384615384598</v>
      </c>
      <c r="K111">
        <v>0.65384615384615297</v>
      </c>
      <c r="L111" t="s">
        <v>24</v>
      </c>
      <c r="M111">
        <v>-7</v>
      </c>
      <c r="N111">
        <v>1</v>
      </c>
      <c r="O111">
        <v>0</v>
      </c>
      <c r="P111">
        <v>1.6329931618554501</v>
      </c>
    </row>
    <row r="112" spans="1:16" x14ac:dyDescent="0.35">
      <c r="A112" t="s">
        <v>28</v>
      </c>
      <c r="B112">
        <v>4</v>
      </c>
      <c r="C112">
        <v>0.5</v>
      </c>
      <c r="D112">
        <v>5.0000000122220003</v>
      </c>
      <c r="E112">
        <v>7.3333333292593297</v>
      </c>
      <c r="F112">
        <v>7.3599999956000701</v>
      </c>
      <c r="G112">
        <v>53.973333271082502</v>
      </c>
      <c r="H112">
        <v>14.693333324859401</v>
      </c>
      <c r="I112">
        <v>0.99999999940218298</v>
      </c>
      <c r="J112">
        <v>0.99999999944445395</v>
      </c>
      <c r="K112">
        <v>0</v>
      </c>
      <c r="L112" t="s">
        <v>14</v>
      </c>
      <c r="M112">
        <v>-2.6666666340741298E-2</v>
      </c>
      <c r="N112">
        <v>1</v>
      </c>
      <c r="O112">
        <v>3.2486304806795099</v>
      </c>
      <c r="P112">
        <v>3.2659863237109001</v>
      </c>
    </row>
    <row r="113" spans="1:16" x14ac:dyDescent="0.35">
      <c r="A113" t="s">
        <v>28</v>
      </c>
      <c r="B113">
        <v>4</v>
      </c>
      <c r="C113">
        <v>0.50000024461694204</v>
      </c>
      <c r="D113">
        <v>4.9999933364509301</v>
      </c>
      <c r="E113">
        <v>7.3333311121503097</v>
      </c>
      <c r="F113">
        <v>7.3599978676642897</v>
      </c>
      <c r="G113">
        <v>53.973301348302499</v>
      </c>
      <c r="H113">
        <v>14.6933289798146</v>
      </c>
      <c r="I113">
        <v>0.99999971028047496</v>
      </c>
      <c r="J113">
        <v>0.99999969711140602</v>
      </c>
      <c r="K113">
        <v>0</v>
      </c>
      <c r="L113" t="s">
        <v>15</v>
      </c>
      <c r="M113">
        <v>-2.6666755513985198E-2</v>
      </c>
      <c r="N113">
        <v>1</v>
      </c>
      <c r="O113">
        <v>3.2486304806795099</v>
      </c>
      <c r="P113">
        <v>3.2659863237109001</v>
      </c>
    </row>
    <row r="114" spans="1:16" x14ac:dyDescent="0.35">
      <c r="A114" t="s">
        <v>28</v>
      </c>
      <c r="B114">
        <v>4</v>
      </c>
      <c r="D114">
        <v>4.92</v>
      </c>
      <c r="E114">
        <v>7.3066666666666604</v>
      </c>
      <c r="F114">
        <v>7.3343999999999996</v>
      </c>
      <c r="G114">
        <v>53.590015999999999</v>
      </c>
      <c r="H114">
        <v>14.6410666666666</v>
      </c>
      <c r="I114">
        <v>0.99652173913043396</v>
      </c>
      <c r="J114">
        <v>0.99636363636363601</v>
      </c>
      <c r="K114">
        <v>1.5810276679828399E-4</v>
      </c>
      <c r="L114" t="s">
        <v>16</v>
      </c>
      <c r="M114">
        <v>-2.7733333333332898E-2</v>
      </c>
      <c r="N114">
        <v>1</v>
      </c>
      <c r="O114">
        <v>3.2486304806795099</v>
      </c>
      <c r="P114">
        <v>3.2659863237109001</v>
      </c>
    </row>
    <row r="115" spans="1:16" x14ac:dyDescent="0.35">
      <c r="A115" t="s">
        <v>28</v>
      </c>
      <c r="B115">
        <v>4</v>
      </c>
      <c r="D115">
        <v>5</v>
      </c>
      <c r="E115">
        <v>7.3333333333333304</v>
      </c>
      <c r="F115">
        <v>7.36</v>
      </c>
      <c r="G115">
        <v>53.973333333333301</v>
      </c>
      <c r="H115">
        <v>14.6933333333333</v>
      </c>
      <c r="I115">
        <v>1</v>
      </c>
      <c r="J115">
        <v>1</v>
      </c>
      <c r="K115">
        <v>0</v>
      </c>
      <c r="L115" t="s">
        <v>17</v>
      </c>
      <c r="M115">
        <v>-2.6666666666667199E-2</v>
      </c>
      <c r="N115">
        <v>1</v>
      </c>
      <c r="O115">
        <v>3.2486304806795099</v>
      </c>
      <c r="P115">
        <v>3.2659863237109001</v>
      </c>
    </row>
    <row r="116" spans="1:16" x14ac:dyDescent="0.35">
      <c r="A116" t="s">
        <v>28</v>
      </c>
      <c r="B116">
        <v>4</v>
      </c>
      <c r="D116">
        <v>4.9245283018867898</v>
      </c>
      <c r="E116">
        <v>7.3081761006289296</v>
      </c>
      <c r="F116">
        <v>7.3358490566037702</v>
      </c>
      <c r="G116">
        <v>53.611676753292898</v>
      </c>
      <c r="H116">
        <v>14.644025157232701</v>
      </c>
      <c r="I116">
        <v>0.996718621821164</v>
      </c>
      <c r="J116">
        <v>0.99656946826758097</v>
      </c>
      <c r="K116">
        <v>1.4915355358335799E-4</v>
      </c>
      <c r="L116" t="s">
        <v>18</v>
      </c>
      <c r="M116">
        <v>-2.7672955974843198E-2</v>
      </c>
      <c r="N116">
        <v>1</v>
      </c>
      <c r="O116">
        <v>3.2486304806795099</v>
      </c>
      <c r="P116">
        <v>3.2659863237109001</v>
      </c>
    </row>
    <row r="117" spans="1:16" x14ac:dyDescent="0.35">
      <c r="A117" t="s">
        <v>28</v>
      </c>
      <c r="B117">
        <v>4</v>
      </c>
      <c r="D117">
        <v>5</v>
      </c>
      <c r="E117">
        <v>7.3333333333333304</v>
      </c>
      <c r="F117">
        <v>7.36</v>
      </c>
      <c r="G117">
        <v>53.973333333333301</v>
      </c>
      <c r="H117">
        <v>14.6933333333333</v>
      </c>
      <c r="I117">
        <v>1</v>
      </c>
      <c r="J117">
        <v>1</v>
      </c>
      <c r="K117">
        <v>0</v>
      </c>
      <c r="L117" t="s">
        <v>19</v>
      </c>
      <c r="M117">
        <v>-2.6666666666667199E-2</v>
      </c>
      <c r="N117">
        <v>1</v>
      </c>
      <c r="O117">
        <v>3.2486304806795099</v>
      </c>
      <c r="P117">
        <v>3.2659863237109001</v>
      </c>
    </row>
    <row r="118" spans="1:16" x14ac:dyDescent="0.35">
      <c r="A118" t="s">
        <v>28</v>
      </c>
      <c r="B118">
        <v>4</v>
      </c>
      <c r="D118">
        <v>5</v>
      </c>
      <c r="E118">
        <v>7.3333333333333304</v>
      </c>
      <c r="F118">
        <v>7.36</v>
      </c>
      <c r="G118">
        <v>53.973333333333301</v>
      </c>
      <c r="H118">
        <v>14.6933333333333</v>
      </c>
      <c r="I118">
        <v>1</v>
      </c>
      <c r="J118">
        <v>1</v>
      </c>
      <c r="K118">
        <v>0</v>
      </c>
      <c r="L118" t="s">
        <v>20</v>
      </c>
      <c r="M118">
        <v>-2.6666666666667199E-2</v>
      </c>
      <c r="N118">
        <v>1</v>
      </c>
      <c r="O118">
        <v>3.2486304806795099</v>
      </c>
      <c r="P118">
        <v>3.2659863237109001</v>
      </c>
    </row>
    <row r="119" spans="1:16" x14ac:dyDescent="0.35">
      <c r="A119" t="s">
        <v>28</v>
      </c>
      <c r="B119">
        <v>4</v>
      </c>
      <c r="D119">
        <v>5</v>
      </c>
      <c r="E119">
        <v>7.3333333333333304</v>
      </c>
      <c r="F119">
        <v>7.36</v>
      </c>
      <c r="G119">
        <v>53.973333333333301</v>
      </c>
      <c r="H119">
        <v>14.6933333333333</v>
      </c>
      <c r="I119">
        <v>1</v>
      </c>
      <c r="J119">
        <v>1</v>
      </c>
      <c r="K119">
        <v>0</v>
      </c>
      <c r="L119" t="s">
        <v>21</v>
      </c>
      <c r="M119">
        <v>-2.6666666666667199E-2</v>
      </c>
      <c r="N119">
        <v>1</v>
      </c>
      <c r="O119">
        <v>3.2486304806795099</v>
      </c>
      <c r="P119">
        <v>3.2659863237109001</v>
      </c>
    </row>
    <row r="120" spans="1:16" x14ac:dyDescent="0.35">
      <c r="A120" t="s">
        <v>28</v>
      </c>
      <c r="B120">
        <v>4</v>
      </c>
      <c r="D120">
        <v>1</v>
      </c>
      <c r="E120">
        <v>6</v>
      </c>
      <c r="F120">
        <v>6.08</v>
      </c>
      <c r="G120">
        <v>36.479999999999997</v>
      </c>
      <c r="H120">
        <v>12.08</v>
      </c>
      <c r="I120">
        <v>0.82608695652173902</v>
      </c>
      <c r="J120">
        <v>0.81818181818181801</v>
      </c>
      <c r="K120">
        <v>7.9051383399208995E-3</v>
      </c>
      <c r="L120" t="s">
        <v>22</v>
      </c>
      <c r="M120">
        <v>-0.08</v>
      </c>
      <c r="N120">
        <v>1</v>
      </c>
      <c r="O120">
        <v>3.2486304806795099</v>
      </c>
      <c r="P120">
        <v>3.2659863237109001</v>
      </c>
    </row>
    <row r="121" spans="1:16" x14ac:dyDescent="0.35">
      <c r="A121" t="s">
        <v>28</v>
      </c>
      <c r="B121">
        <v>4</v>
      </c>
      <c r="D121">
        <v>1</v>
      </c>
      <c r="E121">
        <v>6</v>
      </c>
      <c r="F121">
        <v>6.08</v>
      </c>
      <c r="G121">
        <v>36.479999999999997</v>
      </c>
      <c r="H121">
        <v>12.08</v>
      </c>
      <c r="I121">
        <v>0.82608695652173902</v>
      </c>
      <c r="J121">
        <v>0.81818181818181801</v>
      </c>
      <c r="K121">
        <v>7.9051383399208995E-3</v>
      </c>
      <c r="L121" t="s">
        <v>23</v>
      </c>
      <c r="M121">
        <v>-0.08</v>
      </c>
      <c r="N121">
        <v>1</v>
      </c>
      <c r="O121">
        <v>3.2486304806795099</v>
      </c>
      <c r="P121">
        <v>3.2659863237109001</v>
      </c>
    </row>
    <row r="122" spans="1:16" x14ac:dyDescent="0.35">
      <c r="A122" t="s">
        <v>28</v>
      </c>
      <c r="B122">
        <v>4</v>
      </c>
      <c r="D122">
        <v>1</v>
      </c>
      <c r="E122">
        <v>6</v>
      </c>
      <c r="F122">
        <v>6.08</v>
      </c>
      <c r="G122">
        <v>36.479999999999997</v>
      </c>
      <c r="H122">
        <v>12.08</v>
      </c>
      <c r="I122">
        <v>0.82608695652173902</v>
      </c>
      <c r="J122">
        <v>0.81818181818181801</v>
      </c>
      <c r="K122">
        <v>7.9051383399208995E-3</v>
      </c>
      <c r="L122" t="s">
        <v>24</v>
      </c>
      <c r="M122">
        <v>-0.08</v>
      </c>
      <c r="N122">
        <v>1</v>
      </c>
      <c r="O122">
        <v>3.2486304806795099</v>
      </c>
      <c r="P122">
        <v>3.2659863237109001</v>
      </c>
    </row>
    <row r="123" spans="1:16" x14ac:dyDescent="0.35">
      <c r="A123" t="s">
        <v>29</v>
      </c>
      <c r="B123">
        <v>5</v>
      </c>
      <c r="C123">
        <v>0.48768472906403898</v>
      </c>
      <c r="D123">
        <v>6.9999991496270804</v>
      </c>
      <c r="E123">
        <v>6.0000008503729099</v>
      </c>
      <c r="F123">
        <v>8.9999991496270706</v>
      </c>
      <c r="G123">
        <v>54.000002551117902</v>
      </c>
      <c r="H123">
        <v>14.999999999999901</v>
      </c>
      <c r="I123">
        <v>0.99999990551411899</v>
      </c>
      <c r="J123">
        <v>0.69230779042764401</v>
      </c>
      <c r="K123">
        <v>0</v>
      </c>
      <c r="L123" t="s">
        <v>14</v>
      </c>
      <c r="M123">
        <v>-2.9999982992541501</v>
      </c>
      <c r="N123">
        <v>1</v>
      </c>
      <c r="O123">
        <v>1</v>
      </c>
      <c r="P123">
        <v>1.6329931618554501</v>
      </c>
    </row>
    <row r="124" spans="1:16" x14ac:dyDescent="0.35">
      <c r="A124" t="s">
        <v>29</v>
      </c>
      <c r="B124">
        <v>5</v>
      </c>
      <c r="C124">
        <v>0.49996090045901698</v>
      </c>
      <c r="D124">
        <v>5.5003025055630399</v>
      </c>
      <c r="E124">
        <v>7.4996974944369503</v>
      </c>
      <c r="F124">
        <v>7.5003025055630301</v>
      </c>
      <c r="G124">
        <v>56.249999908490302</v>
      </c>
      <c r="H124">
        <v>14.999999999999901</v>
      </c>
      <c r="I124">
        <v>0.83336694506255904</v>
      </c>
      <c r="J124">
        <v>0.86534971089657198</v>
      </c>
      <c r="K124">
        <v>1.0649840996497999E-2</v>
      </c>
      <c r="L124" t="s">
        <v>15</v>
      </c>
      <c r="M124">
        <v>-6.0501112607536101E-4</v>
      </c>
      <c r="N124">
        <v>1</v>
      </c>
      <c r="O124">
        <v>1</v>
      </c>
      <c r="P124">
        <v>1.6329931618554501</v>
      </c>
    </row>
    <row r="125" spans="1:16" x14ac:dyDescent="0.35">
      <c r="A125" t="s">
        <v>29</v>
      </c>
      <c r="B125">
        <v>5</v>
      </c>
      <c r="D125">
        <v>8</v>
      </c>
      <c r="E125">
        <v>5</v>
      </c>
      <c r="F125">
        <v>9</v>
      </c>
      <c r="G125">
        <v>45</v>
      </c>
      <c r="H125">
        <v>14</v>
      </c>
      <c r="I125">
        <v>1</v>
      </c>
      <c r="J125">
        <v>0.57692307692307698</v>
      </c>
      <c r="K125">
        <v>0.42307692307692302</v>
      </c>
      <c r="L125" t="s">
        <v>16</v>
      </c>
      <c r="M125">
        <v>-4</v>
      </c>
      <c r="N125">
        <v>1</v>
      </c>
      <c r="O125">
        <v>1</v>
      </c>
      <c r="P125">
        <v>1.6329931618554501</v>
      </c>
    </row>
    <row r="126" spans="1:16" x14ac:dyDescent="0.35">
      <c r="A126" t="s">
        <v>29</v>
      </c>
      <c r="B126">
        <v>5</v>
      </c>
      <c r="D126">
        <v>3</v>
      </c>
      <c r="E126">
        <v>8.6666666666666607</v>
      </c>
      <c r="F126">
        <v>5</v>
      </c>
      <c r="G126">
        <v>43.3333333333333</v>
      </c>
      <c r="H126">
        <v>13.6666666666666</v>
      </c>
      <c r="I126">
        <v>0.55555555555555503</v>
      </c>
      <c r="J126">
        <v>1</v>
      </c>
      <c r="K126">
        <v>0.44444444444444398</v>
      </c>
      <c r="L126" t="s">
        <v>17</v>
      </c>
      <c r="M126">
        <v>3.6666666666666599</v>
      </c>
      <c r="N126">
        <v>1</v>
      </c>
      <c r="O126">
        <v>1</v>
      </c>
      <c r="P126">
        <v>1.6329931618554501</v>
      </c>
    </row>
    <row r="127" spans="1:16" x14ac:dyDescent="0.35">
      <c r="A127" t="s">
        <v>29</v>
      </c>
      <c r="B127">
        <v>5</v>
      </c>
      <c r="D127">
        <v>7.7169811320754702</v>
      </c>
      <c r="E127">
        <v>5.28301886792452</v>
      </c>
      <c r="F127">
        <v>8.9999999999999893</v>
      </c>
      <c r="G127">
        <v>47.5471698113207</v>
      </c>
      <c r="H127">
        <v>14.2830188679245</v>
      </c>
      <c r="I127">
        <v>0.999999999999999</v>
      </c>
      <c r="J127">
        <v>0.60957910014513705</v>
      </c>
      <c r="K127">
        <v>0.390420899854861</v>
      </c>
      <c r="L127" t="s">
        <v>18</v>
      </c>
      <c r="M127">
        <v>-3.7169811320754702</v>
      </c>
      <c r="N127">
        <v>1</v>
      </c>
      <c r="O127">
        <v>1</v>
      </c>
      <c r="P127">
        <v>1.6329931618554501</v>
      </c>
    </row>
    <row r="128" spans="1:16" x14ac:dyDescent="0.35">
      <c r="A128" t="s">
        <v>29</v>
      </c>
      <c r="B128">
        <v>5</v>
      </c>
      <c r="D128">
        <v>8</v>
      </c>
      <c r="E128">
        <v>5</v>
      </c>
      <c r="F128">
        <v>9</v>
      </c>
      <c r="G128">
        <v>45</v>
      </c>
      <c r="H128">
        <v>14</v>
      </c>
      <c r="I128">
        <v>1</v>
      </c>
      <c r="J128">
        <v>0.57692307692307698</v>
      </c>
      <c r="K128">
        <v>0.42307692307692302</v>
      </c>
      <c r="L128" t="s">
        <v>19</v>
      </c>
      <c r="M128">
        <v>-4</v>
      </c>
      <c r="N128">
        <v>1</v>
      </c>
      <c r="O128">
        <v>1</v>
      </c>
      <c r="P128">
        <v>1.6329931618554501</v>
      </c>
    </row>
    <row r="129" spans="1:16" x14ac:dyDescent="0.35">
      <c r="A129" t="s">
        <v>29</v>
      </c>
      <c r="B129">
        <v>5</v>
      </c>
      <c r="D129">
        <v>3</v>
      </c>
      <c r="E129">
        <v>8.6666666666666607</v>
      </c>
      <c r="F129">
        <v>5</v>
      </c>
      <c r="G129">
        <v>43.3333333333333</v>
      </c>
      <c r="H129">
        <v>13.6666666666666</v>
      </c>
      <c r="I129">
        <v>0.55555555555555503</v>
      </c>
      <c r="J129">
        <v>1</v>
      </c>
      <c r="K129">
        <v>0.44444444444444398</v>
      </c>
      <c r="L129" t="s">
        <v>20</v>
      </c>
      <c r="M129">
        <v>3.6666666666666599</v>
      </c>
      <c r="N129">
        <v>1</v>
      </c>
      <c r="O129">
        <v>1</v>
      </c>
      <c r="P129">
        <v>1.6329931618554501</v>
      </c>
    </row>
    <row r="130" spans="1:16" x14ac:dyDescent="0.35">
      <c r="A130" t="s">
        <v>29</v>
      </c>
      <c r="B130">
        <v>5</v>
      </c>
      <c r="D130">
        <v>7</v>
      </c>
      <c r="E130">
        <v>6</v>
      </c>
      <c r="F130">
        <v>9</v>
      </c>
      <c r="G130">
        <v>54</v>
      </c>
      <c r="H130">
        <v>15</v>
      </c>
      <c r="I130">
        <v>1</v>
      </c>
      <c r="J130">
        <v>0.69230769230769196</v>
      </c>
      <c r="K130">
        <v>0.30769230769230699</v>
      </c>
      <c r="L130" t="s">
        <v>21</v>
      </c>
      <c r="M130">
        <v>-3</v>
      </c>
      <c r="N130">
        <v>1</v>
      </c>
      <c r="O130">
        <v>1</v>
      </c>
      <c r="P130">
        <v>1.6329931618554501</v>
      </c>
    </row>
    <row r="131" spans="1:16" x14ac:dyDescent="0.35">
      <c r="A131" t="s">
        <v>29</v>
      </c>
      <c r="B131">
        <v>5</v>
      </c>
      <c r="D131">
        <v>7</v>
      </c>
      <c r="E131">
        <v>6</v>
      </c>
      <c r="F131">
        <v>9</v>
      </c>
      <c r="G131">
        <v>54</v>
      </c>
      <c r="H131">
        <v>15</v>
      </c>
      <c r="I131">
        <v>1</v>
      </c>
      <c r="J131">
        <v>0.69230769230769196</v>
      </c>
      <c r="K131">
        <v>0.30769230769230699</v>
      </c>
      <c r="L131" t="s">
        <v>22</v>
      </c>
      <c r="M131">
        <v>-3</v>
      </c>
      <c r="N131">
        <v>1</v>
      </c>
      <c r="O131">
        <v>1</v>
      </c>
      <c r="P131">
        <v>1.6329931618554501</v>
      </c>
    </row>
    <row r="132" spans="1:16" x14ac:dyDescent="0.35">
      <c r="A132" t="s">
        <v>29</v>
      </c>
      <c r="B132">
        <v>5</v>
      </c>
      <c r="D132">
        <v>1</v>
      </c>
      <c r="E132">
        <v>8</v>
      </c>
      <c r="F132">
        <v>3</v>
      </c>
      <c r="G132">
        <v>24</v>
      </c>
      <c r="H132">
        <v>11</v>
      </c>
      <c r="I132">
        <v>0.33333333333333298</v>
      </c>
      <c r="J132">
        <v>0.92307692307692302</v>
      </c>
      <c r="K132">
        <v>0.58974358974358898</v>
      </c>
      <c r="L132" t="s">
        <v>23</v>
      </c>
      <c r="M132">
        <v>5</v>
      </c>
      <c r="N132">
        <v>1</v>
      </c>
      <c r="O132">
        <v>1</v>
      </c>
      <c r="P132">
        <v>1.6329931618554501</v>
      </c>
    </row>
    <row r="133" spans="1:16" x14ac:dyDescent="0.35">
      <c r="A133" t="s">
        <v>29</v>
      </c>
      <c r="B133">
        <v>5</v>
      </c>
      <c r="D133">
        <v>7</v>
      </c>
      <c r="E133">
        <v>6</v>
      </c>
      <c r="F133">
        <v>9</v>
      </c>
      <c r="G133">
        <v>54</v>
      </c>
      <c r="H133">
        <v>15</v>
      </c>
      <c r="I133">
        <v>1</v>
      </c>
      <c r="J133">
        <v>0.69230769230769196</v>
      </c>
      <c r="K133">
        <v>0.30769230769230699</v>
      </c>
      <c r="L133" t="s">
        <v>24</v>
      </c>
      <c r="M133">
        <v>-3</v>
      </c>
      <c r="N133">
        <v>1</v>
      </c>
      <c r="O133">
        <v>1</v>
      </c>
      <c r="P133">
        <v>1.6329931618554501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>
      <selection activeCell="D16" sqref="D16"/>
    </sheetView>
  </sheetViews>
  <sheetFormatPr defaultRowHeight="14.5" x14ac:dyDescent="0.35"/>
  <cols>
    <col min="1" max="1" width="9.36328125" customWidth="1"/>
    <col min="2" max="2" width="11.453125" customWidth="1"/>
    <col min="3" max="3" width="11.6328125" customWidth="1"/>
    <col min="4" max="4" width="17" customWidth="1"/>
    <col min="5" max="5" width="16.81640625" customWidth="1"/>
    <col min="6" max="6" width="9.7265625" customWidth="1"/>
    <col min="7" max="7" width="14.26953125" customWidth="1"/>
    <col min="8" max="8" width="14.453125" customWidth="1"/>
    <col min="9" max="9" width="19.81640625" customWidth="1"/>
    <col min="10" max="10" width="19.6328125" customWidth="1"/>
    <col min="11" max="11" width="10.08984375" customWidth="1"/>
    <col min="12" max="15" width="8.81640625" bestFit="1" customWidth="1"/>
  </cols>
  <sheetData>
    <row r="1" spans="1:15" x14ac:dyDescent="0.35">
      <c r="A1" t="s">
        <v>8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43</v>
      </c>
      <c r="H1" t="s">
        <v>44</v>
      </c>
      <c r="I1" t="s">
        <v>45</v>
      </c>
      <c r="J1" t="s">
        <v>46</v>
      </c>
      <c r="K1" t="s">
        <v>42</v>
      </c>
    </row>
    <row r="2" spans="1:15" x14ac:dyDescent="0.35">
      <c r="A2" t="s">
        <v>14</v>
      </c>
      <c r="B2">
        <v>6.59666854135848</v>
      </c>
      <c r="C2">
        <v>8.3888870368802504</v>
      </c>
      <c r="D2">
        <v>54.524457098781497</v>
      </c>
      <c r="E2">
        <v>14.985555578238699</v>
      </c>
      <c r="F2">
        <v>0</v>
      </c>
      <c r="G2">
        <v>0.77395407211871103</v>
      </c>
      <c r="H2">
        <v>0.98051926405093803</v>
      </c>
      <c r="I2">
        <v>0.74371815629873805</v>
      </c>
      <c r="J2">
        <v>0.87743152822944903</v>
      </c>
      <c r="K2" s="24">
        <v>3.7007434154171803E-17</v>
      </c>
      <c r="L2" s="6"/>
      <c r="M2" s="6"/>
      <c r="N2" s="6"/>
      <c r="O2" s="6"/>
    </row>
    <row r="3" spans="1:15" x14ac:dyDescent="0.35">
      <c r="A3" t="s">
        <v>15</v>
      </c>
      <c r="B3">
        <v>7.2377424990734101</v>
      </c>
      <c r="C3">
        <v>7.7589239466299498</v>
      </c>
      <c r="D3">
        <v>56.833250248141397</v>
      </c>
      <c r="E3">
        <v>14.996666445703299</v>
      </c>
      <c r="F3">
        <v>0</v>
      </c>
      <c r="G3">
        <v>0.84916806793978294</v>
      </c>
      <c r="H3">
        <v>0.90688721454116294</v>
      </c>
      <c r="I3">
        <v>0.77521028800774905</v>
      </c>
      <c r="J3">
        <v>0.87808208972305202</v>
      </c>
      <c r="K3">
        <v>3.8080776058300798E-2</v>
      </c>
      <c r="L3" s="6"/>
      <c r="M3" s="6"/>
      <c r="N3" s="6"/>
      <c r="O3" s="6"/>
    </row>
    <row r="4" spans="1:15" x14ac:dyDescent="0.35">
      <c r="A4" t="s">
        <v>22</v>
      </c>
      <c r="B4">
        <v>8.1633333333333304</v>
      </c>
      <c r="C4">
        <v>6.2222222222222197</v>
      </c>
      <c r="D4">
        <v>48.368888888888797</v>
      </c>
      <c r="E4">
        <v>14.3855555555555</v>
      </c>
      <c r="F4">
        <v>0</v>
      </c>
      <c r="G4">
        <v>0.95776300351974897</v>
      </c>
      <c r="H4">
        <v>0.72727272727272696</v>
      </c>
      <c r="I4">
        <v>0.65975569094601505</v>
      </c>
      <c r="J4">
        <v>0.84230043588575798</v>
      </c>
      <c r="K4">
        <v>0.30644626199409197</v>
      </c>
      <c r="L4" s="6"/>
      <c r="M4" s="6"/>
      <c r="N4" s="6"/>
      <c r="O4" s="6"/>
    </row>
    <row r="5" spans="1:15" x14ac:dyDescent="0.35">
      <c r="A5" t="s">
        <v>16</v>
      </c>
      <c r="B5">
        <v>8.3140000000000001</v>
      </c>
      <c r="C5">
        <v>5.9188888888888798</v>
      </c>
      <c r="D5">
        <v>48.804825777777701</v>
      </c>
      <c r="E5">
        <v>14.2328888888888</v>
      </c>
      <c r="F5">
        <v>0</v>
      </c>
      <c r="G5">
        <v>0.97543996871333505</v>
      </c>
      <c r="H5">
        <v>0.691818181818181</v>
      </c>
      <c r="I5">
        <v>0.66570190658058204</v>
      </c>
      <c r="J5">
        <v>0.83336152494958005</v>
      </c>
      <c r="K5">
        <v>0.26206975324824699</v>
      </c>
      <c r="L5" s="6"/>
      <c r="M5" s="6"/>
      <c r="N5" s="6"/>
      <c r="O5" s="6"/>
    </row>
    <row r="6" spans="1:15" x14ac:dyDescent="0.35">
      <c r="A6" t="s">
        <v>19</v>
      </c>
      <c r="B6">
        <v>8.5233333333333299</v>
      </c>
      <c r="C6">
        <v>5.4444444444444402</v>
      </c>
      <c r="D6">
        <v>46.224444444444401</v>
      </c>
      <c r="E6">
        <v>13.9677777777777</v>
      </c>
      <c r="F6">
        <v>0</v>
      </c>
      <c r="G6">
        <v>1</v>
      </c>
      <c r="H6">
        <v>0.63636363636363602</v>
      </c>
      <c r="I6">
        <v>0.63050528932132999</v>
      </c>
      <c r="J6">
        <v>0.81783878732678394</v>
      </c>
      <c r="K6">
        <v>0.343767104542966</v>
      </c>
      <c r="L6" s="6"/>
      <c r="M6" s="6"/>
      <c r="N6" s="6"/>
      <c r="O6" s="6"/>
    </row>
    <row r="7" spans="1:15" x14ac:dyDescent="0.35">
      <c r="A7" t="s">
        <v>23</v>
      </c>
      <c r="B7">
        <v>4.7233333333333301</v>
      </c>
      <c r="C7">
        <v>7.8888888888888804</v>
      </c>
      <c r="D7">
        <v>38.1377777777777</v>
      </c>
      <c r="E7">
        <v>12.612222222222201</v>
      </c>
      <c r="F7">
        <v>0</v>
      </c>
      <c r="G7">
        <v>0.55416503715291299</v>
      </c>
      <c r="H7">
        <v>0.92207792207792105</v>
      </c>
      <c r="I7">
        <v>0.52020247946409603</v>
      </c>
      <c r="J7">
        <v>0.73846854466202505</v>
      </c>
      <c r="K7">
        <v>0.34185884797941402</v>
      </c>
      <c r="L7" s="6"/>
      <c r="M7" s="6"/>
      <c r="N7" s="6"/>
      <c r="O7" s="6"/>
    </row>
    <row r="8" spans="1:15" x14ac:dyDescent="0.35">
      <c r="A8" t="s">
        <v>17</v>
      </c>
      <c r="B8">
        <v>6.07</v>
      </c>
      <c r="C8">
        <v>8.4444444444444393</v>
      </c>
      <c r="D8">
        <v>50.482716049382702</v>
      </c>
      <c r="E8">
        <v>14.514444444444401</v>
      </c>
      <c r="F8">
        <v>0</v>
      </c>
      <c r="G8">
        <v>0.712162690653109</v>
      </c>
      <c r="H8">
        <v>0.98701298701298701</v>
      </c>
      <c r="I8">
        <v>0.68858847025619696</v>
      </c>
      <c r="J8">
        <v>0.84984711469650598</v>
      </c>
      <c r="K8">
        <v>0.25849991884864898</v>
      </c>
      <c r="L8" s="6"/>
      <c r="M8" s="6"/>
      <c r="N8" s="6"/>
      <c r="O8" s="6"/>
    </row>
    <row r="9" spans="1:15" x14ac:dyDescent="0.35">
      <c r="A9" t="s">
        <v>20</v>
      </c>
      <c r="B9">
        <v>6.11</v>
      </c>
      <c r="C9">
        <v>8.55555555555555</v>
      </c>
      <c r="D9">
        <v>51.324444444444403</v>
      </c>
      <c r="E9">
        <v>14.6655555555555</v>
      </c>
      <c r="F9">
        <v>0</v>
      </c>
      <c r="G9">
        <v>0.716855690262025</v>
      </c>
      <c r="H9">
        <v>1</v>
      </c>
      <c r="I9">
        <v>0.70006971598314605</v>
      </c>
      <c r="J9">
        <v>0.85869494502634802</v>
      </c>
      <c r="K9">
        <v>0.26760461734769497</v>
      </c>
      <c r="L9" s="6"/>
      <c r="M9" s="6"/>
      <c r="N9" s="6"/>
      <c r="O9" s="6"/>
    </row>
    <row r="10" spans="1:15" x14ac:dyDescent="0.35">
      <c r="A10" t="s">
        <v>24</v>
      </c>
      <c r="B10">
        <v>8.1633333333333304</v>
      </c>
      <c r="C10">
        <v>6.2222222222222197</v>
      </c>
      <c r="D10">
        <v>48.368888888888797</v>
      </c>
      <c r="E10">
        <v>14.3855555555555</v>
      </c>
      <c r="F10">
        <v>0</v>
      </c>
      <c r="G10">
        <v>0.95776300351974897</v>
      </c>
      <c r="H10">
        <v>0.72727272727272696</v>
      </c>
      <c r="I10">
        <v>0.65975569094601505</v>
      </c>
      <c r="J10">
        <v>0.84230043588575798</v>
      </c>
      <c r="K10">
        <v>0.30644626199409197</v>
      </c>
      <c r="L10" s="6"/>
      <c r="M10" s="6"/>
      <c r="N10" s="6"/>
      <c r="O10" s="6"/>
    </row>
    <row r="11" spans="1:15" x14ac:dyDescent="0.35">
      <c r="A11" t="s">
        <v>18</v>
      </c>
      <c r="B11">
        <v>8.2523899371069103</v>
      </c>
      <c r="C11">
        <v>6.0911949685534497</v>
      </c>
      <c r="D11">
        <v>50.082357897234999</v>
      </c>
      <c r="E11">
        <v>14.3435849056603</v>
      </c>
      <c r="F11">
        <v>0</v>
      </c>
      <c r="G11">
        <v>0.96821156868677105</v>
      </c>
      <c r="H11">
        <v>0.71195785346728702</v>
      </c>
      <c r="I11">
        <v>0.68312755156726901</v>
      </c>
      <c r="J11">
        <v>0.83984297801667596</v>
      </c>
      <c r="K11">
        <v>0.236173747153715</v>
      </c>
      <c r="L11" s="6"/>
      <c r="M11" s="6"/>
      <c r="N11" s="6"/>
      <c r="O11" s="6"/>
    </row>
    <row r="12" spans="1:15" x14ac:dyDescent="0.35">
      <c r="A12" t="s">
        <v>21</v>
      </c>
      <c r="B12">
        <v>8.5233333333333299</v>
      </c>
      <c r="C12">
        <v>5.4444444444444402</v>
      </c>
      <c r="D12">
        <v>46.224444444444401</v>
      </c>
      <c r="E12">
        <v>13.9677777777777</v>
      </c>
      <c r="F12">
        <v>0</v>
      </c>
      <c r="G12">
        <v>1</v>
      </c>
      <c r="H12">
        <v>0.63636363636363602</v>
      </c>
      <c r="I12">
        <v>0.63050528932132999</v>
      </c>
      <c r="J12">
        <v>0.81783878732678394</v>
      </c>
      <c r="K12">
        <v>0.343767104542966</v>
      </c>
      <c r="L12" s="6"/>
      <c r="M12" s="6"/>
      <c r="N12" s="6"/>
      <c r="O12" s="6"/>
    </row>
    <row r="13" spans="1:15" x14ac:dyDescent="0.35">
      <c r="A13" t="s">
        <v>14</v>
      </c>
      <c r="B13">
        <v>8.5404708392336097</v>
      </c>
      <c r="C13">
        <v>6.3784180481984096</v>
      </c>
      <c r="D13">
        <v>52.288267916033199</v>
      </c>
      <c r="E13">
        <v>14.918888887432001</v>
      </c>
      <c r="F13">
        <v>1</v>
      </c>
      <c r="G13">
        <v>0.94929279428309898</v>
      </c>
      <c r="H13">
        <v>0.70007027358275298</v>
      </c>
      <c r="I13">
        <v>0.63400211683816798</v>
      </c>
      <c r="J13">
        <v>0.82389396813455396</v>
      </c>
      <c r="K13">
        <v>0</v>
      </c>
      <c r="L13" s="6"/>
      <c r="M13" s="6"/>
      <c r="N13" s="6"/>
      <c r="O13" s="6"/>
    </row>
    <row r="14" spans="1:15" x14ac:dyDescent="0.35">
      <c r="A14" t="s">
        <v>15</v>
      </c>
      <c r="B14">
        <v>7.2279310840706303</v>
      </c>
      <c r="C14">
        <v>7.6464006653060199</v>
      </c>
      <c r="D14">
        <v>56.930756838074998</v>
      </c>
      <c r="E14">
        <v>14.8743317493766</v>
      </c>
      <c r="F14">
        <v>1</v>
      </c>
      <c r="G14">
        <v>0.80340100971514905</v>
      </c>
      <c r="H14">
        <v>0.83923909741163605</v>
      </c>
      <c r="I14">
        <v>0.690292904834796</v>
      </c>
      <c r="J14">
        <v>0.82143330517512303</v>
      </c>
      <c r="K14">
        <v>1.9272977628778699E-2</v>
      </c>
      <c r="L14" s="6"/>
      <c r="M14" s="6"/>
      <c r="N14" s="6"/>
      <c r="O14" s="6"/>
    </row>
    <row r="15" spans="1:15" x14ac:dyDescent="0.35">
      <c r="A15" t="s">
        <v>22</v>
      </c>
      <c r="B15">
        <v>8.7833333333333297</v>
      </c>
      <c r="C15">
        <v>5.3333333333333304</v>
      </c>
      <c r="D15">
        <v>46.033333333333303</v>
      </c>
      <c r="E15">
        <v>14.1166666666666</v>
      </c>
      <c r="F15">
        <v>1</v>
      </c>
      <c r="G15">
        <v>0.97628751389403401</v>
      </c>
      <c r="H15">
        <v>0.585365853658536</v>
      </c>
      <c r="I15">
        <v>0.55816021340231103</v>
      </c>
      <c r="J15">
        <v>0.77959133582868001</v>
      </c>
      <c r="K15">
        <v>0.37824059997972997</v>
      </c>
      <c r="L15" s="6"/>
      <c r="M15" s="6"/>
      <c r="N15" s="6"/>
      <c r="O15" s="6"/>
    </row>
    <row r="16" spans="1:15" x14ac:dyDescent="0.35">
      <c r="A16" t="s">
        <v>16</v>
      </c>
      <c r="B16">
        <v>8.9852000000000007</v>
      </c>
      <c r="C16">
        <v>5.3544444444444403</v>
      </c>
      <c r="D16">
        <v>47.114498666666599</v>
      </c>
      <c r="E16">
        <v>14.339644444444399</v>
      </c>
      <c r="F16">
        <v>1</v>
      </c>
      <c r="G16">
        <v>0.998725453871804</v>
      </c>
      <c r="H16">
        <v>0.58768292682926804</v>
      </c>
      <c r="I16">
        <v>0.57126948508608799</v>
      </c>
      <c r="J16">
        <v>0.79190525863655903</v>
      </c>
      <c r="K16">
        <v>0.39823531472521501</v>
      </c>
      <c r="L16" s="6"/>
      <c r="M16" s="6"/>
      <c r="N16" s="6"/>
      <c r="O16" s="6"/>
    </row>
    <row r="17" spans="1:15" x14ac:dyDescent="0.35">
      <c r="A17" t="s">
        <v>19</v>
      </c>
      <c r="B17">
        <v>8.9966666666666608</v>
      </c>
      <c r="C17">
        <v>5.3888888888888804</v>
      </c>
      <c r="D17">
        <v>47.448888888888803</v>
      </c>
      <c r="E17">
        <v>14.3855555555555</v>
      </c>
      <c r="F17">
        <v>1</v>
      </c>
      <c r="G17">
        <v>1</v>
      </c>
      <c r="H17">
        <v>0.59146341463414598</v>
      </c>
      <c r="I17">
        <v>0.57532401045455706</v>
      </c>
      <c r="J17">
        <v>0.79444069460636901</v>
      </c>
      <c r="K17">
        <v>0.39615384615384602</v>
      </c>
      <c r="L17" s="6"/>
      <c r="M17" s="6"/>
      <c r="N17" s="6"/>
      <c r="O17" s="6"/>
    </row>
    <row r="18" spans="1:15" x14ac:dyDescent="0.35">
      <c r="A18" t="s">
        <v>23</v>
      </c>
      <c r="B18">
        <v>4.4833333333333298</v>
      </c>
      <c r="C18">
        <v>8.6666666666666607</v>
      </c>
      <c r="D18">
        <v>39.446666666666601</v>
      </c>
      <c r="E18">
        <v>13.15</v>
      </c>
      <c r="F18">
        <v>1</v>
      </c>
      <c r="G18">
        <v>0.49833271582067401</v>
      </c>
      <c r="H18">
        <v>0.95121951219512202</v>
      </c>
      <c r="I18">
        <v>0.47829601487349399</v>
      </c>
      <c r="J18">
        <v>0.72620727741302005</v>
      </c>
      <c r="K18">
        <v>0.42615768726689601</v>
      </c>
      <c r="L18" s="6"/>
      <c r="M18" s="6"/>
      <c r="N18" s="6"/>
      <c r="O18" s="6"/>
    </row>
    <row r="19" spans="1:15" x14ac:dyDescent="0.35">
      <c r="A19" t="s">
        <v>17</v>
      </c>
      <c r="B19">
        <v>5.3633333333333297</v>
      </c>
      <c r="C19">
        <v>9.1111111111111107</v>
      </c>
      <c r="D19">
        <v>48.584444444444401</v>
      </c>
      <c r="E19">
        <v>14.4744444444444</v>
      </c>
      <c r="F19">
        <v>1</v>
      </c>
      <c r="G19">
        <v>0.59614672100777999</v>
      </c>
      <c r="H19">
        <v>1</v>
      </c>
      <c r="I19">
        <v>0.58909277072723798</v>
      </c>
      <c r="J19">
        <v>0.799349573541142</v>
      </c>
      <c r="K19">
        <v>0.38011081948089798</v>
      </c>
      <c r="L19" s="6"/>
      <c r="M19" s="6"/>
      <c r="N19" s="6"/>
      <c r="O19" s="6"/>
    </row>
    <row r="20" spans="1:15" x14ac:dyDescent="0.35">
      <c r="A20" t="s">
        <v>20</v>
      </c>
      <c r="B20">
        <v>5.3633333333333297</v>
      </c>
      <c r="C20">
        <v>9.1111111111111107</v>
      </c>
      <c r="D20">
        <v>48.584444444444401</v>
      </c>
      <c r="E20">
        <v>14.4744444444444</v>
      </c>
      <c r="F20">
        <v>1</v>
      </c>
      <c r="G20">
        <v>0.59614672100777999</v>
      </c>
      <c r="H20">
        <v>1</v>
      </c>
      <c r="I20">
        <v>0.58909277072723798</v>
      </c>
      <c r="J20">
        <v>0.799349573541142</v>
      </c>
      <c r="K20">
        <v>0.38011081948089798</v>
      </c>
      <c r="L20" s="6"/>
      <c r="M20" s="6"/>
      <c r="N20" s="6"/>
      <c r="O20" s="6"/>
    </row>
    <row r="21" spans="1:15" x14ac:dyDescent="0.35">
      <c r="A21" t="s">
        <v>24</v>
      </c>
      <c r="B21">
        <v>8.4833333333333307</v>
      </c>
      <c r="C21">
        <v>6</v>
      </c>
      <c r="D21">
        <v>48.113333333333301</v>
      </c>
      <c r="E21">
        <v>14.483333333333301</v>
      </c>
      <c r="F21">
        <v>1</v>
      </c>
      <c r="G21">
        <v>0.94294183030752099</v>
      </c>
      <c r="H21">
        <v>0.65853658536585302</v>
      </c>
      <c r="I21">
        <v>0.58338048662193798</v>
      </c>
      <c r="J21">
        <v>0.79984046143461995</v>
      </c>
      <c r="K21">
        <v>0.35094401205322101</v>
      </c>
      <c r="L21" s="6"/>
      <c r="M21" s="6"/>
      <c r="N21" s="6"/>
      <c r="O21" s="6"/>
    </row>
    <row r="22" spans="1:15" x14ac:dyDescent="0.35">
      <c r="A22" t="s">
        <v>18</v>
      </c>
      <c r="B22">
        <v>8.8405660377358402</v>
      </c>
      <c r="C22">
        <v>5.5922431865827997</v>
      </c>
      <c r="D22">
        <v>49.035166725999701</v>
      </c>
      <c r="E22">
        <v>14.4328092243186</v>
      </c>
      <c r="F22">
        <v>1</v>
      </c>
      <c r="G22">
        <v>0.98264905940005698</v>
      </c>
      <c r="H22">
        <v>0.613782788771284</v>
      </c>
      <c r="I22">
        <v>0.59455783759598702</v>
      </c>
      <c r="J22">
        <v>0.79705027317216603</v>
      </c>
      <c r="K22">
        <v>0.35843942756895703</v>
      </c>
      <c r="L22" s="6"/>
      <c r="M22" s="6"/>
      <c r="N22" s="6"/>
      <c r="O22" s="6"/>
    </row>
    <row r="23" spans="1:15" x14ac:dyDescent="0.35">
      <c r="A23" t="s">
        <v>21</v>
      </c>
      <c r="B23">
        <v>8.9966666666666608</v>
      </c>
      <c r="C23">
        <v>5.55555555555555</v>
      </c>
      <c r="D23">
        <v>48.948888888888803</v>
      </c>
      <c r="E23">
        <v>14.5522222222222</v>
      </c>
      <c r="F23">
        <v>1</v>
      </c>
      <c r="G23">
        <v>1</v>
      </c>
      <c r="H23">
        <v>0.60975609756097504</v>
      </c>
      <c r="I23">
        <v>0.59351170748794202</v>
      </c>
      <c r="J23">
        <v>0.80364484260906899</v>
      </c>
      <c r="K23">
        <v>0.37692307692307597</v>
      </c>
      <c r="L23" s="6"/>
      <c r="M23" s="6"/>
      <c r="N23" s="6"/>
      <c r="O23" s="6"/>
    </row>
    <row r="24" spans="1:15" x14ac:dyDescent="0.3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4:15" x14ac:dyDescent="0.3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4:15" x14ac:dyDescent="0.3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4:15" x14ac:dyDescent="0.3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4:15" x14ac:dyDescent="0.3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4:15" x14ac:dyDescent="0.3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4:15" x14ac:dyDescent="0.3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4:15" x14ac:dyDescent="0.3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4:15" x14ac:dyDescent="0.3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4:15" x14ac:dyDescent="0.3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4:15" x14ac:dyDescent="0.3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4:15" x14ac:dyDescent="0.3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4:15" x14ac:dyDescent="0.3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4:15" x14ac:dyDescent="0.3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15" x14ac:dyDescent="0.3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15" x14ac:dyDescent="0.3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4:15" x14ac:dyDescent="0.3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4:15" x14ac:dyDescent="0.3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4:15" x14ac:dyDescent="0.3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4:15" x14ac:dyDescent="0.3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3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3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3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3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4:15" x14ac:dyDescent="0.3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4:15" x14ac:dyDescent="0.3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3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3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3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35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4:15" x14ac:dyDescent="0.3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4:15" x14ac:dyDescent="0.35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35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3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35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4:15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4:15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4:15" x14ac:dyDescent="0.3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4:15" x14ac:dyDescent="0.3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4:15" x14ac:dyDescent="0.35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4:15" x14ac:dyDescent="0.3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4:15" x14ac:dyDescent="0.3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4:15" x14ac:dyDescent="0.35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4:15" x14ac:dyDescent="0.3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3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3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3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4:15" x14ac:dyDescent="0.3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4:15" x14ac:dyDescent="0.3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15" x14ac:dyDescent="0.3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4:15" x14ac:dyDescent="0.3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4:15" x14ac:dyDescent="0.3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4:15" x14ac:dyDescent="0.3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4:15" x14ac:dyDescent="0.3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4:15" x14ac:dyDescent="0.3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4:15" x14ac:dyDescent="0.3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4:15" x14ac:dyDescent="0.3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4:15" x14ac:dyDescent="0.3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15" x14ac:dyDescent="0.35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15" x14ac:dyDescent="0.35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15" x14ac:dyDescent="0.35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15" x14ac:dyDescent="0.35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4:15" x14ac:dyDescent="0.35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4:15" x14ac:dyDescent="0.3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4:15" x14ac:dyDescent="0.3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4:15" x14ac:dyDescent="0.35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4:15" x14ac:dyDescent="0.35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4:15" x14ac:dyDescent="0.35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4:15" x14ac:dyDescent="0.35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4:15" x14ac:dyDescent="0.35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4:15" x14ac:dyDescent="0.35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4:15" x14ac:dyDescent="0.35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4:15" x14ac:dyDescent="0.35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4:15" x14ac:dyDescent="0.35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4:15" x14ac:dyDescent="0.35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4:15" x14ac:dyDescent="0.35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4:15" x14ac:dyDescent="0.3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4:15" x14ac:dyDescent="0.3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4:15" x14ac:dyDescent="0.3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4:15" x14ac:dyDescent="0.3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4:15" x14ac:dyDescent="0.3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4:15" x14ac:dyDescent="0.3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35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4:15" x14ac:dyDescent="0.3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4:15" x14ac:dyDescent="0.35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4:15" x14ac:dyDescent="0.35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4:15" x14ac:dyDescent="0.35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4:15" x14ac:dyDescent="0.3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4:15" x14ac:dyDescent="0.3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4:15" x14ac:dyDescent="0.3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4:15" x14ac:dyDescent="0.3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4:15" x14ac:dyDescent="0.3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4:15" x14ac:dyDescent="0.3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4:15" x14ac:dyDescent="0.3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4:15" x14ac:dyDescent="0.3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4:15" x14ac:dyDescent="0.3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4:15" x14ac:dyDescent="0.3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4:15" x14ac:dyDescent="0.3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4:15" x14ac:dyDescent="0.3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4:15" x14ac:dyDescent="0.3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4:15" x14ac:dyDescent="0.3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5"/>
  <sheetViews>
    <sheetView zoomScale="120" zoomScaleNormal="12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11.90625" bestFit="1" customWidth="1"/>
    <col min="8" max="8" width="11.6328125" bestFit="1" customWidth="1"/>
    <col min="9" max="9" width="11.6328125" customWidth="1"/>
    <col min="10" max="10" width="12.54296875" customWidth="1"/>
    <col min="11" max="11" width="18.26953125" customWidth="1"/>
    <col min="12" max="12" width="9.26953125" customWidth="1"/>
    <col min="13" max="13" width="9" customWidth="1"/>
    <col min="14" max="14" width="9.36328125" bestFit="1" customWidth="1"/>
    <col min="15" max="15" width="11.81640625" bestFit="1" customWidth="1"/>
    <col min="16" max="16" width="11.90625" bestFit="1" customWidth="1"/>
    <col min="17" max="17" width="11.6328125" bestFit="1" customWidth="1"/>
    <col min="18" max="19" width="16.26953125" bestFit="1" customWidth="1"/>
  </cols>
  <sheetData>
    <row r="1" spans="2:17" x14ac:dyDescent="0.35">
      <c r="B1" s="1" t="s">
        <v>10</v>
      </c>
      <c r="C1" s="2">
        <v>1</v>
      </c>
      <c r="K1" s="1" t="s">
        <v>10</v>
      </c>
      <c r="L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39</v>
      </c>
      <c r="H3" t="s">
        <v>38</v>
      </c>
      <c r="K3" s="1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39</v>
      </c>
      <c r="Q3" t="s">
        <v>38</v>
      </c>
    </row>
    <row r="4" spans="2:17" x14ac:dyDescent="0.35">
      <c r="B4" s="2" t="s">
        <v>13</v>
      </c>
      <c r="C4" s="3"/>
      <c r="D4" s="3"/>
      <c r="E4" s="3"/>
      <c r="F4" s="3"/>
      <c r="G4" s="3"/>
      <c r="H4" s="3"/>
      <c r="I4" s="3"/>
      <c r="K4" s="2" t="s">
        <v>13</v>
      </c>
      <c r="L4" s="3"/>
      <c r="M4" s="3"/>
      <c r="N4" s="3"/>
      <c r="O4" s="3"/>
      <c r="P4" s="3"/>
      <c r="Q4" s="3"/>
    </row>
    <row r="5" spans="2:17" x14ac:dyDescent="0.35">
      <c r="B5" s="4" t="s">
        <v>22</v>
      </c>
      <c r="C5" s="5">
        <v>10</v>
      </c>
      <c r="D5" s="5">
        <v>10</v>
      </c>
      <c r="E5" s="5">
        <v>1</v>
      </c>
      <c r="F5" s="5"/>
      <c r="G5" s="5">
        <v>1</v>
      </c>
      <c r="H5" s="5">
        <v>1</v>
      </c>
      <c r="I5" s="5"/>
      <c r="J5" s="5"/>
      <c r="K5" s="4" t="s">
        <v>22</v>
      </c>
      <c r="L5" s="5">
        <v>9.6666666666666607</v>
      </c>
      <c r="M5" s="5">
        <v>9.42</v>
      </c>
      <c r="N5" s="5">
        <v>1</v>
      </c>
      <c r="O5" s="3"/>
      <c r="P5" s="5">
        <v>1</v>
      </c>
      <c r="Q5" s="5">
        <v>1</v>
      </c>
    </row>
    <row r="6" spans="2:17" x14ac:dyDescent="0.35">
      <c r="B6" s="4" t="s">
        <v>16</v>
      </c>
      <c r="C6" s="5">
        <v>10</v>
      </c>
      <c r="D6" s="5">
        <v>10</v>
      </c>
      <c r="E6" s="5">
        <v>1</v>
      </c>
      <c r="F6" s="5"/>
      <c r="G6" s="5">
        <v>1</v>
      </c>
      <c r="H6" s="5">
        <v>1</v>
      </c>
      <c r="I6" s="5"/>
      <c r="J6" s="5"/>
      <c r="K6" s="4" t="s">
        <v>16</v>
      </c>
      <c r="L6" s="5">
        <v>9.4733333333333292</v>
      </c>
      <c r="M6" s="5">
        <v>9.2576000000000001</v>
      </c>
      <c r="N6" s="5">
        <v>1.58</v>
      </c>
      <c r="O6" s="3"/>
      <c r="P6" s="5">
        <v>0.98</v>
      </c>
      <c r="Q6" s="5">
        <v>0.98276008492569</v>
      </c>
    </row>
    <row r="7" spans="2:17" x14ac:dyDescent="0.35">
      <c r="B7" s="4" t="s">
        <v>19</v>
      </c>
      <c r="C7" s="5">
        <v>10</v>
      </c>
      <c r="D7" s="5">
        <v>10</v>
      </c>
      <c r="E7" s="5">
        <v>1</v>
      </c>
      <c r="F7" s="5"/>
      <c r="G7" s="5">
        <v>1</v>
      </c>
      <c r="H7" s="5">
        <v>1</v>
      </c>
      <c r="I7" s="5"/>
      <c r="J7" s="5"/>
      <c r="K7" s="4" t="s">
        <v>19</v>
      </c>
      <c r="L7" s="5">
        <v>9.6666666666666607</v>
      </c>
      <c r="M7" s="5">
        <v>9.42</v>
      </c>
      <c r="N7" s="5">
        <v>1</v>
      </c>
      <c r="O7" s="3"/>
      <c r="P7" s="5">
        <v>1</v>
      </c>
      <c r="Q7" s="5">
        <v>1</v>
      </c>
    </row>
    <row r="8" spans="2:17" x14ac:dyDescent="0.35">
      <c r="B8" s="4" t="s">
        <v>23</v>
      </c>
      <c r="C8" s="5">
        <v>10</v>
      </c>
      <c r="D8" s="5">
        <v>10</v>
      </c>
      <c r="E8" s="5">
        <v>1</v>
      </c>
      <c r="F8" s="5"/>
      <c r="G8" s="5">
        <v>1</v>
      </c>
      <c r="H8" s="5">
        <v>1</v>
      </c>
      <c r="I8" s="5"/>
      <c r="J8" s="5"/>
      <c r="K8" s="4" t="s">
        <v>23</v>
      </c>
      <c r="L8" s="5">
        <v>9.6666666666666607</v>
      </c>
      <c r="M8" s="5">
        <v>9.42</v>
      </c>
      <c r="N8" s="5">
        <v>1</v>
      </c>
      <c r="O8" s="3"/>
      <c r="P8" s="5">
        <v>1</v>
      </c>
      <c r="Q8" s="5">
        <v>1</v>
      </c>
    </row>
    <row r="9" spans="2:17" x14ac:dyDescent="0.35">
      <c r="B9" s="4" t="s">
        <v>17</v>
      </c>
      <c r="C9" s="5">
        <v>10</v>
      </c>
      <c r="D9" s="5">
        <v>10</v>
      </c>
      <c r="E9" s="5">
        <v>1</v>
      </c>
      <c r="F9" s="5"/>
      <c r="G9" s="5">
        <v>1</v>
      </c>
      <c r="H9" s="5">
        <v>1</v>
      </c>
      <c r="I9" s="5"/>
      <c r="J9" s="5"/>
      <c r="K9" s="4" t="s">
        <v>17</v>
      </c>
      <c r="L9" s="5">
        <v>9.55555555555555</v>
      </c>
      <c r="M9" s="5">
        <v>9.3266666666666609</v>
      </c>
      <c r="N9" s="5">
        <v>1.3333333333333299</v>
      </c>
      <c r="O9" s="3"/>
      <c r="P9" s="5">
        <v>0.98850574712643602</v>
      </c>
      <c r="Q9" s="5">
        <v>0.99009200283085597</v>
      </c>
    </row>
    <row r="10" spans="2:17" x14ac:dyDescent="0.35">
      <c r="B10" s="4" t="s">
        <v>20</v>
      </c>
      <c r="C10" s="5">
        <v>10</v>
      </c>
      <c r="D10" s="5">
        <v>10</v>
      </c>
      <c r="E10" s="5">
        <v>1</v>
      </c>
      <c r="F10" s="5"/>
      <c r="G10" s="5">
        <v>1</v>
      </c>
      <c r="H10" s="5">
        <v>1</v>
      </c>
      <c r="I10" s="5"/>
      <c r="J10" s="5"/>
      <c r="K10" s="4" t="s">
        <v>20</v>
      </c>
      <c r="L10" s="5">
        <v>9.6666666666666607</v>
      </c>
      <c r="M10" s="5">
        <v>9.42</v>
      </c>
      <c r="N10" s="5">
        <v>1</v>
      </c>
      <c r="O10" s="3"/>
      <c r="P10" s="5">
        <v>1</v>
      </c>
      <c r="Q10" s="5">
        <v>1</v>
      </c>
    </row>
    <row r="11" spans="2:17" x14ac:dyDescent="0.35">
      <c r="B11" s="8" t="s">
        <v>14</v>
      </c>
      <c r="C11" s="9">
        <v>9.9999999999806999</v>
      </c>
      <c r="D11" s="9">
        <v>9.9999999999807105</v>
      </c>
      <c r="E11" s="9">
        <v>1.0000000000192899</v>
      </c>
      <c r="F11" s="14">
        <v>0.5</v>
      </c>
      <c r="G11" s="9">
        <v>0.99999999999806999</v>
      </c>
      <c r="H11" s="9">
        <v>0.99999999999807099</v>
      </c>
      <c r="I11" s="5"/>
      <c r="J11" s="5"/>
      <c r="K11" s="8" t="s">
        <v>14</v>
      </c>
      <c r="L11" s="9">
        <v>9.6666666601356308</v>
      </c>
      <c r="M11" s="9">
        <v>9.4199999945139297</v>
      </c>
      <c r="N11" s="9">
        <v>1.00000001959309</v>
      </c>
      <c r="O11" s="15">
        <v>0.5</v>
      </c>
      <c r="P11" s="9">
        <v>0.999999999324376</v>
      </c>
      <c r="Q11" s="9">
        <v>0.99999999941761497</v>
      </c>
    </row>
    <row r="12" spans="2:17" x14ac:dyDescent="0.35">
      <c r="B12" s="4" t="s">
        <v>24</v>
      </c>
      <c r="C12" s="5">
        <v>10</v>
      </c>
      <c r="D12" s="5">
        <v>10</v>
      </c>
      <c r="E12" s="5">
        <v>1</v>
      </c>
      <c r="F12" s="5"/>
      <c r="G12" s="5">
        <v>1</v>
      </c>
      <c r="H12" s="5">
        <v>1</v>
      </c>
      <c r="I12" s="5"/>
      <c r="J12" s="5"/>
      <c r="K12" s="4" t="s">
        <v>24</v>
      </c>
      <c r="L12" s="5">
        <v>9.6666666666666607</v>
      </c>
      <c r="M12" s="5">
        <v>9.42</v>
      </c>
      <c r="N12" s="5">
        <v>1</v>
      </c>
      <c r="O12" s="3"/>
      <c r="P12" s="5">
        <v>1</v>
      </c>
      <c r="Q12" s="5">
        <v>1</v>
      </c>
    </row>
    <row r="13" spans="2:17" x14ac:dyDescent="0.35">
      <c r="B13" s="4" t="s">
        <v>18</v>
      </c>
      <c r="C13" s="5">
        <v>10</v>
      </c>
      <c r="D13" s="5">
        <v>10</v>
      </c>
      <c r="E13" s="5">
        <v>1</v>
      </c>
      <c r="F13" s="5"/>
      <c r="G13" s="5">
        <v>1</v>
      </c>
      <c r="H13" s="5">
        <v>1</v>
      </c>
      <c r="I13" s="5"/>
      <c r="J13" s="5"/>
      <c r="K13" s="4" t="s">
        <v>18</v>
      </c>
      <c r="L13" s="5">
        <v>9.4779874213836397</v>
      </c>
      <c r="M13" s="5">
        <v>9.2615094339622601</v>
      </c>
      <c r="N13" s="5">
        <v>1.56603773584905</v>
      </c>
      <c r="O13" s="3"/>
      <c r="P13" s="5">
        <v>0.98048145738451498</v>
      </c>
      <c r="Q13" s="5">
        <v>0.98317509914673695</v>
      </c>
    </row>
    <row r="14" spans="2:17" x14ac:dyDescent="0.35">
      <c r="B14" s="4" t="s">
        <v>21</v>
      </c>
      <c r="C14" s="5">
        <v>10</v>
      </c>
      <c r="D14" s="5">
        <v>10</v>
      </c>
      <c r="E14" s="5">
        <v>1</v>
      </c>
      <c r="F14" s="5"/>
      <c r="G14" s="5">
        <v>1</v>
      </c>
      <c r="H14" s="5">
        <v>1</v>
      </c>
      <c r="I14" s="5"/>
      <c r="J14" s="5"/>
      <c r="K14" s="4" t="s">
        <v>21</v>
      </c>
      <c r="L14" s="5">
        <v>9.6666666666666607</v>
      </c>
      <c r="M14" s="5">
        <v>9.42</v>
      </c>
      <c r="N14" s="5">
        <v>1</v>
      </c>
      <c r="O14" s="3"/>
      <c r="P14" s="5">
        <v>1</v>
      </c>
      <c r="Q14" s="5">
        <v>1</v>
      </c>
    </row>
    <row r="15" spans="2:17" x14ac:dyDescent="0.35">
      <c r="B15" s="8" t="s">
        <v>15</v>
      </c>
      <c r="C15" s="9">
        <v>10</v>
      </c>
      <c r="D15" s="9">
        <v>10</v>
      </c>
      <c r="E15" s="9">
        <v>1</v>
      </c>
      <c r="F15" s="14">
        <v>0.5</v>
      </c>
      <c r="G15" s="9">
        <v>1</v>
      </c>
      <c r="H15" s="9">
        <v>1</v>
      </c>
      <c r="I15" s="5"/>
      <c r="J15" s="5"/>
      <c r="K15" s="8" t="s">
        <v>15</v>
      </c>
      <c r="L15" s="9">
        <v>9.6666666666666607</v>
      </c>
      <c r="M15" s="9">
        <v>9.42</v>
      </c>
      <c r="N15" s="9">
        <v>1</v>
      </c>
      <c r="O15" s="15">
        <v>0.5</v>
      </c>
      <c r="P15" s="9">
        <v>1</v>
      </c>
      <c r="Q15" s="9">
        <v>1</v>
      </c>
    </row>
    <row r="16" spans="2:17" x14ac:dyDescent="0.35">
      <c r="B16" s="10" t="s">
        <v>25</v>
      </c>
      <c r="C16" s="11"/>
      <c r="D16" s="11"/>
      <c r="E16" s="11"/>
      <c r="F16" s="11"/>
      <c r="G16" s="11"/>
      <c r="H16" s="11"/>
      <c r="I16" s="5"/>
      <c r="J16" s="5"/>
      <c r="K16" s="10" t="s">
        <v>25</v>
      </c>
      <c r="L16" s="11"/>
      <c r="M16" s="11"/>
      <c r="N16" s="11"/>
      <c r="O16" s="17"/>
      <c r="P16" s="11"/>
      <c r="Q16" s="11"/>
    </row>
    <row r="17" spans="2:17" x14ac:dyDescent="0.35">
      <c r="B17" s="4" t="s">
        <v>22</v>
      </c>
      <c r="C17" s="5">
        <v>1</v>
      </c>
      <c r="D17" s="5">
        <v>10</v>
      </c>
      <c r="E17" s="5">
        <v>10</v>
      </c>
      <c r="F17" s="5"/>
      <c r="G17" s="5">
        <v>0.1</v>
      </c>
      <c r="H17" s="5">
        <v>1</v>
      </c>
      <c r="I17" s="5"/>
      <c r="J17" s="5"/>
      <c r="K17" s="4" t="s">
        <v>22</v>
      </c>
      <c r="L17" s="5">
        <v>1.3333333333333299</v>
      </c>
      <c r="M17" s="5">
        <v>9.56</v>
      </c>
      <c r="N17" s="5">
        <v>10</v>
      </c>
      <c r="O17" s="3"/>
      <c r="P17" s="5">
        <v>0.13793103448275801</v>
      </c>
      <c r="Q17" s="5">
        <v>1</v>
      </c>
    </row>
    <row r="18" spans="2:17" x14ac:dyDescent="0.35">
      <c r="B18" s="4" t="s">
        <v>16</v>
      </c>
      <c r="C18" s="5">
        <v>1</v>
      </c>
      <c r="D18" s="5">
        <v>10</v>
      </c>
      <c r="E18" s="5">
        <v>10</v>
      </c>
      <c r="F18" s="5"/>
      <c r="G18" s="5">
        <v>0.1</v>
      </c>
      <c r="H18" s="5">
        <v>1</v>
      </c>
      <c r="I18" s="5"/>
      <c r="J18" s="5"/>
      <c r="K18" s="4" t="s">
        <v>16</v>
      </c>
      <c r="L18" s="5">
        <v>1.7733333333333301</v>
      </c>
      <c r="M18" s="5">
        <v>9.3488000000000007</v>
      </c>
      <c r="N18" s="5">
        <v>9.56</v>
      </c>
      <c r="O18" s="3"/>
      <c r="P18" s="5">
        <v>0.18344827586206799</v>
      </c>
      <c r="Q18" s="5">
        <v>0.97790794979079498</v>
      </c>
    </row>
    <row r="19" spans="2:17" x14ac:dyDescent="0.35">
      <c r="B19" s="4" t="s">
        <v>19</v>
      </c>
      <c r="C19" s="5">
        <v>1</v>
      </c>
      <c r="D19" s="5">
        <v>10</v>
      </c>
      <c r="E19" s="5">
        <v>10</v>
      </c>
      <c r="F19" s="5"/>
      <c r="G19" s="5">
        <v>0.1</v>
      </c>
      <c r="H19" s="5">
        <v>1</v>
      </c>
      <c r="I19" s="5"/>
      <c r="J19" s="5"/>
      <c r="K19" s="4" t="s">
        <v>19</v>
      </c>
      <c r="L19" s="5">
        <v>1.3333333333333299</v>
      </c>
      <c r="M19" s="5">
        <v>9.56</v>
      </c>
      <c r="N19" s="5">
        <v>10</v>
      </c>
      <c r="O19" s="3"/>
      <c r="P19" s="5">
        <v>0.13793103448275801</v>
      </c>
      <c r="Q19" s="5">
        <v>1</v>
      </c>
    </row>
    <row r="20" spans="2:17" x14ac:dyDescent="0.35">
      <c r="B20" s="4" t="s">
        <v>23</v>
      </c>
      <c r="C20" s="5">
        <v>10</v>
      </c>
      <c r="D20" s="5">
        <v>1</v>
      </c>
      <c r="E20" s="5">
        <v>1</v>
      </c>
      <c r="F20" s="5"/>
      <c r="G20" s="5">
        <v>1</v>
      </c>
      <c r="H20" s="5">
        <v>0.1</v>
      </c>
      <c r="I20" s="5"/>
      <c r="J20" s="5"/>
      <c r="K20" s="4" t="s">
        <v>23</v>
      </c>
      <c r="L20" s="5">
        <v>9.6666666666666607</v>
      </c>
      <c r="M20" s="5">
        <v>1.44</v>
      </c>
      <c r="N20" s="5">
        <v>1</v>
      </c>
      <c r="O20" s="3"/>
      <c r="P20" s="5">
        <v>1</v>
      </c>
      <c r="Q20" s="5">
        <v>0.15062761506276101</v>
      </c>
    </row>
    <row r="21" spans="2:17" x14ac:dyDescent="0.35">
      <c r="B21" s="4" t="s">
        <v>17</v>
      </c>
      <c r="C21" s="5">
        <v>10</v>
      </c>
      <c r="D21" s="5">
        <v>1</v>
      </c>
      <c r="E21" s="5">
        <v>1</v>
      </c>
      <c r="F21" s="5"/>
      <c r="G21" s="5">
        <v>1</v>
      </c>
      <c r="H21" s="5">
        <v>0.1</v>
      </c>
      <c r="I21" s="5"/>
      <c r="J21" s="5"/>
      <c r="K21" s="4" t="s">
        <v>17</v>
      </c>
      <c r="L21" s="5">
        <v>9.55555555555555</v>
      </c>
      <c r="M21" s="5">
        <v>1.7733333333333301</v>
      </c>
      <c r="N21" s="5">
        <v>1.3333333333333299</v>
      </c>
      <c r="O21" s="3"/>
      <c r="P21" s="5">
        <v>0.98850574712643602</v>
      </c>
      <c r="Q21" s="5">
        <v>0.18549511854951101</v>
      </c>
    </row>
    <row r="22" spans="2:17" x14ac:dyDescent="0.35">
      <c r="B22" s="4" t="s">
        <v>20</v>
      </c>
      <c r="C22" s="5">
        <v>10</v>
      </c>
      <c r="D22" s="5">
        <v>1</v>
      </c>
      <c r="E22" s="5">
        <v>1</v>
      </c>
      <c r="F22" s="5"/>
      <c r="G22" s="5">
        <v>1</v>
      </c>
      <c r="H22" s="5">
        <v>0.1</v>
      </c>
      <c r="I22" s="5"/>
      <c r="J22" s="5"/>
      <c r="K22" s="4" t="s">
        <v>20</v>
      </c>
      <c r="L22" s="5">
        <v>9.6666666666666607</v>
      </c>
      <c r="M22" s="5">
        <v>1.44</v>
      </c>
      <c r="N22" s="5">
        <v>1</v>
      </c>
      <c r="O22" s="3"/>
      <c r="P22" s="5">
        <v>1</v>
      </c>
      <c r="Q22" s="5">
        <v>0.15062761506276101</v>
      </c>
    </row>
    <row r="23" spans="2:17" x14ac:dyDescent="0.35">
      <c r="B23" s="8" t="s">
        <v>14</v>
      </c>
      <c r="C23" s="9">
        <v>1.9371740539297599</v>
      </c>
      <c r="D23" s="9">
        <v>9.0628259460702303</v>
      </c>
      <c r="E23" s="18">
        <v>9.0628259460702303</v>
      </c>
      <c r="F23" s="14">
        <v>0.5</v>
      </c>
      <c r="G23" s="9">
        <v>0.19371740539297599</v>
      </c>
      <c r="H23" s="9">
        <v>0.90628259460702298</v>
      </c>
      <c r="I23" s="5"/>
      <c r="J23" s="5"/>
      <c r="K23" s="8" t="s">
        <v>14</v>
      </c>
      <c r="L23" s="9">
        <v>9.3333230031203307</v>
      </c>
      <c r="M23" s="9">
        <v>2.4400103302130001</v>
      </c>
      <c r="N23" s="9">
        <v>2.0000103302130001</v>
      </c>
      <c r="O23" s="9">
        <v>0.50370932389141698</v>
      </c>
      <c r="P23" s="9">
        <v>0.96551617273658596</v>
      </c>
      <c r="Q23" s="9">
        <v>0.255231206089226</v>
      </c>
    </row>
    <row r="24" spans="2:17" x14ac:dyDescent="0.35">
      <c r="B24" s="4" t="s">
        <v>24</v>
      </c>
      <c r="C24" s="5">
        <v>1</v>
      </c>
      <c r="D24" s="5">
        <v>10</v>
      </c>
      <c r="E24" s="5">
        <v>10</v>
      </c>
      <c r="F24" s="5"/>
      <c r="G24" s="5">
        <v>0.1</v>
      </c>
      <c r="H24" s="5">
        <v>1</v>
      </c>
      <c r="I24" s="5"/>
      <c r="J24" s="5"/>
      <c r="K24" s="4" t="s">
        <v>24</v>
      </c>
      <c r="L24" s="5">
        <v>1.3333333333333299</v>
      </c>
      <c r="M24" s="5">
        <v>9.56</v>
      </c>
      <c r="N24" s="5">
        <v>10</v>
      </c>
      <c r="O24" s="3"/>
      <c r="P24" s="5">
        <v>0.13793103448275801</v>
      </c>
      <c r="Q24" s="5">
        <v>1</v>
      </c>
    </row>
    <row r="25" spans="2:17" x14ac:dyDescent="0.35">
      <c r="B25" s="4" t="s">
        <v>18</v>
      </c>
      <c r="C25" s="5">
        <v>1.5094339622641499</v>
      </c>
      <c r="D25" s="5">
        <v>9.4905660377358405</v>
      </c>
      <c r="E25" s="5">
        <v>9.4905660377358494</v>
      </c>
      <c r="F25" s="5"/>
      <c r="G25" s="5">
        <v>0.15094339622641501</v>
      </c>
      <c r="H25" s="5">
        <v>0.94905660377358403</v>
      </c>
      <c r="I25" s="5"/>
      <c r="J25" s="5"/>
      <c r="K25" s="4" t="s">
        <v>18</v>
      </c>
      <c r="L25" s="5">
        <v>2.2389937106918198</v>
      </c>
      <c r="M25" s="5">
        <v>9.1252830188679201</v>
      </c>
      <c r="N25" s="5">
        <v>9.0943396226415096</v>
      </c>
      <c r="O25" s="3"/>
      <c r="P25" s="5">
        <v>0.231620039037085</v>
      </c>
      <c r="Q25" s="5">
        <v>0.95452751243388201</v>
      </c>
    </row>
    <row r="26" spans="2:17" x14ac:dyDescent="0.35">
      <c r="B26" s="4" t="s">
        <v>21</v>
      </c>
      <c r="C26" s="5">
        <v>1</v>
      </c>
      <c r="D26" s="5">
        <v>10</v>
      </c>
      <c r="E26" s="5">
        <v>10</v>
      </c>
      <c r="F26" s="5"/>
      <c r="G26" s="5">
        <v>0.1</v>
      </c>
      <c r="H26" s="5">
        <v>1</v>
      </c>
      <c r="I26" s="5"/>
      <c r="J26" s="5"/>
      <c r="K26" s="4" t="s">
        <v>21</v>
      </c>
      <c r="L26" s="5">
        <v>1.3333333333333299</v>
      </c>
      <c r="M26" s="5">
        <v>9.56</v>
      </c>
      <c r="N26" s="5">
        <v>10</v>
      </c>
      <c r="O26" s="3"/>
      <c r="P26" s="5">
        <v>0.13793103448275801</v>
      </c>
      <c r="Q26" s="5">
        <v>1</v>
      </c>
    </row>
    <row r="27" spans="2:17" x14ac:dyDescent="0.35">
      <c r="B27" s="8" t="s">
        <v>15</v>
      </c>
      <c r="C27" s="9">
        <v>5.5008284757629404</v>
      </c>
      <c r="D27" s="9">
        <v>5.4991715242370498</v>
      </c>
      <c r="E27" s="18">
        <v>5.4991715242370498</v>
      </c>
      <c r="F27" s="13">
        <v>0.49998964453037598</v>
      </c>
      <c r="G27" s="9">
        <v>0.550082847576294</v>
      </c>
      <c r="H27" s="9">
        <v>0.54991715242370498</v>
      </c>
      <c r="I27" s="5"/>
      <c r="J27" s="5"/>
      <c r="K27" s="8" t="s">
        <v>15</v>
      </c>
      <c r="L27" s="9">
        <v>5.8868776178111002</v>
      </c>
      <c r="M27" s="9">
        <v>5.8864557155222297</v>
      </c>
      <c r="N27" s="9">
        <v>5.4464557155222302</v>
      </c>
      <c r="O27" s="15">
        <v>0.499999999999999</v>
      </c>
      <c r="P27" s="9">
        <v>0.60898733977356201</v>
      </c>
      <c r="Q27" s="9">
        <v>0.61573804555671796</v>
      </c>
    </row>
    <row r="28" spans="2:17" x14ac:dyDescent="0.35">
      <c r="B28" s="2" t="s">
        <v>26</v>
      </c>
      <c r="C28" s="5"/>
      <c r="D28" s="5"/>
      <c r="E28" s="5"/>
      <c r="F28" s="5"/>
      <c r="G28" s="5"/>
      <c r="H28" s="5"/>
      <c r="I28" s="5"/>
      <c r="J28" s="5"/>
      <c r="K28" s="2" t="s">
        <v>26</v>
      </c>
      <c r="L28" s="5"/>
      <c r="M28" s="5"/>
      <c r="N28" s="5"/>
      <c r="O28" s="3"/>
      <c r="P28" s="5"/>
      <c r="Q28" s="5"/>
    </row>
    <row r="29" spans="2:17" x14ac:dyDescent="0.35">
      <c r="B29" s="4" t="s">
        <v>22</v>
      </c>
      <c r="C29" s="5">
        <v>6</v>
      </c>
      <c r="D29" s="5">
        <v>7.62</v>
      </c>
      <c r="E29" s="5">
        <v>5</v>
      </c>
      <c r="F29" s="5"/>
      <c r="G29" s="5">
        <v>0.6</v>
      </c>
      <c r="H29" s="5">
        <v>1</v>
      </c>
      <c r="I29" s="5"/>
      <c r="J29" s="5"/>
      <c r="K29" s="4" t="s">
        <v>22</v>
      </c>
      <c r="L29" s="5">
        <v>9.6666666666666607</v>
      </c>
      <c r="M29" s="5">
        <v>5.28</v>
      </c>
      <c r="N29" s="5">
        <v>10</v>
      </c>
      <c r="O29" s="3"/>
      <c r="P29" s="5">
        <v>1</v>
      </c>
      <c r="Q29" s="5">
        <v>0.73333333333333295</v>
      </c>
    </row>
    <row r="30" spans="2:17" x14ac:dyDescent="0.35">
      <c r="B30" s="4" t="s">
        <v>16</v>
      </c>
      <c r="C30" s="5">
        <v>5.82</v>
      </c>
      <c r="D30" s="5">
        <v>7.5767999999999898</v>
      </c>
      <c r="E30" s="5">
        <v>5.18</v>
      </c>
      <c r="F30" s="5"/>
      <c r="G30" s="5">
        <v>0.58199999999999996</v>
      </c>
      <c r="H30" s="5">
        <v>0.99433070866141704</v>
      </c>
      <c r="I30" s="5"/>
      <c r="J30" s="5"/>
      <c r="K30" s="4" t="s">
        <v>16</v>
      </c>
      <c r="L30" s="5">
        <v>5.6133333333333297</v>
      </c>
      <c r="M30" s="5">
        <v>6.8927999999999896</v>
      </c>
      <c r="N30" s="5">
        <v>5.28</v>
      </c>
      <c r="O30" s="3"/>
      <c r="P30" s="5">
        <v>0.580689655172413</v>
      </c>
      <c r="Q30" s="5">
        <v>0.95733333333333304</v>
      </c>
    </row>
    <row r="31" spans="2:17" x14ac:dyDescent="0.35">
      <c r="B31" s="4" t="s">
        <v>19</v>
      </c>
      <c r="C31" s="5">
        <v>6</v>
      </c>
      <c r="D31" s="5">
        <v>7.62</v>
      </c>
      <c r="E31" s="5">
        <v>5</v>
      </c>
      <c r="F31" s="5"/>
      <c r="G31" s="5">
        <v>0.6</v>
      </c>
      <c r="H31" s="5">
        <v>1</v>
      </c>
      <c r="I31" s="5"/>
      <c r="J31" s="5"/>
      <c r="K31" s="4" t="s">
        <v>19</v>
      </c>
      <c r="L31" s="5">
        <v>4.3333333333333304</v>
      </c>
      <c r="M31" s="5">
        <v>7.2</v>
      </c>
      <c r="N31" s="5">
        <v>4</v>
      </c>
      <c r="O31" s="3"/>
      <c r="P31" s="5">
        <v>0.44827586206896503</v>
      </c>
      <c r="Q31" s="5">
        <v>1</v>
      </c>
    </row>
    <row r="32" spans="2:17" x14ac:dyDescent="0.35">
      <c r="B32" s="4" t="s">
        <v>23</v>
      </c>
      <c r="C32" s="5">
        <v>10</v>
      </c>
      <c r="D32" s="5">
        <v>5.82</v>
      </c>
      <c r="E32" s="5">
        <v>1</v>
      </c>
      <c r="F32" s="5"/>
      <c r="G32" s="5">
        <v>1</v>
      </c>
      <c r="H32" s="5">
        <v>0.76377952755905498</v>
      </c>
      <c r="I32" s="5"/>
      <c r="J32" s="5"/>
      <c r="K32" s="4" t="s">
        <v>23</v>
      </c>
      <c r="L32" s="5">
        <v>9.6666666666666607</v>
      </c>
      <c r="M32" s="5">
        <v>5.28</v>
      </c>
      <c r="N32" s="5">
        <v>10</v>
      </c>
      <c r="O32" s="3"/>
      <c r="P32" s="5">
        <v>1</v>
      </c>
      <c r="Q32" s="5">
        <v>0.73333333333333295</v>
      </c>
    </row>
    <row r="33" spans="2:17" x14ac:dyDescent="0.35">
      <c r="B33" s="4" t="s">
        <v>17</v>
      </c>
      <c r="C33" s="5">
        <v>10</v>
      </c>
      <c r="D33" s="5">
        <v>5.82</v>
      </c>
      <c r="E33" s="5">
        <v>1</v>
      </c>
      <c r="F33" s="5"/>
      <c r="G33" s="5">
        <v>1</v>
      </c>
      <c r="H33" s="5">
        <v>0.76377952755905498</v>
      </c>
      <c r="I33" s="5"/>
      <c r="J33" s="5"/>
      <c r="K33" s="4" t="s">
        <v>17</v>
      </c>
      <c r="L33" s="5">
        <v>9.55555555555555</v>
      </c>
      <c r="M33" s="5">
        <v>5.4133333333333304</v>
      </c>
      <c r="N33" s="5">
        <v>9.6666666666666607</v>
      </c>
      <c r="O33" s="3"/>
      <c r="P33" s="5">
        <v>0.98850574712643602</v>
      </c>
      <c r="Q33" s="5">
        <v>0.75185185185185199</v>
      </c>
    </row>
    <row r="34" spans="2:17" x14ac:dyDescent="0.35">
      <c r="B34" s="4" t="s">
        <v>20</v>
      </c>
      <c r="C34" s="5">
        <v>10</v>
      </c>
      <c r="D34" s="5">
        <v>5.82</v>
      </c>
      <c r="E34" s="5">
        <v>1</v>
      </c>
      <c r="F34" s="5"/>
      <c r="G34" s="5">
        <v>1</v>
      </c>
      <c r="H34" s="5">
        <v>0.76377952755905498</v>
      </c>
      <c r="I34" s="5"/>
      <c r="J34" s="5"/>
      <c r="K34" s="4" t="s">
        <v>20</v>
      </c>
      <c r="L34" s="5">
        <v>9.6666666666666607</v>
      </c>
      <c r="M34" s="5">
        <v>5.28</v>
      </c>
      <c r="N34" s="5">
        <v>10</v>
      </c>
      <c r="O34" s="3"/>
      <c r="P34" s="5">
        <v>1</v>
      </c>
      <c r="Q34" s="5">
        <v>0.73333333333333295</v>
      </c>
    </row>
    <row r="35" spans="2:17" x14ac:dyDescent="0.35">
      <c r="B35" s="8" t="s">
        <v>14</v>
      </c>
      <c r="C35" s="9">
        <v>9.9999999991835899</v>
      </c>
      <c r="D35" s="9">
        <v>5.8200000005878101</v>
      </c>
      <c r="E35" s="9">
        <v>1.0000000008164001</v>
      </c>
      <c r="F35" s="9">
        <v>0.62871287128712805</v>
      </c>
      <c r="G35" s="9">
        <v>0.99999999991835897</v>
      </c>
      <c r="H35" s="9">
        <v>0.76377952763619505</v>
      </c>
      <c r="I35" s="5"/>
      <c r="J35" s="5"/>
      <c r="K35" s="8" t="s">
        <v>14</v>
      </c>
      <c r="L35" s="9">
        <v>9.6666658955374896</v>
      </c>
      <c r="M35" s="9">
        <v>5.2800009253550098</v>
      </c>
      <c r="N35" s="9">
        <v>9.9999976866124598</v>
      </c>
      <c r="O35" s="9">
        <v>0.67415730337078605</v>
      </c>
      <c r="P35" s="9">
        <v>0.99999992022801598</v>
      </c>
      <c r="Q35" s="9">
        <v>0.73333346185486303</v>
      </c>
    </row>
    <row r="36" spans="2:17" x14ac:dyDescent="0.35">
      <c r="B36" s="4" t="s">
        <v>24</v>
      </c>
      <c r="C36" s="5">
        <v>10</v>
      </c>
      <c r="D36" s="5">
        <v>5.82</v>
      </c>
      <c r="E36" s="5">
        <v>1</v>
      </c>
      <c r="F36" s="5"/>
      <c r="G36" s="5">
        <v>1</v>
      </c>
      <c r="H36" s="5">
        <v>0.76377952755905498</v>
      </c>
      <c r="I36" s="5"/>
      <c r="J36" s="5"/>
      <c r="K36" s="4" t="s">
        <v>24</v>
      </c>
      <c r="L36" s="5">
        <v>9.6666666666666607</v>
      </c>
      <c r="M36" s="5">
        <v>5.28</v>
      </c>
      <c r="N36" s="5">
        <v>10</v>
      </c>
      <c r="O36" s="3"/>
      <c r="P36" s="5">
        <v>1</v>
      </c>
      <c r="Q36" s="5">
        <v>0.73333333333333295</v>
      </c>
    </row>
    <row r="37" spans="2:17" x14ac:dyDescent="0.35">
      <c r="B37" s="4" t="s">
        <v>18</v>
      </c>
      <c r="C37" s="5">
        <v>6.0566037735849001</v>
      </c>
      <c r="D37" s="5">
        <v>7.61320754716981</v>
      </c>
      <c r="E37" s="5">
        <v>4.9433962264150901</v>
      </c>
      <c r="F37" s="5"/>
      <c r="G37" s="5">
        <v>0.60566037735848999</v>
      </c>
      <c r="H37" s="5">
        <v>0.99910860199078799</v>
      </c>
      <c r="I37" s="5"/>
      <c r="J37" s="5"/>
      <c r="K37" s="4" t="s">
        <v>18</v>
      </c>
      <c r="L37" s="5">
        <v>5.8616352201257804</v>
      </c>
      <c r="M37" s="5">
        <v>6.8332075471697999</v>
      </c>
      <c r="N37" s="5">
        <v>5.52830188679245</v>
      </c>
      <c r="O37" s="3"/>
      <c r="P37" s="5">
        <v>0.60637605725439103</v>
      </c>
      <c r="Q37" s="5">
        <v>0.94905660377358403</v>
      </c>
    </row>
    <row r="38" spans="2:17" x14ac:dyDescent="0.35">
      <c r="B38" s="4" t="s">
        <v>21</v>
      </c>
      <c r="C38" s="5">
        <v>6</v>
      </c>
      <c r="D38" s="5">
        <v>7.62</v>
      </c>
      <c r="E38" s="5">
        <v>5</v>
      </c>
      <c r="F38" s="5"/>
      <c r="G38" s="5">
        <v>0.6</v>
      </c>
      <c r="H38" s="5">
        <v>1</v>
      </c>
      <c r="I38" s="5"/>
      <c r="J38" s="5"/>
      <c r="K38" s="4" t="s">
        <v>21</v>
      </c>
      <c r="L38" s="5">
        <v>4.3333333333333304</v>
      </c>
      <c r="M38" s="5">
        <v>7.2</v>
      </c>
      <c r="N38" s="5">
        <v>4</v>
      </c>
      <c r="O38" s="3"/>
      <c r="P38" s="5">
        <v>0.44827586206896503</v>
      </c>
      <c r="Q38" s="5">
        <v>1</v>
      </c>
    </row>
    <row r="39" spans="2:17" x14ac:dyDescent="0.35">
      <c r="B39" s="8" t="s">
        <v>15</v>
      </c>
      <c r="C39" s="9">
        <v>9.0452197015904492</v>
      </c>
      <c r="D39" s="9">
        <v>6.5074418148548698</v>
      </c>
      <c r="E39" s="9">
        <v>1.9547802984095399</v>
      </c>
      <c r="F39" s="13">
        <v>0.49999424521601998</v>
      </c>
      <c r="G39" s="9">
        <v>0.90452197015904501</v>
      </c>
      <c r="H39" s="9">
        <v>0.85399498882609903</v>
      </c>
      <c r="I39" s="5">
        <f>5.82/7.62</f>
        <v>0.76377952755905509</v>
      </c>
      <c r="J39" s="5"/>
      <c r="K39" s="8" t="s">
        <v>15</v>
      </c>
      <c r="L39" s="9">
        <v>9.3333333411277497</v>
      </c>
      <c r="M39" s="9">
        <v>5.6799999906466896</v>
      </c>
      <c r="N39" s="9">
        <v>9.0000000233832598</v>
      </c>
      <c r="O39" s="16">
        <v>0.49999999943053403</v>
      </c>
      <c r="P39" s="9">
        <v>0.96551724218562895</v>
      </c>
      <c r="Q39" s="9">
        <v>0.78888888758981801</v>
      </c>
    </row>
    <row r="40" spans="2:17" x14ac:dyDescent="0.35">
      <c r="B40" s="10" t="s">
        <v>27</v>
      </c>
      <c r="C40" s="11"/>
      <c r="D40" s="11"/>
      <c r="E40" s="11"/>
      <c r="F40" s="11"/>
      <c r="G40" s="11"/>
      <c r="H40" s="11"/>
      <c r="I40" s="5"/>
      <c r="J40" s="5"/>
      <c r="K40" s="10" t="s">
        <v>27</v>
      </c>
      <c r="L40" s="11"/>
      <c r="M40" s="11"/>
      <c r="N40" s="11"/>
      <c r="O40" s="17"/>
      <c r="P40" s="11"/>
      <c r="Q40" s="11"/>
    </row>
    <row r="41" spans="2:17" x14ac:dyDescent="0.35">
      <c r="B41" s="4" t="s">
        <v>22</v>
      </c>
      <c r="C41" s="5">
        <v>3</v>
      </c>
      <c r="D41" s="5">
        <v>10</v>
      </c>
      <c r="E41" s="5">
        <v>10</v>
      </c>
      <c r="F41" s="5"/>
      <c r="G41" s="5">
        <v>0.34615384615384598</v>
      </c>
      <c r="H41" s="5">
        <v>1</v>
      </c>
      <c r="I41" s="5"/>
      <c r="J41" s="5"/>
      <c r="K41" s="4" t="s">
        <v>22</v>
      </c>
      <c r="L41" s="5">
        <v>4.3333333333333304</v>
      </c>
      <c r="M41" s="5">
        <v>9.4</v>
      </c>
      <c r="N41" s="5">
        <v>10</v>
      </c>
      <c r="O41" s="3"/>
      <c r="P41" s="5">
        <v>0.54166666666666596</v>
      </c>
      <c r="Q41" s="5">
        <v>1</v>
      </c>
    </row>
    <row r="42" spans="2:17" x14ac:dyDescent="0.35">
      <c r="B42" s="4" t="s">
        <v>16</v>
      </c>
      <c r="C42" s="5">
        <v>3</v>
      </c>
      <c r="D42" s="5">
        <v>10</v>
      </c>
      <c r="E42" s="5">
        <v>10</v>
      </c>
      <c r="F42" s="5"/>
      <c r="G42" s="5">
        <v>0.34615384615384598</v>
      </c>
      <c r="H42" s="5">
        <v>1</v>
      </c>
      <c r="I42" s="5"/>
      <c r="J42" s="5"/>
      <c r="K42" s="4" t="s">
        <v>16</v>
      </c>
      <c r="L42" s="5">
        <v>4.93333333333333</v>
      </c>
      <c r="M42" s="5">
        <v>9.2319999999999904</v>
      </c>
      <c r="N42" s="5">
        <v>9.4</v>
      </c>
      <c r="O42" s="3"/>
      <c r="P42" s="5">
        <v>0.61666666666666603</v>
      </c>
      <c r="Q42" s="5">
        <v>0.98212765957446702</v>
      </c>
    </row>
    <row r="43" spans="2:17" x14ac:dyDescent="0.35">
      <c r="B43" s="4" t="s">
        <v>19</v>
      </c>
      <c r="C43" s="5">
        <v>3</v>
      </c>
      <c r="D43" s="5">
        <v>10</v>
      </c>
      <c r="E43" s="5">
        <v>10</v>
      </c>
      <c r="F43" s="5"/>
      <c r="G43" s="5">
        <v>0.34615384615384598</v>
      </c>
      <c r="H43" s="5">
        <v>1</v>
      </c>
      <c r="I43" s="5"/>
      <c r="J43" s="5"/>
      <c r="K43" s="4" t="s">
        <v>19</v>
      </c>
      <c r="L43" s="5">
        <v>4.3333333333333304</v>
      </c>
      <c r="M43" s="5">
        <v>9.4</v>
      </c>
      <c r="N43" s="5">
        <v>10</v>
      </c>
      <c r="O43" s="3"/>
      <c r="P43" s="5">
        <v>0.54166666666666596</v>
      </c>
      <c r="Q43" s="5">
        <v>1</v>
      </c>
    </row>
    <row r="44" spans="2:17" x14ac:dyDescent="0.35">
      <c r="B44" s="4" t="s">
        <v>23</v>
      </c>
      <c r="C44" s="5">
        <v>8</v>
      </c>
      <c r="D44" s="5">
        <v>1</v>
      </c>
      <c r="E44" s="5">
        <v>1</v>
      </c>
      <c r="F44" s="5"/>
      <c r="G44" s="5">
        <v>0.92307692307692302</v>
      </c>
      <c r="H44" s="5">
        <v>0.1</v>
      </c>
      <c r="I44" s="5"/>
      <c r="J44" s="5"/>
      <c r="K44" s="4" t="s">
        <v>23</v>
      </c>
      <c r="L44" s="5">
        <v>6.6666666666666599</v>
      </c>
      <c r="M44" s="5">
        <v>1.6</v>
      </c>
      <c r="N44" s="5">
        <v>1</v>
      </c>
      <c r="O44" s="3"/>
      <c r="P44" s="5">
        <v>0.83333333333333304</v>
      </c>
      <c r="Q44" s="5">
        <v>0.170212765957446</v>
      </c>
    </row>
    <row r="45" spans="2:17" x14ac:dyDescent="0.35">
      <c r="B45" s="4" t="s">
        <v>17</v>
      </c>
      <c r="C45" s="5">
        <v>8.6666666666666607</v>
      </c>
      <c r="D45" s="5">
        <v>3</v>
      </c>
      <c r="E45" s="5">
        <v>3</v>
      </c>
      <c r="F45" s="5"/>
      <c r="G45" s="5">
        <v>1</v>
      </c>
      <c r="H45" s="5">
        <v>0.3</v>
      </c>
      <c r="I45" s="5"/>
      <c r="J45" s="5"/>
      <c r="K45" s="4" t="s">
        <v>17</v>
      </c>
      <c r="L45" s="5">
        <v>7.7777777777777697</v>
      </c>
      <c r="M45" s="5">
        <v>4.93333333333333</v>
      </c>
      <c r="N45" s="5">
        <v>4.3333333333333304</v>
      </c>
      <c r="O45" s="3"/>
      <c r="P45" s="5">
        <v>0.97222222222222199</v>
      </c>
      <c r="Q45" s="5">
        <v>0.52482269503546097</v>
      </c>
    </row>
    <row r="46" spans="2:17" x14ac:dyDescent="0.35">
      <c r="B46" s="4" t="s">
        <v>20</v>
      </c>
      <c r="C46" s="5">
        <v>8.6666666666666607</v>
      </c>
      <c r="D46" s="5">
        <v>3</v>
      </c>
      <c r="E46" s="5">
        <v>3</v>
      </c>
      <c r="F46" s="5"/>
      <c r="G46" s="5">
        <v>1</v>
      </c>
      <c r="H46" s="5">
        <v>0.3</v>
      </c>
      <c r="I46" s="5"/>
      <c r="J46" s="5"/>
      <c r="K46" s="4" t="s">
        <v>20</v>
      </c>
      <c r="L46" s="5">
        <v>8</v>
      </c>
      <c r="M46" s="5">
        <v>5.6</v>
      </c>
      <c r="N46" s="5">
        <v>5</v>
      </c>
      <c r="O46" s="3"/>
      <c r="P46" s="5">
        <v>1</v>
      </c>
      <c r="Q46" s="5">
        <v>0.59574468085106302</v>
      </c>
    </row>
    <row r="47" spans="2:17" x14ac:dyDescent="0.35">
      <c r="B47" s="8" t="s">
        <v>14</v>
      </c>
      <c r="C47" s="9">
        <v>3.00000005646418</v>
      </c>
      <c r="D47" s="9">
        <v>9.9999999435357907</v>
      </c>
      <c r="E47" s="18">
        <v>9.9999999435358102</v>
      </c>
      <c r="F47" s="9">
        <v>0.48295454545454503</v>
      </c>
      <c r="G47" s="9">
        <v>0.34615385266894499</v>
      </c>
      <c r="H47" s="9">
        <v>0.999999994353579</v>
      </c>
      <c r="I47" s="5"/>
      <c r="J47" s="5"/>
      <c r="K47" s="8" t="s">
        <v>14</v>
      </c>
      <c r="L47" s="9">
        <v>7.3333333326832602</v>
      </c>
      <c r="M47" s="9">
        <v>7.5200000005980501</v>
      </c>
      <c r="N47" s="18">
        <v>7.0000000006500596</v>
      </c>
      <c r="O47" s="15">
        <v>0.53134635149023601</v>
      </c>
      <c r="P47" s="9">
        <v>0.91666666658540796</v>
      </c>
      <c r="Q47" s="9">
        <v>0.80000000006362304</v>
      </c>
    </row>
    <row r="48" spans="2:17" x14ac:dyDescent="0.35">
      <c r="B48" s="4" t="s">
        <v>24</v>
      </c>
      <c r="C48" s="5">
        <v>3</v>
      </c>
      <c r="D48" s="5">
        <v>10</v>
      </c>
      <c r="E48" s="5">
        <v>10</v>
      </c>
      <c r="F48" s="5"/>
      <c r="G48" s="5">
        <v>0.34615384615384598</v>
      </c>
      <c r="H48" s="5">
        <v>1</v>
      </c>
      <c r="I48" s="5"/>
      <c r="J48" s="5"/>
      <c r="K48" s="4" t="s">
        <v>24</v>
      </c>
      <c r="L48" s="5">
        <v>4.3333333333333304</v>
      </c>
      <c r="M48" s="5">
        <v>9.4</v>
      </c>
      <c r="N48" s="5">
        <v>10</v>
      </c>
      <c r="O48" s="3"/>
      <c r="P48" s="5">
        <v>0.54166666666666596</v>
      </c>
      <c r="Q48" s="5">
        <v>1</v>
      </c>
    </row>
    <row r="49" spans="2:17" x14ac:dyDescent="0.35">
      <c r="B49" s="4" t="s">
        <v>18</v>
      </c>
      <c r="C49" s="5">
        <v>3.39622641509433</v>
      </c>
      <c r="D49" s="5">
        <v>9.6037735849056496</v>
      </c>
      <c r="E49" s="5">
        <v>9.6037735849056602</v>
      </c>
      <c r="F49" s="5"/>
      <c r="G49" s="5">
        <v>0.39187227866473101</v>
      </c>
      <c r="H49" s="5">
        <v>0.96037735849056505</v>
      </c>
      <c r="I49" s="5"/>
      <c r="J49" s="5"/>
      <c r="K49" s="4" t="s">
        <v>18</v>
      </c>
      <c r="L49" s="5">
        <v>5.2201257861635204</v>
      </c>
      <c r="M49" s="5">
        <v>9.1516981132075408</v>
      </c>
      <c r="N49" s="5">
        <v>9.1132075471698109</v>
      </c>
      <c r="O49" s="3"/>
      <c r="P49" s="5">
        <v>0.65251572327044005</v>
      </c>
      <c r="Q49" s="5">
        <v>0.97358490566037703</v>
      </c>
    </row>
    <row r="50" spans="2:17" x14ac:dyDescent="0.35">
      <c r="B50" s="4" t="s">
        <v>21</v>
      </c>
      <c r="C50" s="5">
        <v>3</v>
      </c>
      <c r="D50" s="5">
        <v>10</v>
      </c>
      <c r="E50" s="5">
        <v>10</v>
      </c>
      <c r="F50" s="5"/>
      <c r="G50" s="5">
        <v>0.34615384615384598</v>
      </c>
      <c r="H50" s="5">
        <v>1</v>
      </c>
      <c r="I50" s="5"/>
      <c r="J50" s="5"/>
      <c r="K50" s="4" t="s">
        <v>21</v>
      </c>
      <c r="L50" s="5">
        <v>4.3333333333333304</v>
      </c>
      <c r="M50" s="5">
        <v>9.4</v>
      </c>
      <c r="N50" s="5">
        <v>10</v>
      </c>
      <c r="O50" s="3"/>
      <c r="P50" s="5">
        <v>0.54166666666666596</v>
      </c>
      <c r="Q50" s="5">
        <v>1</v>
      </c>
    </row>
    <row r="51" spans="2:17" x14ac:dyDescent="0.35">
      <c r="B51" s="8" t="s">
        <v>15</v>
      </c>
      <c r="C51" s="9">
        <v>6.4993272078954796</v>
      </c>
      <c r="D51" s="9">
        <v>6.5006727921045098</v>
      </c>
      <c r="E51" s="18">
        <v>6.5006727921045098</v>
      </c>
      <c r="F51" s="13">
        <v>0.49999928851813902</v>
      </c>
      <c r="G51" s="9">
        <v>0.74992237014178598</v>
      </c>
      <c r="H51" s="9">
        <v>0.65006727921045104</v>
      </c>
      <c r="I51" s="5"/>
      <c r="J51" s="5"/>
      <c r="K51" s="8" t="s">
        <v>15</v>
      </c>
      <c r="L51" s="9">
        <v>7.3333334365307401</v>
      </c>
      <c r="M51" s="9">
        <v>7.5199997151751496</v>
      </c>
      <c r="N51" s="18">
        <v>6.9999996904077699</v>
      </c>
      <c r="O51" s="15">
        <v>0.50000325151097802</v>
      </c>
      <c r="P51" s="9">
        <v>0.91666667956634196</v>
      </c>
      <c r="Q51" s="9">
        <v>0.79999996969948395</v>
      </c>
    </row>
    <row r="52" spans="2:17" x14ac:dyDescent="0.35">
      <c r="B52" s="2" t="s">
        <v>28</v>
      </c>
      <c r="C52" s="5"/>
      <c r="D52" s="5"/>
      <c r="E52" s="5"/>
      <c r="F52" s="5"/>
      <c r="G52" s="5"/>
      <c r="H52" s="5"/>
      <c r="I52" s="5"/>
      <c r="J52" s="5"/>
      <c r="K52" s="2" t="s">
        <v>28</v>
      </c>
      <c r="L52" s="5"/>
      <c r="M52" s="5"/>
      <c r="N52" s="5"/>
      <c r="O52" s="3"/>
      <c r="P52" s="5"/>
      <c r="Q52" s="5"/>
    </row>
    <row r="53" spans="2:17" x14ac:dyDescent="0.35">
      <c r="B53" s="4" t="s">
        <v>22</v>
      </c>
      <c r="C53" s="5">
        <v>6</v>
      </c>
      <c r="D53" s="5">
        <v>6.08</v>
      </c>
      <c r="E53" s="5">
        <v>1</v>
      </c>
      <c r="F53" s="5"/>
      <c r="G53" s="5">
        <v>0.81818181818181801</v>
      </c>
      <c r="H53" s="5">
        <v>0.82608695652173902</v>
      </c>
      <c r="I53" s="5"/>
      <c r="J53" s="5"/>
      <c r="K53" s="4" t="s">
        <v>22</v>
      </c>
      <c r="L53" s="5">
        <v>6.6666666666666599</v>
      </c>
      <c r="M53" s="5">
        <v>7.82</v>
      </c>
      <c r="N53" s="5">
        <v>3</v>
      </c>
      <c r="O53" s="3"/>
      <c r="P53" s="5">
        <v>0.90909090909090895</v>
      </c>
      <c r="Q53" s="5">
        <v>0.97022332506203401</v>
      </c>
    </row>
    <row r="54" spans="2:17" x14ac:dyDescent="0.35">
      <c r="B54" s="4" t="s">
        <v>16</v>
      </c>
      <c r="C54" s="5">
        <v>7.3066666666666604</v>
      </c>
      <c r="D54" s="5">
        <v>7.3343999999999996</v>
      </c>
      <c r="E54" s="5">
        <v>4.92</v>
      </c>
      <c r="F54" s="5"/>
      <c r="G54" s="5">
        <v>0.99636363636363601</v>
      </c>
      <c r="H54" s="5">
        <v>0.99652173913043396</v>
      </c>
      <c r="I54" s="5"/>
      <c r="J54" s="5"/>
      <c r="K54" s="4" t="s">
        <v>16</v>
      </c>
      <c r="L54" s="5">
        <v>7.26</v>
      </c>
      <c r="M54" s="5">
        <v>8.0335999999999999</v>
      </c>
      <c r="N54" s="5">
        <v>4.78</v>
      </c>
      <c r="O54" s="3"/>
      <c r="P54" s="5">
        <v>0.99</v>
      </c>
      <c r="Q54" s="5">
        <v>0.996724565756823</v>
      </c>
    </row>
    <row r="55" spans="2:17" x14ac:dyDescent="0.35">
      <c r="B55" s="4" t="s">
        <v>19</v>
      </c>
      <c r="C55" s="5">
        <v>7.3333333333333304</v>
      </c>
      <c r="D55" s="5">
        <v>7.36</v>
      </c>
      <c r="E55" s="5">
        <v>5</v>
      </c>
      <c r="F55" s="5"/>
      <c r="G55" s="5">
        <v>1</v>
      </c>
      <c r="H55" s="5">
        <v>1</v>
      </c>
      <c r="I55" s="5"/>
      <c r="J55" s="5"/>
      <c r="K55" s="4" t="s">
        <v>19</v>
      </c>
      <c r="L55" s="5">
        <v>7.3333333333333304</v>
      </c>
      <c r="M55" s="5">
        <v>8.06</v>
      </c>
      <c r="N55" s="5">
        <v>5</v>
      </c>
      <c r="O55" s="3"/>
      <c r="P55" s="5">
        <v>1</v>
      </c>
      <c r="Q55" s="5">
        <v>1</v>
      </c>
    </row>
    <row r="56" spans="2:17" x14ac:dyDescent="0.35">
      <c r="B56" s="4" t="s">
        <v>23</v>
      </c>
      <c r="C56" s="5">
        <v>6</v>
      </c>
      <c r="D56" s="5">
        <v>6.08</v>
      </c>
      <c r="E56" s="5">
        <v>1</v>
      </c>
      <c r="F56" s="5"/>
      <c r="G56" s="5">
        <v>0.81818181818181801</v>
      </c>
      <c r="H56" s="5">
        <v>0.82608695652173902</v>
      </c>
      <c r="I56" s="5"/>
      <c r="J56" s="5"/>
      <c r="K56" s="4" t="s">
        <v>23</v>
      </c>
      <c r="L56" s="5">
        <v>6</v>
      </c>
      <c r="M56" s="5">
        <v>6.22</v>
      </c>
      <c r="N56" s="5">
        <v>1</v>
      </c>
      <c r="O56" s="3"/>
      <c r="P56" s="5">
        <v>0.81818181818181801</v>
      </c>
      <c r="Q56" s="5">
        <v>0.77171215880893296</v>
      </c>
    </row>
    <row r="57" spans="2:17" x14ac:dyDescent="0.35">
      <c r="B57" s="4" t="s">
        <v>17</v>
      </c>
      <c r="C57" s="5">
        <v>7.3333333333333304</v>
      </c>
      <c r="D57" s="5">
        <v>7.36</v>
      </c>
      <c r="E57" s="5">
        <v>5</v>
      </c>
      <c r="F57" s="5"/>
      <c r="G57" s="5">
        <v>1</v>
      </c>
      <c r="H57" s="5">
        <v>1</v>
      </c>
      <c r="I57" s="5"/>
      <c r="J57" s="5"/>
      <c r="K57" s="4" t="s">
        <v>17</v>
      </c>
      <c r="L57" s="5">
        <v>7.3333333333333304</v>
      </c>
      <c r="M57" s="5">
        <v>8.06</v>
      </c>
      <c r="N57" s="5">
        <v>5</v>
      </c>
      <c r="O57" s="3"/>
      <c r="P57" s="5">
        <v>1</v>
      </c>
      <c r="Q57" s="5">
        <v>1</v>
      </c>
    </row>
    <row r="58" spans="2:17" x14ac:dyDescent="0.35">
      <c r="B58" s="4" t="s">
        <v>20</v>
      </c>
      <c r="C58" s="5">
        <v>7.3333333333333304</v>
      </c>
      <c r="D58" s="5">
        <v>7.36</v>
      </c>
      <c r="E58" s="5">
        <v>5</v>
      </c>
      <c r="F58" s="5"/>
      <c r="G58" s="5">
        <v>1</v>
      </c>
      <c r="H58" s="5">
        <v>1</v>
      </c>
      <c r="I58" s="5"/>
      <c r="J58" s="5"/>
      <c r="K58" s="4" t="s">
        <v>20</v>
      </c>
      <c r="L58" s="5">
        <v>7.3333333333333304</v>
      </c>
      <c r="M58" s="5">
        <v>8.06</v>
      </c>
      <c r="N58" s="5">
        <v>5</v>
      </c>
      <c r="O58" s="3"/>
      <c r="P58" s="5">
        <v>1</v>
      </c>
      <c r="Q58" s="5">
        <v>1</v>
      </c>
    </row>
    <row r="59" spans="2:17" x14ac:dyDescent="0.35">
      <c r="B59" s="8" t="s">
        <v>14</v>
      </c>
      <c r="C59" s="9">
        <v>7.3333333292593297</v>
      </c>
      <c r="D59" s="9">
        <v>7.3599999956000701</v>
      </c>
      <c r="E59" s="18">
        <v>5.0000000122220003</v>
      </c>
      <c r="F59" s="13">
        <v>0.5</v>
      </c>
      <c r="G59" s="9">
        <v>0.99999999944445395</v>
      </c>
      <c r="H59" s="9">
        <v>0.99999999940218298</v>
      </c>
      <c r="I59" s="5"/>
      <c r="J59" s="5"/>
      <c r="K59" s="8" t="s">
        <v>14</v>
      </c>
      <c r="L59" s="9">
        <v>7.3333333333015203</v>
      </c>
      <c r="M59" s="9">
        <v>8.0599999999885394</v>
      </c>
      <c r="N59" s="18">
        <v>4.9999999999045599</v>
      </c>
      <c r="O59" s="15">
        <v>0.5</v>
      </c>
      <c r="P59" s="9">
        <v>0.99999999999566103</v>
      </c>
      <c r="Q59" s="9">
        <v>0.99999999999857803</v>
      </c>
    </row>
    <row r="60" spans="2:17" x14ac:dyDescent="0.35">
      <c r="B60" s="4" t="s">
        <v>24</v>
      </c>
      <c r="C60" s="5">
        <v>6</v>
      </c>
      <c r="D60" s="5">
        <v>6.08</v>
      </c>
      <c r="E60" s="5">
        <v>1</v>
      </c>
      <c r="F60" s="5"/>
      <c r="G60" s="5">
        <v>0.81818181818181801</v>
      </c>
      <c r="H60" s="5">
        <v>0.82608695652173902</v>
      </c>
      <c r="I60" s="5"/>
      <c r="J60" s="5"/>
      <c r="K60" s="4" t="s">
        <v>24</v>
      </c>
      <c r="L60" s="5">
        <v>6.6666666666666599</v>
      </c>
      <c r="M60" s="5">
        <v>7.82</v>
      </c>
      <c r="N60" s="5">
        <v>3</v>
      </c>
      <c r="O60" s="3"/>
      <c r="P60" s="5">
        <v>0.90909090909090895</v>
      </c>
      <c r="Q60" s="5">
        <v>0.97022332506203401</v>
      </c>
    </row>
    <row r="61" spans="2:17" x14ac:dyDescent="0.35">
      <c r="B61" s="4" t="s">
        <v>18</v>
      </c>
      <c r="C61" s="5">
        <v>7.3081761006289296</v>
      </c>
      <c r="D61" s="5">
        <v>7.3358490566037702</v>
      </c>
      <c r="E61" s="5">
        <v>4.9245283018867898</v>
      </c>
      <c r="F61" s="5"/>
      <c r="G61" s="5">
        <v>0.99656946826758097</v>
      </c>
      <c r="H61" s="5">
        <v>0.996718621821164</v>
      </c>
      <c r="I61" s="5"/>
      <c r="J61" s="5"/>
      <c r="K61" s="4" t="s">
        <v>18</v>
      </c>
      <c r="L61" s="5">
        <v>7.2641509433962197</v>
      </c>
      <c r="M61" s="5">
        <v>8.0350943396226402</v>
      </c>
      <c r="N61" s="5">
        <v>4.7924528301886697</v>
      </c>
      <c r="O61" s="3"/>
      <c r="P61" s="5">
        <v>0.99056603773584895</v>
      </c>
      <c r="Q61" s="5">
        <v>0.99690996769511597</v>
      </c>
    </row>
    <row r="62" spans="2:17" x14ac:dyDescent="0.35">
      <c r="B62" s="4" t="s">
        <v>21</v>
      </c>
      <c r="C62" s="5">
        <v>7.3333333333333304</v>
      </c>
      <c r="D62" s="5">
        <v>7.36</v>
      </c>
      <c r="E62" s="5">
        <v>5</v>
      </c>
      <c r="F62" s="5"/>
      <c r="G62" s="5">
        <v>1</v>
      </c>
      <c r="H62" s="5">
        <v>1</v>
      </c>
      <c r="I62" s="5"/>
      <c r="J62" s="5"/>
      <c r="K62" s="4" t="s">
        <v>21</v>
      </c>
      <c r="L62" s="5">
        <v>7.3333333333333304</v>
      </c>
      <c r="M62" s="5">
        <v>8.06</v>
      </c>
      <c r="N62" s="5">
        <v>5</v>
      </c>
      <c r="O62" s="3"/>
      <c r="P62" s="5">
        <v>1</v>
      </c>
      <c r="Q62" s="5">
        <v>1</v>
      </c>
    </row>
    <row r="63" spans="2:17" x14ac:dyDescent="0.35">
      <c r="B63" s="8" t="s">
        <v>15</v>
      </c>
      <c r="C63" s="9">
        <v>7.3333311121503097</v>
      </c>
      <c r="D63" s="9">
        <v>7.3599978676642897</v>
      </c>
      <c r="E63" s="18">
        <v>4.9999933364509301</v>
      </c>
      <c r="F63" s="13">
        <v>0.50000024461694204</v>
      </c>
      <c r="G63" s="9">
        <v>0.99999969711140602</v>
      </c>
      <c r="H63" s="9">
        <v>0.99999971028047496</v>
      </c>
      <c r="I63" s="5"/>
      <c r="J63" s="5"/>
      <c r="K63" s="8" t="s">
        <v>15</v>
      </c>
      <c r="L63" s="9">
        <v>7.3333330877967899</v>
      </c>
      <c r="M63" s="9">
        <v>8.0599999116068393</v>
      </c>
      <c r="N63" s="18">
        <v>5.0000007366096098</v>
      </c>
      <c r="O63" s="15">
        <v>0.49999974484723902</v>
      </c>
      <c r="P63" s="9">
        <v>0.99999996651774403</v>
      </c>
      <c r="Q63" s="9">
        <v>0.99999998903310705</v>
      </c>
    </row>
    <row r="64" spans="2:17" x14ac:dyDescent="0.35">
      <c r="B64" s="10" t="s">
        <v>29</v>
      </c>
      <c r="C64" s="11"/>
      <c r="D64" s="11"/>
      <c r="E64" s="11"/>
      <c r="F64" s="11"/>
      <c r="G64" s="11"/>
      <c r="H64" s="11"/>
      <c r="I64" s="5"/>
      <c r="J64" s="5"/>
      <c r="K64" s="2" t="s">
        <v>29</v>
      </c>
      <c r="L64" s="5"/>
      <c r="M64" s="5"/>
      <c r="N64" s="5"/>
      <c r="O64" s="3"/>
      <c r="P64" s="5"/>
      <c r="Q64" s="5"/>
    </row>
    <row r="65" spans="2:17" x14ac:dyDescent="0.35">
      <c r="B65" s="4" t="s">
        <v>22</v>
      </c>
      <c r="C65" s="5">
        <v>6</v>
      </c>
      <c r="D65" s="5">
        <v>9</v>
      </c>
      <c r="E65" s="5">
        <v>7</v>
      </c>
      <c r="F65" s="5"/>
      <c r="G65" s="5">
        <v>0.69230769230769196</v>
      </c>
      <c r="H65" s="5">
        <v>1</v>
      </c>
      <c r="I65" s="5"/>
      <c r="J65" s="5"/>
      <c r="K65" s="4" t="s">
        <v>22</v>
      </c>
      <c r="L65" s="5">
        <v>5.6666666666666599</v>
      </c>
      <c r="M65" s="5">
        <v>7.5</v>
      </c>
      <c r="N65" s="5">
        <v>9</v>
      </c>
      <c r="O65" s="3"/>
      <c r="P65" s="5">
        <v>0.80952380952380898</v>
      </c>
      <c r="Q65" s="5">
        <v>1</v>
      </c>
    </row>
    <row r="66" spans="2:17" x14ac:dyDescent="0.35">
      <c r="B66" s="4" t="s">
        <v>16</v>
      </c>
      <c r="C66" s="5">
        <v>5</v>
      </c>
      <c r="D66" s="5">
        <v>9</v>
      </c>
      <c r="E66" s="5">
        <v>8</v>
      </c>
      <c r="F66" s="5"/>
      <c r="G66" s="5">
        <v>0.57692307692307698</v>
      </c>
      <c r="H66" s="5">
        <v>1</v>
      </c>
      <c r="I66" s="5"/>
      <c r="J66" s="5"/>
      <c r="K66" s="4" t="s">
        <v>16</v>
      </c>
      <c r="L66" s="5">
        <v>6.46</v>
      </c>
      <c r="M66" s="5">
        <v>7.1192000000000002</v>
      </c>
      <c r="N66" s="5">
        <v>6.62</v>
      </c>
      <c r="O66" s="3"/>
      <c r="P66" s="5">
        <v>0.92285714285714204</v>
      </c>
      <c r="Q66" s="5">
        <v>0.949226666666666</v>
      </c>
    </row>
    <row r="67" spans="2:17" x14ac:dyDescent="0.35">
      <c r="B67" s="4" t="s">
        <v>19</v>
      </c>
      <c r="C67" s="5">
        <v>5</v>
      </c>
      <c r="D67" s="5">
        <v>9</v>
      </c>
      <c r="E67" s="5">
        <v>8</v>
      </c>
      <c r="F67" s="5"/>
      <c r="G67" s="5">
        <v>0.57692307692307698</v>
      </c>
      <c r="H67" s="5">
        <v>1</v>
      </c>
      <c r="I67" s="5"/>
      <c r="J67" s="5"/>
      <c r="K67" s="4" t="s">
        <v>19</v>
      </c>
      <c r="L67" s="5">
        <v>5.6666666666666599</v>
      </c>
      <c r="M67" s="5">
        <v>7.5</v>
      </c>
      <c r="N67" s="5">
        <v>9</v>
      </c>
      <c r="O67" s="3"/>
      <c r="P67" s="5">
        <v>0.80952380952380898</v>
      </c>
      <c r="Q67" s="5">
        <v>1</v>
      </c>
    </row>
    <row r="68" spans="2:17" x14ac:dyDescent="0.35">
      <c r="B68" s="4" t="s">
        <v>23</v>
      </c>
      <c r="C68" s="5">
        <v>8</v>
      </c>
      <c r="D68" s="5">
        <v>3</v>
      </c>
      <c r="E68" s="5">
        <v>1</v>
      </c>
      <c r="F68" s="5"/>
      <c r="G68" s="5">
        <v>0.92307692307692302</v>
      </c>
      <c r="H68" s="5">
        <v>0.33333333333333298</v>
      </c>
      <c r="I68" s="5"/>
      <c r="J68" s="5"/>
      <c r="K68" s="4" t="s">
        <v>23</v>
      </c>
      <c r="L68" s="5">
        <v>5.6666666666666599</v>
      </c>
      <c r="M68" s="5">
        <v>4.38</v>
      </c>
      <c r="N68" s="5">
        <v>1</v>
      </c>
      <c r="O68" s="3"/>
      <c r="P68" s="5">
        <v>0.80952380952380898</v>
      </c>
      <c r="Q68" s="5">
        <v>0.58399999999999996</v>
      </c>
    </row>
    <row r="69" spans="2:17" x14ac:dyDescent="0.35">
      <c r="B69" s="4" t="s">
        <v>17</v>
      </c>
      <c r="C69" s="5">
        <v>8.6666666666666607</v>
      </c>
      <c r="D69" s="5">
        <v>5</v>
      </c>
      <c r="E69" s="5">
        <v>3</v>
      </c>
      <c r="F69" s="5"/>
      <c r="G69" s="5">
        <v>1</v>
      </c>
      <c r="H69" s="5">
        <v>0.55555555555555503</v>
      </c>
      <c r="I69" s="5"/>
      <c r="J69" s="5"/>
      <c r="K69" s="4" t="s">
        <v>17</v>
      </c>
      <c r="L69" s="5">
        <v>6.8888888888888804</v>
      </c>
      <c r="M69" s="5">
        <v>6.9133333333333304</v>
      </c>
      <c r="N69" s="5">
        <v>5.3333333333333304</v>
      </c>
      <c r="O69" s="3"/>
      <c r="P69" s="5">
        <v>0.98412698412698396</v>
      </c>
      <c r="Q69" s="5">
        <v>0.92177777777777703</v>
      </c>
    </row>
    <row r="70" spans="2:17" x14ac:dyDescent="0.35">
      <c r="B70" s="4" t="s">
        <v>20</v>
      </c>
      <c r="C70" s="5">
        <v>8.6666666666666607</v>
      </c>
      <c r="D70" s="5">
        <v>5</v>
      </c>
      <c r="E70" s="5">
        <v>3</v>
      </c>
      <c r="F70" s="5"/>
      <c r="G70" s="5">
        <v>1</v>
      </c>
      <c r="H70" s="5">
        <v>0.55555555555555503</v>
      </c>
      <c r="I70" s="5"/>
      <c r="J70" s="5"/>
      <c r="K70" s="4" t="s">
        <v>20</v>
      </c>
      <c r="L70" s="5">
        <v>7</v>
      </c>
      <c r="M70" s="5">
        <v>6.86</v>
      </c>
      <c r="N70" s="5">
        <v>5</v>
      </c>
      <c r="O70" s="3"/>
      <c r="P70" s="5">
        <v>1</v>
      </c>
      <c r="Q70" s="5">
        <v>0.91466666666666596</v>
      </c>
    </row>
    <row r="71" spans="2:17" x14ac:dyDescent="0.35">
      <c r="B71" s="8" t="s">
        <v>14</v>
      </c>
      <c r="C71" s="9">
        <v>6.0000008503729099</v>
      </c>
      <c r="D71" s="9">
        <v>8.9999991496270706</v>
      </c>
      <c r="E71" s="18">
        <v>6.9999991496270804</v>
      </c>
      <c r="F71" s="9">
        <v>0.48768472906403898</v>
      </c>
      <c r="G71" s="9">
        <v>0.69230779042764401</v>
      </c>
      <c r="H71" s="9">
        <v>0.99999990551411899</v>
      </c>
      <c r="I71" s="5"/>
      <c r="J71" s="5"/>
      <c r="K71" s="8" t="s">
        <v>14</v>
      </c>
      <c r="L71" s="9">
        <v>6.9999999965032798</v>
      </c>
      <c r="M71" s="9">
        <v>6.85999999748236</v>
      </c>
      <c r="N71" s="18">
        <v>4.9999999895098597</v>
      </c>
      <c r="O71" s="15">
        <v>0.69060773480662996</v>
      </c>
      <c r="P71" s="9">
        <v>0.99999999950046903</v>
      </c>
      <c r="Q71" s="9">
        <v>0.91466666633098204</v>
      </c>
    </row>
    <row r="72" spans="2:17" x14ac:dyDescent="0.35">
      <c r="B72" s="4" t="s">
        <v>24</v>
      </c>
      <c r="C72" s="5">
        <v>6</v>
      </c>
      <c r="D72" s="5">
        <v>9</v>
      </c>
      <c r="E72" s="5">
        <v>7</v>
      </c>
      <c r="F72" s="5"/>
      <c r="G72" s="5">
        <v>0.69230769230769196</v>
      </c>
      <c r="H72" s="5">
        <v>1</v>
      </c>
      <c r="I72" s="5"/>
      <c r="J72" s="5"/>
      <c r="K72" s="4" t="s">
        <v>24</v>
      </c>
      <c r="L72" s="5">
        <v>5.6666666666666599</v>
      </c>
      <c r="M72" s="5">
        <v>7.5</v>
      </c>
      <c r="N72" s="5">
        <v>9</v>
      </c>
      <c r="O72" s="3"/>
      <c r="P72" s="5">
        <v>0.80952380952380898</v>
      </c>
      <c r="Q72" s="5">
        <v>1</v>
      </c>
    </row>
    <row r="73" spans="2:17" x14ac:dyDescent="0.35">
      <c r="B73" s="4" t="s">
        <v>18</v>
      </c>
      <c r="C73" s="5">
        <v>5.28301886792452</v>
      </c>
      <c r="D73" s="5">
        <v>8.9999999999999893</v>
      </c>
      <c r="E73" s="5">
        <v>7.7169811320754702</v>
      </c>
      <c r="F73" s="5"/>
      <c r="G73" s="5">
        <v>0.60957910014513705</v>
      </c>
      <c r="H73" s="5">
        <v>0.999999999999999</v>
      </c>
      <c r="I73" s="5"/>
      <c r="J73" s="5"/>
      <c r="K73" s="4" t="s">
        <v>18</v>
      </c>
      <c r="L73" s="5">
        <v>6.4842767295597401</v>
      </c>
      <c r="M73" s="5">
        <v>7.10754716981132</v>
      </c>
      <c r="N73" s="5">
        <v>6.5471698113207504</v>
      </c>
      <c r="O73" s="3"/>
      <c r="P73" s="5">
        <v>0.926325247079964</v>
      </c>
      <c r="Q73" s="5">
        <v>0.94767295597484202</v>
      </c>
    </row>
    <row r="74" spans="2:17" x14ac:dyDescent="0.35">
      <c r="B74" s="4" t="s">
        <v>21</v>
      </c>
      <c r="C74" s="5">
        <v>6</v>
      </c>
      <c r="D74" s="5">
        <v>9</v>
      </c>
      <c r="E74" s="5">
        <v>7</v>
      </c>
      <c r="F74" s="5"/>
      <c r="G74" s="5">
        <v>0.69230769230769196</v>
      </c>
      <c r="H74" s="5">
        <v>1</v>
      </c>
      <c r="I74" s="5"/>
      <c r="J74" s="5"/>
      <c r="K74" s="4" t="s">
        <v>21</v>
      </c>
      <c r="L74" s="5">
        <v>5.6666666666666599</v>
      </c>
      <c r="M74" s="5">
        <v>7.5</v>
      </c>
      <c r="N74" s="5">
        <v>9</v>
      </c>
      <c r="O74" s="3"/>
      <c r="P74" s="5">
        <v>0.80952380952380898</v>
      </c>
      <c r="Q74" s="5">
        <v>1</v>
      </c>
    </row>
    <row r="75" spans="2:17" x14ac:dyDescent="0.35">
      <c r="B75" s="8" t="s">
        <v>15</v>
      </c>
      <c r="C75" s="9">
        <v>7.4996974944369503</v>
      </c>
      <c r="D75" s="9">
        <v>7.5003025055630301</v>
      </c>
      <c r="E75" s="18">
        <v>5.5003025055630399</v>
      </c>
      <c r="F75" s="12">
        <v>0.49996090045901698</v>
      </c>
      <c r="G75" s="9">
        <v>0.86534971089657198</v>
      </c>
      <c r="H75" s="9">
        <v>0.83336694506255904</v>
      </c>
      <c r="I75" s="5"/>
      <c r="J75" s="5"/>
      <c r="K75" s="8" t="s">
        <v>15</v>
      </c>
      <c r="L75" s="9">
        <v>6.9999995298466304</v>
      </c>
      <c r="M75" s="9">
        <v>6.8599996614895797</v>
      </c>
      <c r="N75" s="18">
        <v>4.9999985895399099</v>
      </c>
      <c r="O75" s="15">
        <v>0.50000000357340701</v>
      </c>
      <c r="P75" s="9">
        <v>0.99999993283523403</v>
      </c>
      <c r="Q75" s="9">
        <v>0.914666621531944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5"/>
  <sheetViews>
    <sheetView zoomScale="120" zoomScaleNormal="12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G13" sqref="G1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90625" customWidth="1"/>
    <col min="7" max="7" width="11.90625" bestFit="1" customWidth="1"/>
    <col min="8" max="8" width="11.6328125" bestFit="1" customWidth="1"/>
    <col min="9" max="9" width="21.54296875" bestFit="1" customWidth="1"/>
    <col min="10" max="10" width="21.7265625" bestFit="1" customWidth="1"/>
    <col min="11" max="13" width="9.36328125" customWidth="1"/>
    <col min="14" max="14" width="12.54296875" customWidth="1"/>
    <col min="15" max="15" width="18.26953125" customWidth="1"/>
    <col min="16" max="16" width="9.26953125" customWidth="1"/>
    <col min="17" max="17" width="9" customWidth="1"/>
    <col min="18" max="18" width="9.36328125" bestFit="1" customWidth="1"/>
    <col min="19" max="19" width="11.81640625" bestFit="1" customWidth="1"/>
    <col min="20" max="20" width="11.90625" bestFit="1" customWidth="1"/>
    <col min="21" max="21" width="11.6328125" bestFit="1" customWidth="1"/>
    <col min="22" max="23" width="16.26953125" bestFit="1" customWidth="1"/>
  </cols>
  <sheetData>
    <row r="1" spans="2:22" x14ac:dyDescent="0.35">
      <c r="B1" s="1" t="s">
        <v>10</v>
      </c>
      <c r="C1" s="2">
        <v>1</v>
      </c>
      <c r="O1" s="1" t="s">
        <v>10</v>
      </c>
      <c r="P1" s="2">
        <v>0</v>
      </c>
    </row>
    <row r="3" spans="2:22" x14ac:dyDescent="0.35">
      <c r="B3" s="1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39</v>
      </c>
      <c r="H3" t="s">
        <v>38</v>
      </c>
      <c r="I3" t="s">
        <v>49</v>
      </c>
      <c r="J3" t="s">
        <v>50</v>
      </c>
      <c r="O3" s="1" t="s">
        <v>30</v>
      </c>
      <c r="P3" t="s">
        <v>32</v>
      </c>
      <c r="Q3" t="s">
        <v>33</v>
      </c>
      <c r="R3" t="s">
        <v>34</v>
      </c>
      <c r="S3" t="s">
        <v>35</v>
      </c>
      <c r="T3" t="s">
        <v>39</v>
      </c>
      <c r="U3" t="s">
        <v>38</v>
      </c>
    </row>
    <row r="4" spans="2:22" x14ac:dyDescent="0.35">
      <c r="B4" s="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2" t="s">
        <v>13</v>
      </c>
      <c r="P4" s="3"/>
      <c r="Q4" s="3"/>
      <c r="R4" s="3"/>
      <c r="S4" s="3"/>
      <c r="T4" s="3"/>
      <c r="U4" s="3"/>
    </row>
    <row r="5" spans="2:22" x14ac:dyDescent="0.35">
      <c r="B5" s="4" t="s">
        <v>22</v>
      </c>
      <c r="C5" s="5">
        <v>10</v>
      </c>
      <c r="D5" s="5">
        <v>10</v>
      </c>
      <c r="E5" s="5">
        <v>1</v>
      </c>
      <c r="F5" s="5"/>
      <c r="G5" s="5">
        <v>1</v>
      </c>
      <c r="H5" s="5">
        <v>1</v>
      </c>
      <c r="I5" s="5">
        <v>20</v>
      </c>
      <c r="J5" s="5">
        <v>100</v>
      </c>
      <c r="K5" s="5">
        <f>ABS(C5/D5)-(I5/J5)</f>
        <v>0.8</v>
      </c>
      <c r="L5" s="5"/>
      <c r="M5" s="5"/>
      <c r="N5" s="5"/>
      <c r="O5" s="4" t="s">
        <v>22</v>
      </c>
      <c r="P5" s="5">
        <v>9.6666666666666607</v>
      </c>
      <c r="Q5" s="5">
        <v>9.42</v>
      </c>
      <c r="R5" s="5">
        <v>1</v>
      </c>
      <c r="S5" s="3"/>
      <c r="T5" s="5">
        <v>1</v>
      </c>
      <c r="U5" s="5">
        <v>1</v>
      </c>
      <c r="V5">
        <f>ABS(T5/U5 - P$10/Q$70)</f>
        <v>0.40913508260446951</v>
      </c>
    </row>
    <row r="6" spans="2:22" x14ac:dyDescent="0.35">
      <c r="B6" s="4" t="s">
        <v>16</v>
      </c>
      <c r="C6" s="5">
        <v>10</v>
      </c>
      <c r="D6" s="5">
        <v>10</v>
      </c>
      <c r="E6" s="5">
        <v>1</v>
      </c>
      <c r="F6" s="5"/>
      <c r="G6" s="5">
        <v>1</v>
      </c>
      <c r="H6" s="5">
        <v>1</v>
      </c>
      <c r="I6" s="5">
        <v>20</v>
      </c>
      <c r="J6" s="5">
        <v>100</v>
      </c>
      <c r="K6" s="5">
        <f t="shared" ref="K6:K69" si="0">ABS(C6/D6)-(I6/J6)</f>
        <v>0.8</v>
      </c>
      <c r="L6" s="5"/>
      <c r="M6" s="5"/>
      <c r="N6" s="5"/>
      <c r="O6" s="4" t="s">
        <v>16</v>
      </c>
      <c r="P6" s="5">
        <v>9.4733333333333292</v>
      </c>
      <c r="Q6" s="5">
        <v>9.2576000000000001</v>
      </c>
      <c r="R6" s="5">
        <v>1.58</v>
      </c>
      <c r="S6" s="3"/>
      <c r="T6" s="5">
        <v>0.98</v>
      </c>
      <c r="U6" s="5">
        <v>0.98276008492569</v>
      </c>
      <c r="V6">
        <f t="shared" ref="V6:V15" si="1">ABS(T6/U6 - P$10/Q$70)</f>
        <v>0.41194358588825797</v>
      </c>
    </row>
    <row r="7" spans="2:22" x14ac:dyDescent="0.35">
      <c r="B7" s="4" t="s">
        <v>19</v>
      </c>
      <c r="C7" s="5">
        <v>10</v>
      </c>
      <c r="D7" s="5">
        <v>10</v>
      </c>
      <c r="E7" s="5">
        <v>1</v>
      </c>
      <c r="F7" s="5"/>
      <c r="G7" s="5">
        <v>1</v>
      </c>
      <c r="H7" s="5">
        <v>1</v>
      </c>
      <c r="I7" s="5">
        <v>20</v>
      </c>
      <c r="J7" s="5">
        <v>100</v>
      </c>
      <c r="K7" s="5">
        <f t="shared" si="0"/>
        <v>0.8</v>
      </c>
      <c r="L7" s="5"/>
      <c r="M7" s="5"/>
      <c r="N7" s="5"/>
      <c r="O7" s="4" t="s">
        <v>19</v>
      </c>
      <c r="P7" s="5">
        <v>9.6666666666666607</v>
      </c>
      <c r="Q7" s="5">
        <v>9.42</v>
      </c>
      <c r="R7" s="5">
        <v>1</v>
      </c>
      <c r="S7" s="3"/>
      <c r="T7" s="5">
        <v>1</v>
      </c>
      <c r="U7" s="5">
        <v>1</v>
      </c>
      <c r="V7">
        <f t="shared" si="1"/>
        <v>0.40913508260446951</v>
      </c>
    </row>
    <row r="8" spans="2:22" x14ac:dyDescent="0.35">
      <c r="B8" s="4" t="s">
        <v>23</v>
      </c>
      <c r="C8" s="5">
        <v>10</v>
      </c>
      <c r="D8" s="5">
        <v>10</v>
      </c>
      <c r="E8" s="5">
        <v>1</v>
      </c>
      <c r="F8" s="5"/>
      <c r="G8" s="5">
        <v>1</v>
      </c>
      <c r="H8" s="5">
        <v>1</v>
      </c>
      <c r="I8" s="5">
        <v>20</v>
      </c>
      <c r="J8" s="5">
        <v>100</v>
      </c>
      <c r="K8" s="5">
        <f t="shared" si="0"/>
        <v>0.8</v>
      </c>
      <c r="L8" s="5"/>
      <c r="M8" s="5"/>
      <c r="N8" s="5"/>
      <c r="O8" s="4" t="s">
        <v>23</v>
      </c>
      <c r="P8" s="5">
        <v>9.6666666666666607</v>
      </c>
      <c r="Q8" s="5">
        <v>9.42</v>
      </c>
      <c r="R8" s="5">
        <v>1</v>
      </c>
      <c r="S8" s="3"/>
      <c r="T8" s="5">
        <v>1</v>
      </c>
      <c r="U8" s="5">
        <v>1</v>
      </c>
      <c r="V8">
        <f t="shared" si="1"/>
        <v>0.40913508260446951</v>
      </c>
    </row>
    <row r="9" spans="2:22" x14ac:dyDescent="0.35">
      <c r="B9" s="4" t="s">
        <v>17</v>
      </c>
      <c r="C9" s="5">
        <v>10</v>
      </c>
      <c r="D9" s="5">
        <v>10</v>
      </c>
      <c r="E9" s="5">
        <v>1</v>
      </c>
      <c r="F9" s="5"/>
      <c r="G9" s="5">
        <v>1</v>
      </c>
      <c r="H9" s="5">
        <v>1</v>
      </c>
      <c r="I9" s="5">
        <v>20</v>
      </c>
      <c r="J9" s="5">
        <v>100</v>
      </c>
      <c r="K9" s="5">
        <f t="shared" si="0"/>
        <v>0.8</v>
      </c>
      <c r="L9" s="5"/>
      <c r="M9" s="5"/>
      <c r="N9" s="5"/>
      <c r="O9" s="4" t="s">
        <v>17</v>
      </c>
      <c r="P9" s="5">
        <v>9.55555555555555</v>
      </c>
      <c r="Q9" s="5">
        <v>9.3266666666666609</v>
      </c>
      <c r="R9" s="5">
        <v>1.3333333333333299</v>
      </c>
      <c r="S9" s="3"/>
      <c r="T9" s="5">
        <v>0.98850574712643602</v>
      </c>
      <c r="U9" s="5">
        <v>0.99009200283085597</v>
      </c>
      <c r="V9">
        <f t="shared" si="1"/>
        <v>0.41073721220443049</v>
      </c>
    </row>
    <row r="10" spans="2:22" x14ac:dyDescent="0.35">
      <c r="B10" s="4" t="s">
        <v>20</v>
      </c>
      <c r="C10" s="5">
        <v>10</v>
      </c>
      <c r="D10" s="5">
        <v>10</v>
      </c>
      <c r="E10" s="5">
        <v>1</v>
      </c>
      <c r="F10" s="5"/>
      <c r="G10" s="5">
        <v>1</v>
      </c>
      <c r="H10" s="5">
        <v>1</v>
      </c>
      <c r="I10" s="5">
        <v>20</v>
      </c>
      <c r="J10" s="5">
        <v>100</v>
      </c>
      <c r="K10" s="5">
        <f t="shared" si="0"/>
        <v>0.8</v>
      </c>
      <c r="L10" s="5"/>
      <c r="M10" s="5"/>
      <c r="N10" s="5"/>
      <c r="O10" s="4" t="s">
        <v>20</v>
      </c>
      <c r="P10" s="5">
        <v>9.6666666666666607</v>
      </c>
      <c r="Q10" s="5">
        <v>9.42</v>
      </c>
      <c r="R10" s="5">
        <v>1</v>
      </c>
      <c r="S10" s="3"/>
      <c r="T10" s="5">
        <v>1</v>
      </c>
      <c r="U10" s="5">
        <v>1</v>
      </c>
      <c r="V10">
        <f t="shared" si="1"/>
        <v>0.40913508260446951</v>
      </c>
    </row>
    <row r="11" spans="2:22" x14ac:dyDescent="0.35">
      <c r="B11" s="8" t="s">
        <v>14</v>
      </c>
      <c r="C11" s="9">
        <v>9.9999999999806999</v>
      </c>
      <c r="D11" s="9">
        <v>9.9999999999807105</v>
      </c>
      <c r="E11" s="9">
        <v>1.0000000000192899</v>
      </c>
      <c r="F11" s="14">
        <v>0.5</v>
      </c>
      <c r="G11" s="9">
        <v>0.99999999999806999</v>
      </c>
      <c r="H11" s="9">
        <v>0.99999999999807099</v>
      </c>
      <c r="I11" s="9">
        <v>19.9999999999614</v>
      </c>
      <c r="J11" s="9">
        <v>99.999999999614204</v>
      </c>
      <c r="K11" s="5">
        <f t="shared" si="0"/>
        <v>0.79999999999961324</v>
      </c>
      <c r="L11" s="34"/>
      <c r="M11" s="34"/>
      <c r="N11" s="5"/>
      <c r="O11" s="8" t="s">
        <v>14</v>
      </c>
      <c r="P11" s="9">
        <v>9.6666666601356308</v>
      </c>
      <c r="Q11" s="9">
        <v>9.4199999945139297</v>
      </c>
      <c r="R11" s="9">
        <v>1.00000001959309</v>
      </c>
      <c r="S11" s="15">
        <v>0.5</v>
      </c>
      <c r="T11" s="9">
        <v>0.999999999324376</v>
      </c>
      <c r="U11" s="9">
        <v>0.99999999941761497</v>
      </c>
      <c r="V11">
        <f t="shared" si="1"/>
        <v>0.40913508269770849</v>
      </c>
    </row>
    <row r="12" spans="2:22" x14ac:dyDescent="0.35">
      <c r="B12" s="4" t="s">
        <v>24</v>
      </c>
      <c r="C12" s="5">
        <v>10</v>
      </c>
      <c r="D12" s="5">
        <v>10</v>
      </c>
      <c r="E12" s="5">
        <v>1</v>
      </c>
      <c r="F12" s="5"/>
      <c r="G12" s="5">
        <v>1</v>
      </c>
      <c r="H12" s="5">
        <v>1</v>
      </c>
      <c r="I12" s="5">
        <v>20</v>
      </c>
      <c r="J12" s="5">
        <v>100</v>
      </c>
      <c r="K12" s="5">
        <f t="shared" si="0"/>
        <v>0.8</v>
      </c>
      <c r="L12" s="5"/>
      <c r="M12" s="5"/>
      <c r="N12" s="5"/>
      <c r="O12" s="4" t="s">
        <v>24</v>
      </c>
      <c r="P12" s="5">
        <v>9.6666666666666607</v>
      </c>
      <c r="Q12" s="5">
        <v>9.42</v>
      </c>
      <c r="R12" s="5">
        <v>1</v>
      </c>
      <c r="S12" s="3"/>
      <c r="T12" s="5">
        <v>1</v>
      </c>
      <c r="U12" s="5">
        <v>1</v>
      </c>
      <c r="V12">
        <f t="shared" si="1"/>
        <v>0.40913508260446951</v>
      </c>
    </row>
    <row r="13" spans="2:22" x14ac:dyDescent="0.35">
      <c r="B13" s="4" t="s">
        <v>18</v>
      </c>
      <c r="C13" s="5">
        <v>10</v>
      </c>
      <c r="D13" s="5">
        <v>10</v>
      </c>
      <c r="E13" s="5">
        <v>1</v>
      </c>
      <c r="F13" s="5"/>
      <c r="G13" s="5">
        <v>1</v>
      </c>
      <c r="H13" s="5">
        <v>1</v>
      </c>
      <c r="I13" s="5">
        <v>20</v>
      </c>
      <c r="J13" s="5">
        <v>100</v>
      </c>
      <c r="K13" s="5">
        <f t="shared" si="0"/>
        <v>0.8</v>
      </c>
      <c r="L13" s="5"/>
      <c r="M13" s="5"/>
      <c r="N13" s="5"/>
      <c r="O13" s="4" t="s">
        <v>18</v>
      </c>
      <c r="P13" s="5">
        <v>9.4779874213836397</v>
      </c>
      <c r="Q13" s="5">
        <v>9.2615094339622601</v>
      </c>
      <c r="R13" s="5">
        <v>1.56603773584905</v>
      </c>
      <c r="S13" s="3"/>
      <c r="T13" s="5">
        <v>0.98048145738451498</v>
      </c>
      <c r="U13" s="5">
        <v>0.98317509914673695</v>
      </c>
      <c r="V13">
        <f t="shared" si="1"/>
        <v>0.41187482017975974</v>
      </c>
    </row>
    <row r="14" spans="2:22" x14ac:dyDescent="0.35">
      <c r="B14" s="4" t="s">
        <v>21</v>
      </c>
      <c r="C14" s="5">
        <v>10</v>
      </c>
      <c r="D14" s="5">
        <v>10</v>
      </c>
      <c r="E14" s="5">
        <v>1</v>
      </c>
      <c r="F14" s="5"/>
      <c r="G14" s="5">
        <v>1</v>
      </c>
      <c r="H14" s="5">
        <v>1</v>
      </c>
      <c r="I14" s="5">
        <v>20</v>
      </c>
      <c r="J14" s="5">
        <v>100</v>
      </c>
      <c r="K14" s="5">
        <f t="shared" si="0"/>
        <v>0.8</v>
      </c>
      <c r="L14" s="5"/>
      <c r="M14" s="5"/>
      <c r="N14" s="5"/>
      <c r="O14" s="4" t="s">
        <v>21</v>
      </c>
      <c r="P14" s="5">
        <v>9.6666666666666607</v>
      </c>
      <c r="Q14" s="5">
        <v>9.42</v>
      </c>
      <c r="R14" s="5">
        <v>1</v>
      </c>
      <c r="S14" s="3"/>
      <c r="T14" s="5">
        <v>1</v>
      </c>
      <c r="U14" s="5">
        <v>1</v>
      </c>
      <c r="V14">
        <f t="shared" si="1"/>
        <v>0.40913508260446951</v>
      </c>
    </row>
    <row r="15" spans="2:22" x14ac:dyDescent="0.35">
      <c r="B15" s="8" t="s">
        <v>15</v>
      </c>
      <c r="C15" s="9">
        <v>10</v>
      </c>
      <c r="D15" s="9">
        <v>10</v>
      </c>
      <c r="E15" s="9">
        <v>1</v>
      </c>
      <c r="F15" s="14">
        <v>0.5</v>
      </c>
      <c r="G15" s="9">
        <v>1</v>
      </c>
      <c r="H15" s="9">
        <v>1</v>
      </c>
      <c r="I15" s="9">
        <v>20</v>
      </c>
      <c r="J15" s="9">
        <v>100</v>
      </c>
      <c r="K15" s="5">
        <f t="shared" si="0"/>
        <v>0.8</v>
      </c>
      <c r="L15" s="34"/>
      <c r="M15" s="34"/>
      <c r="N15" s="5"/>
      <c r="O15" s="8" t="s">
        <v>15</v>
      </c>
      <c r="P15" s="9">
        <v>9.6666666666666607</v>
      </c>
      <c r="Q15" s="9">
        <v>9.42</v>
      </c>
      <c r="R15" s="9">
        <v>1</v>
      </c>
      <c r="S15" s="15">
        <v>0.5</v>
      </c>
      <c r="T15" s="9">
        <v>1</v>
      </c>
      <c r="U15" s="9">
        <v>1</v>
      </c>
      <c r="V15">
        <f t="shared" si="1"/>
        <v>0.40913508260446951</v>
      </c>
    </row>
    <row r="16" spans="2:22" x14ac:dyDescent="0.35">
      <c r="B16" s="10" t="s">
        <v>25</v>
      </c>
      <c r="C16" s="11"/>
      <c r="D16" s="11"/>
      <c r="E16" s="11"/>
      <c r="F16" s="11"/>
      <c r="G16" s="11"/>
      <c r="H16" s="11"/>
      <c r="I16" s="11"/>
      <c r="J16" s="11"/>
      <c r="K16" s="5" t="e">
        <f t="shared" si="0"/>
        <v>#DIV/0!</v>
      </c>
      <c r="L16" s="5"/>
      <c r="M16" s="5"/>
      <c r="N16" s="5"/>
      <c r="O16" s="10" t="s">
        <v>25</v>
      </c>
      <c r="P16" s="11"/>
      <c r="Q16" s="11"/>
      <c r="R16" s="11"/>
      <c r="S16" s="17"/>
      <c r="T16" s="11"/>
      <c r="U16" s="11"/>
    </row>
    <row r="17" spans="2:22" x14ac:dyDescent="0.35">
      <c r="B17" s="4" t="s">
        <v>22</v>
      </c>
      <c r="C17" s="5">
        <v>1</v>
      </c>
      <c r="D17" s="5">
        <v>10</v>
      </c>
      <c r="E17" s="5">
        <v>10</v>
      </c>
      <c r="F17" s="5"/>
      <c r="G17" s="5">
        <v>0.1</v>
      </c>
      <c r="H17" s="5">
        <v>1</v>
      </c>
      <c r="I17" s="5">
        <v>11</v>
      </c>
      <c r="J17" s="5">
        <v>10</v>
      </c>
      <c r="K17" s="5">
        <f>ABS(C17/D17-J17/I17)</f>
        <v>0.80909090909090908</v>
      </c>
      <c r="L17" s="5"/>
      <c r="M17" s="5"/>
      <c r="N17" s="5"/>
      <c r="O17" s="4" t="s">
        <v>22</v>
      </c>
      <c r="P17" s="5">
        <v>1.3333333333333299</v>
      </c>
      <c r="Q17" s="5">
        <v>9.56</v>
      </c>
      <c r="R17" s="5">
        <v>10</v>
      </c>
      <c r="S17" s="3"/>
      <c r="T17" s="5">
        <v>0.13793103448275801</v>
      </c>
      <c r="U17" s="5">
        <v>1</v>
      </c>
      <c r="V17">
        <f>ABS(T17/U17 - P$22/Q$19)</f>
        <v>0.87322656663300147</v>
      </c>
    </row>
    <row r="18" spans="2:22" x14ac:dyDescent="0.35">
      <c r="B18" s="4" t="s">
        <v>16</v>
      </c>
      <c r="C18" s="5">
        <v>1</v>
      </c>
      <c r="D18" s="5">
        <v>10</v>
      </c>
      <c r="E18" s="5">
        <v>10</v>
      </c>
      <c r="F18" s="5"/>
      <c r="G18" s="5">
        <v>0.1</v>
      </c>
      <c r="H18" s="5">
        <v>1</v>
      </c>
      <c r="I18" s="5">
        <v>11</v>
      </c>
      <c r="J18" s="5">
        <v>10</v>
      </c>
      <c r="K18" s="5">
        <f t="shared" ref="K18:K27" si="2">ABS(C18/D18-J18/I18)</f>
        <v>0.80909090909090908</v>
      </c>
      <c r="L18" s="5"/>
      <c r="M18" s="5"/>
      <c r="N18" s="5"/>
      <c r="O18" s="4" t="s">
        <v>16</v>
      </c>
      <c r="P18" s="5">
        <v>1.7733333333333301</v>
      </c>
      <c r="Q18" s="5">
        <v>9.3488000000000007</v>
      </c>
      <c r="R18" s="5">
        <v>9.56</v>
      </c>
      <c r="S18" s="3"/>
      <c r="T18" s="5">
        <v>0.18344827586206799</v>
      </c>
      <c r="U18" s="5">
        <v>0.97790794979079498</v>
      </c>
      <c r="V18">
        <f t="shared" ref="V18:V27" si="3">ABS(T18/U18 - P$22/Q$19)</f>
        <v>0.82356502054484448</v>
      </c>
    </row>
    <row r="19" spans="2:22" x14ac:dyDescent="0.35">
      <c r="B19" s="4" t="s">
        <v>19</v>
      </c>
      <c r="C19" s="5">
        <v>1</v>
      </c>
      <c r="D19" s="5">
        <v>10</v>
      </c>
      <c r="E19" s="5">
        <v>10</v>
      </c>
      <c r="F19" s="5"/>
      <c r="G19" s="5">
        <v>0.1</v>
      </c>
      <c r="H19" s="5">
        <v>1</v>
      </c>
      <c r="I19" s="5">
        <v>11</v>
      </c>
      <c r="J19" s="5">
        <v>10</v>
      </c>
      <c r="K19" s="5">
        <f t="shared" si="2"/>
        <v>0.80909090909090908</v>
      </c>
      <c r="L19" s="5">
        <f>ABS(D19-10)</f>
        <v>0</v>
      </c>
      <c r="M19" s="5"/>
      <c r="N19" s="5"/>
      <c r="O19" s="4" t="s">
        <v>19</v>
      </c>
      <c r="P19" s="5">
        <v>1.3333333333333299</v>
      </c>
      <c r="Q19" s="5">
        <v>9.56</v>
      </c>
      <c r="R19" s="5">
        <v>10</v>
      </c>
      <c r="S19" s="3"/>
      <c r="T19" s="5">
        <v>0.13793103448275801</v>
      </c>
      <c r="U19" s="5">
        <v>1</v>
      </c>
      <c r="V19">
        <f t="shared" si="3"/>
        <v>0.87322656663300147</v>
      </c>
    </row>
    <row r="20" spans="2:22" x14ac:dyDescent="0.35">
      <c r="B20" s="4" t="s">
        <v>23</v>
      </c>
      <c r="C20" s="5">
        <v>10</v>
      </c>
      <c r="D20" s="5">
        <v>1</v>
      </c>
      <c r="E20" s="5">
        <v>1</v>
      </c>
      <c r="F20" s="5"/>
      <c r="G20" s="5">
        <v>1</v>
      </c>
      <c r="H20" s="5">
        <v>0.1</v>
      </c>
      <c r="I20" s="5">
        <v>11</v>
      </c>
      <c r="J20" s="5">
        <v>10</v>
      </c>
      <c r="K20" s="5">
        <f t="shared" si="2"/>
        <v>9.0909090909090917</v>
      </c>
      <c r="L20" s="5"/>
      <c r="M20" s="5"/>
      <c r="N20" s="5"/>
      <c r="O20" s="4" t="s">
        <v>23</v>
      </c>
      <c r="P20" s="5">
        <v>9.6666666666666607</v>
      </c>
      <c r="Q20" s="5">
        <v>1.44</v>
      </c>
      <c r="R20" s="5">
        <v>1</v>
      </c>
      <c r="S20" s="3"/>
      <c r="T20" s="5">
        <v>1</v>
      </c>
      <c r="U20" s="5">
        <v>0.15062761506276101</v>
      </c>
      <c r="V20">
        <f t="shared" si="3"/>
        <v>5.6277312877731509</v>
      </c>
    </row>
    <row r="21" spans="2:22" x14ac:dyDescent="0.35">
      <c r="B21" s="4" t="s">
        <v>17</v>
      </c>
      <c r="C21" s="5">
        <v>10</v>
      </c>
      <c r="D21" s="5">
        <v>1</v>
      </c>
      <c r="E21" s="5">
        <v>1</v>
      </c>
      <c r="F21" s="5"/>
      <c r="G21" s="5">
        <v>1</v>
      </c>
      <c r="H21" s="5">
        <v>0.1</v>
      </c>
      <c r="I21" s="5">
        <v>11</v>
      </c>
      <c r="J21" s="5">
        <v>10</v>
      </c>
      <c r="K21" s="5">
        <f t="shared" si="2"/>
        <v>9.0909090909090917</v>
      </c>
      <c r="L21" s="5"/>
      <c r="M21" s="5"/>
      <c r="N21" s="5"/>
      <c r="O21" s="4" t="s">
        <v>17</v>
      </c>
      <c r="P21" s="5">
        <v>9.55555555555555</v>
      </c>
      <c r="Q21" s="5">
        <v>1.7733333333333301</v>
      </c>
      <c r="R21" s="5">
        <v>1.3333333333333299</v>
      </c>
      <c r="S21" s="3"/>
      <c r="T21" s="5">
        <v>0.98850574712643602</v>
      </c>
      <c r="U21" s="5">
        <v>0.18549511854951101</v>
      </c>
      <c r="V21">
        <f t="shared" si="3"/>
        <v>4.3178545845207656</v>
      </c>
    </row>
    <row r="22" spans="2:22" x14ac:dyDescent="0.35">
      <c r="B22" s="4" t="s">
        <v>20</v>
      </c>
      <c r="C22" s="5">
        <v>10</v>
      </c>
      <c r="D22" s="5">
        <v>1</v>
      </c>
      <c r="E22" s="5">
        <v>1</v>
      </c>
      <c r="F22" s="5"/>
      <c r="G22" s="5">
        <v>1</v>
      </c>
      <c r="H22" s="5">
        <v>0.1</v>
      </c>
      <c r="I22" s="5">
        <v>11</v>
      </c>
      <c r="J22" s="5">
        <v>10</v>
      </c>
      <c r="K22" s="5">
        <f t="shared" si="2"/>
        <v>9.0909090909090917</v>
      </c>
      <c r="L22" s="5">
        <f>ABS(C22 -10)</f>
        <v>0</v>
      </c>
      <c r="M22" s="5"/>
      <c r="N22" s="5"/>
      <c r="O22" s="4" t="s">
        <v>20</v>
      </c>
      <c r="P22" s="5">
        <v>9.6666666666666607</v>
      </c>
      <c r="Q22" s="5">
        <v>1.44</v>
      </c>
      <c r="R22" s="5">
        <v>1</v>
      </c>
      <c r="S22" s="3"/>
      <c r="T22" s="5">
        <v>1</v>
      </c>
      <c r="U22" s="5">
        <v>0.15062761506276101</v>
      </c>
      <c r="V22">
        <f t="shared" si="3"/>
        <v>5.6277312877731509</v>
      </c>
    </row>
    <row r="23" spans="2:22" x14ac:dyDescent="0.35">
      <c r="B23" s="8" t="s">
        <v>14</v>
      </c>
      <c r="C23" s="9">
        <v>1.9371740539297599</v>
      </c>
      <c r="D23" s="9">
        <v>9.0628259460702303</v>
      </c>
      <c r="E23" s="18">
        <v>9.0628259460702303</v>
      </c>
      <c r="F23" s="14">
        <v>0.5</v>
      </c>
      <c r="G23" s="9">
        <v>0.19371740539297599</v>
      </c>
      <c r="H23" s="9">
        <v>0.90628259460702298</v>
      </c>
      <c r="I23" s="9">
        <v>11</v>
      </c>
      <c r="J23" s="9">
        <v>17.556271278008701</v>
      </c>
      <c r="K23" s="5">
        <f>ABS(C23/D23-J23/I23)</f>
        <v>1.3822752124634401</v>
      </c>
      <c r="L23" s="34" t="e">
        <f>ABS(C23/D23-$L$22/$L$19)</f>
        <v>#DIV/0!</v>
      </c>
      <c r="M23" s="34"/>
      <c r="N23" s="5">
        <f>C23+D23</f>
        <v>10.999999999999989</v>
      </c>
      <c r="O23" s="8" t="s">
        <v>14</v>
      </c>
      <c r="P23" s="9">
        <v>9.3333230031203307</v>
      </c>
      <c r="Q23" s="9">
        <v>2.4400103302130001</v>
      </c>
      <c r="R23" s="9">
        <v>2.0000103302130001</v>
      </c>
      <c r="S23" s="9">
        <v>0.50370932389141698</v>
      </c>
      <c r="T23" s="9">
        <v>0.96551617273658596</v>
      </c>
      <c r="U23" s="9">
        <v>0.255231206089226</v>
      </c>
      <c r="V23">
        <f t="shared" si="3"/>
        <v>2.7717504042597749</v>
      </c>
    </row>
    <row r="24" spans="2:22" x14ac:dyDescent="0.35">
      <c r="B24" s="4" t="s">
        <v>24</v>
      </c>
      <c r="C24" s="5">
        <v>1</v>
      </c>
      <c r="D24" s="5">
        <v>10</v>
      </c>
      <c r="E24" s="5">
        <v>10</v>
      </c>
      <c r="F24" s="5"/>
      <c r="G24" s="5">
        <v>0.1</v>
      </c>
      <c r="H24" s="5">
        <v>1</v>
      </c>
      <c r="I24" s="5">
        <v>11</v>
      </c>
      <c r="J24" s="5">
        <v>10</v>
      </c>
      <c r="K24" s="5">
        <f t="shared" si="2"/>
        <v>0.80909090909090908</v>
      </c>
      <c r="L24" s="34" t="e">
        <f t="shared" ref="L24:L27" si="4">ABS(C24/D24-$L$22/$L$19)</f>
        <v>#DIV/0!</v>
      </c>
      <c r="M24" s="5"/>
      <c r="N24" s="5"/>
      <c r="O24" s="4" t="s">
        <v>24</v>
      </c>
      <c r="P24" s="5">
        <v>1.3333333333333299</v>
      </c>
      <c r="Q24" s="5">
        <v>9.56</v>
      </c>
      <c r="R24" s="5">
        <v>10</v>
      </c>
      <c r="S24" s="3"/>
      <c r="T24" s="5">
        <v>0.13793103448275801</v>
      </c>
      <c r="U24" s="5">
        <v>1</v>
      </c>
      <c r="V24">
        <f t="shared" si="3"/>
        <v>0.87322656663300147</v>
      </c>
    </row>
    <row r="25" spans="2:22" x14ac:dyDescent="0.35">
      <c r="B25" s="4" t="s">
        <v>18</v>
      </c>
      <c r="C25" s="5">
        <v>1.5094339622641499</v>
      </c>
      <c r="D25" s="5">
        <v>9.4905660377358405</v>
      </c>
      <c r="E25" s="5">
        <v>9.4905660377358494</v>
      </c>
      <c r="F25" s="5"/>
      <c r="G25" s="5">
        <v>0.15094339622641501</v>
      </c>
      <c r="H25" s="5">
        <v>0.94905660377358403</v>
      </c>
      <c r="I25" s="5">
        <v>10.999999999999901</v>
      </c>
      <c r="J25" s="5">
        <v>14.3253826984692</v>
      </c>
      <c r="K25" s="5">
        <f t="shared" si="2"/>
        <v>1.1432617923965431</v>
      </c>
      <c r="L25" s="34" t="e">
        <f t="shared" si="4"/>
        <v>#DIV/0!</v>
      </c>
      <c r="M25" s="5"/>
      <c r="N25" s="5"/>
      <c r="O25" s="4" t="s">
        <v>18</v>
      </c>
      <c r="P25" s="5">
        <v>2.2389937106918198</v>
      </c>
      <c r="Q25" s="5">
        <v>9.1252830188679201</v>
      </c>
      <c r="R25" s="5">
        <v>9.0943396226415096</v>
      </c>
      <c r="S25" s="3"/>
      <c r="T25" s="5">
        <v>0.231620039037085</v>
      </c>
      <c r="U25" s="5">
        <v>0.95452751243388201</v>
      </c>
      <c r="V25">
        <f t="shared" si="3"/>
        <v>0.76850347536249175</v>
      </c>
    </row>
    <row r="26" spans="2:22" x14ac:dyDescent="0.35">
      <c r="B26" s="4" t="s">
        <v>21</v>
      </c>
      <c r="C26" s="5">
        <v>1</v>
      </c>
      <c r="D26" s="5">
        <v>10</v>
      </c>
      <c r="E26" s="5">
        <v>10</v>
      </c>
      <c r="F26" s="5"/>
      <c r="G26" s="5">
        <v>0.1</v>
      </c>
      <c r="H26" s="5">
        <v>1</v>
      </c>
      <c r="I26" s="5">
        <v>11</v>
      </c>
      <c r="J26" s="5">
        <v>10</v>
      </c>
      <c r="K26" s="5">
        <f t="shared" si="2"/>
        <v>0.80909090909090908</v>
      </c>
      <c r="L26" s="34" t="e">
        <f t="shared" si="4"/>
        <v>#DIV/0!</v>
      </c>
      <c r="M26" s="5"/>
      <c r="N26" s="5"/>
      <c r="O26" s="4" t="s">
        <v>21</v>
      </c>
      <c r="P26" s="5">
        <v>1.3333333333333299</v>
      </c>
      <c r="Q26" s="5">
        <v>9.56</v>
      </c>
      <c r="R26" s="5">
        <v>10</v>
      </c>
      <c r="S26" s="3"/>
      <c r="T26" s="5">
        <v>0.13793103448275801</v>
      </c>
      <c r="U26" s="5">
        <v>1</v>
      </c>
      <c r="V26">
        <f t="shared" si="3"/>
        <v>0.87322656663300147</v>
      </c>
    </row>
    <row r="27" spans="2:22" x14ac:dyDescent="0.35">
      <c r="B27" s="8" t="s">
        <v>15</v>
      </c>
      <c r="C27" s="9">
        <v>5.5008284757629404</v>
      </c>
      <c r="D27" s="9">
        <v>5.4991715242370498</v>
      </c>
      <c r="E27" s="18">
        <v>5.4991715242370498</v>
      </c>
      <c r="F27" s="13">
        <v>0.49998964453037598</v>
      </c>
      <c r="G27" s="9">
        <v>0.550082847576294</v>
      </c>
      <c r="H27" s="9">
        <v>0.54991715242370498</v>
      </c>
      <c r="I27" s="9">
        <v>10.999999999999901</v>
      </c>
      <c r="J27" s="9">
        <v>30.2499993136279</v>
      </c>
      <c r="K27" s="5">
        <f t="shared" si="2"/>
        <v>1.7496986283019533</v>
      </c>
      <c r="L27" s="34" t="e">
        <f t="shared" si="4"/>
        <v>#DIV/0!</v>
      </c>
      <c r="M27" s="34"/>
      <c r="N27" s="5">
        <f>C27+D27</f>
        <v>10.999999999999989</v>
      </c>
      <c r="O27" s="8" t="s">
        <v>15</v>
      </c>
      <c r="P27" s="9">
        <v>5.8868776178111002</v>
      </c>
      <c r="Q27" s="9">
        <v>5.8864557155222297</v>
      </c>
      <c r="R27" s="9">
        <v>5.4464557155222302</v>
      </c>
      <c r="S27" s="15">
        <v>0.499999999999999</v>
      </c>
      <c r="T27" s="9">
        <v>0.60898733977356201</v>
      </c>
      <c r="U27" s="9">
        <v>0.61573804555671796</v>
      </c>
      <c r="V27">
        <f t="shared" si="3"/>
        <v>2.2121201354319275E-2</v>
      </c>
    </row>
    <row r="28" spans="2:22" x14ac:dyDescent="0.35">
      <c r="B28" s="2" t="s">
        <v>26</v>
      </c>
      <c r="C28" s="5"/>
      <c r="D28" s="5"/>
      <c r="E28" s="5"/>
      <c r="F28" s="5"/>
      <c r="G28" s="5"/>
      <c r="H28" s="5"/>
      <c r="I28" s="5"/>
      <c r="J28" s="5"/>
      <c r="K28" s="5" t="e">
        <f t="shared" si="0"/>
        <v>#DIV/0!</v>
      </c>
      <c r="L28" s="5"/>
      <c r="M28" s="5"/>
      <c r="N28" s="5"/>
      <c r="O28" s="2" t="s">
        <v>26</v>
      </c>
      <c r="P28" s="5"/>
      <c r="Q28" s="5"/>
      <c r="R28" s="5"/>
      <c r="S28" s="3"/>
      <c r="T28" s="5"/>
      <c r="U28" s="5"/>
    </row>
    <row r="29" spans="2:22" x14ac:dyDescent="0.35">
      <c r="B29" s="4" t="s">
        <v>22</v>
      </c>
      <c r="C29" s="5">
        <v>6</v>
      </c>
      <c r="D29" s="5">
        <v>7.62</v>
      </c>
      <c r="E29" s="5">
        <v>5</v>
      </c>
      <c r="F29" s="5"/>
      <c r="G29" s="5">
        <v>0.6</v>
      </c>
      <c r="H29" s="5">
        <v>1</v>
      </c>
      <c r="I29" s="5">
        <v>13.62</v>
      </c>
      <c r="J29" s="5">
        <v>45.72</v>
      </c>
      <c r="K29" s="5">
        <f t="shared" ref="K29:K34" si="5">C29/$C$34-(D29/$D$31)</f>
        <v>-0.4</v>
      </c>
      <c r="L29" s="5"/>
      <c r="M29" s="5"/>
      <c r="N29" s="5"/>
      <c r="O29" s="4" t="s">
        <v>22</v>
      </c>
      <c r="P29" s="5">
        <v>9.6666666666666607</v>
      </c>
      <c r="Q29" s="5">
        <v>5.28</v>
      </c>
      <c r="R29" s="5">
        <v>10</v>
      </c>
      <c r="S29" s="3"/>
      <c r="T29" s="5">
        <v>1</v>
      </c>
      <c r="U29" s="5">
        <v>0.73333333333333295</v>
      </c>
      <c r="V29">
        <f>ABS(T29/U29 - P$34/Q$31)</f>
        <v>2.1043771043772752E-2</v>
      </c>
    </row>
    <row r="30" spans="2:22" x14ac:dyDescent="0.35">
      <c r="B30" s="4" t="s">
        <v>16</v>
      </c>
      <c r="C30" s="5">
        <v>5.82</v>
      </c>
      <c r="D30" s="5">
        <v>7.5767999999999898</v>
      </c>
      <c r="E30" s="5">
        <v>5.18</v>
      </c>
      <c r="F30" s="5"/>
      <c r="G30" s="5">
        <v>0.58199999999999996</v>
      </c>
      <c r="H30" s="5">
        <v>0.99433070866141704</v>
      </c>
      <c r="I30" s="5">
        <v>13.396799999999899</v>
      </c>
      <c r="J30" s="5">
        <v>44.096975999999898</v>
      </c>
      <c r="K30" s="5">
        <f t="shared" si="5"/>
        <v>-0.41233070866141586</v>
      </c>
      <c r="L30" s="5"/>
      <c r="M30" s="5"/>
      <c r="N30" s="5"/>
      <c r="O30" s="4" t="s">
        <v>16</v>
      </c>
      <c r="P30" s="5">
        <v>5.6133333333333297</v>
      </c>
      <c r="Q30" s="5">
        <v>6.8927999999999896</v>
      </c>
      <c r="R30" s="5">
        <v>5.28</v>
      </c>
      <c r="S30" s="3"/>
      <c r="T30" s="5">
        <v>0.580689655172413</v>
      </c>
      <c r="U30" s="5">
        <v>0.95733333333333304</v>
      </c>
      <c r="V30">
        <f t="shared" ref="V30:V39" si="6">ABS(T30/U30 - P$34/Q$31)</f>
        <v>0.73602261852670048</v>
      </c>
    </row>
    <row r="31" spans="2:22" x14ac:dyDescent="0.35">
      <c r="B31" s="4" t="s">
        <v>19</v>
      </c>
      <c r="C31" s="5">
        <v>6</v>
      </c>
      <c r="D31" s="35">
        <v>7.62</v>
      </c>
      <c r="E31" s="5">
        <v>5</v>
      </c>
      <c r="F31" s="5"/>
      <c r="G31" s="5">
        <v>0.6</v>
      </c>
      <c r="H31" s="5">
        <v>1</v>
      </c>
      <c r="I31" s="5">
        <v>13.62</v>
      </c>
      <c r="J31" s="5">
        <v>45.72</v>
      </c>
      <c r="K31" s="5">
        <f t="shared" si="5"/>
        <v>-0.4</v>
      </c>
      <c r="L31" s="5"/>
      <c r="M31" s="5"/>
      <c r="N31" s="5"/>
      <c r="O31" s="4" t="s">
        <v>19</v>
      </c>
      <c r="P31" s="5">
        <v>4.3333333333333304</v>
      </c>
      <c r="Q31" s="5">
        <v>7.2</v>
      </c>
      <c r="R31" s="5">
        <v>4</v>
      </c>
      <c r="S31" s="3"/>
      <c r="T31" s="5">
        <v>0.44827586206896503</v>
      </c>
      <c r="U31" s="5">
        <v>1</v>
      </c>
      <c r="V31">
        <f t="shared" si="6"/>
        <v>0.89431673052362659</v>
      </c>
    </row>
    <row r="32" spans="2:22" x14ac:dyDescent="0.35">
      <c r="B32" s="4" t="s">
        <v>23</v>
      </c>
      <c r="C32" s="5">
        <v>10</v>
      </c>
      <c r="D32" s="5">
        <v>5.82</v>
      </c>
      <c r="E32" s="5">
        <v>1</v>
      </c>
      <c r="F32" s="5"/>
      <c r="G32" s="5">
        <v>1</v>
      </c>
      <c r="H32" s="5">
        <v>0.76377952755905498</v>
      </c>
      <c r="I32" s="5">
        <v>15.82</v>
      </c>
      <c r="J32" s="5">
        <v>58.2</v>
      </c>
      <c r="K32" s="5">
        <f t="shared" si="5"/>
        <v>0.23622047244094491</v>
      </c>
      <c r="L32" s="5"/>
      <c r="M32" s="5"/>
      <c r="N32" s="5"/>
      <c r="O32" s="4" t="s">
        <v>23</v>
      </c>
      <c r="P32" s="5">
        <v>9.6666666666666607</v>
      </c>
      <c r="Q32" s="5">
        <v>5.28</v>
      </c>
      <c r="R32" s="5">
        <v>10</v>
      </c>
      <c r="S32" s="3"/>
      <c r="T32" s="5">
        <v>1</v>
      </c>
      <c r="U32" s="5">
        <v>0.73333333333333295</v>
      </c>
      <c r="V32">
        <f t="shared" si="6"/>
        <v>2.1043771043772752E-2</v>
      </c>
    </row>
    <row r="33" spans="2:22" x14ac:dyDescent="0.35">
      <c r="B33" s="4" t="s">
        <v>17</v>
      </c>
      <c r="C33" s="5">
        <v>10</v>
      </c>
      <c r="D33" s="5">
        <v>5.82</v>
      </c>
      <c r="E33" s="5">
        <v>1</v>
      </c>
      <c r="F33" s="5"/>
      <c r="G33" s="5">
        <v>1</v>
      </c>
      <c r="H33" s="5">
        <v>0.76377952755905498</v>
      </c>
      <c r="I33" s="5">
        <v>15.82</v>
      </c>
      <c r="J33" s="5">
        <v>58.2</v>
      </c>
      <c r="K33" s="5">
        <f t="shared" si="5"/>
        <v>0.23622047244094491</v>
      </c>
      <c r="L33" s="5"/>
      <c r="M33" s="5"/>
      <c r="N33" s="5"/>
      <c r="O33" s="4" t="s">
        <v>17</v>
      </c>
      <c r="P33" s="5">
        <v>9.55555555555555</v>
      </c>
      <c r="Q33" s="5">
        <v>5.4133333333333304</v>
      </c>
      <c r="R33" s="5">
        <v>9.6666666666666607</v>
      </c>
      <c r="S33" s="3"/>
      <c r="T33" s="5">
        <v>0.98850574712643602</v>
      </c>
      <c r="U33" s="5">
        <v>0.75185185185185199</v>
      </c>
      <c r="V33">
        <f t="shared" si="6"/>
        <v>2.7831254050041609E-2</v>
      </c>
    </row>
    <row r="34" spans="2:22" x14ac:dyDescent="0.35">
      <c r="B34" s="4" t="s">
        <v>20</v>
      </c>
      <c r="C34" s="35">
        <v>10</v>
      </c>
      <c r="D34" s="5">
        <v>5.82</v>
      </c>
      <c r="E34" s="5">
        <v>1</v>
      </c>
      <c r="F34" s="5"/>
      <c r="G34" s="5">
        <v>1</v>
      </c>
      <c r="H34" s="5">
        <v>0.76377952755905498</v>
      </c>
      <c r="I34" s="5">
        <v>15.82</v>
      </c>
      <c r="J34" s="5">
        <v>58.2</v>
      </c>
      <c r="K34" s="5">
        <f t="shared" si="5"/>
        <v>0.23622047244094491</v>
      </c>
      <c r="L34" s="5"/>
      <c r="M34" s="5"/>
      <c r="N34" s="5"/>
      <c r="O34" s="4" t="s">
        <v>20</v>
      </c>
      <c r="P34" s="5">
        <v>9.6666666666666607</v>
      </c>
      <c r="Q34" s="5">
        <v>5.28</v>
      </c>
      <c r="R34" s="5">
        <v>10</v>
      </c>
      <c r="S34" s="3"/>
      <c r="T34" s="5">
        <v>1</v>
      </c>
      <c r="U34" s="5">
        <v>0.73333333333333295</v>
      </c>
      <c r="V34">
        <f t="shared" si="6"/>
        <v>2.1043771043772752E-2</v>
      </c>
    </row>
    <row r="35" spans="2:22" x14ac:dyDescent="0.35">
      <c r="B35" s="8" t="s">
        <v>14</v>
      </c>
      <c r="C35" s="9">
        <v>9.9999999991835899</v>
      </c>
      <c r="D35" s="9">
        <v>5.8200000005878101</v>
      </c>
      <c r="E35" s="9">
        <v>1.0000000008164001</v>
      </c>
      <c r="F35" s="9">
        <v>0.62871287128712805</v>
      </c>
      <c r="G35" s="9">
        <v>0.99999999991835897</v>
      </c>
      <c r="H35" s="9">
        <v>0.76377952763619505</v>
      </c>
      <c r="I35" s="9">
        <v>15.819999999771399</v>
      </c>
      <c r="J35" s="9">
        <v>58.200000001126597</v>
      </c>
      <c r="K35" s="5">
        <f>C35/$C$34-(D35/$D$31)</f>
        <v>0.23622047228216347</v>
      </c>
      <c r="L35" s="34"/>
      <c r="M35" s="34"/>
      <c r="N35" s="5"/>
      <c r="O35" s="8" t="s">
        <v>14</v>
      </c>
      <c r="P35" s="9">
        <v>9.6666658955374896</v>
      </c>
      <c r="Q35" s="9">
        <v>5.2800009253550098</v>
      </c>
      <c r="R35" s="9">
        <v>9.9999976866124598</v>
      </c>
      <c r="S35" s="9">
        <v>0.67415730337078605</v>
      </c>
      <c r="T35" s="9">
        <v>0.99999992022801598</v>
      </c>
      <c r="U35" s="9">
        <v>0.73333346185486303</v>
      </c>
      <c r="V35">
        <f t="shared" si="6"/>
        <v>2.1043423277539164E-2</v>
      </c>
    </row>
    <row r="36" spans="2:22" x14ac:dyDescent="0.35">
      <c r="B36" s="4" t="s">
        <v>24</v>
      </c>
      <c r="C36" s="5">
        <v>10</v>
      </c>
      <c r="D36" s="5">
        <v>5.82</v>
      </c>
      <c r="E36" s="5">
        <v>1</v>
      </c>
      <c r="F36" s="5"/>
      <c r="G36" s="5">
        <v>1</v>
      </c>
      <c r="H36" s="5">
        <v>0.76377952755905498</v>
      </c>
      <c r="I36" s="5">
        <v>15.82</v>
      </c>
      <c r="J36" s="5">
        <v>58.2</v>
      </c>
      <c r="K36" s="5">
        <f t="shared" ref="K36:K39" si="7">C36/$C$34-(D36/$D$31)</f>
        <v>0.23622047244094491</v>
      </c>
      <c r="L36" s="5"/>
      <c r="M36" s="5"/>
      <c r="N36" s="5"/>
      <c r="O36" s="4" t="s">
        <v>24</v>
      </c>
      <c r="P36" s="5">
        <v>9.6666666666666607</v>
      </c>
      <c r="Q36" s="5">
        <v>5.28</v>
      </c>
      <c r="R36" s="5">
        <v>10</v>
      </c>
      <c r="S36" s="3"/>
      <c r="T36" s="5">
        <v>1</v>
      </c>
      <c r="U36" s="5">
        <v>0.73333333333333295</v>
      </c>
      <c r="V36">
        <f t="shared" si="6"/>
        <v>2.1043771043772752E-2</v>
      </c>
    </row>
    <row r="37" spans="2:22" x14ac:dyDescent="0.35">
      <c r="B37" s="4" t="s">
        <v>18</v>
      </c>
      <c r="C37" s="5">
        <v>6.0566037735849001</v>
      </c>
      <c r="D37" s="5">
        <v>7.61320754716981</v>
      </c>
      <c r="E37" s="5">
        <v>4.9433962264150901</v>
      </c>
      <c r="F37" s="5"/>
      <c r="G37" s="5">
        <v>0.60566037735848999</v>
      </c>
      <c r="H37" s="5">
        <v>0.99910860199078799</v>
      </c>
      <c r="I37" s="5">
        <v>13.6698113207547</v>
      </c>
      <c r="J37" s="5">
        <v>46.110181559273698</v>
      </c>
      <c r="K37" s="5">
        <f t="shared" si="7"/>
        <v>-0.39344822463229867</v>
      </c>
      <c r="L37" s="5"/>
      <c r="M37" s="5"/>
      <c r="N37" s="5"/>
      <c r="O37" s="4" t="s">
        <v>18</v>
      </c>
      <c r="P37" s="5">
        <v>5.8616352201257804</v>
      </c>
      <c r="Q37" s="5">
        <v>6.8332075471697999</v>
      </c>
      <c r="R37" s="5">
        <v>5.52830188679245</v>
      </c>
      <c r="S37" s="3"/>
      <c r="T37" s="5">
        <v>0.60637605725439103</v>
      </c>
      <c r="U37" s="5">
        <v>0.94905660377358403</v>
      </c>
      <c r="V37">
        <f t="shared" si="6"/>
        <v>0.70366752232454488</v>
      </c>
    </row>
    <row r="38" spans="2:22" x14ac:dyDescent="0.35">
      <c r="B38" s="4" t="s">
        <v>21</v>
      </c>
      <c r="C38" s="5">
        <v>6</v>
      </c>
      <c r="D38" s="5">
        <v>7.62</v>
      </c>
      <c r="E38" s="5">
        <v>5</v>
      </c>
      <c r="F38" s="5"/>
      <c r="G38" s="5">
        <v>0.6</v>
      </c>
      <c r="H38" s="5">
        <v>1</v>
      </c>
      <c r="I38" s="5">
        <v>13.62</v>
      </c>
      <c r="J38" s="5">
        <v>45.72</v>
      </c>
      <c r="K38" s="5">
        <f t="shared" si="7"/>
        <v>-0.4</v>
      </c>
      <c r="L38" s="5"/>
      <c r="M38" s="5"/>
      <c r="N38" s="5"/>
      <c r="O38" s="4" t="s">
        <v>21</v>
      </c>
      <c r="P38" s="5">
        <v>4.3333333333333304</v>
      </c>
      <c r="Q38" s="5">
        <v>7.2</v>
      </c>
      <c r="R38" s="5">
        <v>4</v>
      </c>
      <c r="S38" s="3"/>
      <c r="T38" s="5">
        <v>0.44827586206896503</v>
      </c>
      <c r="U38" s="5">
        <v>1</v>
      </c>
      <c r="V38">
        <f t="shared" si="6"/>
        <v>0.89431673052362659</v>
      </c>
    </row>
    <row r="39" spans="2:22" x14ac:dyDescent="0.35">
      <c r="B39" s="8" t="s">
        <v>15</v>
      </c>
      <c r="C39" s="9">
        <v>9.0452197015904492</v>
      </c>
      <c r="D39" s="9">
        <v>6.5074418148548698</v>
      </c>
      <c r="E39" s="9">
        <v>1.9547802984095399</v>
      </c>
      <c r="F39" s="13">
        <v>0.49999424521601998</v>
      </c>
      <c r="G39" s="9">
        <v>0.90452197015904501</v>
      </c>
      <c r="H39" s="9">
        <v>0.85399498882609903</v>
      </c>
      <c r="I39" s="9">
        <v>15.552661516445299</v>
      </c>
      <c r="J39" s="9">
        <v>58.861240910678802</v>
      </c>
      <c r="K39" s="5">
        <f t="shared" si="7"/>
        <v>5.052698133294653E-2</v>
      </c>
      <c r="L39" s="34"/>
      <c r="M39" s="34"/>
      <c r="N39" s="5"/>
      <c r="O39" s="8" t="s">
        <v>15</v>
      </c>
      <c r="P39" s="9">
        <v>9.3333333411277497</v>
      </c>
      <c r="Q39" s="9">
        <v>5.6799999906466896</v>
      </c>
      <c r="R39" s="9">
        <v>9.0000000233832598</v>
      </c>
      <c r="S39" s="16">
        <v>0.49999999943053403</v>
      </c>
      <c r="T39" s="9">
        <v>0.96551724218562895</v>
      </c>
      <c r="U39" s="9">
        <v>0.78888888758981801</v>
      </c>
      <c r="V39">
        <f t="shared" si="6"/>
        <v>0.11869749484892989</v>
      </c>
    </row>
    <row r="40" spans="2:22" x14ac:dyDescent="0.35">
      <c r="B40" s="10" t="s">
        <v>27</v>
      </c>
      <c r="C40" s="11"/>
      <c r="D40" s="11"/>
      <c r="E40" s="11"/>
      <c r="F40" s="11"/>
      <c r="G40" s="11"/>
      <c r="H40" s="11"/>
      <c r="I40" s="11"/>
      <c r="J40" s="11"/>
      <c r="K40" s="5"/>
      <c r="L40" s="5"/>
      <c r="M40" s="5"/>
      <c r="N40" s="5"/>
      <c r="O40" s="10" t="s">
        <v>27</v>
      </c>
      <c r="P40" s="11"/>
      <c r="Q40" s="11"/>
      <c r="R40" s="11"/>
      <c r="S40" s="17"/>
      <c r="T40" s="11"/>
      <c r="U40" s="11"/>
    </row>
    <row r="41" spans="2:22" x14ac:dyDescent="0.35">
      <c r="B41" s="4" t="s">
        <v>22</v>
      </c>
      <c r="C41" s="5">
        <v>3</v>
      </c>
      <c r="D41" s="5">
        <v>10</v>
      </c>
      <c r="E41" s="5">
        <v>10</v>
      </c>
      <c r="F41" s="5"/>
      <c r="G41" s="5">
        <v>0.34615384615384598</v>
      </c>
      <c r="H41" s="5">
        <v>1</v>
      </c>
      <c r="I41" s="5">
        <v>13</v>
      </c>
      <c r="J41" s="5">
        <v>30</v>
      </c>
      <c r="K41" s="5">
        <f>(D41/$D$43)-C41/$C$46</f>
        <v>0.65384615384615363</v>
      </c>
      <c r="L41" s="5"/>
      <c r="M41" s="5"/>
      <c r="N41" s="5"/>
      <c r="O41" s="4" t="s">
        <v>22</v>
      </c>
      <c r="P41" s="5">
        <v>4.3333333333333304</v>
      </c>
      <c r="Q41" s="5">
        <v>9.4</v>
      </c>
      <c r="R41" s="5">
        <v>10</v>
      </c>
      <c r="S41" s="3"/>
      <c r="T41" s="5">
        <v>0.54166666666666596</v>
      </c>
      <c r="U41" s="5">
        <v>1</v>
      </c>
      <c r="V41">
        <f>ABS(T41/U41 - P$46/Q$43)</f>
        <v>0.30939716312056809</v>
      </c>
    </row>
    <row r="42" spans="2:22" x14ac:dyDescent="0.35">
      <c r="B42" s="4" t="s">
        <v>16</v>
      </c>
      <c r="C42" s="5">
        <v>3</v>
      </c>
      <c r="D42" s="5">
        <v>10</v>
      </c>
      <c r="E42" s="5">
        <v>10</v>
      </c>
      <c r="F42" s="5"/>
      <c r="G42" s="5">
        <v>0.34615384615384598</v>
      </c>
      <c r="H42" s="5">
        <v>1</v>
      </c>
      <c r="I42" s="5">
        <v>13</v>
      </c>
      <c r="J42" s="5">
        <v>30</v>
      </c>
      <c r="K42" s="5">
        <f t="shared" ref="K42:K51" si="8">(D42/$D$43)-C42/$C$46</f>
        <v>0.65384615384615363</v>
      </c>
      <c r="L42" s="5"/>
      <c r="M42" s="5"/>
      <c r="N42" s="5"/>
      <c r="O42" s="4" t="s">
        <v>16</v>
      </c>
      <c r="P42" s="5">
        <v>4.93333333333333</v>
      </c>
      <c r="Q42" s="5">
        <v>9.2319999999999904</v>
      </c>
      <c r="R42" s="5">
        <v>9.4</v>
      </c>
      <c r="S42" s="3"/>
      <c r="T42" s="5">
        <v>0.61666666666666603</v>
      </c>
      <c r="U42" s="5">
        <v>0.98212765957446702</v>
      </c>
      <c r="V42">
        <f t="shared" ref="V42:V51" si="9">ABS(T42/U42 - P$46/Q$43)</f>
        <v>0.22317532603217916</v>
      </c>
    </row>
    <row r="43" spans="2:22" x14ac:dyDescent="0.35">
      <c r="B43" s="4" t="s">
        <v>19</v>
      </c>
      <c r="C43" s="5">
        <v>3</v>
      </c>
      <c r="D43" s="35">
        <v>10</v>
      </c>
      <c r="E43" s="5">
        <v>10</v>
      </c>
      <c r="F43" s="5"/>
      <c r="G43" s="5">
        <v>0.34615384615384598</v>
      </c>
      <c r="H43" s="5">
        <v>1</v>
      </c>
      <c r="I43" s="5">
        <v>13</v>
      </c>
      <c r="J43" s="5">
        <v>30</v>
      </c>
      <c r="K43" s="5">
        <f t="shared" si="8"/>
        <v>0.65384615384615363</v>
      </c>
      <c r="L43" s="5"/>
      <c r="M43" s="5"/>
      <c r="N43" s="5"/>
      <c r="O43" s="4" t="s">
        <v>19</v>
      </c>
      <c r="P43" s="5">
        <v>4.3333333333333304</v>
      </c>
      <c r="Q43" s="5">
        <v>9.4</v>
      </c>
      <c r="R43" s="5">
        <v>10</v>
      </c>
      <c r="S43" s="3"/>
      <c r="T43" s="5">
        <v>0.54166666666666596</v>
      </c>
      <c r="U43" s="5">
        <v>1</v>
      </c>
      <c r="V43">
        <f t="shared" si="9"/>
        <v>0.30939716312056809</v>
      </c>
    </row>
    <row r="44" spans="2:22" x14ac:dyDescent="0.35">
      <c r="B44" s="4" t="s">
        <v>23</v>
      </c>
      <c r="C44" s="5">
        <v>8</v>
      </c>
      <c r="D44" s="5">
        <v>1</v>
      </c>
      <c r="E44" s="5">
        <v>1</v>
      </c>
      <c r="F44" s="5"/>
      <c r="G44" s="5">
        <v>0.92307692307692302</v>
      </c>
      <c r="H44" s="5">
        <v>0.1</v>
      </c>
      <c r="I44" s="5">
        <v>9</v>
      </c>
      <c r="J44" s="5">
        <v>8</v>
      </c>
      <c r="K44" s="5">
        <f t="shared" si="8"/>
        <v>-0.82307692307692371</v>
      </c>
      <c r="L44" s="5"/>
      <c r="M44" s="5"/>
      <c r="N44" s="5"/>
      <c r="O44" s="4" t="s">
        <v>23</v>
      </c>
      <c r="P44" s="5">
        <v>6.6666666666666599</v>
      </c>
      <c r="Q44" s="5">
        <v>1.6</v>
      </c>
      <c r="R44" s="5">
        <v>1</v>
      </c>
      <c r="S44" s="3"/>
      <c r="T44" s="5">
        <v>0.83333333333333304</v>
      </c>
      <c r="U44" s="5">
        <v>0.170212765957446</v>
      </c>
      <c r="V44">
        <f t="shared" si="9"/>
        <v>4.0447695035461209</v>
      </c>
    </row>
    <row r="45" spans="2:22" x14ac:dyDescent="0.35">
      <c r="B45" s="4" t="s">
        <v>17</v>
      </c>
      <c r="C45" s="5">
        <v>8.6666666666666607</v>
      </c>
      <c r="D45" s="5">
        <v>3</v>
      </c>
      <c r="E45" s="5">
        <v>3</v>
      </c>
      <c r="F45" s="5"/>
      <c r="G45" s="5">
        <v>1</v>
      </c>
      <c r="H45" s="5">
        <v>0.3</v>
      </c>
      <c r="I45" s="5">
        <v>11.6666666666666</v>
      </c>
      <c r="J45" s="5">
        <v>26</v>
      </c>
      <c r="K45" s="5">
        <f t="shared" si="8"/>
        <v>-0.7</v>
      </c>
      <c r="L45" s="5"/>
      <c r="M45" s="5"/>
      <c r="N45" s="5"/>
      <c r="O45" s="4" t="s">
        <v>17</v>
      </c>
      <c r="P45" s="5">
        <v>7.7777777777777697</v>
      </c>
      <c r="Q45" s="5">
        <v>4.93333333333333</v>
      </c>
      <c r="R45" s="5">
        <v>4.3333333333333304</v>
      </c>
      <c r="S45" s="3"/>
      <c r="T45" s="5">
        <v>0.97222222222222199</v>
      </c>
      <c r="U45" s="5">
        <v>0.52482269503546097</v>
      </c>
      <c r="V45">
        <f t="shared" si="9"/>
        <v>1.0014136476902431</v>
      </c>
    </row>
    <row r="46" spans="2:22" x14ac:dyDescent="0.35">
      <c r="B46" s="4" t="s">
        <v>20</v>
      </c>
      <c r="C46" s="35">
        <v>8.6666666666666607</v>
      </c>
      <c r="D46" s="5">
        <v>3</v>
      </c>
      <c r="E46" s="5">
        <v>3</v>
      </c>
      <c r="F46" s="5"/>
      <c r="G46" s="5">
        <v>1</v>
      </c>
      <c r="H46" s="5">
        <v>0.3</v>
      </c>
      <c r="I46" s="5">
        <v>11.6666666666666</v>
      </c>
      <c r="J46" s="5">
        <v>26</v>
      </c>
      <c r="K46" s="5">
        <f t="shared" si="8"/>
        <v>-0.7</v>
      </c>
      <c r="L46" s="5"/>
      <c r="M46" s="5"/>
      <c r="N46" s="5"/>
      <c r="O46" s="4" t="s">
        <v>20</v>
      </c>
      <c r="P46" s="5">
        <v>8</v>
      </c>
      <c r="Q46" s="5">
        <v>5.6</v>
      </c>
      <c r="R46" s="5">
        <v>5</v>
      </c>
      <c r="S46" s="3"/>
      <c r="T46" s="5">
        <v>1</v>
      </c>
      <c r="U46" s="5">
        <v>0.59574468085106302</v>
      </c>
      <c r="V46">
        <f t="shared" si="9"/>
        <v>0.82750759878419677</v>
      </c>
    </row>
    <row r="47" spans="2:22" x14ac:dyDescent="0.35">
      <c r="B47" s="8" t="s">
        <v>14</v>
      </c>
      <c r="C47" s="9">
        <v>3.00000005646418</v>
      </c>
      <c r="D47" s="9">
        <v>9.9999999435357907</v>
      </c>
      <c r="E47" s="18">
        <v>9.9999999435358102</v>
      </c>
      <c r="F47" s="9">
        <v>0.48295454545454503</v>
      </c>
      <c r="G47" s="9">
        <v>0.34615385266894499</v>
      </c>
      <c r="H47" s="9">
        <v>0.999999994353579</v>
      </c>
      <c r="I47" s="9">
        <v>12.999999999999901</v>
      </c>
      <c r="J47" s="9">
        <v>30.000000395249199</v>
      </c>
      <c r="K47" s="5">
        <f t="shared" si="8"/>
        <v>0.65384614168463506</v>
      </c>
      <c r="L47" s="5"/>
      <c r="M47" s="5"/>
      <c r="N47" s="5"/>
      <c r="O47" s="8" t="s">
        <v>14</v>
      </c>
      <c r="P47" s="9">
        <v>7.3333333326832602</v>
      </c>
      <c r="Q47" s="9">
        <v>7.5200000005980501</v>
      </c>
      <c r="R47" s="18">
        <v>7.0000000006500596</v>
      </c>
      <c r="S47" s="15">
        <v>0.53134635149023601</v>
      </c>
      <c r="T47" s="9">
        <v>0.91666666658540796</v>
      </c>
      <c r="U47" s="9">
        <v>0.80000000006362304</v>
      </c>
      <c r="V47">
        <f t="shared" si="9"/>
        <v>0.29476950335339913</v>
      </c>
    </row>
    <row r="48" spans="2:22" x14ac:dyDescent="0.35">
      <c r="B48" s="4" t="s">
        <v>24</v>
      </c>
      <c r="C48" s="5">
        <v>3</v>
      </c>
      <c r="D48" s="5">
        <v>10</v>
      </c>
      <c r="E48" s="5">
        <v>10</v>
      </c>
      <c r="F48" s="5"/>
      <c r="G48" s="5">
        <v>0.34615384615384598</v>
      </c>
      <c r="H48" s="5">
        <v>1</v>
      </c>
      <c r="I48" s="5">
        <v>13</v>
      </c>
      <c r="J48" s="5">
        <v>30</v>
      </c>
      <c r="K48" s="5">
        <f t="shared" si="8"/>
        <v>0.65384615384615363</v>
      </c>
      <c r="L48" s="5"/>
      <c r="M48" s="5"/>
      <c r="N48" s="5"/>
      <c r="O48" s="4" t="s">
        <v>24</v>
      </c>
      <c r="P48" s="5">
        <v>4.3333333333333304</v>
      </c>
      <c r="Q48" s="5">
        <v>9.4</v>
      </c>
      <c r="R48" s="5">
        <v>10</v>
      </c>
      <c r="S48" s="3"/>
      <c r="T48" s="5">
        <v>0.54166666666666596</v>
      </c>
      <c r="U48" s="5">
        <v>1</v>
      </c>
      <c r="V48">
        <f t="shared" si="9"/>
        <v>0.30939716312056809</v>
      </c>
    </row>
    <row r="49" spans="2:22" x14ac:dyDescent="0.35">
      <c r="B49" s="4" t="s">
        <v>18</v>
      </c>
      <c r="C49" s="5">
        <v>3.39622641509433</v>
      </c>
      <c r="D49" s="5">
        <v>9.6037735849056496</v>
      </c>
      <c r="E49" s="5">
        <v>9.6037735849056602</v>
      </c>
      <c r="F49" s="5"/>
      <c r="G49" s="5">
        <v>0.39187227866473101</v>
      </c>
      <c r="H49" s="5">
        <v>0.96037735849056505</v>
      </c>
      <c r="I49" s="5">
        <v>12.999999999999901</v>
      </c>
      <c r="J49" s="5">
        <v>32.6165895336418</v>
      </c>
      <c r="K49" s="5">
        <f t="shared" si="8"/>
        <v>0.5685050798258342</v>
      </c>
      <c r="L49" s="5"/>
      <c r="M49" s="5"/>
      <c r="N49" s="5"/>
      <c r="O49" s="4" t="s">
        <v>18</v>
      </c>
      <c r="P49" s="5">
        <v>5.2201257861635204</v>
      </c>
      <c r="Q49" s="5">
        <v>9.1516981132075408</v>
      </c>
      <c r="R49" s="5">
        <v>9.1132075471698109</v>
      </c>
      <c r="S49" s="3"/>
      <c r="T49" s="5">
        <v>0.65251572327044005</v>
      </c>
      <c r="U49" s="5">
        <v>0.97358490566037703</v>
      </c>
      <c r="V49">
        <f t="shared" si="9"/>
        <v>0.18084419154433995</v>
      </c>
    </row>
    <row r="50" spans="2:22" x14ac:dyDescent="0.35">
      <c r="B50" s="4" t="s">
        <v>21</v>
      </c>
      <c r="C50" s="5">
        <v>3</v>
      </c>
      <c r="D50" s="5">
        <v>10</v>
      </c>
      <c r="E50" s="5">
        <v>10</v>
      </c>
      <c r="F50" s="5"/>
      <c r="G50" s="5">
        <v>0.34615384615384598</v>
      </c>
      <c r="H50" s="5">
        <v>1</v>
      </c>
      <c r="I50" s="5">
        <v>13</v>
      </c>
      <c r="J50" s="5">
        <v>30</v>
      </c>
      <c r="K50" s="5">
        <f t="shared" si="8"/>
        <v>0.65384615384615363</v>
      </c>
      <c r="L50" s="5"/>
      <c r="M50" s="5"/>
      <c r="N50" s="5"/>
      <c r="O50" s="4" t="s">
        <v>21</v>
      </c>
      <c r="P50" s="5">
        <v>4.3333333333333304</v>
      </c>
      <c r="Q50" s="5">
        <v>9.4</v>
      </c>
      <c r="R50" s="5">
        <v>10</v>
      </c>
      <c r="S50" s="3"/>
      <c r="T50" s="5">
        <v>0.54166666666666596</v>
      </c>
      <c r="U50" s="5">
        <v>1</v>
      </c>
      <c r="V50">
        <f t="shared" si="9"/>
        <v>0.30939716312056809</v>
      </c>
    </row>
    <row r="51" spans="2:22" x14ac:dyDescent="0.35">
      <c r="B51" s="8" t="s">
        <v>15</v>
      </c>
      <c r="C51" s="9">
        <v>6.4993272078954796</v>
      </c>
      <c r="D51" s="9">
        <v>6.5006727921045098</v>
      </c>
      <c r="E51" s="18">
        <v>6.5006727921045098</v>
      </c>
      <c r="F51" s="13">
        <v>0.49999928851813902</v>
      </c>
      <c r="G51" s="9">
        <v>0.74992237014178598</v>
      </c>
      <c r="H51" s="9">
        <v>0.65006727921045104</v>
      </c>
      <c r="I51" s="9">
        <v>13</v>
      </c>
      <c r="J51" s="9">
        <v>42.249999547350797</v>
      </c>
      <c r="K51" s="5">
        <f t="shared" si="8"/>
        <v>-9.985509093133571E-2</v>
      </c>
      <c r="L51" s="5"/>
      <c r="M51" s="5"/>
      <c r="N51" s="5"/>
      <c r="O51" s="8" t="s">
        <v>15</v>
      </c>
      <c r="P51" s="9">
        <v>7.3333334365307401</v>
      </c>
      <c r="Q51" s="9">
        <v>7.5199997151751496</v>
      </c>
      <c r="R51" s="18">
        <v>6.9999996904077699</v>
      </c>
      <c r="S51" s="15">
        <v>0.50000325151097802</v>
      </c>
      <c r="T51" s="9">
        <v>0.91666667956634196</v>
      </c>
      <c r="U51" s="9">
        <v>0.79999996969948395</v>
      </c>
      <c r="V51">
        <f t="shared" si="9"/>
        <v>0.29476956306987223</v>
      </c>
    </row>
    <row r="52" spans="2:22" x14ac:dyDescent="0.35">
      <c r="B52" s="2" t="s">
        <v>28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" t="s">
        <v>28</v>
      </c>
      <c r="P52" s="5"/>
      <c r="Q52" s="5"/>
      <c r="R52" s="5"/>
      <c r="S52" s="3"/>
      <c r="T52" s="5"/>
      <c r="U52" s="5"/>
    </row>
    <row r="53" spans="2:22" x14ac:dyDescent="0.35">
      <c r="B53" s="4" t="s">
        <v>22</v>
      </c>
      <c r="C53" s="5">
        <v>6</v>
      </c>
      <c r="D53" s="5">
        <v>6.08</v>
      </c>
      <c r="E53" s="5">
        <v>1</v>
      </c>
      <c r="F53" s="5"/>
      <c r="G53" s="5">
        <v>0.81818181818181801</v>
      </c>
      <c r="H53" s="5">
        <v>0.82608695652173902</v>
      </c>
      <c r="I53" s="5">
        <v>12.08</v>
      </c>
      <c r="J53" s="5">
        <v>36.479999999999997</v>
      </c>
      <c r="K53" s="5">
        <f t="shared" si="0"/>
        <v>0.6557017543859649</v>
      </c>
      <c r="L53" s="5"/>
      <c r="M53" s="5"/>
      <c r="N53" s="5"/>
      <c r="O53" s="4" t="s">
        <v>22</v>
      </c>
      <c r="P53" s="5">
        <v>6.6666666666666599</v>
      </c>
      <c r="Q53" s="5">
        <v>7.82</v>
      </c>
      <c r="R53" s="5">
        <v>3</v>
      </c>
      <c r="S53" s="3"/>
      <c r="T53" s="5">
        <v>0.90909090909090895</v>
      </c>
      <c r="U53" s="5">
        <v>0.97022332506203401</v>
      </c>
      <c r="V53">
        <f>T53/U53 - P$58/Q$55</f>
        <v>2.7148552022738248E-2</v>
      </c>
    </row>
    <row r="54" spans="2:22" x14ac:dyDescent="0.35">
      <c r="B54" s="4" t="s">
        <v>16</v>
      </c>
      <c r="C54" s="5">
        <v>7.3066666666666604</v>
      </c>
      <c r="D54" s="5">
        <v>7.3343999999999996</v>
      </c>
      <c r="E54" s="5">
        <v>4.92</v>
      </c>
      <c r="F54" s="5"/>
      <c r="G54" s="5">
        <v>0.99636363636363601</v>
      </c>
      <c r="H54" s="5">
        <v>0.99652173913043396</v>
      </c>
      <c r="I54" s="5">
        <v>14.6410666666666</v>
      </c>
      <c r="J54" s="5">
        <v>53.590015999999999</v>
      </c>
      <c r="K54" s="5">
        <f t="shared" si="0"/>
        <v>0.72301361341469161</v>
      </c>
      <c r="L54" s="5"/>
      <c r="M54" s="5"/>
      <c r="N54" s="5"/>
      <c r="O54" s="4" t="s">
        <v>16</v>
      </c>
      <c r="P54" s="5">
        <v>7.26</v>
      </c>
      <c r="Q54" s="5">
        <v>8.0335999999999999</v>
      </c>
      <c r="R54" s="5">
        <v>4.78</v>
      </c>
      <c r="S54" s="3"/>
      <c r="T54" s="5">
        <v>0.99</v>
      </c>
      <c r="U54" s="5">
        <v>0.996724565756823</v>
      </c>
      <c r="V54">
        <f t="shared" ref="V54:V63" si="10">T54/U54 - P$58/Q$55</f>
        <v>8.3410490662131798E-2</v>
      </c>
    </row>
    <row r="55" spans="2:22" x14ac:dyDescent="0.35">
      <c r="B55" s="4" t="s">
        <v>19</v>
      </c>
      <c r="C55" s="5">
        <v>7.3333333333333304</v>
      </c>
      <c r="D55" s="5">
        <v>7.36</v>
      </c>
      <c r="E55" s="5">
        <v>5</v>
      </c>
      <c r="F55" s="5"/>
      <c r="G55" s="5">
        <v>1</v>
      </c>
      <c r="H55" s="5">
        <v>1</v>
      </c>
      <c r="I55" s="5">
        <v>14.6933333333333</v>
      </c>
      <c r="J55" s="5">
        <v>53.973333333333301</v>
      </c>
      <c r="K55" s="5">
        <f t="shared" si="0"/>
        <v>0.72414361001317529</v>
      </c>
      <c r="L55" s="5"/>
      <c r="M55" s="5"/>
      <c r="N55" s="5"/>
      <c r="O55" s="4" t="s">
        <v>19</v>
      </c>
      <c r="P55" s="5">
        <v>7.3333333333333304</v>
      </c>
      <c r="Q55" s="5">
        <v>8.06</v>
      </c>
      <c r="R55" s="5">
        <v>5</v>
      </c>
      <c r="S55" s="3"/>
      <c r="T55" s="5">
        <v>1</v>
      </c>
      <c r="U55" s="5">
        <v>1</v>
      </c>
      <c r="V55">
        <f t="shared" si="10"/>
        <v>9.0157154673284112E-2</v>
      </c>
    </row>
    <row r="56" spans="2:22" x14ac:dyDescent="0.35">
      <c r="B56" s="4" t="s">
        <v>23</v>
      </c>
      <c r="C56" s="5">
        <v>6</v>
      </c>
      <c r="D56" s="5">
        <v>6.08</v>
      </c>
      <c r="E56" s="5">
        <v>1</v>
      </c>
      <c r="F56" s="5"/>
      <c r="G56" s="5">
        <v>0.81818181818181801</v>
      </c>
      <c r="H56" s="5">
        <v>0.82608695652173902</v>
      </c>
      <c r="I56" s="5">
        <v>12.08</v>
      </c>
      <c r="J56" s="5">
        <v>36.479999999999997</v>
      </c>
      <c r="K56" s="5">
        <f t="shared" si="0"/>
        <v>0.6557017543859649</v>
      </c>
      <c r="L56" s="5"/>
      <c r="M56" s="5"/>
      <c r="N56" s="5"/>
      <c r="O56" s="4" t="s">
        <v>23</v>
      </c>
      <c r="P56" s="5">
        <v>6</v>
      </c>
      <c r="Q56" s="5">
        <v>6.22</v>
      </c>
      <c r="R56" s="5">
        <v>1</v>
      </c>
      <c r="S56" s="3"/>
      <c r="T56" s="5">
        <v>0.81818181818181801</v>
      </c>
      <c r="U56" s="5">
        <v>0.77171215880893296</v>
      </c>
      <c r="V56">
        <f t="shared" si="10"/>
        <v>0.15037346569345356</v>
      </c>
    </row>
    <row r="57" spans="2:22" x14ac:dyDescent="0.35">
      <c r="B57" s="4" t="s">
        <v>17</v>
      </c>
      <c r="C57" s="5">
        <v>7.3333333333333304</v>
      </c>
      <c r="D57" s="5">
        <v>7.36</v>
      </c>
      <c r="E57" s="5">
        <v>5</v>
      </c>
      <c r="F57" s="5"/>
      <c r="G57" s="5">
        <v>1</v>
      </c>
      <c r="H57" s="5">
        <v>1</v>
      </c>
      <c r="I57" s="5">
        <v>14.6933333333333</v>
      </c>
      <c r="J57" s="5">
        <v>53.973333333333301</v>
      </c>
      <c r="K57" s="5">
        <f t="shared" si="0"/>
        <v>0.72414361001317529</v>
      </c>
      <c r="L57" s="5"/>
      <c r="M57" s="5"/>
      <c r="N57" s="5"/>
      <c r="O57" s="4" t="s">
        <v>17</v>
      </c>
      <c r="P57" s="5">
        <v>7.3333333333333304</v>
      </c>
      <c r="Q57" s="5">
        <v>8.06</v>
      </c>
      <c r="R57" s="5">
        <v>5</v>
      </c>
      <c r="S57" s="3"/>
      <c r="T57" s="5">
        <v>1</v>
      </c>
      <c r="U57" s="5">
        <v>1</v>
      </c>
      <c r="V57">
        <f t="shared" si="10"/>
        <v>9.0157154673284112E-2</v>
      </c>
    </row>
    <row r="58" spans="2:22" x14ac:dyDescent="0.35">
      <c r="B58" s="4" t="s">
        <v>20</v>
      </c>
      <c r="C58" s="5">
        <v>7.3333333333333304</v>
      </c>
      <c r="D58" s="5">
        <v>7.36</v>
      </c>
      <c r="E58" s="5">
        <v>5</v>
      </c>
      <c r="F58" s="5"/>
      <c r="G58" s="5">
        <v>1</v>
      </c>
      <c r="H58" s="5">
        <v>1</v>
      </c>
      <c r="I58" s="5">
        <v>14.6933333333333</v>
      </c>
      <c r="J58" s="5">
        <v>53.973333333333301</v>
      </c>
      <c r="K58" s="5">
        <f t="shared" si="0"/>
        <v>0.72414361001317529</v>
      </c>
      <c r="L58" s="5"/>
      <c r="M58" s="5"/>
      <c r="N58" s="5"/>
      <c r="O58" s="4" t="s">
        <v>20</v>
      </c>
      <c r="P58" s="5">
        <v>7.3333333333333304</v>
      </c>
      <c r="Q58" s="5">
        <v>8.06</v>
      </c>
      <c r="R58" s="5">
        <v>5</v>
      </c>
      <c r="S58" s="3"/>
      <c r="T58" s="5">
        <v>1</v>
      </c>
      <c r="U58" s="5">
        <v>1</v>
      </c>
      <c r="V58">
        <f t="shared" si="10"/>
        <v>9.0157154673284112E-2</v>
      </c>
    </row>
    <row r="59" spans="2:22" x14ac:dyDescent="0.35">
      <c r="B59" s="8" t="s">
        <v>14</v>
      </c>
      <c r="C59" s="9">
        <v>7.3333333292593297</v>
      </c>
      <c r="D59" s="9">
        <v>7.3599999956000701</v>
      </c>
      <c r="E59" s="18">
        <v>5.0000000122220003</v>
      </c>
      <c r="F59" s="13">
        <v>0.5</v>
      </c>
      <c r="G59" s="9">
        <v>0.99999999944445395</v>
      </c>
      <c r="H59" s="9">
        <v>0.99999999940218298</v>
      </c>
      <c r="I59" s="9">
        <v>14.693333324859401</v>
      </c>
      <c r="J59" s="9">
        <v>53.973333271082502</v>
      </c>
      <c r="K59" s="5">
        <f t="shared" si="0"/>
        <v>0.72414360989831117</v>
      </c>
      <c r="L59" s="5"/>
      <c r="M59" s="5"/>
      <c r="N59" s="5"/>
      <c r="O59" s="8" t="s">
        <v>14</v>
      </c>
      <c r="P59" s="9">
        <v>7.3333333333015203</v>
      </c>
      <c r="Q59" s="9">
        <v>8.0599999999885394</v>
      </c>
      <c r="R59" s="18">
        <v>4.9999999999045599</v>
      </c>
      <c r="S59" s="15">
        <v>0.5</v>
      </c>
      <c r="T59" s="9">
        <v>0.99999999999566103</v>
      </c>
      <c r="U59" s="9">
        <v>0.99999999999857803</v>
      </c>
      <c r="V59">
        <f t="shared" si="10"/>
        <v>9.0157154670367112E-2</v>
      </c>
    </row>
    <row r="60" spans="2:22" x14ac:dyDescent="0.35">
      <c r="B60" s="4" t="s">
        <v>24</v>
      </c>
      <c r="C60" s="5">
        <v>6</v>
      </c>
      <c r="D60" s="5">
        <v>6.08</v>
      </c>
      <c r="E60" s="5">
        <v>1</v>
      </c>
      <c r="F60" s="5"/>
      <c r="G60" s="5">
        <v>0.81818181818181801</v>
      </c>
      <c r="H60" s="5">
        <v>0.82608695652173902</v>
      </c>
      <c r="I60" s="5">
        <v>12.08</v>
      </c>
      <c r="J60" s="5">
        <v>36.479999999999997</v>
      </c>
      <c r="K60" s="5">
        <f t="shared" si="0"/>
        <v>0.6557017543859649</v>
      </c>
      <c r="L60" s="5"/>
      <c r="M60" s="5"/>
      <c r="N60" s="5"/>
      <c r="O60" s="4" t="s">
        <v>24</v>
      </c>
      <c r="P60" s="5">
        <v>6.6666666666666599</v>
      </c>
      <c r="Q60" s="5">
        <v>7.82</v>
      </c>
      <c r="R60" s="5">
        <v>3</v>
      </c>
      <c r="S60" s="3"/>
      <c r="T60" s="5">
        <v>0.90909090909090895</v>
      </c>
      <c r="U60" s="5">
        <v>0.97022332506203401</v>
      </c>
      <c r="V60">
        <f t="shared" si="10"/>
        <v>2.7148552022738248E-2</v>
      </c>
    </row>
    <row r="61" spans="2:22" x14ac:dyDescent="0.35">
      <c r="B61" s="4" t="s">
        <v>18</v>
      </c>
      <c r="C61" s="5">
        <v>7.3081761006289296</v>
      </c>
      <c r="D61" s="5">
        <v>7.3358490566037702</v>
      </c>
      <c r="E61" s="5">
        <v>4.9245283018867898</v>
      </c>
      <c r="F61" s="5"/>
      <c r="G61" s="5">
        <v>0.99656946826758097</v>
      </c>
      <c r="H61" s="5">
        <v>0.996718621821164</v>
      </c>
      <c r="I61" s="5">
        <v>14.644025157232701</v>
      </c>
      <c r="J61" s="5">
        <v>53.611676753292898</v>
      </c>
      <c r="K61" s="5">
        <f t="shared" si="0"/>
        <v>0.72307779029108787</v>
      </c>
      <c r="L61" s="5"/>
      <c r="M61" s="5"/>
      <c r="N61" s="5"/>
      <c r="O61" s="4" t="s">
        <v>18</v>
      </c>
      <c r="P61" s="5">
        <v>7.2641509433962197</v>
      </c>
      <c r="Q61" s="5">
        <v>8.0350943396226402</v>
      </c>
      <c r="R61" s="5">
        <v>4.7924528301886697</v>
      </c>
      <c r="S61" s="3"/>
      <c r="T61" s="5">
        <v>0.99056603773584895</v>
      </c>
      <c r="U61" s="5">
        <v>0.99690996769511597</v>
      </c>
      <c r="V61">
        <f t="shared" si="10"/>
        <v>8.3793561004003814E-2</v>
      </c>
    </row>
    <row r="62" spans="2:22" x14ac:dyDescent="0.35">
      <c r="B62" s="4" t="s">
        <v>21</v>
      </c>
      <c r="C62" s="5">
        <v>7.3333333333333304</v>
      </c>
      <c r="D62" s="5">
        <v>7.36</v>
      </c>
      <c r="E62" s="5">
        <v>5</v>
      </c>
      <c r="F62" s="5"/>
      <c r="G62" s="5">
        <v>1</v>
      </c>
      <c r="H62" s="5">
        <v>1</v>
      </c>
      <c r="I62" s="5">
        <v>14.6933333333333</v>
      </c>
      <c r="J62" s="5">
        <v>53.973333333333301</v>
      </c>
      <c r="K62" s="5">
        <f t="shared" si="0"/>
        <v>0.72414361001317529</v>
      </c>
      <c r="L62" s="5"/>
      <c r="M62" s="5"/>
      <c r="N62" s="5"/>
      <c r="O62" s="4" t="s">
        <v>21</v>
      </c>
      <c r="P62" s="5">
        <v>7.3333333333333304</v>
      </c>
      <c r="Q62" s="5">
        <v>8.06</v>
      </c>
      <c r="R62" s="5">
        <v>5</v>
      </c>
      <c r="S62" s="3"/>
      <c r="T62" s="5">
        <v>1</v>
      </c>
      <c r="U62" s="5">
        <v>1</v>
      </c>
      <c r="V62">
        <f t="shared" si="10"/>
        <v>9.0157154673284112E-2</v>
      </c>
    </row>
    <row r="63" spans="2:22" x14ac:dyDescent="0.35">
      <c r="B63" s="8" t="s">
        <v>15</v>
      </c>
      <c r="C63" s="9">
        <v>7.3333311121503097</v>
      </c>
      <c r="D63" s="9">
        <v>7.3599978676642897</v>
      </c>
      <c r="E63" s="18">
        <v>4.9999933364509301</v>
      </c>
      <c r="F63" s="13">
        <v>0.50000024461694204</v>
      </c>
      <c r="G63" s="9">
        <v>0.99999969711140602</v>
      </c>
      <c r="H63" s="9">
        <v>0.99999971028047496</v>
      </c>
      <c r="I63" s="9">
        <v>14.6933289798146</v>
      </c>
      <c r="J63" s="9">
        <v>53.973301348302499</v>
      </c>
      <c r="K63" s="5">
        <f t="shared" si="0"/>
        <v>0.72414351622473727</v>
      </c>
      <c r="L63" s="5"/>
      <c r="M63" s="5"/>
      <c r="N63" s="5"/>
      <c r="O63" s="8" t="s">
        <v>15</v>
      </c>
      <c r="P63" s="9">
        <v>7.3333330877967899</v>
      </c>
      <c r="Q63" s="9">
        <v>8.0599999116068393</v>
      </c>
      <c r="R63" s="18">
        <v>5.0000007366096098</v>
      </c>
      <c r="S63" s="15">
        <v>0.49999974484723902</v>
      </c>
      <c r="T63" s="9">
        <v>0.99999996651774403</v>
      </c>
      <c r="U63" s="9">
        <v>0.99999998903310705</v>
      </c>
      <c r="V63">
        <f t="shared" si="10"/>
        <v>9.0157132157920872E-2</v>
      </c>
    </row>
    <row r="64" spans="2:22" x14ac:dyDescent="0.35">
      <c r="B64" s="10" t="s">
        <v>29</v>
      </c>
      <c r="C64" s="11"/>
      <c r="D64" s="11"/>
      <c r="E64" s="11"/>
      <c r="F64" s="11"/>
      <c r="G64" s="11"/>
      <c r="H64" s="11"/>
      <c r="I64" s="11"/>
      <c r="J64" s="11"/>
      <c r="K64" s="5" t="e">
        <f t="shared" si="0"/>
        <v>#DIV/0!</v>
      </c>
      <c r="L64" s="5"/>
      <c r="M64" s="5"/>
      <c r="N64" s="5"/>
      <c r="O64" s="2" t="s">
        <v>29</v>
      </c>
      <c r="P64" s="5"/>
      <c r="Q64" s="5"/>
      <c r="R64" s="5"/>
      <c r="S64" s="3"/>
      <c r="T64" s="5"/>
      <c r="U64" s="5"/>
    </row>
    <row r="65" spans="2:22" x14ac:dyDescent="0.35">
      <c r="B65" s="4" t="s">
        <v>22</v>
      </c>
      <c r="C65" s="5">
        <v>6</v>
      </c>
      <c r="D65" s="5">
        <v>9</v>
      </c>
      <c r="E65" s="5">
        <v>7</v>
      </c>
      <c r="F65" s="5"/>
      <c r="G65" s="5">
        <v>0.69230769230769196</v>
      </c>
      <c r="H65" s="5">
        <v>1</v>
      </c>
      <c r="I65" s="5">
        <v>15</v>
      </c>
      <c r="J65" s="5">
        <v>54</v>
      </c>
      <c r="K65" s="5">
        <f>(D65/$D$43)-C65/$C$46</f>
        <v>0.20769230769230729</v>
      </c>
      <c r="L65" s="5"/>
      <c r="M65" s="5"/>
      <c r="N65" s="5"/>
      <c r="O65" s="4" t="s">
        <v>22</v>
      </c>
      <c r="P65" s="5">
        <v>5.6666666666666599</v>
      </c>
      <c r="Q65" s="5">
        <v>7.5</v>
      </c>
      <c r="R65" s="5">
        <v>9</v>
      </c>
      <c r="S65" s="3"/>
      <c r="T65" s="5">
        <v>0.80952380952380898</v>
      </c>
      <c r="U65" s="5">
        <v>1</v>
      </c>
      <c r="V65">
        <f>T65/U65 - P$70/Q$67</f>
        <v>-0.12380952380952437</v>
      </c>
    </row>
    <row r="66" spans="2:22" x14ac:dyDescent="0.35">
      <c r="B66" s="4" t="s">
        <v>16</v>
      </c>
      <c r="C66" s="5">
        <v>5</v>
      </c>
      <c r="D66" s="5">
        <v>9</v>
      </c>
      <c r="E66" s="5">
        <v>8</v>
      </c>
      <c r="F66" s="5"/>
      <c r="G66" s="5">
        <v>0.57692307692307698</v>
      </c>
      <c r="H66" s="5">
        <v>1</v>
      </c>
      <c r="I66" s="5">
        <v>14</v>
      </c>
      <c r="J66" s="5">
        <v>45</v>
      </c>
      <c r="K66" s="5">
        <f t="shared" si="0"/>
        <v>0.24444444444444446</v>
      </c>
      <c r="L66" s="5"/>
      <c r="M66" s="5"/>
      <c r="N66" s="5"/>
      <c r="O66" s="4" t="s">
        <v>16</v>
      </c>
      <c r="P66" s="5">
        <v>6.46</v>
      </c>
      <c r="Q66" s="5">
        <v>7.1192000000000002</v>
      </c>
      <c r="R66" s="5">
        <v>6.62</v>
      </c>
      <c r="S66" s="3"/>
      <c r="T66" s="5">
        <v>0.92285714285714204</v>
      </c>
      <c r="U66" s="5">
        <v>0.949226666666666</v>
      </c>
      <c r="V66">
        <f t="shared" ref="V66:V75" si="11">T66/U66 - P$70/Q$67</f>
        <v>3.8886659282209135E-2</v>
      </c>
    </row>
    <row r="67" spans="2:22" x14ac:dyDescent="0.35">
      <c r="B67" s="4" t="s">
        <v>19</v>
      </c>
      <c r="C67" s="5">
        <v>5</v>
      </c>
      <c r="D67" s="35">
        <v>9</v>
      </c>
      <c r="E67" s="5">
        <v>8</v>
      </c>
      <c r="F67" s="5"/>
      <c r="G67" s="5">
        <v>0.57692307692307698</v>
      </c>
      <c r="H67" s="5">
        <v>1</v>
      </c>
      <c r="I67" s="5">
        <v>14</v>
      </c>
      <c r="J67" s="5">
        <v>45</v>
      </c>
      <c r="K67" s="5">
        <f t="shared" si="0"/>
        <v>0.24444444444444446</v>
      </c>
      <c r="L67" s="5"/>
      <c r="M67" s="5"/>
      <c r="N67" s="5"/>
      <c r="O67" s="4" t="s">
        <v>19</v>
      </c>
      <c r="P67" s="5">
        <v>5.6666666666666599</v>
      </c>
      <c r="Q67" s="5">
        <v>7.5</v>
      </c>
      <c r="R67" s="5">
        <v>9</v>
      </c>
      <c r="S67" s="3"/>
      <c r="T67" s="5">
        <v>0.80952380952380898</v>
      </c>
      <c r="U67" s="5">
        <v>1</v>
      </c>
      <c r="V67">
        <f t="shared" si="11"/>
        <v>-0.12380952380952437</v>
      </c>
    </row>
    <row r="68" spans="2:22" x14ac:dyDescent="0.35">
      <c r="B68" s="4" t="s">
        <v>23</v>
      </c>
      <c r="C68" s="5">
        <v>8</v>
      </c>
      <c r="D68" s="5">
        <v>3</v>
      </c>
      <c r="E68" s="5">
        <v>1</v>
      </c>
      <c r="F68" s="5"/>
      <c r="G68" s="5">
        <v>0.92307692307692302</v>
      </c>
      <c r="H68" s="5">
        <v>0.33333333333333298</v>
      </c>
      <c r="I68" s="5">
        <v>11</v>
      </c>
      <c r="J68" s="5">
        <v>24</v>
      </c>
      <c r="K68" s="5">
        <f t="shared" si="0"/>
        <v>2.208333333333333</v>
      </c>
      <c r="L68" s="5"/>
      <c r="M68" s="5"/>
      <c r="N68" s="5"/>
      <c r="O68" s="4" t="s">
        <v>23</v>
      </c>
      <c r="P68" s="5">
        <v>5.6666666666666599</v>
      </c>
      <c r="Q68" s="5">
        <v>4.38</v>
      </c>
      <c r="R68" s="5">
        <v>1</v>
      </c>
      <c r="S68" s="3"/>
      <c r="T68" s="5">
        <v>0.80952380952380898</v>
      </c>
      <c r="U68" s="5">
        <v>0.58399999999999996</v>
      </c>
      <c r="V68">
        <f t="shared" si="11"/>
        <v>0.45283757338551767</v>
      </c>
    </row>
    <row r="69" spans="2:22" x14ac:dyDescent="0.35">
      <c r="B69" s="4" t="s">
        <v>17</v>
      </c>
      <c r="C69" s="5">
        <v>8.6666666666666607</v>
      </c>
      <c r="D69" s="5">
        <v>5</v>
      </c>
      <c r="E69" s="5">
        <v>3</v>
      </c>
      <c r="F69" s="5"/>
      <c r="G69" s="5">
        <v>1</v>
      </c>
      <c r="H69" s="5">
        <v>0.55555555555555503</v>
      </c>
      <c r="I69" s="5">
        <v>13.6666666666666</v>
      </c>
      <c r="J69" s="5">
        <v>43.3333333333333</v>
      </c>
      <c r="K69" s="5">
        <f t="shared" si="0"/>
        <v>1.417948717948718</v>
      </c>
      <c r="L69" s="5"/>
      <c r="M69" s="5"/>
      <c r="N69" s="5"/>
      <c r="O69" s="4" t="s">
        <v>17</v>
      </c>
      <c r="P69" s="5">
        <v>6.8888888888888804</v>
      </c>
      <c r="Q69" s="5">
        <v>6.9133333333333304</v>
      </c>
      <c r="R69" s="5">
        <v>5.3333333333333304</v>
      </c>
      <c r="S69" s="3"/>
      <c r="T69" s="5">
        <v>0.98412698412698396</v>
      </c>
      <c r="U69" s="5">
        <v>0.92177777777777703</v>
      </c>
      <c r="V69">
        <f t="shared" si="11"/>
        <v>0.13430683748909478</v>
      </c>
    </row>
    <row r="70" spans="2:22" x14ac:dyDescent="0.35">
      <c r="B70" s="4" t="s">
        <v>20</v>
      </c>
      <c r="C70" s="35">
        <v>8.6666666666666607</v>
      </c>
      <c r="D70" s="5">
        <v>5</v>
      </c>
      <c r="E70" s="5">
        <v>3</v>
      </c>
      <c r="F70" s="5"/>
      <c r="G70" s="5">
        <v>1</v>
      </c>
      <c r="H70" s="5">
        <v>0.55555555555555503</v>
      </c>
      <c r="I70" s="5">
        <v>13.6666666666666</v>
      </c>
      <c r="J70" s="5">
        <v>43.3333333333333</v>
      </c>
      <c r="K70" s="5">
        <f t="shared" ref="K70:K75" si="12">ABS(C70/D70)-(I70/J70)</f>
        <v>1.417948717948718</v>
      </c>
      <c r="L70" s="5"/>
      <c r="M70" s="5"/>
      <c r="N70" s="5"/>
      <c r="O70" s="4" t="s">
        <v>20</v>
      </c>
      <c r="P70" s="5">
        <v>7</v>
      </c>
      <c r="Q70" s="5">
        <v>6.86</v>
      </c>
      <c r="R70" s="5">
        <v>5</v>
      </c>
      <c r="S70" s="3"/>
      <c r="T70" s="5">
        <v>1</v>
      </c>
      <c r="U70" s="5">
        <v>0.91466666666666596</v>
      </c>
      <c r="V70">
        <f t="shared" si="11"/>
        <v>0.159961127308067</v>
      </c>
    </row>
    <row r="71" spans="2:22" x14ac:dyDescent="0.35">
      <c r="B71" s="8" t="s">
        <v>14</v>
      </c>
      <c r="C71" s="9">
        <v>6.0000008503729099</v>
      </c>
      <c r="D71" s="9">
        <v>8.9999991496270706</v>
      </c>
      <c r="E71" s="18">
        <v>6.9999991496270804</v>
      </c>
      <c r="F71" s="9">
        <v>0.48768472906403898</v>
      </c>
      <c r="G71" s="9">
        <v>0.69230779042764401</v>
      </c>
      <c r="H71" s="9">
        <v>0.99999990551411899</v>
      </c>
      <c r="I71" s="9">
        <v>14.999999999999901</v>
      </c>
      <c r="J71" s="9">
        <v>54.000002551117902</v>
      </c>
      <c r="K71" s="5">
        <f t="shared" si="12"/>
        <v>0.38888905948840574</v>
      </c>
      <c r="L71" s="5"/>
      <c r="M71" s="5"/>
      <c r="N71" s="5"/>
      <c r="O71" s="8" t="s">
        <v>14</v>
      </c>
      <c r="P71" s="9">
        <v>6.9999999965032798</v>
      </c>
      <c r="Q71" s="9">
        <v>6.85999999748236</v>
      </c>
      <c r="R71" s="18">
        <v>4.9999999895098597</v>
      </c>
      <c r="S71" s="15">
        <v>0.69060773480662996</v>
      </c>
      <c r="T71" s="9">
        <v>0.99999999950046903</v>
      </c>
      <c r="U71" s="9">
        <v>0.91466666633098204</v>
      </c>
      <c r="V71">
        <f t="shared" si="11"/>
        <v>0.15996112716317312</v>
      </c>
    </row>
    <row r="72" spans="2:22" x14ac:dyDescent="0.35">
      <c r="B72" s="4" t="s">
        <v>24</v>
      </c>
      <c r="C72" s="5">
        <v>6</v>
      </c>
      <c r="D72" s="5">
        <v>9</v>
      </c>
      <c r="E72" s="5">
        <v>7</v>
      </c>
      <c r="F72" s="5"/>
      <c r="G72" s="5">
        <v>0.69230769230769196</v>
      </c>
      <c r="H72" s="5">
        <v>1</v>
      </c>
      <c r="I72" s="5">
        <v>15</v>
      </c>
      <c r="J72" s="5">
        <v>54</v>
      </c>
      <c r="K72" s="5">
        <f t="shared" si="12"/>
        <v>0.38888888888888884</v>
      </c>
      <c r="L72" s="5"/>
      <c r="M72" s="5"/>
      <c r="N72" s="5"/>
      <c r="O72" s="4" t="s">
        <v>24</v>
      </c>
      <c r="P72" s="5">
        <v>5.6666666666666599</v>
      </c>
      <c r="Q72" s="5">
        <v>7.5</v>
      </c>
      <c r="R72" s="5">
        <v>9</v>
      </c>
      <c r="S72" s="3"/>
      <c r="T72" s="5">
        <v>0.80952380952380898</v>
      </c>
      <c r="U72" s="5">
        <v>1</v>
      </c>
      <c r="V72">
        <f t="shared" si="11"/>
        <v>-0.12380952380952437</v>
      </c>
    </row>
    <row r="73" spans="2:22" x14ac:dyDescent="0.35">
      <c r="B73" s="4" t="s">
        <v>18</v>
      </c>
      <c r="C73" s="5">
        <v>5.28301886792452</v>
      </c>
      <c r="D73" s="5">
        <v>8.9999999999999893</v>
      </c>
      <c r="E73" s="5">
        <v>7.7169811320754702</v>
      </c>
      <c r="F73" s="5"/>
      <c r="G73" s="5">
        <v>0.60957910014513705</v>
      </c>
      <c r="H73" s="5">
        <v>0.999999999999999</v>
      </c>
      <c r="I73" s="5">
        <v>14.2830188679245</v>
      </c>
      <c r="J73" s="5">
        <v>47.5471698113207</v>
      </c>
      <c r="K73" s="5">
        <f t="shared" si="12"/>
        <v>0.28660527103923333</v>
      </c>
      <c r="L73" s="5"/>
      <c r="M73" s="5"/>
      <c r="N73" s="5"/>
      <c r="O73" s="4" t="s">
        <v>18</v>
      </c>
      <c r="P73" s="5">
        <v>6.4842767295597401</v>
      </c>
      <c r="Q73" s="5">
        <v>7.10754716981132</v>
      </c>
      <c r="R73" s="5">
        <v>6.5471698113207504</v>
      </c>
      <c r="S73" s="3"/>
      <c r="T73" s="5">
        <v>0.926325247079964</v>
      </c>
      <c r="U73" s="5">
        <v>0.94767295597484202</v>
      </c>
      <c r="V73">
        <f t="shared" si="11"/>
        <v>4.4140215151630802E-2</v>
      </c>
    </row>
    <row r="74" spans="2:22" x14ac:dyDescent="0.35">
      <c r="B74" s="4" t="s">
        <v>21</v>
      </c>
      <c r="C74" s="5">
        <v>6</v>
      </c>
      <c r="D74" s="5">
        <v>9</v>
      </c>
      <c r="E74" s="5">
        <v>7</v>
      </c>
      <c r="F74" s="5"/>
      <c r="G74" s="5">
        <v>0.69230769230769196</v>
      </c>
      <c r="H74" s="5">
        <v>1</v>
      </c>
      <c r="I74" s="5">
        <v>15</v>
      </c>
      <c r="J74" s="5">
        <v>54</v>
      </c>
      <c r="K74" s="5">
        <f t="shared" si="12"/>
        <v>0.38888888888888884</v>
      </c>
      <c r="L74" s="5"/>
      <c r="M74" s="5"/>
      <c r="N74" s="5"/>
      <c r="O74" s="4" t="s">
        <v>21</v>
      </c>
      <c r="P74" s="5">
        <v>5.6666666666666599</v>
      </c>
      <c r="Q74" s="5">
        <v>7.5</v>
      </c>
      <c r="R74" s="5">
        <v>9</v>
      </c>
      <c r="S74" s="3"/>
      <c r="T74" s="5">
        <v>0.80952380952380898</v>
      </c>
      <c r="U74" s="5">
        <v>1</v>
      </c>
      <c r="V74">
        <f t="shared" si="11"/>
        <v>-0.12380952380952437</v>
      </c>
    </row>
    <row r="75" spans="2:22" x14ac:dyDescent="0.35">
      <c r="B75" s="8" t="s">
        <v>15</v>
      </c>
      <c r="C75" s="9">
        <v>7.4996974944369503</v>
      </c>
      <c r="D75" s="9">
        <v>7.5003025055630301</v>
      </c>
      <c r="E75" s="18">
        <v>5.5003025055630399</v>
      </c>
      <c r="F75" s="12">
        <v>0.49996090045901698</v>
      </c>
      <c r="G75" s="9">
        <v>0.86534971089657198</v>
      </c>
      <c r="H75" s="9">
        <v>0.83336694506255904</v>
      </c>
      <c r="I75" s="9">
        <v>14.999999999999901</v>
      </c>
      <c r="J75" s="9">
        <v>56.249999908490302</v>
      </c>
      <c r="K75" s="5">
        <f t="shared" si="12"/>
        <v>0.73325266800291145</v>
      </c>
      <c r="L75" s="5"/>
      <c r="M75" s="5"/>
      <c r="N75" s="5"/>
      <c r="O75" s="8" t="s">
        <v>15</v>
      </c>
      <c r="P75" s="9">
        <v>6.9999995298466304</v>
      </c>
      <c r="Q75" s="9">
        <v>6.8599996614895797</v>
      </c>
      <c r="R75" s="18">
        <v>4.9999985895399099</v>
      </c>
      <c r="S75" s="15">
        <v>0.50000000357340701</v>
      </c>
      <c r="T75" s="9">
        <v>0.99999993283523403</v>
      </c>
      <c r="U75" s="9">
        <v>0.914666621531944</v>
      </c>
      <c r="V75">
        <f t="shared" si="11"/>
        <v>0.15996110782640649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zoomScale="120" zoomScaleNormal="12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J3" sqref="J3:P75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6.36328125" bestFit="1" customWidth="1"/>
    <col min="6" max="6" width="11.90625" bestFit="1" customWidth="1"/>
    <col min="7" max="8" width="11.6328125" bestFit="1" customWidth="1"/>
    <col min="9" max="9" width="12.54296875" customWidth="1"/>
    <col min="10" max="10" width="18.26953125" customWidth="1"/>
    <col min="11" max="11" width="9.26953125" customWidth="1"/>
    <col min="12" max="12" width="9" customWidth="1"/>
    <col min="13" max="13" width="8.7265625" bestFit="1" customWidth="1"/>
    <col min="14" max="14" width="11.90625" bestFit="1" customWidth="1"/>
    <col min="15" max="15" width="11.81640625" bestFit="1" customWidth="1"/>
    <col min="16" max="16" width="11.6328125" bestFit="1" customWidth="1"/>
    <col min="17" max="18" width="21.7265625" bestFit="1" customWidth="1"/>
  </cols>
  <sheetData>
    <row r="1" spans="2:17" x14ac:dyDescent="0.35">
      <c r="B1" s="1" t="s">
        <v>10</v>
      </c>
      <c r="C1" s="2">
        <v>1</v>
      </c>
      <c r="J1" s="1" t="s">
        <v>10</v>
      </c>
      <c r="K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54</v>
      </c>
      <c r="F3" t="s">
        <v>39</v>
      </c>
      <c r="G3" t="s">
        <v>38</v>
      </c>
      <c r="J3" s="1" t="s">
        <v>30</v>
      </c>
      <c r="K3" t="s">
        <v>32</v>
      </c>
      <c r="L3" t="s">
        <v>33</v>
      </c>
      <c r="M3" t="s">
        <v>41</v>
      </c>
      <c r="N3" t="s">
        <v>39</v>
      </c>
      <c r="O3" t="s">
        <v>38</v>
      </c>
    </row>
    <row r="4" spans="2:17" x14ac:dyDescent="0.35">
      <c r="B4" s="2" t="s">
        <v>13</v>
      </c>
      <c r="C4" s="3"/>
      <c r="D4" s="3"/>
      <c r="E4" s="3"/>
      <c r="F4" s="3"/>
      <c r="G4" s="3"/>
      <c r="J4" s="2" t="s">
        <v>13</v>
      </c>
      <c r="K4" s="3"/>
      <c r="L4" s="3"/>
      <c r="M4" s="3"/>
      <c r="N4" s="3"/>
      <c r="O4" s="3"/>
    </row>
    <row r="5" spans="2:17" x14ac:dyDescent="0.35">
      <c r="B5" s="4" t="s">
        <v>22</v>
      </c>
      <c r="C5" s="5">
        <v>10</v>
      </c>
      <c r="D5" s="5">
        <v>10</v>
      </c>
      <c r="E5" s="5">
        <v>1</v>
      </c>
      <c r="F5" s="5">
        <v>1</v>
      </c>
      <c r="G5" s="5">
        <v>1</v>
      </c>
      <c r="H5">
        <f>IF(C$10&gt;=D$7,F5-G5, G5-F5)</f>
        <v>0</v>
      </c>
      <c r="I5" s="5"/>
      <c r="J5" s="4" t="s">
        <v>22</v>
      </c>
      <c r="K5" s="5">
        <v>9.6666666666666607</v>
      </c>
      <c r="L5" s="5">
        <v>9.42</v>
      </c>
      <c r="M5" s="5">
        <v>0</v>
      </c>
      <c r="N5" s="3">
        <v>1</v>
      </c>
      <c r="O5" s="3">
        <v>1</v>
      </c>
      <c r="P5">
        <f>IF(K$10&gt;=L$7,N5-O5, O5-N5)</f>
        <v>0</v>
      </c>
    </row>
    <row r="6" spans="2:17" x14ac:dyDescent="0.35">
      <c r="B6" s="4" t="s">
        <v>16</v>
      </c>
      <c r="C6" s="5">
        <v>10</v>
      </c>
      <c r="D6" s="5">
        <v>10</v>
      </c>
      <c r="E6" s="5">
        <v>1</v>
      </c>
      <c r="F6" s="5">
        <v>1</v>
      </c>
      <c r="G6" s="5">
        <v>1</v>
      </c>
      <c r="H6">
        <f t="shared" ref="H6:H15" si="0">IF(C$10&gt;=D$7,F6-G6, G6-F6)</f>
        <v>0</v>
      </c>
      <c r="I6" s="5"/>
      <c r="J6" s="4" t="s">
        <v>16</v>
      </c>
      <c r="K6" s="5">
        <v>9.4733333333333292</v>
      </c>
      <c r="L6" s="5">
        <v>9.2576000000000001</v>
      </c>
      <c r="M6" s="5">
        <v>2.7600849256897899E-3</v>
      </c>
      <c r="N6" s="3">
        <v>0.98</v>
      </c>
      <c r="O6" s="3">
        <v>0.98276008492569</v>
      </c>
      <c r="P6">
        <f t="shared" ref="P6:P15" si="1">IF(K$10&gt;=L$7,N6-O6, O6-N6)</f>
        <v>-2.7600849256900206E-3</v>
      </c>
    </row>
    <row r="7" spans="2:17" x14ac:dyDescent="0.35">
      <c r="B7" s="4" t="s">
        <v>19</v>
      </c>
      <c r="C7" s="5">
        <v>10</v>
      </c>
      <c r="D7" s="5">
        <v>10</v>
      </c>
      <c r="E7" s="5">
        <v>1</v>
      </c>
      <c r="F7" s="5">
        <v>1</v>
      </c>
      <c r="G7" s="5">
        <v>1</v>
      </c>
      <c r="H7">
        <f t="shared" si="0"/>
        <v>0</v>
      </c>
      <c r="I7" s="5"/>
      <c r="J7" s="4" t="s">
        <v>19</v>
      </c>
      <c r="K7" s="5">
        <v>9.6666666666666607</v>
      </c>
      <c r="L7" s="5">
        <v>9.42</v>
      </c>
      <c r="M7" s="5">
        <v>0</v>
      </c>
      <c r="N7" s="3">
        <v>1</v>
      </c>
      <c r="O7" s="3">
        <v>1</v>
      </c>
      <c r="P7">
        <f t="shared" si="1"/>
        <v>0</v>
      </c>
    </row>
    <row r="8" spans="2:17" x14ac:dyDescent="0.35">
      <c r="B8" s="4" t="s">
        <v>23</v>
      </c>
      <c r="C8" s="5">
        <v>10</v>
      </c>
      <c r="D8" s="5">
        <v>10</v>
      </c>
      <c r="E8" s="5">
        <v>1</v>
      </c>
      <c r="F8" s="5">
        <v>1</v>
      </c>
      <c r="G8" s="5">
        <v>1</v>
      </c>
      <c r="H8">
        <f t="shared" si="0"/>
        <v>0</v>
      </c>
      <c r="I8" s="5"/>
      <c r="J8" s="4" t="s">
        <v>23</v>
      </c>
      <c r="K8" s="5">
        <v>9.6666666666666607</v>
      </c>
      <c r="L8" s="5">
        <v>9.42</v>
      </c>
      <c r="M8" s="5">
        <v>0</v>
      </c>
      <c r="N8" s="3">
        <v>1</v>
      </c>
      <c r="O8" s="3">
        <v>1</v>
      </c>
      <c r="P8">
        <f t="shared" si="1"/>
        <v>0</v>
      </c>
    </row>
    <row r="9" spans="2:17" x14ac:dyDescent="0.35">
      <c r="B9" s="4" t="s">
        <v>17</v>
      </c>
      <c r="C9" s="5">
        <v>10</v>
      </c>
      <c r="D9" s="5">
        <v>10</v>
      </c>
      <c r="E9" s="5">
        <v>1</v>
      </c>
      <c r="F9" s="5">
        <v>1</v>
      </c>
      <c r="G9" s="5">
        <v>1</v>
      </c>
      <c r="H9">
        <f t="shared" si="0"/>
        <v>0</v>
      </c>
      <c r="I9" s="5"/>
      <c r="J9" s="4" t="s">
        <v>17</v>
      </c>
      <c r="K9" s="5">
        <v>9.55555555555555</v>
      </c>
      <c r="L9" s="5">
        <v>9.3266666666666609</v>
      </c>
      <c r="M9" s="5">
        <v>1.58625570441972E-3</v>
      </c>
      <c r="N9" s="3">
        <v>0.98850574712643602</v>
      </c>
      <c r="O9" s="3">
        <v>0.99009200283085597</v>
      </c>
      <c r="P9">
        <f t="shared" si="1"/>
        <v>-1.5862557044199477E-3</v>
      </c>
    </row>
    <row r="10" spans="2:17" x14ac:dyDescent="0.35">
      <c r="B10" s="4" t="s">
        <v>20</v>
      </c>
      <c r="C10" s="5">
        <v>10</v>
      </c>
      <c r="D10" s="5">
        <v>10</v>
      </c>
      <c r="E10" s="5">
        <v>1</v>
      </c>
      <c r="F10" s="5">
        <v>1</v>
      </c>
      <c r="G10" s="5">
        <v>1</v>
      </c>
      <c r="H10">
        <f t="shared" si="0"/>
        <v>0</v>
      </c>
      <c r="I10" s="5"/>
      <c r="J10" s="4" t="s">
        <v>20</v>
      </c>
      <c r="K10" s="5">
        <v>9.6666666666666607</v>
      </c>
      <c r="L10" s="5">
        <v>9.42</v>
      </c>
      <c r="M10" s="5">
        <v>0</v>
      </c>
      <c r="N10" s="3">
        <v>1</v>
      </c>
      <c r="O10" s="3">
        <v>1</v>
      </c>
      <c r="P10">
        <f t="shared" si="1"/>
        <v>0</v>
      </c>
    </row>
    <row r="11" spans="2:17" x14ac:dyDescent="0.35">
      <c r="B11" s="8" t="s">
        <v>14</v>
      </c>
      <c r="C11" s="9">
        <v>9.9999999999806999</v>
      </c>
      <c r="D11" s="9">
        <v>9.9999999999807105</v>
      </c>
      <c r="E11" s="9">
        <v>1.0000000000192899</v>
      </c>
      <c r="F11" s="9">
        <v>0.99999999999806999</v>
      </c>
      <c r="G11" s="9">
        <v>0.99999999999807099</v>
      </c>
      <c r="H11">
        <f t="shared" si="0"/>
        <v>-9.9920072216264089E-16</v>
      </c>
      <c r="J11" s="8" t="s">
        <v>14</v>
      </c>
      <c r="K11" s="9">
        <v>9.6666666601356308</v>
      </c>
      <c r="L11" s="9">
        <v>9.4199999945139297</v>
      </c>
      <c r="M11" s="9">
        <v>0</v>
      </c>
      <c r="N11" s="15">
        <v>0.999999999324376</v>
      </c>
      <c r="O11" s="15">
        <v>0.99999999941761497</v>
      </c>
      <c r="P11">
        <f t="shared" si="1"/>
        <v>-9.3238972098674822E-11</v>
      </c>
    </row>
    <row r="12" spans="2:17" x14ac:dyDescent="0.35">
      <c r="B12" s="4" t="s">
        <v>24</v>
      </c>
      <c r="C12" s="5">
        <v>10</v>
      </c>
      <c r="D12" s="5">
        <v>10</v>
      </c>
      <c r="E12" s="5">
        <v>1</v>
      </c>
      <c r="F12" s="5">
        <v>1</v>
      </c>
      <c r="G12" s="5">
        <v>1</v>
      </c>
      <c r="H12">
        <f t="shared" si="0"/>
        <v>0</v>
      </c>
      <c r="I12" s="5"/>
      <c r="J12" s="4" t="s">
        <v>24</v>
      </c>
      <c r="K12" s="5">
        <v>9.6666666666666607</v>
      </c>
      <c r="L12" s="5">
        <v>9.42</v>
      </c>
      <c r="M12" s="5">
        <v>0</v>
      </c>
      <c r="N12" s="3">
        <v>1</v>
      </c>
      <c r="O12" s="3">
        <v>1</v>
      </c>
      <c r="P12">
        <f t="shared" si="1"/>
        <v>0</v>
      </c>
    </row>
    <row r="13" spans="2:17" x14ac:dyDescent="0.35">
      <c r="B13" s="4" t="s">
        <v>18</v>
      </c>
      <c r="C13" s="5">
        <v>10</v>
      </c>
      <c r="D13" s="5">
        <v>10</v>
      </c>
      <c r="E13" s="5">
        <v>1</v>
      </c>
      <c r="F13" s="5">
        <v>1</v>
      </c>
      <c r="G13" s="5">
        <v>1</v>
      </c>
      <c r="H13">
        <f t="shared" si="0"/>
        <v>0</v>
      </c>
      <c r="I13" s="5"/>
      <c r="J13" s="4" t="s">
        <v>18</v>
      </c>
      <c r="K13" s="5">
        <v>9.4779874213836397</v>
      </c>
      <c r="L13" s="5">
        <v>9.2615094339622601</v>
      </c>
      <c r="M13" s="5">
        <v>2.6936417622217498E-3</v>
      </c>
      <c r="N13" s="3">
        <v>0.98048145738451498</v>
      </c>
      <c r="O13" s="3">
        <v>0.98317509914673695</v>
      </c>
      <c r="P13">
        <f t="shared" si="1"/>
        <v>-2.6936417622219766E-3</v>
      </c>
    </row>
    <row r="14" spans="2:17" x14ac:dyDescent="0.35">
      <c r="B14" s="4" t="s">
        <v>21</v>
      </c>
      <c r="C14" s="5">
        <v>10</v>
      </c>
      <c r="D14" s="5">
        <v>10</v>
      </c>
      <c r="E14" s="5">
        <v>1</v>
      </c>
      <c r="F14" s="5">
        <v>1</v>
      </c>
      <c r="G14" s="5">
        <v>1</v>
      </c>
      <c r="H14">
        <f t="shared" si="0"/>
        <v>0</v>
      </c>
      <c r="I14" s="5"/>
      <c r="J14" s="4" t="s">
        <v>21</v>
      </c>
      <c r="K14" s="5">
        <v>9.6666666666666607</v>
      </c>
      <c r="L14" s="5">
        <v>9.42</v>
      </c>
      <c r="M14" s="5">
        <v>0</v>
      </c>
      <c r="N14" s="3">
        <v>1</v>
      </c>
      <c r="O14" s="3">
        <v>1</v>
      </c>
      <c r="P14">
        <f t="shared" si="1"/>
        <v>0</v>
      </c>
    </row>
    <row r="15" spans="2:17" x14ac:dyDescent="0.35">
      <c r="B15" s="8" t="s">
        <v>15</v>
      </c>
      <c r="C15" s="9">
        <v>10</v>
      </c>
      <c r="D15" s="9">
        <v>10</v>
      </c>
      <c r="E15" s="9">
        <v>1</v>
      </c>
      <c r="F15" s="9">
        <v>1</v>
      </c>
      <c r="G15" s="9">
        <v>1</v>
      </c>
      <c r="H15">
        <f t="shared" si="0"/>
        <v>0</v>
      </c>
      <c r="I15" s="5"/>
      <c r="J15" s="8" t="s">
        <v>15</v>
      </c>
      <c r="K15" s="9">
        <v>9.6666666666666607</v>
      </c>
      <c r="L15" s="9">
        <v>9.42</v>
      </c>
      <c r="M15" s="9">
        <v>0</v>
      </c>
      <c r="N15" s="15">
        <v>1</v>
      </c>
      <c r="O15" s="15">
        <v>1</v>
      </c>
      <c r="P15">
        <f t="shared" si="1"/>
        <v>0</v>
      </c>
    </row>
    <row r="16" spans="2:17" x14ac:dyDescent="0.35">
      <c r="B16" s="10" t="s">
        <v>25</v>
      </c>
      <c r="C16" s="11"/>
      <c r="D16" s="11"/>
      <c r="E16" s="11"/>
      <c r="F16" s="11"/>
      <c r="G16" s="11"/>
      <c r="J16" s="10" t="s">
        <v>25</v>
      </c>
      <c r="K16" s="11"/>
      <c r="L16" s="11"/>
      <c r="M16" s="11"/>
      <c r="N16" s="17"/>
      <c r="O16" s="17"/>
      <c r="Q16" s="5"/>
    </row>
    <row r="17" spans="2:18" x14ac:dyDescent="0.35">
      <c r="B17" s="4" t="s">
        <v>22</v>
      </c>
      <c r="C17" s="5">
        <v>1</v>
      </c>
      <c r="D17" s="5">
        <v>10</v>
      </c>
      <c r="E17" s="5">
        <v>10</v>
      </c>
      <c r="F17" s="5">
        <v>0.1</v>
      </c>
      <c r="G17" s="5">
        <v>1</v>
      </c>
      <c r="H17">
        <f>IF(C$22&gt;=D$19,F17-G17, G17-F17)</f>
        <v>-0.9</v>
      </c>
      <c r="J17" s="4" t="s">
        <v>22</v>
      </c>
      <c r="K17" s="5">
        <v>1.3333333333333299</v>
      </c>
      <c r="L17" s="5">
        <v>9.56</v>
      </c>
      <c r="M17" s="5">
        <v>0.86206896551724099</v>
      </c>
      <c r="N17" s="3">
        <v>0.13793103448275801</v>
      </c>
      <c r="O17" s="3">
        <v>1</v>
      </c>
      <c r="P17">
        <f>IF(K$22&gt;=L$19,N17-O17, O17-N17)</f>
        <v>-0.86206896551724199</v>
      </c>
    </row>
    <row r="18" spans="2:18" x14ac:dyDescent="0.35">
      <c r="B18" s="4" t="s">
        <v>16</v>
      </c>
      <c r="C18" s="5">
        <v>1</v>
      </c>
      <c r="D18" s="5">
        <v>10</v>
      </c>
      <c r="E18" s="5">
        <v>10</v>
      </c>
      <c r="F18" s="5">
        <v>0.1</v>
      </c>
      <c r="G18" s="5">
        <v>1</v>
      </c>
      <c r="H18">
        <f t="shared" ref="H18:H27" si="2">IF(C$22&gt;=D$19,F18-G18, G18-F18)</f>
        <v>-0.9</v>
      </c>
      <c r="J18" s="4" t="s">
        <v>16</v>
      </c>
      <c r="K18" s="5">
        <v>1.7733333333333301</v>
      </c>
      <c r="L18" s="5">
        <v>9.3488000000000007</v>
      </c>
      <c r="M18" s="5">
        <v>0.79445967392872596</v>
      </c>
      <c r="N18" s="3">
        <v>0.18344827586206799</v>
      </c>
      <c r="O18" s="3">
        <v>0.97790794979079498</v>
      </c>
      <c r="P18">
        <f t="shared" ref="P18:P27" si="3">IF(K$22&gt;=L$19,N18-O18, O18-N18)</f>
        <v>-0.79445967392872696</v>
      </c>
    </row>
    <row r="19" spans="2:18" x14ac:dyDescent="0.35">
      <c r="B19" s="4" t="s">
        <v>19</v>
      </c>
      <c r="C19" s="5">
        <v>1</v>
      </c>
      <c r="D19" s="5">
        <v>10</v>
      </c>
      <c r="E19" s="5">
        <v>10</v>
      </c>
      <c r="F19" s="5">
        <v>0.1</v>
      </c>
      <c r="G19" s="5">
        <v>1</v>
      </c>
      <c r="H19">
        <f t="shared" si="2"/>
        <v>-0.9</v>
      </c>
      <c r="J19" s="4" t="s">
        <v>19</v>
      </c>
      <c r="K19" s="5">
        <v>1.3333333333333299</v>
      </c>
      <c r="L19" s="5">
        <v>9.56</v>
      </c>
      <c r="M19" s="5">
        <v>0.86206896551724099</v>
      </c>
      <c r="N19" s="3">
        <v>0.13793103448275801</v>
      </c>
      <c r="O19" s="3">
        <v>1</v>
      </c>
      <c r="P19">
        <f t="shared" si="3"/>
        <v>-0.86206896551724199</v>
      </c>
    </row>
    <row r="20" spans="2:18" x14ac:dyDescent="0.35">
      <c r="B20" s="4" t="s">
        <v>23</v>
      </c>
      <c r="C20" s="5">
        <v>10</v>
      </c>
      <c r="D20" s="5">
        <v>1</v>
      </c>
      <c r="E20" s="5">
        <v>1</v>
      </c>
      <c r="F20" s="5">
        <v>1</v>
      </c>
      <c r="G20" s="5">
        <v>0.1</v>
      </c>
      <c r="H20">
        <f t="shared" si="2"/>
        <v>0.9</v>
      </c>
      <c r="J20" s="4" t="s">
        <v>23</v>
      </c>
      <c r="K20" s="5">
        <v>9.6666666666666607</v>
      </c>
      <c r="L20" s="5">
        <v>1.44</v>
      </c>
      <c r="M20" s="5">
        <v>0.84937238493723799</v>
      </c>
      <c r="N20" s="3">
        <v>1</v>
      </c>
      <c r="O20" s="3">
        <v>0.15062761506276101</v>
      </c>
      <c r="P20">
        <f t="shared" si="3"/>
        <v>0.84937238493723899</v>
      </c>
    </row>
    <row r="21" spans="2:18" x14ac:dyDescent="0.35">
      <c r="B21" s="4" t="s">
        <v>17</v>
      </c>
      <c r="C21" s="5">
        <v>10</v>
      </c>
      <c r="D21" s="5">
        <v>1</v>
      </c>
      <c r="E21" s="5">
        <v>1</v>
      </c>
      <c r="F21" s="5">
        <v>1</v>
      </c>
      <c r="G21" s="5">
        <v>0.1</v>
      </c>
      <c r="H21">
        <f t="shared" si="2"/>
        <v>0.9</v>
      </c>
      <c r="J21" s="4" t="s">
        <v>17</v>
      </c>
      <c r="K21" s="5">
        <v>9.55555555555555</v>
      </c>
      <c r="L21" s="5">
        <v>1.7733333333333301</v>
      </c>
      <c r="M21" s="5">
        <v>0.80301062857692496</v>
      </c>
      <c r="N21" s="3">
        <v>0.98850574712643602</v>
      </c>
      <c r="O21" s="3">
        <v>0.18549511854951101</v>
      </c>
      <c r="P21">
        <f t="shared" si="3"/>
        <v>0.80301062857692496</v>
      </c>
    </row>
    <row r="22" spans="2:18" x14ac:dyDescent="0.35">
      <c r="B22" s="4" t="s">
        <v>20</v>
      </c>
      <c r="C22" s="5">
        <v>10</v>
      </c>
      <c r="D22" s="5">
        <v>1</v>
      </c>
      <c r="E22" s="5">
        <v>1</v>
      </c>
      <c r="F22" s="5">
        <v>1</v>
      </c>
      <c r="G22" s="5">
        <v>0.1</v>
      </c>
      <c r="H22">
        <f t="shared" si="2"/>
        <v>0.9</v>
      </c>
      <c r="J22" s="4" t="s">
        <v>20</v>
      </c>
      <c r="K22" s="5">
        <v>9.6666666666666607</v>
      </c>
      <c r="L22" s="5">
        <v>1.44</v>
      </c>
      <c r="M22" s="5">
        <v>0.84937238493723799</v>
      </c>
      <c r="N22" s="3">
        <v>1</v>
      </c>
      <c r="O22" s="3">
        <v>0.15062761506276101</v>
      </c>
      <c r="P22">
        <f t="shared" si="3"/>
        <v>0.84937238493723899</v>
      </c>
    </row>
    <row r="23" spans="2:18" x14ac:dyDescent="0.35">
      <c r="B23" s="8" t="s">
        <v>14</v>
      </c>
      <c r="C23" s="9">
        <v>1.9371740539297599</v>
      </c>
      <c r="D23" s="9">
        <v>9.0628259460702303</v>
      </c>
      <c r="E23" s="9">
        <v>9.0628259460702303</v>
      </c>
      <c r="F23" s="9">
        <v>0.19371740539297599</v>
      </c>
      <c r="G23" s="9">
        <v>0.90628259460702298</v>
      </c>
      <c r="H23">
        <f t="shared" si="2"/>
        <v>-0.71256518921404699</v>
      </c>
      <c r="I23" s="5"/>
      <c r="J23" s="8" t="s">
        <v>14</v>
      </c>
      <c r="K23" s="9">
        <v>9.3333230031203307</v>
      </c>
      <c r="L23" s="9">
        <v>2.4400103302130001</v>
      </c>
      <c r="M23" s="9">
        <v>1.11022302462515E-16</v>
      </c>
      <c r="N23" s="15">
        <v>0.96551617273658596</v>
      </c>
      <c r="O23" s="15">
        <v>0.255231206089226</v>
      </c>
      <c r="P23">
        <f t="shared" si="3"/>
        <v>0.71028496664735996</v>
      </c>
      <c r="Q23" s="5"/>
      <c r="R23" s="5"/>
    </row>
    <row r="24" spans="2:18" x14ac:dyDescent="0.35">
      <c r="B24" s="4" t="s">
        <v>24</v>
      </c>
      <c r="C24" s="5">
        <v>1</v>
      </c>
      <c r="D24" s="5">
        <v>10</v>
      </c>
      <c r="E24" s="5">
        <v>10</v>
      </c>
      <c r="F24" s="5">
        <v>0.1</v>
      </c>
      <c r="G24" s="5">
        <v>1</v>
      </c>
      <c r="H24">
        <f t="shared" si="2"/>
        <v>-0.9</v>
      </c>
      <c r="I24" s="5"/>
      <c r="J24" s="4" t="s">
        <v>24</v>
      </c>
      <c r="K24" s="5">
        <v>1.3333333333333299</v>
      </c>
      <c r="L24" s="5">
        <v>9.56</v>
      </c>
      <c r="M24" s="5">
        <v>0.86206896551724099</v>
      </c>
      <c r="N24" s="3">
        <v>0.13793103448275801</v>
      </c>
      <c r="O24" s="3">
        <v>1</v>
      </c>
      <c r="P24">
        <f t="shared" si="3"/>
        <v>-0.86206896551724199</v>
      </c>
    </row>
    <row r="25" spans="2:18" x14ac:dyDescent="0.35">
      <c r="B25" s="4" t="s">
        <v>18</v>
      </c>
      <c r="C25" s="5">
        <v>1.5094339622641499</v>
      </c>
      <c r="D25" s="5">
        <v>9.4905660377358405</v>
      </c>
      <c r="E25" s="5">
        <v>9.4905660377358494</v>
      </c>
      <c r="F25" s="5">
        <v>0.15094339622641501</v>
      </c>
      <c r="G25" s="5">
        <v>0.94905660377358403</v>
      </c>
      <c r="H25">
        <f t="shared" si="2"/>
        <v>-0.79811320754716908</v>
      </c>
      <c r="I25" s="5"/>
      <c r="J25" s="4" t="s">
        <v>18</v>
      </c>
      <c r="K25" s="5">
        <v>2.2389937106918198</v>
      </c>
      <c r="L25" s="5">
        <v>9.1252830188679201</v>
      </c>
      <c r="M25" s="5">
        <v>0.72290747339679695</v>
      </c>
      <c r="N25" s="3">
        <v>0.231620039037085</v>
      </c>
      <c r="O25" s="3">
        <v>0.95452751243388201</v>
      </c>
      <c r="P25">
        <f t="shared" si="3"/>
        <v>-0.72290747339679706</v>
      </c>
    </row>
    <row r="26" spans="2:18" x14ac:dyDescent="0.35">
      <c r="B26" s="4" t="s">
        <v>21</v>
      </c>
      <c r="C26" s="5">
        <v>1</v>
      </c>
      <c r="D26" s="5">
        <v>10</v>
      </c>
      <c r="E26" s="5">
        <v>10</v>
      </c>
      <c r="F26" s="5">
        <v>0.1</v>
      </c>
      <c r="G26" s="5">
        <v>1</v>
      </c>
      <c r="H26">
        <f t="shared" si="2"/>
        <v>-0.9</v>
      </c>
      <c r="I26" s="5"/>
      <c r="J26" s="4" t="s">
        <v>21</v>
      </c>
      <c r="K26" s="5">
        <v>1.3333333333333299</v>
      </c>
      <c r="L26" s="5">
        <v>9.56</v>
      </c>
      <c r="M26" s="5">
        <v>0.86206896551724099</v>
      </c>
      <c r="N26" s="3">
        <v>0.13793103448275801</v>
      </c>
      <c r="O26" s="3">
        <v>1</v>
      </c>
      <c r="P26">
        <f t="shared" si="3"/>
        <v>-0.86206896551724199</v>
      </c>
    </row>
    <row r="27" spans="2:18" x14ac:dyDescent="0.35">
      <c r="B27" s="8" t="s">
        <v>15</v>
      </c>
      <c r="C27" s="9">
        <v>5.5008284757629404</v>
      </c>
      <c r="D27" s="9">
        <v>5.4991715242370498</v>
      </c>
      <c r="E27" s="9">
        <v>5.4991715242370498</v>
      </c>
      <c r="F27" s="9">
        <v>0.550082847576294</v>
      </c>
      <c r="G27" s="9">
        <v>0.54991715242370498</v>
      </c>
      <c r="H27">
        <f t="shared" si="2"/>
        <v>1.6569515258901824E-4</v>
      </c>
      <c r="I27" s="5"/>
      <c r="J27" s="8" t="s">
        <v>15</v>
      </c>
      <c r="K27" s="9">
        <v>5.8868776178111002</v>
      </c>
      <c r="L27" s="9">
        <v>5.8864557155222297</v>
      </c>
      <c r="M27" s="9">
        <v>6.3482902900016099E-3</v>
      </c>
      <c r="N27" s="15">
        <v>0.60898733977356201</v>
      </c>
      <c r="O27" s="15">
        <v>0.61573804555671796</v>
      </c>
      <c r="P27">
        <f t="shared" si="3"/>
        <v>-6.7507057831559525E-3</v>
      </c>
    </row>
    <row r="28" spans="2:18" x14ac:dyDescent="0.35">
      <c r="B28" s="2" t="s">
        <v>26</v>
      </c>
      <c r="C28" s="5"/>
      <c r="D28" s="5"/>
      <c r="E28" s="5"/>
      <c r="F28" s="5"/>
      <c r="G28" s="5"/>
      <c r="I28" s="5"/>
      <c r="J28" s="2" t="s">
        <v>26</v>
      </c>
      <c r="K28" s="5"/>
      <c r="L28" s="5"/>
      <c r="M28" s="5"/>
      <c r="N28" s="3"/>
      <c r="O28" s="3"/>
    </row>
    <row r="29" spans="2:18" x14ac:dyDescent="0.35">
      <c r="B29" s="4" t="s">
        <v>22</v>
      </c>
      <c r="C29" s="5">
        <v>6</v>
      </c>
      <c r="D29" s="5">
        <v>7.62</v>
      </c>
      <c r="E29" s="5">
        <v>5</v>
      </c>
      <c r="F29" s="5">
        <v>0.6</v>
      </c>
      <c r="G29" s="5">
        <v>1</v>
      </c>
      <c r="H29">
        <f>IF(C$34&gt;=D$31,F29-G29, G29-F29)</f>
        <v>-0.4</v>
      </c>
      <c r="I29" s="5"/>
      <c r="J29" s="4" t="s">
        <v>22</v>
      </c>
      <c r="K29" s="5">
        <v>9.6666666666666607</v>
      </c>
      <c r="L29" s="5">
        <v>5.28</v>
      </c>
      <c r="M29" s="5">
        <v>0.266666666666666</v>
      </c>
      <c r="N29" s="3">
        <v>1</v>
      </c>
      <c r="O29" s="3">
        <v>0.73333333333333295</v>
      </c>
      <c r="P29">
        <f>IF(K$34&gt;=L$31,N29-O29, O29-N29)</f>
        <v>0.26666666666666705</v>
      </c>
    </row>
    <row r="30" spans="2:18" x14ac:dyDescent="0.35">
      <c r="B30" s="4" t="s">
        <v>16</v>
      </c>
      <c r="C30" s="5">
        <v>5.82</v>
      </c>
      <c r="D30" s="5">
        <v>7.5767999999999898</v>
      </c>
      <c r="E30" s="5">
        <v>5.18</v>
      </c>
      <c r="F30" s="5">
        <v>0.58199999999999996</v>
      </c>
      <c r="G30" s="5">
        <v>0.99433070866141704</v>
      </c>
      <c r="H30">
        <f t="shared" ref="H30:H38" si="4">IF(C$34&gt;=D$31,F30-G30, G30-F30)</f>
        <v>-0.41233070866141708</v>
      </c>
      <c r="I30" s="5"/>
      <c r="J30" s="4" t="s">
        <v>16</v>
      </c>
      <c r="K30" s="5">
        <v>5.6133333333333297</v>
      </c>
      <c r="L30" s="5">
        <v>6.8927999999999896</v>
      </c>
      <c r="M30" s="5">
        <v>0.37664367816091898</v>
      </c>
      <c r="N30" s="3">
        <v>0.580689655172413</v>
      </c>
      <c r="O30" s="3">
        <v>0.95733333333333304</v>
      </c>
      <c r="P30">
        <f t="shared" ref="P30:P39" si="5">IF(K$34&gt;=L$31,N30-O30, O30-N30)</f>
        <v>-0.37664367816092004</v>
      </c>
    </row>
    <row r="31" spans="2:18" x14ac:dyDescent="0.35">
      <c r="B31" s="4" t="s">
        <v>19</v>
      </c>
      <c r="C31" s="5">
        <v>6</v>
      </c>
      <c r="D31" s="5">
        <v>7.62</v>
      </c>
      <c r="E31" s="5">
        <v>5</v>
      </c>
      <c r="F31" s="5">
        <v>0.6</v>
      </c>
      <c r="G31" s="5">
        <v>1</v>
      </c>
      <c r="H31">
        <f t="shared" si="4"/>
        <v>-0.4</v>
      </c>
      <c r="I31" s="5"/>
      <c r="J31" s="4" t="s">
        <v>19</v>
      </c>
      <c r="K31" s="5">
        <v>4.3333333333333304</v>
      </c>
      <c r="L31" s="5">
        <v>7.2</v>
      </c>
      <c r="M31" s="5">
        <v>0.55172413793103403</v>
      </c>
      <c r="N31" s="3">
        <v>0.44827586206896503</v>
      </c>
      <c r="O31" s="3">
        <v>1</v>
      </c>
      <c r="P31">
        <f t="shared" si="5"/>
        <v>-0.55172413793103492</v>
      </c>
    </row>
    <row r="32" spans="2:18" x14ac:dyDescent="0.35">
      <c r="B32" s="4" t="s">
        <v>23</v>
      </c>
      <c r="C32" s="5">
        <v>10</v>
      </c>
      <c r="D32" s="5">
        <v>5.82</v>
      </c>
      <c r="E32" s="5">
        <v>1</v>
      </c>
      <c r="F32" s="5">
        <v>1</v>
      </c>
      <c r="G32" s="5">
        <v>0.76377952755905498</v>
      </c>
      <c r="H32">
        <f t="shared" si="4"/>
        <v>0.23622047244094502</v>
      </c>
      <c r="I32" s="5"/>
      <c r="J32" s="4" t="s">
        <v>23</v>
      </c>
      <c r="K32" s="5">
        <v>9.6666666666666607</v>
      </c>
      <c r="L32" s="5">
        <v>5.28</v>
      </c>
      <c r="M32" s="5">
        <v>0.266666666666666</v>
      </c>
      <c r="N32" s="3">
        <v>1</v>
      </c>
      <c r="O32" s="3">
        <v>0.73333333333333295</v>
      </c>
      <c r="P32">
        <f t="shared" si="5"/>
        <v>0.26666666666666705</v>
      </c>
    </row>
    <row r="33" spans="2:16" x14ac:dyDescent="0.35">
      <c r="B33" s="4" t="s">
        <v>17</v>
      </c>
      <c r="C33" s="5">
        <v>10</v>
      </c>
      <c r="D33" s="5">
        <v>5.82</v>
      </c>
      <c r="E33" s="5">
        <v>1</v>
      </c>
      <c r="F33" s="5">
        <v>1</v>
      </c>
      <c r="G33" s="5">
        <v>0.76377952755905498</v>
      </c>
      <c r="H33">
        <f t="shared" si="4"/>
        <v>0.23622047244094502</v>
      </c>
      <c r="I33" s="5"/>
      <c r="J33" s="4" t="s">
        <v>17</v>
      </c>
      <c r="K33" s="5">
        <v>9.55555555555555</v>
      </c>
      <c r="L33" s="5">
        <v>5.4133333333333304</v>
      </c>
      <c r="M33" s="5">
        <v>0.236653895274584</v>
      </c>
      <c r="N33" s="3">
        <v>0.98850574712643602</v>
      </c>
      <c r="O33" s="3">
        <v>0.75185185185185199</v>
      </c>
      <c r="P33">
        <f t="shared" si="5"/>
        <v>0.23665389527458403</v>
      </c>
    </row>
    <row r="34" spans="2:16" x14ac:dyDescent="0.35">
      <c r="B34" s="4" t="s">
        <v>20</v>
      </c>
      <c r="C34" s="5">
        <v>10</v>
      </c>
      <c r="D34" s="5">
        <v>5.82</v>
      </c>
      <c r="E34" s="5">
        <v>1</v>
      </c>
      <c r="F34" s="5">
        <v>1</v>
      </c>
      <c r="G34" s="5">
        <v>0.76377952755905498</v>
      </c>
      <c r="H34">
        <f t="shared" si="4"/>
        <v>0.23622047244094502</v>
      </c>
      <c r="I34" s="5"/>
      <c r="J34" s="4" t="s">
        <v>20</v>
      </c>
      <c r="K34" s="5">
        <v>9.6666666666666607</v>
      </c>
      <c r="L34" s="5">
        <v>5.28</v>
      </c>
      <c r="M34" s="5">
        <v>0.266666666666666</v>
      </c>
      <c r="N34" s="3">
        <v>1</v>
      </c>
      <c r="O34" s="3">
        <v>0.73333333333333295</v>
      </c>
      <c r="P34">
        <f t="shared" si="5"/>
        <v>0.26666666666666705</v>
      </c>
    </row>
    <row r="35" spans="2:16" x14ac:dyDescent="0.35">
      <c r="B35" s="8" t="s">
        <v>14</v>
      </c>
      <c r="C35" s="9">
        <v>9.9999999991835899</v>
      </c>
      <c r="D35" s="9">
        <v>5.8200000005878101</v>
      </c>
      <c r="E35" s="9">
        <v>1.0000000008164001</v>
      </c>
      <c r="F35" s="9">
        <v>0.99999999991835897</v>
      </c>
      <c r="G35" s="9">
        <v>0.76377952763619505</v>
      </c>
      <c r="H35">
        <f t="shared" si="4"/>
        <v>0.23622047228216392</v>
      </c>
      <c r="I35" s="5"/>
      <c r="J35" s="8" t="s">
        <v>14</v>
      </c>
      <c r="K35" s="9">
        <v>9.6666658955374896</v>
      </c>
      <c r="L35" s="9">
        <v>5.2800009253550098</v>
      </c>
      <c r="M35" s="9">
        <v>1.11022302462515E-16</v>
      </c>
      <c r="N35" s="15">
        <v>0.99999992022801598</v>
      </c>
      <c r="O35" s="15">
        <v>0.73333346185486303</v>
      </c>
      <c r="P35">
        <f t="shared" si="5"/>
        <v>0.26666645837315295</v>
      </c>
    </row>
    <row r="36" spans="2:16" x14ac:dyDescent="0.35">
      <c r="B36" s="4" t="s">
        <v>24</v>
      </c>
      <c r="C36" s="5">
        <v>10</v>
      </c>
      <c r="D36" s="5">
        <v>5.82</v>
      </c>
      <c r="E36" s="5">
        <v>1</v>
      </c>
      <c r="F36" s="5">
        <v>1</v>
      </c>
      <c r="G36" s="5">
        <v>0.76377952755905498</v>
      </c>
      <c r="H36">
        <f t="shared" si="4"/>
        <v>0.23622047244094502</v>
      </c>
      <c r="I36" s="5"/>
      <c r="J36" s="4" t="s">
        <v>24</v>
      </c>
      <c r="K36" s="5">
        <v>9.6666666666666607</v>
      </c>
      <c r="L36" s="5">
        <v>5.28</v>
      </c>
      <c r="M36" s="5">
        <v>0.266666666666666</v>
      </c>
      <c r="N36" s="3">
        <v>1</v>
      </c>
      <c r="O36" s="3">
        <v>0.73333333333333295</v>
      </c>
      <c r="P36">
        <f t="shared" si="5"/>
        <v>0.26666666666666705</v>
      </c>
    </row>
    <row r="37" spans="2:16" x14ac:dyDescent="0.35">
      <c r="B37" s="4" t="s">
        <v>18</v>
      </c>
      <c r="C37" s="5">
        <v>6.0566037735849001</v>
      </c>
      <c r="D37" s="5">
        <v>7.61320754716981</v>
      </c>
      <c r="E37" s="5">
        <v>4.9433962264150901</v>
      </c>
      <c r="F37" s="5">
        <v>0.60566037735848999</v>
      </c>
      <c r="G37" s="5">
        <v>0.99910860199078799</v>
      </c>
      <c r="H37">
        <f t="shared" si="4"/>
        <v>-0.393448224632298</v>
      </c>
      <c r="I37" s="5"/>
      <c r="J37" s="4" t="s">
        <v>18</v>
      </c>
      <c r="K37" s="5">
        <v>5.8616352201257804</v>
      </c>
      <c r="L37" s="5">
        <v>6.8332075471697999</v>
      </c>
      <c r="M37" s="5">
        <v>0.342680546519192</v>
      </c>
      <c r="N37" s="3">
        <v>0.60637605725439103</v>
      </c>
      <c r="O37" s="3">
        <v>0.94905660377358403</v>
      </c>
      <c r="P37">
        <f t="shared" si="5"/>
        <v>-0.342680546519193</v>
      </c>
    </row>
    <row r="38" spans="2:16" x14ac:dyDescent="0.35">
      <c r="B38" s="4" t="s">
        <v>21</v>
      </c>
      <c r="C38" s="5">
        <v>6</v>
      </c>
      <c r="D38" s="5">
        <v>7.62</v>
      </c>
      <c r="E38" s="5">
        <v>5</v>
      </c>
      <c r="F38" s="5">
        <v>0.6</v>
      </c>
      <c r="G38" s="5">
        <v>1</v>
      </c>
      <c r="H38">
        <f t="shared" si="4"/>
        <v>-0.4</v>
      </c>
      <c r="I38" s="5"/>
      <c r="J38" s="4" t="s">
        <v>21</v>
      </c>
      <c r="K38" s="5">
        <v>4.3333333333333304</v>
      </c>
      <c r="L38" s="5">
        <v>7.2</v>
      </c>
      <c r="M38" s="5">
        <v>0.55172413793103403</v>
      </c>
      <c r="N38" s="3">
        <v>0.44827586206896503</v>
      </c>
      <c r="O38" s="3">
        <v>1</v>
      </c>
      <c r="P38">
        <f t="shared" si="5"/>
        <v>-0.55172413793103492</v>
      </c>
    </row>
    <row r="39" spans="2:16" x14ac:dyDescent="0.35">
      <c r="B39" s="8" t="s">
        <v>15</v>
      </c>
      <c r="C39" s="9">
        <v>9.0452197015904492</v>
      </c>
      <c r="D39" s="9">
        <v>6.5074418148548698</v>
      </c>
      <c r="E39" s="9">
        <v>1.9547802984095399</v>
      </c>
      <c r="F39" s="9">
        <v>0.90452197015904501</v>
      </c>
      <c r="G39" s="9">
        <v>0.85399498882609903</v>
      </c>
      <c r="H39">
        <f>IF(C$34&gt;=D$31,F39-G39, G39-F39)</f>
        <v>5.0526981332945975E-2</v>
      </c>
      <c r="I39" s="5"/>
      <c r="J39" s="8" t="s">
        <v>15</v>
      </c>
      <c r="K39" s="9">
        <v>9.3333333411277497</v>
      </c>
      <c r="L39" s="9">
        <v>5.6799999906466896</v>
      </c>
      <c r="M39" s="9">
        <v>0.142528736098229</v>
      </c>
      <c r="N39" s="15">
        <v>0.96551724218562895</v>
      </c>
      <c r="O39" s="15">
        <v>0.78888888758981801</v>
      </c>
      <c r="P39">
        <f t="shared" si="5"/>
        <v>0.17662835459581094</v>
      </c>
    </row>
    <row r="40" spans="2:16" x14ac:dyDescent="0.35">
      <c r="B40" s="10" t="s">
        <v>27</v>
      </c>
      <c r="C40" s="11"/>
      <c r="D40" s="11"/>
      <c r="E40" s="11"/>
      <c r="F40" s="11"/>
      <c r="G40" s="11"/>
      <c r="J40" s="10" t="s">
        <v>27</v>
      </c>
      <c r="K40" s="11"/>
      <c r="L40" s="11"/>
      <c r="M40" s="11"/>
      <c r="N40" s="17"/>
      <c r="O40" s="17"/>
    </row>
    <row r="41" spans="2:16" x14ac:dyDescent="0.35">
      <c r="B41" s="4" t="s">
        <v>22</v>
      </c>
      <c r="C41" s="5">
        <v>3</v>
      </c>
      <c r="D41" s="5">
        <v>10</v>
      </c>
      <c r="E41" s="5">
        <v>10</v>
      </c>
      <c r="F41" s="5">
        <v>0.34615384615384598</v>
      </c>
      <c r="G41" s="5">
        <v>1</v>
      </c>
      <c r="H41">
        <f>IF(C$46&gt;=D$43,F41-G41, G41-F41)</f>
        <v>0.65384615384615397</v>
      </c>
      <c r="I41" s="5"/>
      <c r="J41" s="4" t="s">
        <v>22</v>
      </c>
      <c r="K41" s="5">
        <v>4.3333333333333304</v>
      </c>
      <c r="L41" s="5">
        <v>9.4</v>
      </c>
      <c r="M41" s="5">
        <v>0.45833333333333298</v>
      </c>
      <c r="N41" s="3">
        <v>0.54166666666666596</v>
      </c>
      <c r="O41" s="3">
        <v>1</v>
      </c>
      <c r="P41">
        <f>IF(K$46&gt;=L$43,N41-O41, O41-N41)</f>
        <v>0.45833333333333404</v>
      </c>
    </row>
    <row r="42" spans="2:16" x14ac:dyDescent="0.35">
      <c r="B42" s="4" t="s">
        <v>16</v>
      </c>
      <c r="C42" s="5">
        <v>3</v>
      </c>
      <c r="D42" s="5">
        <v>10</v>
      </c>
      <c r="E42" s="5">
        <v>10</v>
      </c>
      <c r="F42" s="5">
        <v>0.34615384615384598</v>
      </c>
      <c r="G42" s="5">
        <v>1</v>
      </c>
      <c r="H42">
        <f t="shared" ref="H42:H51" si="6">IF(C$46&gt;=D$43,F42-G42, G42-F42)</f>
        <v>0.65384615384615397</v>
      </c>
      <c r="I42" s="5"/>
      <c r="J42" s="4" t="s">
        <v>16</v>
      </c>
      <c r="K42" s="5">
        <v>4.93333333333333</v>
      </c>
      <c r="L42" s="5">
        <v>9.2319999999999904</v>
      </c>
      <c r="M42" s="5">
        <v>0.36546099290780099</v>
      </c>
      <c r="N42" s="3">
        <v>0.61666666666666603</v>
      </c>
      <c r="O42" s="3">
        <v>0.98212765957446702</v>
      </c>
      <c r="P42">
        <f t="shared" ref="P42:P51" si="7">IF(K$46&gt;=L$43,N42-O42, O42-N42)</f>
        <v>0.36546099290780099</v>
      </c>
    </row>
    <row r="43" spans="2:16" x14ac:dyDescent="0.35">
      <c r="B43" s="4" t="s">
        <v>19</v>
      </c>
      <c r="C43" s="5">
        <v>3</v>
      </c>
      <c r="D43" s="5">
        <v>10</v>
      </c>
      <c r="E43" s="5">
        <v>10</v>
      </c>
      <c r="F43" s="5">
        <v>0.34615384615384598</v>
      </c>
      <c r="G43" s="5">
        <v>1</v>
      </c>
      <c r="H43">
        <f t="shared" si="6"/>
        <v>0.65384615384615397</v>
      </c>
      <c r="I43" s="5"/>
      <c r="J43" s="4" t="s">
        <v>19</v>
      </c>
      <c r="K43" s="5">
        <v>4.3333333333333304</v>
      </c>
      <c r="L43" s="5">
        <v>9.4</v>
      </c>
      <c r="M43" s="5">
        <v>0.45833333333333298</v>
      </c>
      <c r="N43" s="3">
        <v>0.54166666666666596</v>
      </c>
      <c r="O43" s="3">
        <v>1</v>
      </c>
      <c r="P43">
        <f t="shared" si="7"/>
        <v>0.45833333333333404</v>
      </c>
    </row>
    <row r="44" spans="2:16" x14ac:dyDescent="0.35">
      <c r="B44" s="4" t="s">
        <v>23</v>
      </c>
      <c r="C44" s="5">
        <v>8</v>
      </c>
      <c r="D44" s="5">
        <v>1</v>
      </c>
      <c r="E44" s="5">
        <v>1</v>
      </c>
      <c r="F44" s="5">
        <v>0.92307692307692302</v>
      </c>
      <c r="G44" s="5">
        <v>0.1</v>
      </c>
      <c r="H44">
        <f t="shared" si="6"/>
        <v>-0.82307692307692304</v>
      </c>
      <c r="I44" s="5"/>
      <c r="J44" s="4" t="s">
        <v>23</v>
      </c>
      <c r="K44" s="5">
        <v>6.6666666666666599</v>
      </c>
      <c r="L44" s="5">
        <v>1.6</v>
      </c>
      <c r="M44" s="5">
        <v>0.66312056737588598</v>
      </c>
      <c r="N44" s="3">
        <v>0.83333333333333304</v>
      </c>
      <c r="O44" s="3">
        <v>0.170212765957446</v>
      </c>
      <c r="P44">
        <f t="shared" si="7"/>
        <v>-0.66312056737588709</v>
      </c>
    </row>
    <row r="45" spans="2:16" x14ac:dyDescent="0.35">
      <c r="B45" s="4" t="s">
        <v>17</v>
      </c>
      <c r="C45" s="5">
        <v>8.6666666666666607</v>
      </c>
      <c r="D45" s="5">
        <v>3</v>
      </c>
      <c r="E45" s="5">
        <v>3</v>
      </c>
      <c r="F45" s="5">
        <v>1</v>
      </c>
      <c r="G45" s="5">
        <v>0.3</v>
      </c>
      <c r="H45">
        <f t="shared" si="6"/>
        <v>-0.7</v>
      </c>
      <c r="I45" s="5"/>
      <c r="J45" s="4" t="s">
        <v>17</v>
      </c>
      <c r="K45" s="5">
        <v>7.7777777777777697</v>
      </c>
      <c r="L45" s="5">
        <v>4.93333333333333</v>
      </c>
      <c r="M45" s="5">
        <v>0.44739952718676002</v>
      </c>
      <c r="N45" s="3">
        <v>0.97222222222222199</v>
      </c>
      <c r="O45" s="3">
        <v>0.52482269503546097</v>
      </c>
      <c r="P45">
        <f t="shared" si="7"/>
        <v>-0.44739952718676101</v>
      </c>
    </row>
    <row r="46" spans="2:16" x14ac:dyDescent="0.35">
      <c r="B46" s="4" t="s">
        <v>20</v>
      </c>
      <c r="C46" s="5">
        <v>8.6666666666666607</v>
      </c>
      <c r="D46" s="5">
        <v>3</v>
      </c>
      <c r="E46" s="5">
        <v>3</v>
      </c>
      <c r="F46" s="5">
        <v>1</v>
      </c>
      <c r="G46" s="5">
        <v>0.3</v>
      </c>
      <c r="H46">
        <f t="shared" si="6"/>
        <v>-0.7</v>
      </c>
      <c r="I46" s="5"/>
      <c r="J46" s="4" t="s">
        <v>20</v>
      </c>
      <c r="K46" s="5">
        <v>8</v>
      </c>
      <c r="L46" s="5">
        <v>5.6</v>
      </c>
      <c r="M46" s="5">
        <v>0.40425531914893598</v>
      </c>
      <c r="N46" s="3">
        <v>1</v>
      </c>
      <c r="O46" s="3">
        <v>0.59574468085106302</v>
      </c>
      <c r="P46">
        <f t="shared" si="7"/>
        <v>-0.40425531914893698</v>
      </c>
    </row>
    <row r="47" spans="2:16" x14ac:dyDescent="0.35">
      <c r="B47" s="8" t="s">
        <v>14</v>
      </c>
      <c r="C47" s="9">
        <v>3.00000005646418</v>
      </c>
      <c r="D47" s="9">
        <v>9.9999999435357907</v>
      </c>
      <c r="E47" s="9">
        <v>9.9999999435358102</v>
      </c>
      <c r="F47" s="9">
        <v>0.34615385266894499</v>
      </c>
      <c r="G47" s="9">
        <v>0.999999994353579</v>
      </c>
      <c r="H47">
        <f t="shared" si="6"/>
        <v>0.65384614168463395</v>
      </c>
      <c r="I47" s="5"/>
      <c r="J47" s="8" t="s">
        <v>14</v>
      </c>
      <c r="K47" s="9">
        <v>7.3333333326832602</v>
      </c>
      <c r="L47" s="9">
        <v>7.5200000005980501</v>
      </c>
      <c r="M47" s="9">
        <v>0</v>
      </c>
      <c r="N47" s="15">
        <v>0.91666666658540796</v>
      </c>
      <c r="O47" s="15">
        <v>0.80000000006362304</v>
      </c>
      <c r="P47">
        <f t="shared" si="7"/>
        <v>-0.11666666652178492</v>
      </c>
    </row>
    <row r="48" spans="2:16" x14ac:dyDescent="0.35">
      <c r="B48" s="4" t="s">
        <v>24</v>
      </c>
      <c r="C48" s="5">
        <v>3</v>
      </c>
      <c r="D48" s="5">
        <v>10</v>
      </c>
      <c r="E48" s="5">
        <v>10</v>
      </c>
      <c r="F48" s="5">
        <v>0.34615384615384598</v>
      </c>
      <c r="G48" s="5">
        <v>1</v>
      </c>
      <c r="H48">
        <f t="shared" si="6"/>
        <v>0.65384615384615397</v>
      </c>
      <c r="J48" s="4" t="s">
        <v>24</v>
      </c>
      <c r="K48" s="5">
        <v>4.3333333333333304</v>
      </c>
      <c r="L48" s="5">
        <v>9.4</v>
      </c>
      <c r="M48" s="5">
        <v>0.45833333333333298</v>
      </c>
      <c r="N48" s="3">
        <v>0.54166666666666596</v>
      </c>
      <c r="O48" s="3">
        <v>1</v>
      </c>
      <c r="P48">
        <f t="shared" si="7"/>
        <v>0.45833333333333404</v>
      </c>
    </row>
    <row r="49" spans="2:16" x14ac:dyDescent="0.35">
      <c r="B49" s="4" t="s">
        <v>18</v>
      </c>
      <c r="C49" s="5">
        <v>3.39622641509433</v>
      </c>
      <c r="D49" s="5">
        <v>9.6037735849056496</v>
      </c>
      <c r="E49" s="5">
        <v>9.6037735849056602</v>
      </c>
      <c r="F49" s="5">
        <v>0.39187227866473101</v>
      </c>
      <c r="G49" s="5">
        <v>0.96037735849056505</v>
      </c>
      <c r="H49">
        <f t="shared" si="6"/>
        <v>0.56850507982583398</v>
      </c>
      <c r="J49" s="4" t="s">
        <v>18</v>
      </c>
      <c r="K49" s="5">
        <v>5.2201257861635204</v>
      </c>
      <c r="L49" s="5">
        <v>9.1516981132075408</v>
      </c>
      <c r="M49" s="5">
        <v>0.32106918238993598</v>
      </c>
      <c r="N49" s="3">
        <v>0.65251572327044005</v>
      </c>
      <c r="O49" s="3">
        <v>0.97358490566037703</v>
      </c>
      <c r="P49">
        <f t="shared" si="7"/>
        <v>0.32106918238993698</v>
      </c>
    </row>
    <row r="50" spans="2:16" x14ac:dyDescent="0.35">
      <c r="B50" s="4" t="s">
        <v>21</v>
      </c>
      <c r="C50" s="5">
        <v>3</v>
      </c>
      <c r="D50" s="5">
        <v>10</v>
      </c>
      <c r="E50" s="5">
        <v>10</v>
      </c>
      <c r="F50" s="5">
        <v>0.34615384615384598</v>
      </c>
      <c r="G50" s="5">
        <v>1</v>
      </c>
      <c r="H50">
        <f t="shared" si="6"/>
        <v>0.65384615384615397</v>
      </c>
      <c r="J50" s="4" t="s">
        <v>21</v>
      </c>
      <c r="K50" s="5">
        <v>4.3333333333333304</v>
      </c>
      <c r="L50" s="5">
        <v>9.4</v>
      </c>
      <c r="M50" s="5">
        <v>0.45833333333333298</v>
      </c>
      <c r="N50" s="3">
        <v>0.54166666666666596</v>
      </c>
      <c r="O50" s="3">
        <v>1</v>
      </c>
      <c r="P50">
        <f t="shared" si="7"/>
        <v>0.45833333333333404</v>
      </c>
    </row>
    <row r="51" spans="2:16" x14ac:dyDescent="0.35">
      <c r="B51" s="8" t="s">
        <v>15</v>
      </c>
      <c r="C51" s="9">
        <v>6.4993272078954796</v>
      </c>
      <c r="D51" s="9">
        <v>6.5006727921045098</v>
      </c>
      <c r="E51" s="9">
        <v>6.5006727921045098</v>
      </c>
      <c r="F51" s="9">
        <v>0.74992237014178598</v>
      </c>
      <c r="G51" s="9">
        <v>0.65006727921045104</v>
      </c>
      <c r="H51">
        <f t="shared" si="6"/>
        <v>-9.9855090931334933E-2</v>
      </c>
      <c r="I51" s="5"/>
      <c r="J51" s="8" t="s">
        <v>15</v>
      </c>
      <c r="K51" s="9">
        <v>7.3333334365307401</v>
      </c>
      <c r="L51" s="9">
        <v>7.5199997151751496</v>
      </c>
      <c r="M51" s="9">
        <v>2.70362023757252E-2</v>
      </c>
      <c r="N51" s="15">
        <v>0.91666667956634196</v>
      </c>
      <c r="O51" s="15">
        <v>0.79999996969948395</v>
      </c>
      <c r="P51">
        <f t="shared" si="7"/>
        <v>-0.11666670986685801</v>
      </c>
    </row>
    <row r="52" spans="2:16" x14ac:dyDescent="0.35">
      <c r="B52" s="2" t="s">
        <v>28</v>
      </c>
      <c r="C52" s="5"/>
      <c r="D52" s="5"/>
      <c r="E52" s="5"/>
      <c r="F52" s="5"/>
      <c r="G52" s="5"/>
      <c r="J52" s="2" t="s">
        <v>28</v>
      </c>
      <c r="K52" s="5"/>
      <c r="L52" s="5"/>
      <c r="M52" s="5"/>
      <c r="N52" s="3"/>
      <c r="O52" s="3"/>
    </row>
    <row r="53" spans="2:16" x14ac:dyDescent="0.35">
      <c r="B53" s="4" t="s">
        <v>22</v>
      </c>
      <c r="C53" s="5">
        <v>6</v>
      </c>
      <c r="D53" s="5">
        <v>6.08</v>
      </c>
      <c r="E53" s="5">
        <v>1</v>
      </c>
      <c r="F53" s="5">
        <v>0.81818181818181801</v>
      </c>
      <c r="G53" s="5">
        <v>0.82608695652173902</v>
      </c>
      <c r="H53">
        <f>IF(C$58&gt;=D$55,F53-G53, G53-F53)</f>
        <v>7.905138339921014E-3</v>
      </c>
      <c r="J53" s="4" t="s">
        <v>22</v>
      </c>
      <c r="K53" s="5">
        <v>6.6666666666666599</v>
      </c>
      <c r="L53" s="5">
        <v>7.82</v>
      </c>
      <c r="M53" s="5">
        <v>6.1132415971125502E-2</v>
      </c>
      <c r="N53" s="3">
        <v>0.90909090909090895</v>
      </c>
      <c r="O53" s="3">
        <v>0.97022332506203401</v>
      </c>
      <c r="P53">
        <f>IF(K$58&gt;=L$55,N53-O53, O53-N53)</f>
        <v>6.1132415971125065E-2</v>
      </c>
    </row>
    <row r="54" spans="2:16" x14ac:dyDescent="0.35">
      <c r="B54" s="4" t="s">
        <v>16</v>
      </c>
      <c r="C54" s="5">
        <v>7.3066666666666604</v>
      </c>
      <c r="D54" s="5">
        <v>7.3343999999999996</v>
      </c>
      <c r="E54" s="5">
        <v>4.92</v>
      </c>
      <c r="F54" s="5">
        <v>0.99636363636363601</v>
      </c>
      <c r="G54" s="5">
        <v>0.99652173913043396</v>
      </c>
      <c r="H54">
        <f t="shared" ref="H54:H63" si="8">IF(C$58&gt;=D$55,F54-G54, G54-F54)</f>
        <v>1.5810276679795177E-4</v>
      </c>
      <c r="J54" s="4" t="s">
        <v>16</v>
      </c>
      <c r="K54" s="5">
        <v>7.26</v>
      </c>
      <c r="L54" s="5">
        <v>8.0335999999999999</v>
      </c>
      <c r="M54" s="5">
        <v>6.7245657568236698E-3</v>
      </c>
      <c r="N54" s="3">
        <v>0.99</v>
      </c>
      <c r="O54" s="3">
        <v>0.996724565756823</v>
      </c>
      <c r="P54">
        <f t="shared" ref="P54:P63" si="9">IF(K$58&gt;=L$55,N54-O54, O54-N54)</f>
        <v>6.7245657568230088E-3</v>
      </c>
    </row>
    <row r="55" spans="2:16" x14ac:dyDescent="0.35">
      <c r="B55" s="4" t="s">
        <v>19</v>
      </c>
      <c r="C55" s="5">
        <v>7.3333333333333304</v>
      </c>
      <c r="D55" s="5">
        <v>7.36</v>
      </c>
      <c r="E55" s="5">
        <v>5</v>
      </c>
      <c r="F55" s="5">
        <v>1</v>
      </c>
      <c r="G55" s="5">
        <v>1</v>
      </c>
      <c r="H55">
        <f t="shared" si="8"/>
        <v>0</v>
      </c>
      <c r="J55" s="4" t="s">
        <v>19</v>
      </c>
      <c r="K55" s="5">
        <v>7.3333333333333304</v>
      </c>
      <c r="L55" s="5">
        <v>8.06</v>
      </c>
      <c r="M55" s="5">
        <v>0</v>
      </c>
      <c r="N55" s="3">
        <v>1</v>
      </c>
      <c r="O55" s="3">
        <v>1</v>
      </c>
      <c r="P55">
        <f t="shared" si="9"/>
        <v>0</v>
      </c>
    </row>
    <row r="56" spans="2:16" x14ac:dyDescent="0.35">
      <c r="B56" s="4" t="s">
        <v>23</v>
      </c>
      <c r="C56" s="5">
        <v>6</v>
      </c>
      <c r="D56" s="5">
        <v>6.08</v>
      </c>
      <c r="E56" s="5">
        <v>1</v>
      </c>
      <c r="F56" s="5">
        <v>0.81818181818181801</v>
      </c>
      <c r="G56" s="5">
        <v>0.82608695652173902</v>
      </c>
      <c r="H56">
        <f t="shared" si="8"/>
        <v>7.905138339921014E-3</v>
      </c>
      <c r="J56" s="4" t="s">
        <v>23</v>
      </c>
      <c r="K56" s="5">
        <v>6</v>
      </c>
      <c r="L56" s="5">
        <v>6.22</v>
      </c>
      <c r="M56" s="5">
        <v>4.6469659372885198E-2</v>
      </c>
      <c r="N56" s="3">
        <v>0.81818181818181801</v>
      </c>
      <c r="O56" s="3">
        <v>0.77171215880893296</v>
      </c>
      <c r="P56">
        <f t="shared" si="9"/>
        <v>-4.6469659372885053E-2</v>
      </c>
    </row>
    <row r="57" spans="2:16" x14ac:dyDescent="0.35">
      <c r="B57" s="4" t="s">
        <v>17</v>
      </c>
      <c r="C57" s="5">
        <v>7.3333333333333304</v>
      </c>
      <c r="D57" s="5">
        <v>7.36</v>
      </c>
      <c r="E57" s="5">
        <v>5</v>
      </c>
      <c r="F57" s="5">
        <v>1</v>
      </c>
      <c r="G57" s="5">
        <v>1</v>
      </c>
      <c r="H57">
        <f t="shared" si="8"/>
        <v>0</v>
      </c>
      <c r="J57" s="4" t="s">
        <v>17</v>
      </c>
      <c r="K57" s="5">
        <v>7.3333333333333304</v>
      </c>
      <c r="L57" s="5">
        <v>8.06</v>
      </c>
      <c r="M57" s="5">
        <v>0</v>
      </c>
      <c r="N57" s="3">
        <v>1</v>
      </c>
      <c r="O57" s="3">
        <v>1</v>
      </c>
      <c r="P57">
        <f t="shared" si="9"/>
        <v>0</v>
      </c>
    </row>
    <row r="58" spans="2:16" x14ac:dyDescent="0.35">
      <c r="B58" s="4" t="s">
        <v>20</v>
      </c>
      <c r="C58" s="5">
        <v>7.3333333333333304</v>
      </c>
      <c r="D58" s="5">
        <v>7.36</v>
      </c>
      <c r="E58" s="5">
        <v>5</v>
      </c>
      <c r="F58" s="5">
        <v>1</v>
      </c>
      <c r="G58" s="5">
        <v>1</v>
      </c>
      <c r="H58">
        <f t="shared" si="8"/>
        <v>0</v>
      </c>
      <c r="J58" s="4" t="s">
        <v>20</v>
      </c>
      <c r="K58" s="5">
        <v>7.3333333333333304</v>
      </c>
      <c r="L58" s="5">
        <v>8.06</v>
      </c>
      <c r="M58" s="5">
        <v>0</v>
      </c>
      <c r="N58" s="3">
        <v>1</v>
      </c>
      <c r="O58" s="3">
        <v>1</v>
      </c>
      <c r="P58">
        <f t="shared" si="9"/>
        <v>0</v>
      </c>
    </row>
    <row r="59" spans="2:16" x14ac:dyDescent="0.35">
      <c r="B59" s="8" t="s">
        <v>14</v>
      </c>
      <c r="C59" s="9">
        <v>7.3333333292593297</v>
      </c>
      <c r="D59" s="9">
        <v>7.3599999956000701</v>
      </c>
      <c r="E59" s="9">
        <v>5.0000000122220003</v>
      </c>
      <c r="F59" s="9">
        <v>0.99999999944445395</v>
      </c>
      <c r="G59" s="9">
        <v>0.99999999940218298</v>
      </c>
      <c r="H59">
        <f t="shared" si="8"/>
        <v>-4.2270964506485598E-11</v>
      </c>
      <c r="J59" s="8" t="s">
        <v>14</v>
      </c>
      <c r="K59" s="9">
        <v>7.3333333333015203</v>
      </c>
      <c r="L59" s="9">
        <v>8.0599999999885394</v>
      </c>
      <c r="M59" s="9">
        <v>0</v>
      </c>
      <c r="N59" s="15">
        <v>0.99999999999566103</v>
      </c>
      <c r="O59" s="15">
        <v>0.99999999999857803</v>
      </c>
      <c r="P59">
        <f t="shared" si="9"/>
        <v>2.9169999749001363E-12</v>
      </c>
    </row>
    <row r="60" spans="2:16" x14ac:dyDescent="0.35">
      <c r="B60" s="4" t="s">
        <v>24</v>
      </c>
      <c r="C60" s="5">
        <v>6</v>
      </c>
      <c r="D60" s="5">
        <v>6.08</v>
      </c>
      <c r="E60" s="5">
        <v>1</v>
      </c>
      <c r="F60" s="5">
        <v>0.81818181818181801</v>
      </c>
      <c r="G60" s="5">
        <v>0.82608695652173902</v>
      </c>
      <c r="H60">
        <f t="shared" si="8"/>
        <v>7.905138339921014E-3</v>
      </c>
      <c r="J60" s="4" t="s">
        <v>24</v>
      </c>
      <c r="K60" s="5">
        <v>6.6666666666666599</v>
      </c>
      <c r="L60" s="5">
        <v>7.82</v>
      </c>
      <c r="M60" s="5">
        <v>6.1132415971125502E-2</v>
      </c>
      <c r="N60" s="3">
        <v>0.90909090909090895</v>
      </c>
      <c r="O60" s="3">
        <v>0.97022332506203401</v>
      </c>
      <c r="P60">
        <f t="shared" si="9"/>
        <v>6.1132415971125065E-2</v>
      </c>
    </row>
    <row r="61" spans="2:16" x14ac:dyDescent="0.35">
      <c r="B61" s="4" t="s">
        <v>18</v>
      </c>
      <c r="C61" s="5">
        <v>7.3081761006289296</v>
      </c>
      <c r="D61" s="5">
        <v>7.3358490566037702</v>
      </c>
      <c r="E61" s="5">
        <v>4.9245283018867898</v>
      </c>
      <c r="F61" s="5">
        <v>0.99656946826758097</v>
      </c>
      <c r="G61" s="5">
        <v>0.996718621821164</v>
      </c>
      <c r="H61">
        <f t="shared" si="8"/>
        <v>1.4915355358302573E-4</v>
      </c>
      <c r="J61" s="4" t="s">
        <v>18</v>
      </c>
      <c r="K61" s="5">
        <v>7.2641509433962197</v>
      </c>
      <c r="L61" s="5">
        <v>8.0350943396226402</v>
      </c>
      <c r="M61" s="5">
        <v>6.3439299592674596E-3</v>
      </c>
      <c r="N61" s="3">
        <v>0.99056603773584895</v>
      </c>
      <c r="O61" s="3">
        <v>0.99690996769511597</v>
      </c>
      <c r="P61">
        <f t="shared" si="9"/>
        <v>6.3439299592670251E-3</v>
      </c>
    </row>
    <row r="62" spans="2:16" x14ac:dyDescent="0.35">
      <c r="B62" s="4" t="s">
        <v>21</v>
      </c>
      <c r="C62" s="5">
        <v>7.3333333333333304</v>
      </c>
      <c r="D62" s="5">
        <v>7.36</v>
      </c>
      <c r="E62" s="5">
        <v>5</v>
      </c>
      <c r="F62" s="5">
        <v>1</v>
      </c>
      <c r="G62" s="5">
        <v>1</v>
      </c>
      <c r="H62">
        <f t="shared" si="8"/>
        <v>0</v>
      </c>
      <c r="J62" s="4" t="s">
        <v>21</v>
      </c>
      <c r="K62" s="5">
        <v>7.3333333333333304</v>
      </c>
      <c r="L62" s="5">
        <v>8.06</v>
      </c>
      <c r="M62" s="5">
        <v>0</v>
      </c>
      <c r="N62" s="3">
        <v>1</v>
      </c>
      <c r="O62" s="3">
        <v>1</v>
      </c>
      <c r="P62">
        <f t="shared" si="9"/>
        <v>0</v>
      </c>
    </row>
    <row r="63" spans="2:16" x14ac:dyDescent="0.35">
      <c r="B63" s="8" t="s">
        <v>15</v>
      </c>
      <c r="C63" s="9">
        <v>7.3333311121503097</v>
      </c>
      <c r="D63" s="9">
        <v>7.3599978676642897</v>
      </c>
      <c r="E63" s="9">
        <v>4.9999933364509301</v>
      </c>
      <c r="F63" s="9">
        <v>0.99999969711140602</v>
      </c>
      <c r="G63" s="9">
        <v>0.99999971028047496</v>
      </c>
      <c r="H63">
        <f t="shared" si="8"/>
        <v>1.3169068946439211E-8</v>
      </c>
      <c r="J63" s="8" t="s">
        <v>15</v>
      </c>
      <c r="K63" s="9">
        <v>7.3333330877967899</v>
      </c>
      <c r="L63" s="9">
        <v>8.0599999116068393</v>
      </c>
      <c r="M63" s="9">
        <v>0</v>
      </c>
      <c r="N63" s="15">
        <v>0.99999996651774403</v>
      </c>
      <c r="O63" s="15">
        <v>0.99999998903310705</v>
      </c>
      <c r="P63">
        <f t="shared" si="9"/>
        <v>2.2515363018449364E-8</v>
      </c>
    </row>
    <row r="64" spans="2:16" x14ac:dyDescent="0.35">
      <c r="B64" s="10" t="s">
        <v>29</v>
      </c>
      <c r="C64" s="11"/>
      <c r="D64" s="11"/>
      <c r="E64" s="11"/>
      <c r="F64" s="11"/>
      <c r="G64" s="11"/>
      <c r="J64" s="2" t="s">
        <v>29</v>
      </c>
      <c r="K64" s="5"/>
      <c r="L64" s="5"/>
      <c r="M64" s="5"/>
      <c r="N64" s="3"/>
      <c r="O64" s="3"/>
    </row>
    <row r="65" spans="2:16" x14ac:dyDescent="0.35">
      <c r="B65" s="4" t="s">
        <v>22</v>
      </c>
      <c r="C65" s="5">
        <v>6</v>
      </c>
      <c r="D65" s="5">
        <v>9</v>
      </c>
      <c r="E65" s="5">
        <v>7</v>
      </c>
      <c r="F65" s="5">
        <v>0.69230769230769196</v>
      </c>
      <c r="G65" s="5">
        <v>1</v>
      </c>
      <c r="H65">
        <f>IF(C$70&gt;=D$67,F65-G65, G65-F65)</f>
        <v>0.30769230769230804</v>
      </c>
      <c r="J65" s="4" t="s">
        <v>22</v>
      </c>
      <c r="K65" s="5">
        <v>5.6666666666666599</v>
      </c>
      <c r="L65" s="5">
        <v>7.5</v>
      </c>
      <c r="M65" s="5">
        <v>0.19047619047618999</v>
      </c>
      <c r="N65" s="3">
        <v>0.80952380952380898</v>
      </c>
      <c r="O65" s="3">
        <v>1</v>
      </c>
      <c r="P65">
        <f>IF(K$70&gt;=L$67,N65-O65, O65-N65)</f>
        <v>0.19047619047619102</v>
      </c>
    </row>
    <row r="66" spans="2:16" x14ac:dyDescent="0.35">
      <c r="B66" s="4" t="s">
        <v>16</v>
      </c>
      <c r="C66" s="5">
        <v>5</v>
      </c>
      <c r="D66" s="5">
        <v>9</v>
      </c>
      <c r="E66" s="5">
        <v>8</v>
      </c>
      <c r="F66" s="5">
        <v>0.57692307692307698</v>
      </c>
      <c r="G66" s="5">
        <v>1</v>
      </c>
      <c r="H66">
        <f t="shared" ref="H66:H75" si="10">IF(C$70&gt;=D$67,F66-G66, G66-F66)</f>
        <v>0.42307692307692302</v>
      </c>
      <c r="J66" s="4" t="s">
        <v>16</v>
      </c>
      <c r="K66" s="5">
        <v>6.46</v>
      </c>
      <c r="L66" s="5">
        <v>7.1192000000000002</v>
      </c>
      <c r="M66" s="5">
        <v>2.6369523809523902E-2</v>
      </c>
      <c r="N66" s="3">
        <v>0.92285714285714204</v>
      </c>
      <c r="O66" s="3">
        <v>0.949226666666666</v>
      </c>
      <c r="P66">
        <f t="shared" ref="P66:P75" si="11">IF(K$70&gt;=L$67,N66-O66, O66-N66)</f>
        <v>2.6369523809523954E-2</v>
      </c>
    </row>
    <row r="67" spans="2:16" x14ac:dyDescent="0.35">
      <c r="B67" s="4" t="s">
        <v>19</v>
      </c>
      <c r="C67" s="5">
        <v>5</v>
      </c>
      <c r="D67" s="5">
        <v>9</v>
      </c>
      <c r="E67" s="5">
        <v>8</v>
      </c>
      <c r="F67" s="5">
        <v>0.57692307692307698</v>
      </c>
      <c r="G67" s="5">
        <v>1</v>
      </c>
      <c r="H67">
        <f t="shared" si="10"/>
        <v>0.42307692307692302</v>
      </c>
      <c r="J67" s="4" t="s">
        <v>19</v>
      </c>
      <c r="K67" s="5">
        <v>5.6666666666666599</v>
      </c>
      <c r="L67" s="5">
        <v>7.5</v>
      </c>
      <c r="M67" s="5">
        <v>0.19047619047618999</v>
      </c>
      <c r="N67" s="3">
        <v>0.80952380952380898</v>
      </c>
      <c r="O67" s="3">
        <v>1</v>
      </c>
      <c r="P67">
        <f t="shared" si="11"/>
        <v>0.19047619047619102</v>
      </c>
    </row>
    <row r="68" spans="2:16" x14ac:dyDescent="0.35">
      <c r="B68" s="4" t="s">
        <v>23</v>
      </c>
      <c r="C68" s="5">
        <v>8</v>
      </c>
      <c r="D68" s="5">
        <v>3</v>
      </c>
      <c r="E68" s="5">
        <v>1</v>
      </c>
      <c r="F68" s="5">
        <v>0.92307692307692302</v>
      </c>
      <c r="G68" s="5">
        <v>0.33333333333333298</v>
      </c>
      <c r="H68">
        <f t="shared" si="10"/>
        <v>-0.58974358974359009</v>
      </c>
      <c r="J68" s="4" t="s">
        <v>23</v>
      </c>
      <c r="K68" s="5">
        <v>5.6666666666666599</v>
      </c>
      <c r="L68" s="5">
        <v>4.38</v>
      </c>
      <c r="M68" s="5">
        <v>0.22552380952380899</v>
      </c>
      <c r="N68" s="3">
        <v>0.80952380952380898</v>
      </c>
      <c r="O68" s="3">
        <v>0.58399999999999996</v>
      </c>
      <c r="P68">
        <f t="shared" si="11"/>
        <v>-0.22552380952380902</v>
      </c>
    </row>
    <row r="69" spans="2:16" x14ac:dyDescent="0.35">
      <c r="B69" s="4" t="s">
        <v>17</v>
      </c>
      <c r="C69" s="5">
        <v>8.6666666666666607</v>
      </c>
      <c r="D69" s="5">
        <v>5</v>
      </c>
      <c r="E69" s="5">
        <v>3</v>
      </c>
      <c r="F69" s="5">
        <v>1</v>
      </c>
      <c r="G69" s="5">
        <v>0.55555555555555503</v>
      </c>
      <c r="H69">
        <f t="shared" si="10"/>
        <v>-0.44444444444444497</v>
      </c>
      <c r="J69" s="4" t="s">
        <v>17</v>
      </c>
      <c r="K69" s="5">
        <v>6.8888888888888804</v>
      </c>
      <c r="L69" s="5">
        <v>6.9133333333333304</v>
      </c>
      <c r="M69" s="5">
        <v>6.2349206349206598E-2</v>
      </c>
      <c r="N69" s="3">
        <v>0.98412698412698396</v>
      </c>
      <c r="O69" s="3">
        <v>0.92177777777777703</v>
      </c>
      <c r="P69">
        <f t="shared" si="11"/>
        <v>-6.2349206349206931E-2</v>
      </c>
    </row>
    <row r="70" spans="2:16" x14ac:dyDescent="0.35">
      <c r="B70" s="4" t="s">
        <v>20</v>
      </c>
      <c r="C70" s="5">
        <v>8.6666666666666607</v>
      </c>
      <c r="D70" s="5">
        <v>5</v>
      </c>
      <c r="E70" s="5">
        <v>3</v>
      </c>
      <c r="F70" s="5">
        <v>1</v>
      </c>
      <c r="G70" s="5">
        <v>0.55555555555555503</v>
      </c>
      <c r="H70">
        <f t="shared" si="10"/>
        <v>-0.44444444444444497</v>
      </c>
      <c r="J70" s="4" t="s">
        <v>20</v>
      </c>
      <c r="K70" s="5">
        <v>7</v>
      </c>
      <c r="L70" s="5">
        <v>6.86</v>
      </c>
      <c r="M70" s="5">
        <v>8.5333333333333206E-2</v>
      </c>
      <c r="N70" s="3">
        <v>1</v>
      </c>
      <c r="O70" s="3">
        <v>0.91466666666666596</v>
      </c>
      <c r="P70">
        <f t="shared" si="11"/>
        <v>-8.5333333333334038E-2</v>
      </c>
    </row>
    <row r="71" spans="2:16" x14ac:dyDescent="0.35">
      <c r="B71" s="8" t="s">
        <v>14</v>
      </c>
      <c r="C71" s="9">
        <v>6.0000008503729099</v>
      </c>
      <c r="D71" s="9">
        <v>8.9999991496270706</v>
      </c>
      <c r="E71" s="9">
        <v>6.9999991496270804</v>
      </c>
      <c r="F71" s="9">
        <v>0.69230779042764401</v>
      </c>
      <c r="G71" s="9">
        <v>0.99999990551411899</v>
      </c>
      <c r="H71">
        <f t="shared" si="10"/>
        <v>0.30769211508647498</v>
      </c>
      <c r="J71" s="8" t="s">
        <v>14</v>
      </c>
      <c r="K71" s="9">
        <v>6.9999999965032798</v>
      </c>
      <c r="L71" s="9">
        <v>6.85999999748236</v>
      </c>
      <c r="M71" s="9">
        <v>0</v>
      </c>
      <c r="N71" s="15">
        <v>0.99999999950046903</v>
      </c>
      <c r="O71" s="15">
        <v>0.91466666633098204</v>
      </c>
      <c r="P71">
        <f t="shared" si="11"/>
        <v>-8.5333333169486991E-2</v>
      </c>
    </row>
    <row r="72" spans="2:16" x14ac:dyDescent="0.35">
      <c r="B72" s="4" t="s">
        <v>24</v>
      </c>
      <c r="C72" s="5">
        <v>6</v>
      </c>
      <c r="D72" s="5">
        <v>9</v>
      </c>
      <c r="E72" s="5">
        <v>7</v>
      </c>
      <c r="F72" s="5">
        <v>0.69230769230769196</v>
      </c>
      <c r="G72" s="5">
        <v>1</v>
      </c>
      <c r="H72">
        <f t="shared" si="10"/>
        <v>0.30769230769230804</v>
      </c>
      <c r="J72" s="4" t="s">
        <v>24</v>
      </c>
      <c r="K72" s="5">
        <v>5.6666666666666599</v>
      </c>
      <c r="L72" s="5">
        <v>7.5</v>
      </c>
      <c r="M72" s="5">
        <v>0.19047619047618999</v>
      </c>
      <c r="N72" s="3">
        <v>0.80952380952380898</v>
      </c>
      <c r="O72" s="3">
        <v>1</v>
      </c>
      <c r="P72">
        <f t="shared" si="11"/>
        <v>0.19047619047619102</v>
      </c>
    </row>
    <row r="73" spans="2:16" x14ac:dyDescent="0.35">
      <c r="B73" s="4" t="s">
        <v>18</v>
      </c>
      <c r="C73" s="5">
        <v>5.28301886792452</v>
      </c>
      <c r="D73" s="5">
        <v>8.9999999999999893</v>
      </c>
      <c r="E73" s="5">
        <v>7.7169811320754702</v>
      </c>
      <c r="F73" s="5">
        <v>0.60957910014513705</v>
      </c>
      <c r="G73" s="5">
        <v>0.999999999999999</v>
      </c>
      <c r="H73">
        <f t="shared" si="10"/>
        <v>0.39042089985486195</v>
      </c>
      <c r="J73" s="4" t="s">
        <v>18</v>
      </c>
      <c r="K73" s="5">
        <v>6.4842767295597401</v>
      </c>
      <c r="L73" s="5">
        <v>7.10754716981132</v>
      </c>
      <c r="M73" s="5">
        <v>2.1347708894878598E-2</v>
      </c>
      <c r="N73" s="3">
        <v>0.926325247079964</v>
      </c>
      <c r="O73" s="3">
        <v>0.94767295597484202</v>
      </c>
      <c r="P73">
        <f t="shared" si="11"/>
        <v>2.1347708894878026E-2</v>
      </c>
    </row>
    <row r="74" spans="2:16" x14ac:dyDescent="0.35">
      <c r="B74" s="4" t="s">
        <v>21</v>
      </c>
      <c r="C74" s="5">
        <v>6</v>
      </c>
      <c r="D74" s="5">
        <v>9</v>
      </c>
      <c r="E74" s="5">
        <v>7</v>
      </c>
      <c r="F74" s="5">
        <v>0.69230769230769196</v>
      </c>
      <c r="G74" s="5">
        <v>1</v>
      </c>
      <c r="H74">
        <f t="shared" si="10"/>
        <v>0.30769230769230804</v>
      </c>
      <c r="J74" s="4" t="s">
        <v>21</v>
      </c>
      <c r="K74" s="5">
        <v>5.6666666666666599</v>
      </c>
      <c r="L74" s="5">
        <v>7.5</v>
      </c>
      <c r="M74" s="5">
        <v>0.19047619047618999</v>
      </c>
      <c r="N74" s="3">
        <v>0.80952380952380898</v>
      </c>
      <c r="O74" s="3">
        <v>1</v>
      </c>
      <c r="P74">
        <f t="shared" si="11"/>
        <v>0.19047619047619102</v>
      </c>
    </row>
    <row r="75" spans="2:16" x14ac:dyDescent="0.35">
      <c r="B75" s="8" t="s">
        <v>15</v>
      </c>
      <c r="C75" s="9">
        <v>7.4996974944369503</v>
      </c>
      <c r="D75" s="9">
        <v>7.5003025055630301</v>
      </c>
      <c r="E75" s="9">
        <v>5.5003025055630399</v>
      </c>
      <c r="F75" s="9">
        <v>0.86534971089657198</v>
      </c>
      <c r="G75" s="9">
        <v>0.83336694506255904</v>
      </c>
      <c r="H75">
        <f t="shared" si="10"/>
        <v>-3.1982765834012938E-2</v>
      </c>
      <c r="J75" s="8" t="s">
        <v>15</v>
      </c>
      <c r="K75" s="9">
        <v>6.9999995298466304</v>
      </c>
      <c r="L75" s="9">
        <v>6.8599996614895797</v>
      </c>
      <c r="M75" s="9">
        <v>5.2571427585848901E-2</v>
      </c>
      <c r="N75" s="15">
        <v>0.99999993283523403</v>
      </c>
      <c r="O75" s="15">
        <v>0.914666621531944</v>
      </c>
      <c r="P75">
        <f t="shared" si="11"/>
        <v>-8.5333311303290027E-2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D13" workbookViewId="0">
      <selection activeCell="K20" sqref="K20:L32"/>
    </sheetView>
  </sheetViews>
  <sheetFormatPr defaultRowHeight="14.5" x14ac:dyDescent="0.35"/>
  <cols>
    <col min="3" max="3" width="14.1796875" bestFit="1" customWidth="1"/>
    <col min="4" max="4" width="16.90625" customWidth="1"/>
    <col min="11" max="11" width="14.1796875" customWidth="1"/>
    <col min="12" max="12" width="17.6328125" customWidth="1"/>
  </cols>
  <sheetData>
    <row r="1" spans="1:12" x14ac:dyDescent="0.35">
      <c r="A1" t="s">
        <v>10</v>
      </c>
      <c r="B1" t="s">
        <v>55</v>
      </c>
      <c r="C1" t="s">
        <v>56</v>
      </c>
      <c r="D1" t="s">
        <v>32</v>
      </c>
      <c r="E1" t="s">
        <v>33</v>
      </c>
      <c r="F1" t="s">
        <v>39</v>
      </c>
      <c r="G1" t="s">
        <v>38</v>
      </c>
      <c r="H1" t="s">
        <v>51</v>
      </c>
      <c r="K1" s="1" t="s">
        <v>10</v>
      </c>
      <c r="L1" s="2">
        <v>0</v>
      </c>
    </row>
    <row r="2" spans="1:12" x14ac:dyDescent="0.35">
      <c r="A2">
        <v>1</v>
      </c>
      <c r="B2" s="2" t="s">
        <v>13</v>
      </c>
      <c r="C2" s="2" t="s">
        <v>22</v>
      </c>
      <c r="D2" s="4">
        <v>10</v>
      </c>
      <c r="E2" s="5">
        <v>10</v>
      </c>
      <c r="F2" s="5">
        <v>1</v>
      </c>
      <c r="G2" s="5">
        <v>1</v>
      </c>
      <c r="H2" s="5">
        <v>0</v>
      </c>
      <c r="K2" s="1" t="s">
        <v>55</v>
      </c>
      <c r="L2" t="s">
        <v>57</v>
      </c>
    </row>
    <row r="3" spans="1:12" x14ac:dyDescent="0.35">
      <c r="A3">
        <v>1</v>
      </c>
      <c r="B3" s="2" t="s">
        <v>13</v>
      </c>
      <c r="C3" s="2" t="s">
        <v>16</v>
      </c>
      <c r="D3" s="4">
        <v>10</v>
      </c>
      <c r="E3" s="5">
        <v>10</v>
      </c>
      <c r="F3" s="5">
        <v>1</v>
      </c>
      <c r="G3" s="5">
        <v>1</v>
      </c>
      <c r="H3" s="5">
        <v>0</v>
      </c>
    </row>
    <row r="4" spans="1:12" x14ac:dyDescent="0.35">
      <c r="A4">
        <v>1</v>
      </c>
      <c r="B4" s="2" t="s">
        <v>13</v>
      </c>
      <c r="C4" s="2" t="s">
        <v>19</v>
      </c>
      <c r="D4" s="4">
        <v>10</v>
      </c>
      <c r="E4" s="5">
        <v>10</v>
      </c>
      <c r="F4" s="5">
        <v>1</v>
      </c>
      <c r="G4" s="5">
        <v>1</v>
      </c>
      <c r="H4" s="5">
        <v>0</v>
      </c>
      <c r="K4" s="1" t="s">
        <v>30</v>
      </c>
      <c r="L4" t="s">
        <v>53</v>
      </c>
    </row>
    <row r="5" spans="1:12" x14ac:dyDescent="0.35">
      <c r="A5">
        <v>1</v>
      </c>
      <c r="B5" s="2" t="s">
        <v>13</v>
      </c>
      <c r="C5" s="2" t="s">
        <v>23</v>
      </c>
      <c r="D5" s="4">
        <v>10</v>
      </c>
      <c r="E5" s="5">
        <v>10</v>
      </c>
      <c r="F5" s="5">
        <v>1</v>
      </c>
      <c r="G5" s="5">
        <v>1</v>
      </c>
      <c r="H5" s="5">
        <v>0</v>
      </c>
      <c r="K5" s="2" t="s">
        <v>22</v>
      </c>
      <c r="L5" s="3">
        <v>0.19532172128946343</v>
      </c>
    </row>
    <row r="6" spans="1:12" x14ac:dyDescent="0.35">
      <c r="A6">
        <v>1</v>
      </c>
      <c r="B6" s="2" t="s">
        <v>13</v>
      </c>
      <c r="C6" s="2" t="s">
        <v>17</v>
      </c>
      <c r="D6" s="4">
        <v>10</v>
      </c>
      <c r="E6" s="5">
        <v>10</v>
      </c>
      <c r="F6" s="5">
        <v>1</v>
      </c>
      <c r="G6" s="5">
        <v>1</v>
      </c>
      <c r="H6" s="5">
        <v>0</v>
      </c>
      <c r="K6" s="2" t="s">
        <v>16</v>
      </c>
      <c r="L6" s="3">
        <v>3.8302638775075783E-3</v>
      </c>
    </row>
    <row r="7" spans="1:12" x14ac:dyDescent="0.35">
      <c r="A7">
        <v>1</v>
      </c>
      <c r="B7" s="2" t="s">
        <v>13</v>
      </c>
      <c r="C7" s="2" t="s">
        <v>20</v>
      </c>
      <c r="D7" s="8">
        <v>10</v>
      </c>
      <c r="E7" s="9">
        <v>10</v>
      </c>
      <c r="F7" s="9">
        <v>1</v>
      </c>
      <c r="G7" s="9">
        <v>1</v>
      </c>
      <c r="H7" s="9">
        <v>0</v>
      </c>
      <c r="K7" s="2" t="s">
        <v>19</v>
      </c>
      <c r="L7" s="3">
        <v>1.9417077175698027E-2</v>
      </c>
    </row>
    <row r="8" spans="1:12" x14ac:dyDescent="0.35">
      <c r="A8">
        <v>1</v>
      </c>
      <c r="B8" s="2" t="s">
        <v>13</v>
      </c>
      <c r="C8" s="2" t="s">
        <v>14</v>
      </c>
      <c r="D8" s="4">
        <v>9.9999999999806999</v>
      </c>
      <c r="E8" s="5">
        <v>9.9999999999807105</v>
      </c>
      <c r="F8" s="5">
        <v>0.99999999999806999</v>
      </c>
      <c r="G8" s="5">
        <v>0.99999999999807099</v>
      </c>
      <c r="H8" s="5">
        <v>-9.9920072216264089E-16</v>
      </c>
      <c r="K8" s="2" t="s">
        <v>23</v>
      </c>
      <c r="L8" s="3">
        <v>-0.13368947392118283</v>
      </c>
    </row>
    <row r="9" spans="1:12" x14ac:dyDescent="0.35">
      <c r="A9">
        <v>1</v>
      </c>
      <c r="B9" s="2" t="s">
        <v>13</v>
      </c>
      <c r="C9" s="2" t="s">
        <v>24</v>
      </c>
      <c r="D9" s="4">
        <v>10</v>
      </c>
      <c r="E9" s="5">
        <v>10</v>
      </c>
      <c r="F9" s="5">
        <v>1</v>
      </c>
      <c r="G9" s="5">
        <v>1</v>
      </c>
      <c r="H9" s="5">
        <v>0</v>
      </c>
      <c r="K9" s="2" t="s">
        <v>17</v>
      </c>
      <c r="L9" s="3">
        <v>-5.4936218793160775E-2</v>
      </c>
    </row>
    <row r="10" spans="1:12" x14ac:dyDescent="0.35">
      <c r="A10">
        <v>1</v>
      </c>
      <c r="B10" s="2" t="s">
        <v>13</v>
      </c>
      <c r="C10" s="2" t="s">
        <v>18</v>
      </c>
      <c r="D10" s="4">
        <v>10</v>
      </c>
      <c r="E10" s="5">
        <v>10</v>
      </c>
      <c r="F10" s="5">
        <v>1</v>
      </c>
      <c r="G10" s="5">
        <v>1</v>
      </c>
      <c r="H10" s="5">
        <v>0</v>
      </c>
      <c r="K10" s="2" t="s">
        <v>20</v>
      </c>
      <c r="L10" s="3">
        <v>-4.4584397163120792E-2</v>
      </c>
    </row>
    <row r="11" spans="1:12" x14ac:dyDescent="0.35">
      <c r="A11">
        <v>1</v>
      </c>
      <c r="B11" s="2" t="s">
        <v>13</v>
      </c>
      <c r="C11" s="2" t="s">
        <v>21</v>
      </c>
      <c r="D11" s="8">
        <v>10</v>
      </c>
      <c r="E11" s="9">
        <v>10</v>
      </c>
      <c r="F11" s="9">
        <v>1</v>
      </c>
      <c r="G11" s="9">
        <v>1</v>
      </c>
      <c r="H11" s="9">
        <v>0</v>
      </c>
      <c r="K11" s="2" t="s">
        <v>14</v>
      </c>
      <c r="L11" s="3">
        <v>1.2933291718311812E-2</v>
      </c>
    </row>
    <row r="12" spans="1:12" x14ac:dyDescent="0.35">
      <c r="A12">
        <v>1</v>
      </c>
      <c r="B12" s="2" t="s">
        <v>13</v>
      </c>
      <c r="C12" s="2" t="s">
        <v>15</v>
      </c>
      <c r="D12" s="4">
        <v>10</v>
      </c>
      <c r="E12" s="5">
        <v>10</v>
      </c>
      <c r="F12" s="5">
        <v>1</v>
      </c>
      <c r="G12" s="5">
        <v>1</v>
      </c>
      <c r="H12" s="5">
        <v>0</v>
      </c>
      <c r="K12" s="2" t="s">
        <v>24</v>
      </c>
      <c r="L12" s="3">
        <v>0.19532172128946343</v>
      </c>
    </row>
    <row r="13" spans="1:12" x14ac:dyDescent="0.35">
      <c r="A13">
        <v>1</v>
      </c>
      <c r="B13" s="2" t="s">
        <v>25</v>
      </c>
      <c r="C13" s="2" t="s">
        <v>22</v>
      </c>
      <c r="D13" s="4">
        <v>1</v>
      </c>
      <c r="E13" s="5">
        <v>10</v>
      </c>
      <c r="F13" s="5">
        <v>0.1</v>
      </c>
      <c r="G13" s="5">
        <v>1</v>
      </c>
      <c r="H13" s="5">
        <v>-0.9</v>
      </c>
      <c r="K13" s="2" t="s">
        <v>18</v>
      </c>
      <c r="L13" s="3">
        <v>6.7732659253341156E-4</v>
      </c>
    </row>
    <row r="14" spans="1:12" x14ac:dyDescent="0.35">
      <c r="A14">
        <v>1</v>
      </c>
      <c r="B14" s="2" t="s">
        <v>25</v>
      </c>
      <c r="C14" s="2" t="s">
        <v>16</v>
      </c>
      <c r="D14" s="4">
        <v>1</v>
      </c>
      <c r="E14" s="5">
        <v>10</v>
      </c>
      <c r="F14" s="5">
        <v>0.1</v>
      </c>
      <c r="G14" s="5">
        <v>1</v>
      </c>
      <c r="H14" s="5">
        <v>-0.9</v>
      </c>
      <c r="K14" s="2" t="s">
        <v>21</v>
      </c>
      <c r="L14" s="3">
        <v>1.9417077175698027E-2</v>
      </c>
    </row>
    <row r="15" spans="1:12" x14ac:dyDescent="0.35">
      <c r="A15">
        <v>1</v>
      </c>
      <c r="B15" s="2" t="s">
        <v>25</v>
      </c>
      <c r="C15" s="2" t="s">
        <v>19</v>
      </c>
      <c r="D15" s="4">
        <v>1</v>
      </c>
      <c r="E15" s="5">
        <v>10</v>
      </c>
      <c r="F15" s="5">
        <v>0.1</v>
      </c>
      <c r="G15" s="5">
        <v>1</v>
      </c>
      <c r="H15" s="5">
        <v>-0.9</v>
      </c>
      <c r="K15" s="2" t="s">
        <v>15</v>
      </c>
      <c r="L15" s="3">
        <v>-5.0743288117948149E-3</v>
      </c>
    </row>
    <row r="16" spans="1:12" x14ac:dyDescent="0.35">
      <c r="A16">
        <v>1</v>
      </c>
      <c r="B16" s="2" t="s">
        <v>25</v>
      </c>
      <c r="C16" s="2" t="s">
        <v>23</v>
      </c>
      <c r="D16" s="4">
        <v>10</v>
      </c>
      <c r="E16" s="5">
        <v>1</v>
      </c>
      <c r="F16" s="5">
        <v>1</v>
      </c>
      <c r="G16" s="5">
        <v>0.1</v>
      </c>
      <c r="H16" s="5">
        <v>0.9</v>
      </c>
      <c r="K16" s="2" t="s">
        <v>52</v>
      </c>
      <c r="L16" s="3">
        <v>1.8966732766310581E-2</v>
      </c>
    </row>
    <row r="17" spans="1:12" x14ac:dyDescent="0.35">
      <c r="A17">
        <v>1</v>
      </c>
      <c r="B17" s="2" t="s">
        <v>25</v>
      </c>
      <c r="C17" s="2" t="s">
        <v>17</v>
      </c>
      <c r="D17" s="8">
        <v>10</v>
      </c>
      <c r="E17" s="9">
        <v>1</v>
      </c>
      <c r="F17" s="9">
        <v>1</v>
      </c>
      <c r="G17" s="9">
        <v>0.1</v>
      </c>
      <c r="H17" s="9">
        <v>0.9</v>
      </c>
    </row>
    <row r="18" spans="1:12" x14ac:dyDescent="0.35">
      <c r="A18">
        <v>1</v>
      </c>
      <c r="B18" s="2" t="s">
        <v>25</v>
      </c>
      <c r="C18" s="2" t="s">
        <v>20</v>
      </c>
      <c r="D18" s="4">
        <v>10</v>
      </c>
      <c r="E18" s="5">
        <v>1</v>
      </c>
      <c r="F18" s="5">
        <v>1</v>
      </c>
      <c r="G18" s="5">
        <v>0.1</v>
      </c>
      <c r="H18" s="5">
        <v>0.9</v>
      </c>
      <c r="K18" s="1" t="s">
        <v>10</v>
      </c>
      <c r="L18" s="2">
        <v>1</v>
      </c>
    </row>
    <row r="19" spans="1:12" x14ac:dyDescent="0.35">
      <c r="A19">
        <v>1</v>
      </c>
      <c r="B19" s="2" t="s">
        <v>25</v>
      </c>
      <c r="C19" s="2" t="s">
        <v>14</v>
      </c>
      <c r="D19" s="4">
        <v>1.9371740539297599</v>
      </c>
      <c r="E19" s="5">
        <v>9.0628259460702303</v>
      </c>
      <c r="F19" s="5">
        <v>0.19371740539297599</v>
      </c>
      <c r="G19" s="5">
        <v>0.90628259460702298</v>
      </c>
      <c r="H19" s="5">
        <v>-0.71256518921404699</v>
      </c>
    </row>
    <row r="20" spans="1:12" x14ac:dyDescent="0.35">
      <c r="A20">
        <v>1</v>
      </c>
      <c r="B20" s="2" t="s">
        <v>25</v>
      </c>
      <c r="C20" s="2" t="s">
        <v>24</v>
      </c>
      <c r="D20" s="4">
        <v>1</v>
      </c>
      <c r="E20" s="5">
        <v>10</v>
      </c>
      <c r="F20" s="5">
        <v>0.1</v>
      </c>
      <c r="G20" s="5">
        <v>1</v>
      </c>
      <c r="H20" s="5">
        <v>-0.9</v>
      </c>
      <c r="K20" s="1" t="s">
        <v>30</v>
      </c>
      <c r="L20" t="s">
        <v>53</v>
      </c>
    </row>
    <row r="21" spans="1:12" x14ac:dyDescent="0.35">
      <c r="A21">
        <v>1</v>
      </c>
      <c r="B21" s="2" t="s">
        <v>25</v>
      </c>
      <c r="C21" s="2" t="s">
        <v>18</v>
      </c>
      <c r="D21" s="8">
        <v>1.5094339622641499</v>
      </c>
      <c r="E21" s="9">
        <v>9.4905660377358405</v>
      </c>
      <c r="F21" s="9">
        <v>0.15094339622641501</v>
      </c>
      <c r="G21" s="9">
        <v>0.94905660377358403</v>
      </c>
      <c r="H21" s="9">
        <v>-0.79811320754716908</v>
      </c>
      <c r="K21" s="2" t="s">
        <v>22</v>
      </c>
      <c r="L21" s="3">
        <v>-5.5092733353602839E-2</v>
      </c>
    </row>
    <row r="22" spans="1:12" x14ac:dyDescent="0.35">
      <c r="A22">
        <v>1</v>
      </c>
      <c r="B22" s="2" t="s">
        <v>25</v>
      </c>
      <c r="C22" s="2" t="s">
        <v>21</v>
      </c>
      <c r="D22" s="4">
        <v>1</v>
      </c>
      <c r="E22" s="5">
        <v>10</v>
      </c>
      <c r="F22" s="5">
        <v>0.1</v>
      </c>
      <c r="G22" s="5">
        <v>1</v>
      </c>
      <c r="H22" s="5">
        <v>-0.9</v>
      </c>
      <c r="K22" s="2" t="s">
        <v>16</v>
      </c>
      <c r="L22" s="3">
        <v>-3.9208254828590361E-2</v>
      </c>
    </row>
    <row r="23" spans="1:12" x14ac:dyDescent="0.35">
      <c r="A23">
        <v>1</v>
      </c>
      <c r="B23" s="2" t="s">
        <v>25</v>
      </c>
      <c r="C23" s="2" t="s">
        <v>15</v>
      </c>
      <c r="D23" s="4">
        <v>5.5008284757629404</v>
      </c>
      <c r="E23" s="5">
        <v>5.4991715242370498</v>
      </c>
      <c r="F23" s="5">
        <v>0.550082847576294</v>
      </c>
      <c r="G23" s="5">
        <v>0.54991715242370498</v>
      </c>
      <c r="H23" s="5">
        <v>1.6569515258901824E-4</v>
      </c>
      <c r="K23" s="2" t="s">
        <v>19</v>
      </c>
      <c r="L23" s="3">
        <v>-3.7179487179487179E-2</v>
      </c>
    </row>
    <row r="24" spans="1:12" x14ac:dyDescent="0.35">
      <c r="A24">
        <v>1</v>
      </c>
      <c r="B24" s="2" t="s">
        <v>26</v>
      </c>
      <c r="C24" s="2" t="s">
        <v>22</v>
      </c>
      <c r="D24" s="4">
        <v>6</v>
      </c>
      <c r="E24" s="5">
        <v>7.62</v>
      </c>
      <c r="F24" s="5">
        <v>0.6</v>
      </c>
      <c r="G24" s="5">
        <v>1</v>
      </c>
      <c r="H24" s="5">
        <v>-0.4</v>
      </c>
      <c r="K24" s="2" t="s">
        <v>23</v>
      </c>
      <c r="L24" s="3">
        <v>-4.478248367327451E-2</v>
      </c>
    </row>
    <row r="25" spans="1:12" x14ac:dyDescent="0.35">
      <c r="A25">
        <v>1</v>
      </c>
      <c r="B25" s="2" t="s">
        <v>26</v>
      </c>
      <c r="C25" s="2" t="s">
        <v>16</v>
      </c>
      <c r="D25" s="4">
        <v>5.82</v>
      </c>
      <c r="E25" s="5">
        <v>7.5767999999999898</v>
      </c>
      <c r="F25" s="5">
        <v>0.58199999999999996</v>
      </c>
      <c r="G25" s="5">
        <v>0.99433070866141704</v>
      </c>
      <c r="H25" s="5">
        <v>-0.41233070866141708</v>
      </c>
      <c r="K25" s="2" t="s">
        <v>17</v>
      </c>
      <c r="L25" s="3">
        <v>-1.3706620005833152E-3</v>
      </c>
    </row>
    <row r="26" spans="1:12" x14ac:dyDescent="0.35">
      <c r="A26">
        <v>1</v>
      </c>
      <c r="B26" s="2" t="s">
        <v>26</v>
      </c>
      <c r="C26" s="2" t="s">
        <v>19</v>
      </c>
      <c r="D26" s="4">
        <v>6</v>
      </c>
      <c r="E26" s="5">
        <v>7.62</v>
      </c>
      <c r="F26" s="5">
        <v>0.6</v>
      </c>
      <c r="G26" s="5">
        <v>1</v>
      </c>
      <c r="H26" s="5">
        <v>-0.4</v>
      </c>
      <c r="K26" s="2" t="s">
        <v>20</v>
      </c>
      <c r="L26" s="3">
        <v>-1.3706620005833152E-3</v>
      </c>
    </row>
    <row r="27" spans="1:12" x14ac:dyDescent="0.35">
      <c r="A27">
        <v>1</v>
      </c>
      <c r="B27" s="2" t="s">
        <v>26</v>
      </c>
      <c r="C27" s="2" t="s">
        <v>23</v>
      </c>
      <c r="D27" s="8">
        <v>10</v>
      </c>
      <c r="E27" s="9">
        <v>5.82</v>
      </c>
      <c r="F27" s="9">
        <v>1</v>
      </c>
      <c r="G27" s="9">
        <v>0.76377952755905498</v>
      </c>
      <c r="H27" s="9">
        <v>0.23622047244094502</v>
      </c>
      <c r="K27" s="2" t="s">
        <v>14</v>
      </c>
      <c r="L27" s="3">
        <v>8.0865589966158988E-2</v>
      </c>
    </row>
    <row r="28" spans="1:12" x14ac:dyDescent="0.35">
      <c r="A28">
        <v>1</v>
      </c>
      <c r="B28" s="2" t="s">
        <v>26</v>
      </c>
      <c r="C28" s="2" t="s">
        <v>17</v>
      </c>
      <c r="D28" s="4">
        <v>10</v>
      </c>
      <c r="E28" s="5">
        <v>5.82</v>
      </c>
      <c r="F28" s="5">
        <v>1</v>
      </c>
      <c r="G28" s="5">
        <v>0.76377952755905498</v>
      </c>
      <c r="H28" s="5">
        <v>0.23622047244094502</v>
      </c>
      <c r="K28" s="2" t="s">
        <v>24</v>
      </c>
      <c r="L28" s="3">
        <v>5.0944012053221334E-2</v>
      </c>
    </row>
    <row r="29" spans="1:12" x14ac:dyDescent="0.35">
      <c r="A29">
        <v>1</v>
      </c>
      <c r="B29" s="2" t="s">
        <v>26</v>
      </c>
      <c r="C29" s="2" t="s">
        <v>20</v>
      </c>
      <c r="D29" s="4">
        <v>10</v>
      </c>
      <c r="E29" s="5">
        <v>5.82</v>
      </c>
      <c r="F29" s="5">
        <v>1</v>
      </c>
      <c r="G29" s="5">
        <v>0.76377952755905498</v>
      </c>
      <c r="H29" s="5">
        <v>0.23622047244094502</v>
      </c>
      <c r="K29" s="2" t="s">
        <v>18</v>
      </c>
      <c r="L29" s="3">
        <v>-3.874771649086467E-2</v>
      </c>
    </row>
    <row r="30" spans="1:12" x14ac:dyDescent="0.35">
      <c r="A30">
        <v>1</v>
      </c>
      <c r="B30" s="2" t="s">
        <v>26</v>
      </c>
      <c r="C30" s="2" t="s">
        <v>14</v>
      </c>
      <c r="D30" s="4">
        <v>9.9999999991835899</v>
      </c>
      <c r="E30" s="5">
        <v>5.8200000005878101</v>
      </c>
      <c r="F30" s="5">
        <v>0.99999999991835897</v>
      </c>
      <c r="G30" s="5">
        <v>0.76377952763619505</v>
      </c>
      <c r="H30" s="5">
        <v>0.23622047228216392</v>
      </c>
      <c r="K30" s="2" t="s">
        <v>21</v>
      </c>
      <c r="L30" s="3">
        <v>-5.6410256410256342E-2</v>
      </c>
    </row>
    <row r="31" spans="1:12" x14ac:dyDescent="0.35">
      <c r="A31">
        <v>1</v>
      </c>
      <c r="B31" s="2" t="s">
        <v>26</v>
      </c>
      <c r="C31" s="2" t="s">
        <v>24</v>
      </c>
      <c r="D31" s="8">
        <v>10</v>
      </c>
      <c r="E31" s="9">
        <v>5.82</v>
      </c>
      <c r="F31" s="9">
        <v>1</v>
      </c>
      <c r="G31" s="9">
        <v>0.76377952755905498</v>
      </c>
      <c r="H31" s="9">
        <v>0.23622047244094502</v>
      </c>
      <c r="K31" s="2" t="s">
        <v>15</v>
      </c>
      <c r="L31" s="3">
        <v>-1.3524194518457322E-2</v>
      </c>
    </row>
    <row r="32" spans="1:12" x14ac:dyDescent="0.35">
      <c r="A32">
        <v>1</v>
      </c>
      <c r="B32" s="2" t="s">
        <v>26</v>
      </c>
      <c r="C32" s="2" t="s">
        <v>18</v>
      </c>
      <c r="D32" s="4">
        <v>6.0566037735849001</v>
      </c>
      <c r="E32" s="5">
        <v>7.61320754716981</v>
      </c>
      <c r="F32" s="5">
        <v>0.60566037735848999</v>
      </c>
      <c r="G32" s="5">
        <v>0.99910860199078799</v>
      </c>
      <c r="H32" s="5">
        <v>-0.393448224632298</v>
      </c>
      <c r="K32" s="2" t="s">
        <v>52</v>
      </c>
      <c r="L32" s="3">
        <v>-1.4170622585119957E-2</v>
      </c>
    </row>
    <row r="33" spans="1:8" x14ac:dyDescent="0.35">
      <c r="A33">
        <v>1</v>
      </c>
      <c r="B33" s="2" t="s">
        <v>26</v>
      </c>
      <c r="C33" s="2" t="s">
        <v>21</v>
      </c>
      <c r="D33" s="4">
        <v>6</v>
      </c>
      <c r="E33" s="5">
        <v>7.62</v>
      </c>
      <c r="F33" s="5">
        <v>0.6</v>
      </c>
      <c r="G33" s="5">
        <v>1</v>
      </c>
      <c r="H33" s="5">
        <v>-0.4</v>
      </c>
    </row>
    <row r="34" spans="1:8" x14ac:dyDescent="0.35">
      <c r="A34">
        <v>1</v>
      </c>
      <c r="B34" s="2" t="s">
        <v>26</v>
      </c>
      <c r="C34" s="2" t="s">
        <v>15</v>
      </c>
      <c r="D34" s="4">
        <v>9.0452197015904492</v>
      </c>
      <c r="E34" s="5">
        <v>6.5074418148548698</v>
      </c>
      <c r="F34" s="5">
        <v>0.90452197015904501</v>
      </c>
      <c r="G34" s="5">
        <v>0.85399498882609903</v>
      </c>
      <c r="H34" s="5">
        <v>5.0526981332945975E-2</v>
      </c>
    </row>
    <row r="35" spans="1:8" x14ac:dyDescent="0.35">
      <c r="A35">
        <v>1</v>
      </c>
      <c r="B35" s="2" t="s">
        <v>27</v>
      </c>
      <c r="C35" s="2" t="s">
        <v>22</v>
      </c>
      <c r="D35" s="4">
        <v>3</v>
      </c>
      <c r="E35" s="5">
        <v>10</v>
      </c>
      <c r="F35" s="5">
        <v>0.34615384615384598</v>
      </c>
      <c r="G35" s="5">
        <v>1</v>
      </c>
      <c r="H35" s="5">
        <v>0.65384615384615397</v>
      </c>
    </row>
    <row r="36" spans="1:8" x14ac:dyDescent="0.35">
      <c r="A36">
        <v>1</v>
      </c>
      <c r="B36" s="2" t="s">
        <v>27</v>
      </c>
      <c r="C36" s="2" t="s">
        <v>16</v>
      </c>
      <c r="D36" s="4">
        <v>3</v>
      </c>
      <c r="E36" s="5">
        <v>10</v>
      </c>
      <c r="F36" s="5">
        <v>0.34615384615384598</v>
      </c>
      <c r="G36" s="5">
        <v>1</v>
      </c>
      <c r="H36" s="5">
        <v>0.65384615384615397</v>
      </c>
    </row>
    <row r="37" spans="1:8" x14ac:dyDescent="0.35">
      <c r="A37">
        <v>1</v>
      </c>
      <c r="B37" s="2" t="s">
        <v>27</v>
      </c>
      <c r="C37" s="2" t="s">
        <v>19</v>
      </c>
      <c r="D37" s="8">
        <v>3</v>
      </c>
      <c r="E37" s="9">
        <v>10</v>
      </c>
      <c r="F37" s="9">
        <v>0.34615384615384598</v>
      </c>
      <c r="G37" s="9">
        <v>1</v>
      </c>
      <c r="H37" s="9">
        <v>0.65384615384615397</v>
      </c>
    </row>
    <row r="38" spans="1:8" x14ac:dyDescent="0.35">
      <c r="A38">
        <v>1</v>
      </c>
      <c r="B38" s="2" t="s">
        <v>27</v>
      </c>
      <c r="C38" s="2" t="s">
        <v>23</v>
      </c>
      <c r="D38" s="4">
        <v>8</v>
      </c>
      <c r="E38" s="5">
        <v>1</v>
      </c>
      <c r="F38" s="5">
        <v>0.92307692307692302</v>
      </c>
      <c r="G38" s="5">
        <v>0.1</v>
      </c>
      <c r="H38" s="5">
        <v>-0.82307692307692304</v>
      </c>
    </row>
    <row r="39" spans="1:8" x14ac:dyDescent="0.35">
      <c r="A39">
        <v>1</v>
      </c>
      <c r="B39" s="2" t="s">
        <v>27</v>
      </c>
      <c r="C39" s="2" t="s">
        <v>17</v>
      </c>
      <c r="D39" s="4">
        <v>8.6666666666666607</v>
      </c>
      <c r="E39" s="5">
        <v>3</v>
      </c>
      <c r="F39" s="5">
        <v>1</v>
      </c>
      <c r="G39" s="5">
        <v>0.3</v>
      </c>
      <c r="H39" s="5">
        <v>-0.7</v>
      </c>
    </row>
    <row r="40" spans="1:8" x14ac:dyDescent="0.35">
      <c r="A40">
        <v>1</v>
      </c>
      <c r="B40" s="2" t="s">
        <v>27</v>
      </c>
      <c r="C40" s="2" t="s">
        <v>20</v>
      </c>
      <c r="D40" s="4">
        <v>8.6666666666666607</v>
      </c>
      <c r="E40" s="5">
        <v>3</v>
      </c>
      <c r="F40" s="5">
        <v>1</v>
      </c>
      <c r="G40" s="5">
        <v>0.3</v>
      </c>
      <c r="H40" s="5">
        <v>-0.7</v>
      </c>
    </row>
    <row r="41" spans="1:8" x14ac:dyDescent="0.35">
      <c r="A41">
        <v>1</v>
      </c>
      <c r="B41" s="2" t="s">
        <v>27</v>
      </c>
      <c r="C41" s="2" t="s">
        <v>14</v>
      </c>
      <c r="D41" s="8">
        <v>3.00000005646418</v>
      </c>
      <c r="E41" s="9">
        <v>9.9999999435357907</v>
      </c>
      <c r="F41" s="9">
        <v>0.34615385266894499</v>
      </c>
      <c r="G41" s="9">
        <v>0.999999994353579</v>
      </c>
      <c r="H41" s="9">
        <v>0.65384614168463395</v>
      </c>
    </row>
    <row r="42" spans="1:8" x14ac:dyDescent="0.35">
      <c r="A42">
        <v>1</v>
      </c>
      <c r="B42" s="2" t="s">
        <v>27</v>
      </c>
      <c r="C42" s="2" t="s">
        <v>24</v>
      </c>
      <c r="D42" s="4">
        <v>3</v>
      </c>
      <c r="E42" s="5">
        <v>10</v>
      </c>
      <c r="F42" s="5">
        <v>0.34615384615384598</v>
      </c>
      <c r="G42" s="5">
        <v>1</v>
      </c>
      <c r="H42" s="5">
        <v>0.65384615384615397</v>
      </c>
    </row>
    <row r="43" spans="1:8" x14ac:dyDescent="0.35">
      <c r="A43">
        <v>1</v>
      </c>
      <c r="B43" s="2" t="s">
        <v>27</v>
      </c>
      <c r="C43" s="2" t="s">
        <v>18</v>
      </c>
      <c r="D43" s="4">
        <v>3.39622641509433</v>
      </c>
      <c r="E43" s="5">
        <v>9.6037735849056496</v>
      </c>
      <c r="F43" s="5">
        <v>0.39187227866473101</v>
      </c>
      <c r="G43" s="5">
        <v>0.96037735849056505</v>
      </c>
      <c r="H43" s="5">
        <v>0.56850507982583398</v>
      </c>
    </row>
    <row r="44" spans="1:8" x14ac:dyDescent="0.35">
      <c r="A44">
        <v>1</v>
      </c>
      <c r="B44" s="2" t="s">
        <v>27</v>
      </c>
      <c r="C44" s="2" t="s">
        <v>21</v>
      </c>
      <c r="D44" s="4">
        <v>3</v>
      </c>
      <c r="E44" s="5">
        <v>10</v>
      </c>
      <c r="F44" s="5">
        <v>0.34615384615384598</v>
      </c>
      <c r="G44" s="5">
        <v>1</v>
      </c>
      <c r="H44" s="5">
        <v>0.65384615384615397</v>
      </c>
    </row>
    <row r="45" spans="1:8" x14ac:dyDescent="0.35">
      <c r="A45">
        <v>1</v>
      </c>
      <c r="B45" s="2" t="s">
        <v>27</v>
      </c>
      <c r="C45" s="2" t="s">
        <v>15</v>
      </c>
      <c r="D45" s="4">
        <v>6.4993272078954796</v>
      </c>
      <c r="E45" s="5">
        <v>6.5006727921045098</v>
      </c>
      <c r="F45" s="5">
        <v>0.74992237014178598</v>
      </c>
      <c r="G45" s="5">
        <v>0.65006727921045104</v>
      </c>
      <c r="H45" s="5">
        <v>-9.9855090931334933E-2</v>
      </c>
    </row>
    <row r="46" spans="1:8" x14ac:dyDescent="0.35">
      <c r="A46">
        <v>1</v>
      </c>
      <c r="B46" s="2" t="s">
        <v>28</v>
      </c>
      <c r="C46" s="2" t="s">
        <v>22</v>
      </c>
      <c r="D46" s="4">
        <v>6</v>
      </c>
      <c r="E46" s="5">
        <v>6.08</v>
      </c>
      <c r="F46" s="5">
        <v>0.81818181818181801</v>
      </c>
      <c r="G46" s="5">
        <v>0.82608695652173902</v>
      </c>
      <c r="H46" s="5">
        <v>7.905138339921014E-3</v>
      </c>
    </row>
    <row r="47" spans="1:8" x14ac:dyDescent="0.35">
      <c r="A47">
        <v>1</v>
      </c>
      <c r="B47" s="2" t="s">
        <v>28</v>
      </c>
      <c r="C47" s="2" t="s">
        <v>16</v>
      </c>
      <c r="D47" s="8">
        <v>7.3066666666666604</v>
      </c>
      <c r="E47" s="9">
        <v>7.3343999999999996</v>
      </c>
      <c r="F47" s="9">
        <v>0.99636363636363601</v>
      </c>
      <c r="G47" s="9">
        <v>0.99652173913043396</v>
      </c>
      <c r="H47" s="9">
        <v>1.5810276679795177E-4</v>
      </c>
    </row>
    <row r="48" spans="1:8" x14ac:dyDescent="0.35">
      <c r="A48">
        <v>1</v>
      </c>
      <c r="B48" s="2" t="s">
        <v>28</v>
      </c>
      <c r="C48" s="2" t="s">
        <v>19</v>
      </c>
      <c r="D48" s="4">
        <v>7.3333333333333304</v>
      </c>
      <c r="E48" s="5">
        <v>7.36</v>
      </c>
      <c r="F48" s="5">
        <v>1</v>
      </c>
      <c r="G48" s="5">
        <v>1</v>
      </c>
      <c r="H48" s="5">
        <v>0</v>
      </c>
    </row>
    <row r="49" spans="1:8" x14ac:dyDescent="0.35">
      <c r="A49">
        <v>1</v>
      </c>
      <c r="B49" s="2" t="s">
        <v>28</v>
      </c>
      <c r="C49" s="2" t="s">
        <v>23</v>
      </c>
      <c r="D49" s="4">
        <v>6</v>
      </c>
      <c r="E49" s="5">
        <v>6.08</v>
      </c>
      <c r="F49" s="5">
        <v>0.81818181818181801</v>
      </c>
      <c r="G49" s="5">
        <v>0.82608695652173902</v>
      </c>
      <c r="H49" s="5">
        <v>7.905138339921014E-3</v>
      </c>
    </row>
    <row r="50" spans="1:8" x14ac:dyDescent="0.35">
      <c r="A50">
        <v>1</v>
      </c>
      <c r="B50" s="2" t="s">
        <v>28</v>
      </c>
      <c r="C50" s="2" t="s">
        <v>17</v>
      </c>
      <c r="D50" s="4">
        <v>7.3333333333333304</v>
      </c>
      <c r="E50" s="5">
        <v>7.36</v>
      </c>
      <c r="F50" s="5">
        <v>1</v>
      </c>
      <c r="G50" s="5">
        <v>1</v>
      </c>
      <c r="H50" s="5">
        <v>0</v>
      </c>
    </row>
    <row r="51" spans="1:8" x14ac:dyDescent="0.35">
      <c r="A51">
        <v>1</v>
      </c>
      <c r="B51" s="2" t="s">
        <v>28</v>
      </c>
      <c r="C51" s="2" t="s">
        <v>20</v>
      </c>
      <c r="D51" s="8">
        <v>7.3333333333333304</v>
      </c>
      <c r="E51" s="9">
        <v>7.36</v>
      </c>
      <c r="F51" s="9">
        <v>1</v>
      </c>
      <c r="G51" s="9">
        <v>1</v>
      </c>
      <c r="H51" s="9">
        <v>0</v>
      </c>
    </row>
    <row r="52" spans="1:8" x14ac:dyDescent="0.35">
      <c r="A52">
        <v>1</v>
      </c>
      <c r="B52" s="2" t="s">
        <v>28</v>
      </c>
      <c r="C52" s="2" t="s">
        <v>14</v>
      </c>
      <c r="D52" s="4">
        <v>7.3333333292593297</v>
      </c>
      <c r="E52" s="5">
        <v>7.3599999956000701</v>
      </c>
      <c r="F52" s="5">
        <v>0.99999999944445395</v>
      </c>
      <c r="G52" s="3">
        <v>0.99999999940218298</v>
      </c>
      <c r="H52" s="3">
        <v>-4.2270964506485598E-11</v>
      </c>
    </row>
    <row r="53" spans="1:8" x14ac:dyDescent="0.35">
      <c r="A53">
        <v>1</v>
      </c>
      <c r="B53" s="2" t="s">
        <v>28</v>
      </c>
      <c r="C53" s="2" t="s">
        <v>24</v>
      </c>
      <c r="D53" s="4">
        <v>6</v>
      </c>
      <c r="E53" s="5">
        <v>6.08</v>
      </c>
      <c r="F53" s="5">
        <v>0.81818181818181801</v>
      </c>
      <c r="G53" s="3">
        <v>0.82608695652173902</v>
      </c>
      <c r="H53" s="3">
        <v>7.905138339921014E-3</v>
      </c>
    </row>
    <row r="54" spans="1:8" x14ac:dyDescent="0.35">
      <c r="A54">
        <v>1</v>
      </c>
      <c r="B54" s="2" t="s">
        <v>28</v>
      </c>
      <c r="C54" s="2" t="s">
        <v>18</v>
      </c>
      <c r="D54" s="4">
        <v>7.3081761006289296</v>
      </c>
      <c r="E54" s="5">
        <v>7.3358490566037702</v>
      </c>
      <c r="F54" s="5">
        <v>0.99656946826758097</v>
      </c>
      <c r="G54" s="3">
        <v>0.996718621821164</v>
      </c>
      <c r="H54" s="3">
        <v>1.4915355358302573E-4</v>
      </c>
    </row>
    <row r="55" spans="1:8" x14ac:dyDescent="0.35">
      <c r="A55">
        <v>1</v>
      </c>
      <c r="B55" s="2" t="s">
        <v>28</v>
      </c>
      <c r="C55" s="2" t="s">
        <v>21</v>
      </c>
      <c r="D55" s="4">
        <v>7.3333333333333304</v>
      </c>
      <c r="E55" s="5">
        <v>7.36</v>
      </c>
      <c r="F55" s="5">
        <v>1</v>
      </c>
      <c r="G55" s="3">
        <v>1</v>
      </c>
      <c r="H55" s="3">
        <v>0</v>
      </c>
    </row>
    <row r="56" spans="1:8" x14ac:dyDescent="0.35">
      <c r="A56">
        <v>1</v>
      </c>
      <c r="B56" s="2" t="s">
        <v>28</v>
      </c>
      <c r="C56" s="2" t="s">
        <v>15</v>
      </c>
      <c r="D56" s="4">
        <v>7.3333311121503097</v>
      </c>
      <c r="E56" s="5">
        <v>7.3599978676642897</v>
      </c>
      <c r="F56" s="5">
        <v>0.99999969711140602</v>
      </c>
      <c r="G56" s="3">
        <v>0.99999971028047496</v>
      </c>
      <c r="H56" s="3">
        <v>1.3169068946439211E-8</v>
      </c>
    </row>
    <row r="57" spans="1:8" x14ac:dyDescent="0.35">
      <c r="A57">
        <v>1</v>
      </c>
      <c r="B57" s="2" t="s">
        <v>29</v>
      </c>
      <c r="C57" s="2" t="s">
        <v>22</v>
      </c>
      <c r="D57" s="8">
        <v>6</v>
      </c>
      <c r="E57" s="9">
        <v>9</v>
      </c>
      <c r="F57" s="9">
        <v>0.69230769230769196</v>
      </c>
      <c r="G57" s="15">
        <v>1</v>
      </c>
      <c r="H57" s="15">
        <v>0.30769230769230804</v>
      </c>
    </row>
    <row r="58" spans="1:8" x14ac:dyDescent="0.35">
      <c r="A58">
        <v>1</v>
      </c>
      <c r="B58" s="2" t="s">
        <v>29</v>
      </c>
      <c r="C58" s="2" t="s">
        <v>16</v>
      </c>
      <c r="D58" s="4">
        <v>5</v>
      </c>
      <c r="E58" s="5">
        <v>9</v>
      </c>
      <c r="F58" s="5">
        <v>0.57692307692307698</v>
      </c>
      <c r="G58" s="3">
        <v>1</v>
      </c>
      <c r="H58" s="3">
        <v>0.42307692307692302</v>
      </c>
    </row>
    <row r="59" spans="1:8" x14ac:dyDescent="0.35">
      <c r="A59">
        <v>1</v>
      </c>
      <c r="B59" s="2" t="s">
        <v>29</v>
      </c>
      <c r="C59" s="2" t="s">
        <v>19</v>
      </c>
      <c r="D59" s="4">
        <v>5</v>
      </c>
      <c r="E59" s="5">
        <v>9</v>
      </c>
      <c r="F59" s="5">
        <v>0.57692307692307698</v>
      </c>
      <c r="G59" s="3">
        <v>1</v>
      </c>
      <c r="H59" s="3">
        <v>0.42307692307692302</v>
      </c>
    </row>
    <row r="60" spans="1:8" x14ac:dyDescent="0.35">
      <c r="A60">
        <v>1</v>
      </c>
      <c r="B60" s="2" t="s">
        <v>29</v>
      </c>
      <c r="C60" s="2" t="s">
        <v>23</v>
      </c>
      <c r="D60" s="4">
        <v>8</v>
      </c>
      <c r="E60" s="5">
        <v>3</v>
      </c>
      <c r="F60" s="5">
        <v>0.92307692307692302</v>
      </c>
      <c r="G60" s="3">
        <v>0.33333333333333298</v>
      </c>
      <c r="H60" s="3">
        <v>-0.58974358974359009</v>
      </c>
    </row>
    <row r="61" spans="1:8" x14ac:dyDescent="0.35">
      <c r="A61">
        <v>1</v>
      </c>
      <c r="B61" s="2" t="s">
        <v>29</v>
      </c>
      <c r="C61" s="2" t="s">
        <v>17</v>
      </c>
      <c r="D61" s="8">
        <v>8.6666666666666607</v>
      </c>
      <c r="E61" s="9">
        <v>5</v>
      </c>
      <c r="F61" s="9">
        <v>1</v>
      </c>
      <c r="G61" s="15">
        <v>0.55555555555555503</v>
      </c>
      <c r="H61" s="15">
        <v>-0.44444444444444497</v>
      </c>
    </row>
    <row r="62" spans="1:8" x14ac:dyDescent="0.35">
      <c r="A62">
        <v>1</v>
      </c>
      <c r="B62" s="2" t="s">
        <v>29</v>
      </c>
      <c r="C62" s="2" t="s">
        <v>20</v>
      </c>
      <c r="D62" s="4">
        <v>8.6666666666666607</v>
      </c>
      <c r="E62" s="5">
        <v>5</v>
      </c>
      <c r="F62" s="5">
        <v>1</v>
      </c>
      <c r="G62" s="3">
        <v>0.55555555555555503</v>
      </c>
      <c r="H62" s="3">
        <v>-0.44444444444444497</v>
      </c>
    </row>
    <row r="63" spans="1:8" x14ac:dyDescent="0.35">
      <c r="A63">
        <v>1</v>
      </c>
      <c r="B63" s="2" t="s">
        <v>29</v>
      </c>
      <c r="C63" s="2" t="s">
        <v>14</v>
      </c>
      <c r="D63" s="4">
        <v>6.0000008503729099</v>
      </c>
      <c r="E63" s="5">
        <v>8.9999991496270706</v>
      </c>
      <c r="F63" s="5">
        <v>0.69230779042764401</v>
      </c>
      <c r="G63" s="3">
        <v>0.99999990551411899</v>
      </c>
      <c r="H63" s="3">
        <v>0.30769211508647498</v>
      </c>
    </row>
    <row r="64" spans="1:8" x14ac:dyDescent="0.35">
      <c r="A64">
        <v>1</v>
      </c>
      <c r="B64" s="2" t="s">
        <v>29</v>
      </c>
      <c r="C64" s="2" t="s">
        <v>24</v>
      </c>
      <c r="D64" s="4">
        <v>6</v>
      </c>
      <c r="E64" s="5">
        <v>9</v>
      </c>
      <c r="F64" s="5">
        <v>0.69230769230769196</v>
      </c>
      <c r="G64" s="3">
        <v>1</v>
      </c>
      <c r="H64" s="3">
        <v>0.30769230769230804</v>
      </c>
    </row>
    <row r="65" spans="1:8" x14ac:dyDescent="0.35">
      <c r="A65">
        <v>1</v>
      </c>
      <c r="B65" s="2" t="s">
        <v>29</v>
      </c>
      <c r="C65" s="2" t="s">
        <v>18</v>
      </c>
      <c r="D65" s="4">
        <v>5.28301886792452</v>
      </c>
      <c r="E65" s="5">
        <v>8.9999999999999893</v>
      </c>
      <c r="F65" s="5">
        <v>0.60957910014513705</v>
      </c>
      <c r="G65" s="3">
        <v>0.999999999999999</v>
      </c>
      <c r="H65" s="3">
        <v>0.39042089985486195</v>
      </c>
    </row>
    <row r="66" spans="1:8" x14ac:dyDescent="0.35">
      <c r="A66">
        <v>1</v>
      </c>
      <c r="B66" s="2" t="s">
        <v>29</v>
      </c>
      <c r="C66" s="2" t="s">
        <v>21</v>
      </c>
      <c r="D66" s="4">
        <v>6</v>
      </c>
      <c r="E66" s="5">
        <v>9</v>
      </c>
      <c r="F66" s="5">
        <v>0.69230769230769196</v>
      </c>
      <c r="G66" s="3">
        <v>1</v>
      </c>
      <c r="H66" s="3">
        <v>0.30769230769230804</v>
      </c>
    </row>
    <row r="67" spans="1:8" x14ac:dyDescent="0.35">
      <c r="A67">
        <v>1</v>
      </c>
      <c r="B67" s="2" t="s">
        <v>29</v>
      </c>
      <c r="C67" s="2" t="s">
        <v>15</v>
      </c>
      <c r="D67" s="4">
        <v>7.4996974944369503</v>
      </c>
      <c r="E67" s="5">
        <v>7.5003025055630301</v>
      </c>
      <c r="F67" s="5">
        <v>0.86534971089657198</v>
      </c>
      <c r="G67" s="3">
        <v>0.83336694506255904</v>
      </c>
      <c r="H67" s="3">
        <v>-3.1982765834012938E-2</v>
      </c>
    </row>
    <row r="68" spans="1:8" x14ac:dyDescent="0.35">
      <c r="A68">
        <v>0</v>
      </c>
      <c r="B68" s="2" t="s">
        <v>13</v>
      </c>
      <c r="C68" s="2" t="s">
        <v>22</v>
      </c>
      <c r="D68" s="4">
        <v>9.6666666666666607</v>
      </c>
      <c r="E68" s="5">
        <v>9.42</v>
      </c>
      <c r="F68" s="5">
        <v>1</v>
      </c>
      <c r="G68" s="3">
        <v>1</v>
      </c>
      <c r="H68" s="3">
        <v>0</v>
      </c>
    </row>
    <row r="69" spans="1:8" x14ac:dyDescent="0.35">
      <c r="A69">
        <v>0</v>
      </c>
      <c r="B69" s="2" t="s">
        <v>13</v>
      </c>
      <c r="C69" s="2" t="s">
        <v>16</v>
      </c>
      <c r="D69" s="4">
        <v>9.4733333333333292</v>
      </c>
      <c r="E69" s="5">
        <v>9.2576000000000001</v>
      </c>
      <c r="F69" s="5">
        <v>0.98</v>
      </c>
      <c r="G69" s="3">
        <v>0.98276008492569</v>
      </c>
      <c r="H69" s="3">
        <v>-2.7600849256900206E-3</v>
      </c>
    </row>
    <row r="70" spans="1:8" x14ac:dyDescent="0.35">
      <c r="A70">
        <v>0</v>
      </c>
      <c r="B70" s="2" t="s">
        <v>13</v>
      </c>
      <c r="C70" s="2" t="s">
        <v>19</v>
      </c>
      <c r="D70" s="8">
        <v>9.6666666666666607</v>
      </c>
      <c r="E70" s="9">
        <v>9.42</v>
      </c>
      <c r="F70" s="9">
        <v>1</v>
      </c>
      <c r="G70" s="15">
        <v>1</v>
      </c>
      <c r="H70" s="15">
        <v>0</v>
      </c>
    </row>
    <row r="71" spans="1:8" x14ac:dyDescent="0.35">
      <c r="A71">
        <v>0</v>
      </c>
      <c r="B71" s="2" t="s">
        <v>13</v>
      </c>
      <c r="C71" s="2" t="s">
        <v>23</v>
      </c>
      <c r="D71" s="4">
        <v>9.6666666666666607</v>
      </c>
      <c r="E71" s="5">
        <v>9.42</v>
      </c>
      <c r="F71" s="5">
        <v>1</v>
      </c>
      <c r="G71" s="3">
        <v>1</v>
      </c>
      <c r="H71" s="3">
        <v>0</v>
      </c>
    </row>
    <row r="72" spans="1:8" x14ac:dyDescent="0.35">
      <c r="A72">
        <v>0</v>
      </c>
      <c r="B72" s="2" t="s">
        <v>13</v>
      </c>
      <c r="C72" s="2" t="s">
        <v>17</v>
      </c>
      <c r="D72" s="4">
        <v>9.55555555555555</v>
      </c>
      <c r="E72" s="5">
        <v>9.3266666666666609</v>
      </c>
      <c r="F72" s="5">
        <v>0.98850574712643602</v>
      </c>
      <c r="G72" s="3">
        <v>0.99009200283085597</v>
      </c>
      <c r="H72" s="3">
        <v>-1.5862557044199477E-3</v>
      </c>
    </row>
    <row r="73" spans="1:8" x14ac:dyDescent="0.35">
      <c r="A73">
        <v>0</v>
      </c>
      <c r="B73" s="2" t="s">
        <v>13</v>
      </c>
      <c r="C73" s="2" t="s">
        <v>20</v>
      </c>
      <c r="D73" s="4">
        <v>9.6666666666666607</v>
      </c>
      <c r="E73" s="5">
        <v>9.42</v>
      </c>
      <c r="F73" s="5">
        <v>1</v>
      </c>
      <c r="G73" s="3">
        <v>1</v>
      </c>
      <c r="H73" s="3">
        <v>0</v>
      </c>
    </row>
    <row r="74" spans="1:8" x14ac:dyDescent="0.35">
      <c r="A74">
        <v>0</v>
      </c>
      <c r="B74" s="2" t="s">
        <v>13</v>
      </c>
      <c r="C74" s="2" t="s">
        <v>14</v>
      </c>
      <c r="D74" s="4">
        <v>9.6666666601356308</v>
      </c>
      <c r="E74" s="5">
        <v>9.4199999945139297</v>
      </c>
      <c r="F74" s="5">
        <v>0.999999999324376</v>
      </c>
      <c r="G74" s="3">
        <v>0.99999999941761497</v>
      </c>
      <c r="H74" s="3">
        <v>-9.3238972098674822E-11</v>
      </c>
    </row>
    <row r="75" spans="1:8" x14ac:dyDescent="0.35">
      <c r="A75">
        <v>0</v>
      </c>
      <c r="B75" s="2" t="s">
        <v>13</v>
      </c>
      <c r="C75" s="2" t="s">
        <v>24</v>
      </c>
      <c r="D75" s="4">
        <v>9.6666666666666607</v>
      </c>
      <c r="E75" s="5">
        <v>9.42</v>
      </c>
      <c r="F75" s="5">
        <v>1</v>
      </c>
      <c r="G75" s="3">
        <v>1</v>
      </c>
      <c r="H75" s="3">
        <v>0</v>
      </c>
    </row>
    <row r="76" spans="1:8" x14ac:dyDescent="0.35">
      <c r="A76">
        <v>0</v>
      </c>
      <c r="B76" s="2" t="s">
        <v>13</v>
      </c>
      <c r="C76" s="2" t="s">
        <v>18</v>
      </c>
      <c r="D76" s="4">
        <v>9.4779874213836397</v>
      </c>
      <c r="E76" s="5">
        <v>9.2615094339622601</v>
      </c>
      <c r="F76" s="5">
        <v>0.98048145738451498</v>
      </c>
      <c r="G76" s="3">
        <v>0.98317509914673695</v>
      </c>
      <c r="H76" s="3">
        <v>-2.6936417622219766E-3</v>
      </c>
    </row>
    <row r="77" spans="1:8" x14ac:dyDescent="0.35">
      <c r="A77">
        <v>0</v>
      </c>
      <c r="B77" s="2" t="s">
        <v>13</v>
      </c>
      <c r="C77" s="2" t="s">
        <v>21</v>
      </c>
      <c r="D77" s="8">
        <v>9.6666666666666607</v>
      </c>
      <c r="E77" s="9">
        <v>9.42</v>
      </c>
      <c r="F77" s="9">
        <v>1</v>
      </c>
      <c r="G77" s="15">
        <v>1</v>
      </c>
      <c r="H77" s="15">
        <v>0</v>
      </c>
    </row>
    <row r="78" spans="1:8" x14ac:dyDescent="0.35">
      <c r="A78">
        <v>0</v>
      </c>
      <c r="B78" s="2" t="s">
        <v>13</v>
      </c>
      <c r="C78" s="2" t="s">
        <v>15</v>
      </c>
      <c r="D78" s="4">
        <v>9.6666666666666607</v>
      </c>
      <c r="E78" s="5">
        <v>9.42</v>
      </c>
      <c r="F78" s="5">
        <v>1</v>
      </c>
      <c r="G78" s="3">
        <v>1</v>
      </c>
      <c r="H78" s="3">
        <v>0</v>
      </c>
    </row>
    <row r="79" spans="1:8" x14ac:dyDescent="0.35">
      <c r="A79">
        <v>0</v>
      </c>
      <c r="B79" s="2" t="s">
        <v>25</v>
      </c>
      <c r="C79" s="2" t="s">
        <v>22</v>
      </c>
      <c r="D79" s="4">
        <v>1.3333333333333299</v>
      </c>
      <c r="E79" s="5">
        <v>9.56</v>
      </c>
      <c r="F79" s="5">
        <v>0.13793103448275801</v>
      </c>
      <c r="G79" s="3">
        <v>1</v>
      </c>
      <c r="H79" s="3">
        <v>-0.86206896551724199</v>
      </c>
    </row>
    <row r="80" spans="1:8" x14ac:dyDescent="0.35">
      <c r="A80">
        <v>0</v>
      </c>
      <c r="B80" s="2" t="s">
        <v>25</v>
      </c>
      <c r="C80" s="2" t="s">
        <v>16</v>
      </c>
      <c r="D80" s="8">
        <v>1.7733333333333301</v>
      </c>
      <c r="E80" s="9">
        <v>9.3488000000000007</v>
      </c>
      <c r="F80" s="9">
        <v>0.18344827586206799</v>
      </c>
      <c r="G80" s="15">
        <v>0.97790794979079498</v>
      </c>
      <c r="H80" s="15">
        <v>-0.79445967392872696</v>
      </c>
    </row>
    <row r="81" spans="1:8" x14ac:dyDescent="0.35">
      <c r="A81">
        <v>0</v>
      </c>
      <c r="B81" s="2" t="s">
        <v>25</v>
      </c>
      <c r="C81" s="2" t="s">
        <v>19</v>
      </c>
      <c r="D81" s="4">
        <v>1.3333333333333299</v>
      </c>
      <c r="E81" s="5">
        <v>9.56</v>
      </c>
      <c r="F81" s="5">
        <v>0.13793103448275801</v>
      </c>
      <c r="G81" s="3">
        <v>1</v>
      </c>
      <c r="H81" s="3">
        <v>-0.86206896551724199</v>
      </c>
    </row>
    <row r="82" spans="1:8" x14ac:dyDescent="0.35">
      <c r="A82">
        <v>0</v>
      </c>
      <c r="B82" s="2" t="s">
        <v>25</v>
      </c>
      <c r="C82" s="2" t="s">
        <v>23</v>
      </c>
      <c r="D82" s="4">
        <v>9.6666666666666607</v>
      </c>
      <c r="E82" s="5">
        <v>1.44</v>
      </c>
      <c r="F82" s="5">
        <v>1</v>
      </c>
      <c r="G82" s="3">
        <v>0.15062761506276101</v>
      </c>
      <c r="H82" s="3">
        <v>0.84937238493723899</v>
      </c>
    </row>
    <row r="83" spans="1:8" x14ac:dyDescent="0.35">
      <c r="A83">
        <v>0</v>
      </c>
      <c r="B83" s="2" t="s">
        <v>25</v>
      </c>
      <c r="C83" s="2" t="s">
        <v>17</v>
      </c>
      <c r="D83" s="4">
        <v>9.55555555555555</v>
      </c>
      <c r="E83" s="5">
        <v>1.7733333333333301</v>
      </c>
      <c r="F83" s="5">
        <v>0.98850574712643602</v>
      </c>
      <c r="G83" s="3">
        <v>0.18549511854951101</v>
      </c>
      <c r="H83" s="3">
        <v>0.80301062857692496</v>
      </c>
    </row>
    <row r="84" spans="1:8" x14ac:dyDescent="0.35">
      <c r="A84">
        <v>0</v>
      </c>
      <c r="B84" s="2" t="s">
        <v>25</v>
      </c>
      <c r="C84" s="2" t="s">
        <v>20</v>
      </c>
      <c r="D84" s="4">
        <v>9.6666666666666607</v>
      </c>
      <c r="E84" s="5">
        <v>1.44</v>
      </c>
      <c r="F84" s="5">
        <v>1</v>
      </c>
      <c r="G84" s="3">
        <v>0.15062761506276101</v>
      </c>
      <c r="H84" s="3">
        <v>0.84937238493723899</v>
      </c>
    </row>
    <row r="85" spans="1:8" x14ac:dyDescent="0.35">
      <c r="A85">
        <v>0</v>
      </c>
      <c r="B85" s="2" t="s">
        <v>25</v>
      </c>
      <c r="C85" s="2" t="s">
        <v>14</v>
      </c>
      <c r="D85" s="4">
        <v>9.3333230031203307</v>
      </c>
      <c r="E85" s="5">
        <v>2.4400103302130001</v>
      </c>
      <c r="F85" s="5">
        <v>0.96551617273658596</v>
      </c>
      <c r="G85" s="3">
        <v>0.255231206089226</v>
      </c>
      <c r="H85" s="3">
        <v>0.71028496664735996</v>
      </c>
    </row>
    <row r="86" spans="1:8" x14ac:dyDescent="0.35">
      <c r="A86">
        <v>0</v>
      </c>
      <c r="B86" s="2" t="s">
        <v>25</v>
      </c>
      <c r="C86" s="2" t="s">
        <v>24</v>
      </c>
      <c r="D86" s="4">
        <v>1.3333333333333299</v>
      </c>
      <c r="E86" s="5">
        <v>9.56</v>
      </c>
      <c r="F86" s="5">
        <v>0.13793103448275801</v>
      </c>
      <c r="G86" s="3">
        <v>1</v>
      </c>
      <c r="H86" s="3">
        <v>-0.86206896551724199</v>
      </c>
    </row>
    <row r="87" spans="1:8" x14ac:dyDescent="0.35">
      <c r="A87">
        <v>0</v>
      </c>
      <c r="B87" s="2" t="s">
        <v>25</v>
      </c>
      <c r="C87" s="2" t="s">
        <v>18</v>
      </c>
      <c r="D87" s="8">
        <v>2.2389937106918198</v>
      </c>
      <c r="E87" s="9">
        <v>9.1252830188679201</v>
      </c>
      <c r="F87" s="9">
        <v>0.231620039037085</v>
      </c>
      <c r="G87" s="15">
        <v>0.95452751243388201</v>
      </c>
      <c r="H87" s="15">
        <v>-0.72290747339679706</v>
      </c>
    </row>
    <row r="88" spans="1:8" x14ac:dyDescent="0.35">
      <c r="A88">
        <v>0</v>
      </c>
      <c r="B88" s="2" t="s">
        <v>25</v>
      </c>
      <c r="C88" s="2" t="s">
        <v>21</v>
      </c>
      <c r="D88" s="4">
        <v>1.3333333333333299</v>
      </c>
      <c r="E88" s="5">
        <v>9.56</v>
      </c>
      <c r="F88" s="5">
        <v>0.13793103448275801</v>
      </c>
      <c r="G88" s="3">
        <v>1</v>
      </c>
      <c r="H88" s="3">
        <v>-0.86206896551724199</v>
      </c>
    </row>
    <row r="89" spans="1:8" x14ac:dyDescent="0.35">
      <c r="A89">
        <v>0</v>
      </c>
      <c r="B89" s="2" t="s">
        <v>25</v>
      </c>
      <c r="C89" s="2" t="s">
        <v>15</v>
      </c>
      <c r="D89" s="4">
        <v>5.8868776178111002</v>
      </c>
      <c r="E89" s="5">
        <v>5.8864557155222297</v>
      </c>
      <c r="F89" s="5">
        <v>0.60898733977356201</v>
      </c>
      <c r="G89" s="3">
        <v>0.61573804555671796</v>
      </c>
      <c r="H89" s="3">
        <v>-6.7507057831559525E-3</v>
      </c>
    </row>
    <row r="90" spans="1:8" x14ac:dyDescent="0.35">
      <c r="A90">
        <v>0</v>
      </c>
      <c r="B90" s="2" t="s">
        <v>26</v>
      </c>
      <c r="C90" s="2" t="s">
        <v>22</v>
      </c>
      <c r="D90" s="8">
        <v>9.6666666666666607</v>
      </c>
      <c r="E90" s="9">
        <v>5.28</v>
      </c>
      <c r="F90" s="9">
        <v>1</v>
      </c>
      <c r="G90" s="15">
        <v>0.73333333333333295</v>
      </c>
      <c r="H90" s="15">
        <v>0.26666666666666705</v>
      </c>
    </row>
    <row r="91" spans="1:8" x14ac:dyDescent="0.35">
      <c r="A91">
        <v>0</v>
      </c>
      <c r="B91" s="2" t="s">
        <v>26</v>
      </c>
      <c r="C91" s="2" t="s">
        <v>16</v>
      </c>
      <c r="D91" s="4">
        <v>5.6133333333333297</v>
      </c>
      <c r="E91" s="5">
        <v>6.8927999999999896</v>
      </c>
      <c r="F91" s="5">
        <v>0.580689655172413</v>
      </c>
      <c r="G91" s="3">
        <v>0.95733333333333304</v>
      </c>
      <c r="H91" s="3">
        <v>-0.37664367816092004</v>
      </c>
    </row>
    <row r="92" spans="1:8" x14ac:dyDescent="0.35">
      <c r="A92">
        <v>0</v>
      </c>
      <c r="B92" s="2" t="s">
        <v>26</v>
      </c>
      <c r="C92" s="2" t="s">
        <v>19</v>
      </c>
      <c r="D92" s="4">
        <v>4.3333333333333304</v>
      </c>
      <c r="E92" s="5">
        <v>7.2</v>
      </c>
      <c r="F92" s="5">
        <v>0.44827586206896503</v>
      </c>
      <c r="G92" s="3">
        <v>1</v>
      </c>
      <c r="H92" s="3">
        <v>-0.55172413793103492</v>
      </c>
    </row>
    <row r="93" spans="1:8" x14ac:dyDescent="0.35">
      <c r="A93">
        <v>0</v>
      </c>
      <c r="B93" s="2" t="s">
        <v>26</v>
      </c>
      <c r="C93" s="2" t="s">
        <v>23</v>
      </c>
      <c r="D93" s="4">
        <v>9.6666666666666607</v>
      </c>
      <c r="E93" s="5">
        <v>5.28</v>
      </c>
      <c r="F93" s="5">
        <v>1</v>
      </c>
      <c r="G93" s="3">
        <v>0.73333333333333295</v>
      </c>
      <c r="H93" s="3">
        <v>0.26666666666666705</v>
      </c>
    </row>
    <row r="94" spans="1:8" x14ac:dyDescent="0.35">
      <c r="A94">
        <v>0</v>
      </c>
      <c r="B94" s="2" t="s">
        <v>26</v>
      </c>
      <c r="C94" s="2" t="s">
        <v>17</v>
      </c>
      <c r="D94" s="4">
        <v>9.55555555555555</v>
      </c>
      <c r="E94" s="5">
        <v>5.4133333333333304</v>
      </c>
      <c r="F94" s="5">
        <v>0.98850574712643602</v>
      </c>
      <c r="G94" s="3">
        <v>0.75185185185185199</v>
      </c>
      <c r="H94" s="3">
        <v>0.23665389527458403</v>
      </c>
    </row>
    <row r="95" spans="1:8" x14ac:dyDescent="0.35">
      <c r="A95">
        <v>0</v>
      </c>
      <c r="B95" s="2" t="s">
        <v>26</v>
      </c>
      <c r="C95" s="2" t="s">
        <v>20</v>
      </c>
      <c r="D95" s="4">
        <v>9.6666666666666607</v>
      </c>
      <c r="E95" s="5">
        <v>5.28</v>
      </c>
      <c r="F95" s="5">
        <v>1</v>
      </c>
      <c r="G95" s="3">
        <v>0.73333333333333295</v>
      </c>
      <c r="H95" s="3">
        <v>0.26666666666666705</v>
      </c>
    </row>
    <row r="96" spans="1:8" x14ac:dyDescent="0.35">
      <c r="A96">
        <v>0</v>
      </c>
      <c r="B96" s="2" t="s">
        <v>26</v>
      </c>
      <c r="C96" s="2" t="s">
        <v>14</v>
      </c>
      <c r="D96" s="4">
        <v>9.6666658955374896</v>
      </c>
      <c r="E96" s="5">
        <v>5.2800009253550098</v>
      </c>
      <c r="F96" s="5">
        <v>0.99999992022801598</v>
      </c>
      <c r="G96" s="3">
        <v>0.73333346185486303</v>
      </c>
      <c r="H96" s="3">
        <v>0.26666645837315295</v>
      </c>
    </row>
    <row r="97" spans="1:8" x14ac:dyDescent="0.35">
      <c r="A97">
        <v>0</v>
      </c>
      <c r="B97" s="2" t="s">
        <v>26</v>
      </c>
      <c r="C97" s="2" t="s">
        <v>24</v>
      </c>
      <c r="D97" s="8">
        <v>9.6666666666666607</v>
      </c>
      <c r="E97" s="9">
        <v>5.28</v>
      </c>
      <c r="F97" s="9">
        <v>1</v>
      </c>
      <c r="G97" s="15">
        <v>0.73333333333333295</v>
      </c>
      <c r="H97" s="15">
        <v>0.26666666666666705</v>
      </c>
    </row>
    <row r="98" spans="1:8" x14ac:dyDescent="0.35">
      <c r="A98">
        <v>0</v>
      </c>
      <c r="B98" s="2" t="s">
        <v>26</v>
      </c>
      <c r="C98" s="2" t="s">
        <v>18</v>
      </c>
      <c r="D98" s="4">
        <v>5.8616352201257804</v>
      </c>
      <c r="E98" s="5">
        <v>6.8332075471697999</v>
      </c>
      <c r="F98" s="5">
        <v>0.60637605725439103</v>
      </c>
      <c r="G98" s="3">
        <v>0.94905660377358403</v>
      </c>
      <c r="H98" s="3">
        <v>-0.342680546519193</v>
      </c>
    </row>
    <row r="99" spans="1:8" x14ac:dyDescent="0.35">
      <c r="A99">
        <v>0</v>
      </c>
      <c r="B99" s="2" t="s">
        <v>26</v>
      </c>
      <c r="C99" s="2" t="s">
        <v>21</v>
      </c>
      <c r="D99" s="4">
        <v>4.3333333333333304</v>
      </c>
      <c r="E99" s="5">
        <v>7.2</v>
      </c>
      <c r="F99" s="5">
        <v>0.44827586206896503</v>
      </c>
      <c r="G99" s="3">
        <v>1</v>
      </c>
      <c r="H99" s="3">
        <v>-0.55172413793103492</v>
      </c>
    </row>
    <row r="100" spans="1:8" x14ac:dyDescent="0.35">
      <c r="A100">
        <v>0</v>
      </c>
      <c r="B100" s="2" t="s">
        <v>26</v>
      </c>
      <c r="C100" s="2" t="s">
        <v>15</v>
      </c>
      <c r="D100" s="4">
        <v>9.3333333411277497</v>
      </c>
      <c r="E100" s="5">
        <v>5.6799999906466896</v>
      </c>
      <c r="F100" s="5">
        <v>0.96551724218562895</v>
      </c>
      <c r="G100" s="3">
        <v>0.78888888758981801</v>
      </c>
      <c r="H100" s="3">
        <v>0.17662835459581094</v>
      </c>
    </row>
    <row r="101" spans="1:8" x14ac:dyDescent="0.35">
      <c r="A101">
        <v>0</v>
      </c>
      <c r="B101" s="2" t="s">
        <v>27</v>
      </c>
      <c r="C101" s="2" t="s">
        <v>22</v>
      </c>
      <c r="D101" s="4">
        <v>4.3333333333333304</v>
      </c>
      <c r="E101" s="5">
        <v>9.4</v>
      </c>
      <c r="F101" s="5">
        <v>0.54166666666666596</v>
      </c>
      <c r="G101" s="3">
        <v>1</v>
      </c>
      <c r="H101" s="3">
        <v>0.45833333333333404</v>
      </c>
    </row>
    <row r="102" spans="1:8" x14ac:dyDescent="0.35">
      <c r="A102">
        <v>0</v>
      </c>
      <c r="B102" s="2" t="s">
        <v>27</v>
      </c>
      <c r="C102" s="2" t="s">
        <v>16</v>
      </c>
      <c r="D102" s="4">
        <v>4.93333333333333</v>
      </c>
      <c r="E102" s="5">
        <v>9.2319999999999904</v>
      </c>
      <c r="F102" s="5">
        <v>0.61666666666666603</v>
      </c>
      <c r="G102" s="3">
        <v>0.98212765957446702</v>
      </c>
      <c r="H102" s="3">
        <v>0.36546099290780099</v>
      </c>
    </row>
    <row r="103" spans="1:8" x14ac:dyDescent="0.35">
      <c r="A103">
        <v>0</v>
      </c>
      <c r="B103" s="2" t="s">
        <v>27</v>
      </c>
      <c r="C103" s="2" t="s">
        <v>19</v>
      </c>
      <c r="D103" s="4">
        <v>4.3333333333333304</v>
      </c>
      <c r="E103" s="5">
        <v>9.4</v>
      </c>
      <c r="F103" s="5">
        <v>0.54166666666666596</v>
      </c>
      <c r="G103" s="3">
        <v>1</v>
      </c>
      <c r="H103" s="3">
        <v>0.45833333333333404</v>
      </c>
    </row>
    <row r="104" spans="1:8" x14ac:dyDescent="0.35">
      <c r="A104">
        <v>0</v>
      </c>
      <c r="B104" s="2" t="s">
        <v>27</v>
      </c>
      <c r="C104" s="2" t="s">
        <v>23</v>
      </c>
      <c r="D104" s="4">
        <v>6.6666666666666599</v>
      </c>
      <c r="E104" s="5">
        <v>1.6</v>
      </c>
      <c r="F104" s="5">
        <v>0.83333333333333304</v>
      </c>
      <c r="G104" s="3">
        <v>0.170212765957446</v>
      </c>
      <c r="H104" s="3">
        <v>-0.66312056737588709</v>
      </c>
    </row>
    <row r="105" spans="1:8" x14ac:dyDescent="0.35">
      <c r="A105">
        <v>0</v>
      </c>
      <c r="B105" s="2" t="s">
        <v>27</v>
      </c>
      <c r="C105" s="2" t="s">
        <v>17</v>
      </c>
      <c r="D105" s="4">
        <v>7.7777777777777697</v>
      </c>
      <c r="E105" s="5">
        <v>4.93333333333333</v>
      </c>
      <c r="F105" s="5">
        <v>0.97222222222222199</v>
      </c>
      <c r="G105" s="3">
        <v>0.52482269503546097</v>
      </c>
      <c r="H105" s="3">
        <v>-0.44739952718676101</v>
      </c>
    </row>
    <row r="106" spans="1:8" x14ac:dyDescent="0.35">
      <c r="A106">
        <v>0</v>
      </c>
      <c r="B106" s="2" t="s">
        <v>27</v>
      </c>
      <c r="C106" s="2" t="s">
        <v>20</v>
      </c>
      <c r="D106" s="4">
        <v>8</v>
      </c>
      <c r="E106" s="5">
        <v>5.6</v>
      </c>
      <c r="F106" s="5">
        <v>1</v>
      </c>
      <c r="G106" s="3">
        <v>0.59574468085106302</v>
      </c>
      <c r="H106" s="3">
        <v>-0.40425531914893698</v>
      </c>
    </row>
    <row r="107" spans="1:8" x14ac:dyDescent="0.35">
      <c r="A107">
        <v>0</v>
      </c>
      <c r="B107" s="2" t="s">
        <v>27</v>
      </c>
      <c r="C107" s="2" t="s">
        <v>14</v>
      </c>
      <c r="D107" s="8">
        <v>7.3333333326832602</v>
      </c>
      <c r="E107" s="9">
        <v>7.5200000005980501</v>
      </c>
      <c r="F107" s="9">
        <v>0.91666666658540796</v>
      </c>
      <c r="G107" s="15">
        <v>0.80000000006362304</v>
      </c>
      <c r="H107" s="15">
        <v>-0.11666666652178492</v>
      </c>
    </row>
    <row r="108" spans="1:8" x14ac:dyDescent="0.35">
      <c r="A108">
        <v>0</v>
      </c>
      <c r="B108" s="2" t="s">
        <v>27</v>
      </c>
      <c r="C108" s="2" t="s">
        <v>24</v>
      </c>
      <c r="D108" s="4">
        <v>4.3333333333333304</v>
      </c>
      <c r="E108" s="5">
        <v>9.4</v>
      </c>
      <c r="F108" s="5">
        <v>0.54166666666666596</v>
      </c>
      <c r="G108" s="3">
        <v>1</v>
      </c>
      <c r="H108" s="3">
        <v>0.45833333333333404</v>
      </c>
    </row>
    <row r="109" spans="1:8" x14ac:dyDescent="0.35">
      <c r="A109">
        <v>0</v>
      </c>
      <c r="B109" s="2" t="s">
        <v>27</v>
      </c>
      <c r="C109" s="2" t="s">
        <v>18</v>
      </c>
      <c r="D109" s="4">
        <v>5.2201257861635204</v>
      </c>
      <c r="E109" s="5">
        <v>9.1516981132075408</v>
      </c>
      <c r="F109" s="5">
        <v>0.65251572327044005</v>
      </c>
      <c r="G109" s="3">
        <v>0.97358490566037703</v>
      </c>
      <c r="H109" s="3">
        <v>0.32106918238993698</v>
      </c>
    </row>
    <row r="110" spans="1:8" x14ac:dyDescent="0.35">
      <c r="A110">
        <v>0</v>
      </c>
      <c r="B110" s="2" t="s">
        <v>27</v>
      </c>
      <c r="C110" s="2" t="s">
        <v>21</v>
      </c>
      <c r="D110" s="4">
        <v>4.3333333333333304</v>
      </c>
      <c r="E110" s="5">
        <v>9.4</v>
      </c>
      <c r="F110" s="5">
        <v>0.54166666666666596</v>
      </c>
      <c r="G110" s="3">
        <v>1</v>
      </c>
      <c r="H110" s="3">
        <v>0.45833333333333404</v>
      </c>
    </row>
    <row r="111" spans="1:8" x14ac:dyDescent="0.35">
      <c r="A111">
        <v>0</v>
      </c>
      <c r="B111" s="2" t="s">
        <v>27</v>
      </c>
      <c r="C111" s="2" t="s">
        <v>15</v>
      </c>
      <c r="D111" s="8">
        <v>7.3333334365307401</v>
      </c>
      <c r="E111" s="9">
        <v>7.5199997151751496</v>
      </c>
      <c r="F111" s="9">
        <v>0.91666667956634196</v>
      </c>
      <c r="G111" s="15">
        <v>0.79999996969948395</v>
      </c>
      <c r="H111" s="15">
        <v>-0.11666670986685801</v>
      </c>
    </row>
    <row r="112" spans="1:8" x14ac:dyDescent="0.35">
      <c r="A112">
        <v>0</v>
      </c>
      <c r="B112" s="2" t="s">
        <v>28</v>
      </c>
      <c r="C112" t="s">
        <v>22</v>
      </c>
      <c r="D112">
        <v>6.6666666666666599</v>
      </c>
      <c r="E112">
        <v>7.82</v>
      </c>
      <c r="F112">
        <v>0.90909090909090895</v>
      </c>
      <c r="G112">
        <v>0.97022332506203401</v>
      </c>
      <c r="H112">
        <v>6.1132415971125065E-2</v>
      </c>
    </row>
    <row r="113" spans="1:8" x14ac:dyDescent="0.35">
      <c r="A113">
        <v>0</v>
      </c>
      <c r="B113" s="2" t="s">
        <v>28</v>
      </c>
      <c r="C113" t="s">
        <v>16</v>
      </c>
      <c r="D113">
        <v>7.26</v>
      </c>
      <c r="E113">
        <v>8.0335999999999999</v>
      </c>
      <c r="F113">
        <v>0.99</v>
      </c>
      <c r="G113">
        <v>0.996724565756823</v>
      </c>
      <c r="H113">
        <v>6.7245657568230088E-3</v>
      </c>
    </row>
    <row r="114" spans="1:8" x14ac:dyDescent="0.35">
      <c r="A114">
        <v>0</v>
      </c>
      <c r="B114" s="2" t="s">
        <v>28</v>
      </c>
      <c r="C114" t="s">
        <v>19</v>
      </c>
      <c r="D114">
        <v>7.3333333333333304</v>
      </c>
      <c r="E114">
        <v>8.06</v>
      </c>
      <c r="F114">
        <v>1</v>
      </c>
      <c r="G114">
        <v>1</v>
      </c>
      <c r="H114">
        <v>0</v>
      </c>
    </row>
    <row r="115" spans="1:8" x14ac:dyDescent="0.35">
      <c r="A115">
        <v>0</v>
      </c>
      <c r="B115" s="2" t="s">
        <v>28</v>
      </c>
      <c r="C115" t="s">
        <v>23</v>
      </c>
      <c r="D115">
        <v>6</v>
      </c>
      <c r="E115">
        <v>6.22</v>
      </c>
      <c r="F115">
        <v>0.81818181818181801</v>
      </c>
      <c r="G115">
        <v>0.77171215880893296</v>
      </c>
      <c r="H115">
        <v>-4.6469659372885053E-2</v>
      </c>
    </row>
    <row r="116" spans="1:8" x14ac:dyDescent="0.35">
      <c r="A116">
        <v>0</v>
      </c>
      <c r="B116" s="2" t="s">
        <v>28</v>
      </c>
      <c r="C116" t="s">
        <v>17</v>
      </c>
      <c r="D116">
        <v>7.3333333333333304</v>
      </c>
      <c r="E116">
        <v>8.06</v>
      </c>
      <c r="F116">
        <v>1</v>
      </c>
      <c r="G116">
        <v>1</v>
      </c>
      <c r="H116">
        <v>0</v>
      </c>
    </row>
    <row r="117" spans="1:8" x14ac:dyDescent="0.35">
      <c r="A117">
        <v>0</v>
      </c>
      <c r="B117" s="2" t="s">
        <v>28</v>
      </c>
      <c r="C117" t="s">
        <v>20</v>
      </c>
      <c r="D117">
        <v>7.3333333333333304</v>
      </c>
      <c r="E117">
        <v>8.06</v>
      </c>
      <c r="F117">
        <v>1</v>
      </c>
      <c r="G117">
        <v>1</v>
      </c>
      <c r="H117">
        <v>0</v>
      </c>
    </row>
    <row r="118" spans="1:8" x14ac:dyDescent="0.35">
      <c r="A118">
        <v>0</v>
      </c>
      <c r="B118" s="2" t="s">
        <v>28</v>
      </c>
      <c r="C118" t="s">
        <v>14</v>
      </c>
      <c r="D118">
        <v>7.3333333333015203</v>
      </c>
      <c r="E118">
        <v>8.0599999999885394</v>
      </c>
      <c r="F118">
        <v>0.99999999999566103</v>
      </c>
      <c r="G118">
        <v>0.99999999999857803</v>
      </c>
      <c r="H118">
        <v>2.9169999749001363E-12</v>
      </c>
    </row>
    <row r="119" spans="1:8" x14ac:dyDescent="0.35">
      <c r="A119">
        <v>0</v>
      </c>
      <c r="B119" s="2" t="s">
        <v>28</v>
      </c>
      <c r="C119" t="s">
        <v>24</v>
      </c>
      <c r="D119">
        <v>6.6666666666666599</v>
      </c>
      <c r="E119">
        <v>7.82</v>
      </c>
      <c r="F119">
        <v>0.90909090909090895</v>
      </c>
      <c r="G119">
        <v>0.97022332506203401</v>
      </c>
      <c r="H119">
        <v>6.1132415971125065E-2</v>
      </c>
    </row>
    <row r="120" spans="1:8" x14ac:dyDescent="0.35">
      <c r="A120">
        <v>0</v>
      </c>
      <c r="B120" s="2" t="s">
        <v>28</v>
      </c>
      <c r="C120" t="s">
        <v>18</v>
      </c>
      <c r="D120">
        <v>7.2641509433962197</v>
      </c>
      <c r="E120">
        <v>8.0350943396226402</v>
      </c>
      <c r="F120">
        <v>0.99056603773584895</v>
      </c>
      <c r="G120">
        <v>0.99690996769511597</v>
      </c>
      <c r="H120">
        <v>6.3439299592670251E-3</v>
      </c>
    </row>
    <row r="121" spans="1:8" x14ac:dyDescent="0.35">
      <c r="A121">
        <v>0</v>
      </c>
      <c r="B121" s="2" t="s">
        <v>28</v>
      </c>
      <c r="C121" t="s">
        <v>21</v>
      </c>
      <c r="D121">
        <v>7.3333333333333304</v>
      </c>
      <c r="E121">
        <v>8.06</v>
      </c>
      <c r="F121">
        <v>1</v>
      </c>
      <c r="G121">
        <v>1</v>
      </c>
      <c r="H121">
        <v>0</v>
      </c>
    </row>
    <row r="122" spans="1:8" x14ac:dyDescent="0.35">
      <c r="A122">
        <v>0</v>
      </c>
      <c r="B122" s="2" t="s">
        <v>28</v>
      </c>
      <c r="C122" t="s">
        <v>15</v>
      </c>
      <c r="D122">
        <v>7.3333330877967899</v>
      </c>
      <c r="E122">
        <v>8.0599999116068393</v>
      </c>
      <c r="F122">
        <v>0.99999996651774403</v>
      </c>
      <c r="G122">
        <v>0.99999998903310705</v>
      </c>
      <c r="H122">
        <v>2.2515363018449364E-8</v>
      </c>
    </row>
    <row r="123" spans="1:8" x14ac:dyDescent="0.35">
      <c r="A123">
        <v>0</v>
      </c>
      <c r="B123" s="2" t="s">
        <v>29</v>
      </c>
      <c r="C123" t="s">
        <v>22</v>
      </c>
      <c r="D123">
        <v>5.6666666666666599</v>
      </c>
      <c r="E123">
        <v>7.5</v>
      </c>
      <c r="F123">
        <v>0.80952380952380898</v>
      </c>
      <c r="G123">
        <v>1</v>
      </c>
      <c r="H123">
        <v>0.19047619047619102</v>
      </c>
    </row>
    <row r="124" spans="1:8" x14ac:dyDescent="0.35">
      <c r="A124">
        <v>0</v>
      </c>
      <c r="B124" s="2" t="s">
        <v>29</v>
      </c>
      <c r="C124" t="s">
        <v>16</v>
      </c>
      <c r="D124">
        <v>6.46</v>
      </c>
      <c r="E124">
        <v>7.1192000000000002</v>
      </c>
      <c r="F124">
        <v>0.92285714285714204</v>
      </c>
      <c r="G124">
        <v>0.949226666666666</v>
      </c>
      <c r="H124">
        <v>2.6369523809523954E-2</v>
      </c>
    </row>
    <row r="125" spans="1:8" x14ac:dyDescent="0.35">
      <c r="A125">
        <v>0</v>
      </c>
      <c r="B125" s="2" t="s">
        <v>29</v>
      </c>
      <c r="C125" t="s">
        <v>19</v>
      </c>
      <c r="D125">
        <v>5.6666666666666599</v>
      </c>
      <c r="E125">
        <v>7.5</v>
      </c>
      <c r="F125">
        <v>0.80952380952380898</v>
      </c>
      <c r="G125">
        <v>1</v>
      </c>
      <c r="H125">
        <v>0.19047619047619102</v>
      </c>
    </row>
    <row r="126" spans="1:8" x14ac:dyDescent="0.35">
      <c r="A126">
        <v>0</v>
      </c>
      <c r="B126" s="2" t="s">
        <v>29</v>
      </c>
      <c r="C126" t="s">
        <v>23</v>
      </c>
      <c r="D126">
        <v>5.6666666666666599</v>
      </c>
      <c r="E126">
        <v>4.38</v>
      </c>
      <c r="F126">
        <v>0.80952380952380898</v>
      </c>
      <c r="G126">
        <v>0.58399999999999996</v>
      </c>
      <c r="H126">
        <v>-0.22552380952380902</v>
      </c>
    </row>
    <row r="127" spans="1:8" x14ac:dyDescent="0.35">
      <c r="A127">
        <v>0</v>
      </c>
      <c r="B127" s="2" t="s">
        <v>29</v>
      </c>
      <c r="C127" t="s">
        <v>17</v>
      </c>
      <c r="D127">
        <v>6.8888888888888804</v>
      </c>
      <c r="E127">
        <v>6.9133333333333304</v>
      </c>
      <c r="F127">
        <v>0.98412698412698396</v>
      </c>
      <c r="G127">
        <v>0.92177777777777703</v>
      </c>
      <c r="H127">
        <v>-6.2349206349206931E-2</v>
      </c>
    </row>
    <row r="128" spans="1:8" x14ac:dyDescent="0.35">
      <c r="A128">
        <v>0</v>
      </c>
      <c r="B128" s="2" t="s">
        <v>29</v>
      </c>
      <c r="C128" t="s">
        <v>20</v>
      </c>
      <c r="D128">
        <v>7</v>
      </c>
      <c r="E128">
        <v>6.86</v>
      </c>
      <c r="F128">
        <v>1</v>
      </c>
      <c r="G128">
        <v>0.91466666666666596</v>
      </c>
      <c r="H128">
        <v>-8.5333333333334038E-2</v>
      </c>
    </row>
    <row r="129" spans="1:8" x14ac:dyDescent="0.35">
      <c r="A129">
        <v>0</v>
      </c>
      <c r="B129" s="2" t="s">
        <v>29</v>
      </c>
      <c r="C129" t="s">
        <v>14</v>
      </c>
      <c r="D129">
        <v>6.9999999965032798</v>
      </c>
      <c r="E129">
        <v>6.85999999748236</v>
      </c>
      <c r="F129">
        <v>0.99999999950046903</v>
      </c>
      <c r="G129">
        <v>0.91466666633098204</v>
      </c>
      <c r="H129">
        <v>-8.5333333169486991E-2</v>
      </c>
    </row>
    <row r="130" spans="1:8" x14ac:dyDescent="0.35">
      <c r="A130">
        <v>0</v>
      </c>
      <c r="B130" s="2" t="s">
        <v>29</v>
      </c>
      <c r="C130" t="s">
        <v>24</v>
      </c>
      <c r="D130">
        <v>5.6666666666666599</v>
      </c>
      <c r="E130">
        <v>7.5</v>
      </c>
      <c r="F130">
        <v>0.80952380952380898</v>
      </c>
      <c r="G130">
        <v>1</v>
      </c>
      <c r="H130">
        <v>0.19047619047619102</v>
      </c>
    </row>
    <row r="131" spans="1:8" x14ac:dyDescent="0.35">
      <c r="A131">
        <v>0</v>
      </c>
      <c r="B131" s="2" t="s">
        <v>29</v>
      </c>
      <c r="C131" t="s">
        <v>18</v>
      </c>
      <c r="D131">
        <v>6.4842767295597401</v>
      </c>
      <c r="E131">
        <v>7.10754716981132</v>
      </c>
      <c r="F131">
        <v>0.926325247079964</v>
      </c>
      <c r="G131">
        <v>0.94767295597484202</v>
      </c>
      <c r="H131">
        <v>2.1347708894878026E-2</v>
      </c>
    </row>
    <row r="132" spans="1:8" x14ac:dyDescent="0.35">
      <c r="A132">
        <v>0</v>
      </c>
      <c r="B132" s="2" t="s">
        <v>29</v>
      </c>
      <c r="C132" t="s">
        <v>21</v>
      </c>
      <c r="D132">
        <v>5.6666666666666599</v>
      </c>
      <c r="E132">
        <v>7.5</v>
      </c>
      <c r="F132">
        <v>0.80952380952380898</v>
      </c>
      <c r="G132">
        <v>1</v>
      </c>
      <c r="H132">
        <v>0.19047619047619102</v>
      </c>
    </row>
    <row r="133" spans="1:8" x14ac:dyDescent="0.35">
      <c r="A133">
        <v>0</v>
      </c>
      <c r="B133" s="2" t="s">
        <v>29</v>
      </c>
      <c r="C133" t="s">
        <v>15</v>
      </c>
      <c r="D133">
        <v>6.9999995298466304</v>
      </c>
      <c r="E133">
        <v>6.8599996614895797</v>
      </c>
      <c r="F133">
        <v>0.99999993283523403</v>
      </c>
      <c r="G133">
        <v>0.914666621531944</v>
      </c>
      <c r="H133">
        <v>-8.5333311303290027E-2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1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H15"/>
    </sheetView>
  </sheetViews>
  <sheetFormatPr defaultRowHeight="14.5" x14ac:dyDescent="0.35"/>
  <cols>
    <col min="2" max="2" width="14.1796875" customWidth="1"/>
    <col min="3" max="3" width="9.90625" customWidth="1"/>
    <col min="4" max="8" width="6.453125" customWidth="1"/>
    <col min="9" max="9" width="10.54296875" customWidth="1"/>
    <col min="10" max="10" width="8.7265625" customWidth="1"/>
    <col min="11" max="11" width="10.54296875" customWidth="1"/>
    <col min="12" max="12" width="8.7265625" customWidth="1"/>
    <col min="13" max="13" width="10.54296875" customWidth="1"/>
    <col min="14" max="14" width="8.7265625" customWidth="1"/>
    <col min="15" max="15" width="9" customWidth="1"/>
    <col min="16" max="16" width="10.54296875" customWidth="1"/>
    <col min="17" max="17" width="8.7265625" customWidth="1"/>
    <col min="18" max="18" width="9" customWidth="1"/>
    <col min="19" max="19" width="10.54296875" customWidth="1"/>
    <col min="20" max="20" width="8.7265625" customWidth="1"/>
    <col min="21" max="21" width="10.54296875" customWidth="1"/>
    <col min="22" max="22" width="8.7265625" customWidth="1"/>
    <col min="23" max="23" width="9.26953125" customWidth="1"/>
    <col min="24" max="24" width="9" customWidth="1"/>
    <col min="25" max="25" width="10.54296875" customWidth="1"/>
    <col min="26" max="27" width="8.7265625" customWidth="1"/>
    <col min="28" max="28" width="9.26953125" customWidth="1"/>
    <col min="29" max="29" width="9" customWidth="1"/>
    <col min="30" max="30" width="9.36328125" customWidth="1"/>
    <col min="31" max="31" width="10.54296875" customWidth="1"/>
    <col min="32" max="32" width="8.7265625" customWidth="1"/>
    <col min="33" max="35" width="11.6328125" customWidth="1"/>
    <col min="36" max="36" width="12.54296875" customWidth="1"/>
    <col min="37" max="37" width="7.7265625" customWidth="1"/>
    <col min="38" max="38" width="4.08984375" customWidth="1"/>
    <col min="39" max="39" width="11.81640625" customWidth="1"/>
    <col min="40" max="42" width="11.81640625" bestFit="1" customWidth="1"/>
    <col min="43" max="43" width="11.6328125" bestFit="1" customWidth="1"/>
    <col min="44" max="45" width="21.7265625" bestFit="1" customWidth="1"/>
  </cols>
  <sheetData>
    <row r="1" spans="2:44" x14ac:dyDescent="0.35">
      <c r="B1" s="1" t="s">
        <v>10</v>
      </c>
      <c r="C1" s="2">
        <v>1</v>
      </c>
    </row>
    <row r="3" spans="2:44" x14ac:dyDescent="0.35">
      <c r="B3" s="1" t="s">
        <v>41</v>
      </c>
      <c r="C3" s="1" t="s">
        <v>31</v>
      </c>
      <c r="AK3" s="25"/>
      <c r="AL3" s="26"/>
      <c r="AM3" s="27"/>
    </row>
    <row r="4" spans="2:44" x14ac:dyDescent="0.35">
      <c r="B4" s="1" t="s">
        <v>30</v>
      </c>
      <c r="C4" t="s">
        <v>13</v>
      </c>
      <c r="D4" s="21" t="s">
        <v>25</v>
      </c>
      <c r="E4" t="s">
        <v>26</v>
      </c>
      <c r="F4" s="21" t="s">
        <v>27</v>
      </c>
      <c r="G4" t="s">
        <v>28</v>
      </c>
      <c r="H4" s="21" t="s">
        <v>29</v>
      </c>
      <c r="AK4" s="28"/>
      <c r="AL4" s="29"/>
      <c r="AM4" s="30"/>
    </row>
    <row r="5" spans="2:44" x14ac:dyDescent="0.35">
      <c r="B5" s="2" t="s">
        <v>22</v>
      </c>
      <c r="C5" s="5">
        <v>0</v>
      </c>
      <c r="D5" s="19">
        <v>0.9</v>
      </c>
      <c r="E5" s="5">
        <v>0.4</v>
      </c>
      <c r="F5" s="19">
        <v>0.65384615384615297</v>
      </c>
      <c r="G5" s="5">
        <v>7.9051383399208995E-3</v>
      </c>
      <c r="H5" s="19">
        <v>0.30769230769230699</v>
      </c>
      <c r="AJ5" s="5"/>
      <c r="AK5" s="28"/>
      <c r="AL5" s="29"/>
      <c r="AM5" s="30"/>
    </row>
    <row r="6" spans="2:44" x14ac:dyDescent="0.35">
      <c r="B6" s="2" t="s">
        <v>16</v>
      </c>
      <c r="C6" s="5">
        <v>0</v>
      </c>
      <c r="D6" s="19">
        <v>0.9</v>
      </c>
      <c r="E6" s="5">
        <v>0.41233070866141702</v>
      </c>
      <c r="F6" s="19">
        <v>0.65384615384615297</v>
      </c>
      <c r="G6" s="5">
        <v>1.5810276679828399E-4</v>
      </c>
      <c r="H6" s="19">
        <v>0.42307692307692302</v>
      </c>
      <c r="AJ6" s="5"/>
      <c r="AK6" s="28"/>
      <c r="AL6" s="29"/>
      <c r="AM6" s="30"/>
    </row>
    <row r="7" spans="2:44" x14ac:dyDescent="0.35">
      <c r="B7" s="2" t="s">
        <v>19</v>
      </c>
      <c r="C7" s="5">
        <v>0</v>
      </c>
      <c r="D7" s="19">
        <v>0.9</v>
      </c>
      <c r="E7" s="5">
        <v>0.4</v>
      </c>
      <c r="F7" s="19">
        <v>0.65384615384615297</v>
      </c>
      <c r="G7" s="5">
        <v>0</v>
      </c>
      <c r="H7" s="19">
        <v>0.42307692307692302</v>
      </c>
      <c r="AJ7" s="5"/>
      <c r="AK7" s="28"/>
      <c r="AL7" s="29"/>
      <c r="AM7" s="30"/>
    </row>
    <row r="8" spans="2:44" x14ac:dyDescent="0.35">
      <c r="B8" s="2" t="s">
        <v>23</v>
      </c>
      <c r="C8" s="5">
        <v>0</v>
      </c>
      <c r="D8" s="19">
        <v>0.9</v>
      </c>
      <c r="E8" s="5">
        <v>0.23622047244094399</v>
      </c>
      <c r="F8" s="19">
        <v>0.82307692307692304</v>
      </c>
      <c r="G8" s="5">
        <v>7.9051383399208995E-3</v>
      </c>
      <c r="H8" s="19">
        <v>0.58974358974358898</v>
      </c>
      <c r="AJ8" s="5"/>
      <c r="AK8" s="28"/>
      <c r="AL8" s="29"/>
      <c r="AM8" s="30"/>
    </row>
    <row r="9" spans="2:44" x14ac:dyDescent="0.35">
      <c r="B9" s="2" t="s">
        <v>17</v>
      </c>
      <c r="C9" s="5">
        <v>0</v>
      </c>
      <c r="D9" s="19">
        <v>0.9</v>
      </c>
      <c r="E9" s="5">
        <v>0.23622047244094399</v>
      </c>
      <c r="F9" s="19">
        <v>0.7</v>
      </c>
      <c r="G9" s="5">
        <v>0</v>
      </c>
      <c r="H9" s="19">
        <v>0.44444444444444398</v>
      </c>
      <c r="AJ9" s="5"/>
      <c r="AK9" s="28"/>
      <c r="AL9" s="29"/>
      <c r="AM9" s="30"/>
    </row>
    <row r="10" spans="2:44" x14ac:dyDescent="0.35">
      <c r="B10" s="2" t="s">
        <v>20</v>
      </c>
      <c r="C10" s="5">
        <v>0</v>
      </c>
      <c r="D10" s="19">
        <v>0.9</v>
      </c>
      <c r="E10" s="5">
        <v>0.23622047244094399</v>
      </c>
      <c r="F10" s="19">
        <v>0.7</v>
      </c>
      <c r="G10" s="5">
        <v>0</v>
      </c>
      <c r="H10" s="19">
        <v>0.44444444444444398</v>
      </c>
      <c r="AJ10" s="5"/>
      <c r="AK10" s="28"/>
      <c r="AL10" s="29"/>
      <c r="AM10" s="30"/>
    </row>
    <row r="11" spans="2:44" x14ac:dyDescent="0.35">
      <c r="B11" s="20" t="s">
        <v>14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AK11" s="28"/>
      <c r="AL11" s="29"/>
      <c r="AM11" s="30"/>
    </row>
    <row r="12" spans="2:44" x14ac:dyDescent="0.35">
      <c r="B12" s="2" t="s">
        <v>24</v>
      </c>
      <c r="C12" s="5">
        <v>0</v>
      </c>
      <c r="D12" s="19">
        <v>0.9</v>
      </c>
      <c r="E12" s="5">
        <v>0.23622047244094399</v>
      </c>
      <c r="F12" s="19">
        <v>0.65384615384615297</v>
      </c>
      <c r="G12" s="5">
        <v>7.9051383399208995E-3</v>
      </c>
      <c r="H12" s="19">
        <v>0.30769230769230699</v>
      </c>
      <c r="AJ12" s="5"/>
      <c r="AK12" s="28"/>
      <c r="AL12" s="29"/>
      <c r="AM12" s="30"/>
    </row>
    <row r="13" spans="2:44" x14ac:dyDescent="0.35">
      <c r="B13" s="2" t="s">
        <v>18</v>
      </c>
      <c r="C13" s="5">
        <v>0</v>
      </c>
      <c r="D13" s="19">
        <v>0.79811320754716897</v>
      </c>
      <c r="E13" s="5">
        <v>0.393448224632298</v>
      </c>
      <c r="F13" s="19">
        <v>0.56850507982583298</v>
      </c>
      <c r="G13" s="5">
        <v>1.4915355358335799E-4</v>
      </c>
      <c r="H13" s="19">
        <v>0.390420899854861</v>
      </c>
      <c r="AJ13" s="5"/>
      <c r="AK13" s="28"/>
      <c r="AL13" s="29"/>
      <c r="AM13" s="30"/>
    </row>
    <row r="14" spans="2:44" x14ac:dyDescent="0.35">
      <c r="B14" s="2" t="s">
        <v>21</v>
      </c>
      <c r="C14" s="5">
        <v>0</v>
      </c>
      <c r="D14" s="19">
        <v>0.9</v>
      </c>
      <c r="E14" s="5">
        <v>0.4</v>
      </c>
      <c r="F14" s="19">
        <v>0.65384615384615297</v>
      </c>
      <c r="G14" s="5">
        <v>0</v>
      </c>
      <c r="H14" s="19">
        <v>0.30769230769230699</v>
      </c>
      <c r="AJ14" s="5"/>
      <c r="AK14" s="28"/>
      <c r="AL14" s="29"/>
      <c r="AM14" s="30"/>
    </row>
    <row r="15" spans="2:44" x14ac:dyDescent="0.35">
      <c r="B15" s="20" t="s">
        <v>15</v>
      </c>
      <c r="C15" s="19">
        <v>0</v>
      </c>
      <c r="D15" s="19">
        <v>1.8639845321466399E-5</v>
      </c>
      <c r="E15" s="19">
        <v>8.1893425090909799E-2</v>
      </c>
      <c r="F15" s="19">
        <v>2.30759598399429E-2</v>
      </c>
      <c r="G15" s="19">
        <v>0</v>
      </c>
      <c r="H15" s="19">
        <v>1.0649840996497999E-2</v>
      </c>
      <c r="AJ15" s="5"/>
      <c r="AK15" s="28"/>
      <c r="AL15" s="29"/>
      <c r="AM15" s="30"/>
    </row>
    <row r="16" spans="2:44" x14ac:dyDescent="0.35">
      <c r="AK16" s="28"/>
      <c r="AL16" s="29"/>
      <c r="AM16" s="30"/>
      <c r="AR16" s="5"/>
    </row>
    <row r="17" spans="36:45" x14ac:dyDescent="0.35">
      <c r="AK17" s="28"/>
      <c r="AL17" s="29"/>
      <c r="AM17" s="30"/>
    </row>
    <row r="18" spans="36:45" x14ac:dyDescent="0.35">
      <c r="AK18" s="28"/>
      <c r="AL18" s="29"/>
      <c r="AM18" s="30"/>
    </row>
    <row r="19" spans="36:45" x14ac:dyDescent="0.35">
      <c r="AK19" s="28"/>
      <c r="AL19" s="29"/>
      <c r="AM19" s="30"/>
    </row>
    <row r="20" spans="36:45" x14ac:dyDescent="0.35">
      <c r="AK20" s="31"/>
      <c r="AL20" s="32"/>
      <c r="AM20" s="33"/>
    </row>
    <row r="23" spans="36:45" x14ac:dyDescent="0.35">
      <c r="AJ23" s="5"/>
      <c r="AR23" s="5"/>
      <c r="AS23" s="5"/>
    </row>
    <row r="24" spans="36:45" x14ac:dyDescent="0.35">
      <c r="AJ24" s="5"/>
    </row>
    <row r="25" spans="36:45" x14ac:dyDescent="0.35">
      <c r="AJ25" s="5"/>
    </row>
    <row r="26" spans="36:45" x14ac:dyDescent="0.35">
      <c r="AJ26" s="5"/>
    </row>
    <row r="27" spans="36:45" x14ac:dyDescent="0.35">
      <c r="AJ27" s="5"/>
    </row>
    <row r="28" spans="36:45" x14ac:dyDescent="0.35">
      <c r="AJ28" s="5"/>
    </row>
    <row r="29" spans="36:45" x14ac:dyDescent="0.35">
      <c r="AJ29" s="5"/>
    </row>
    <row r="30" spans="36:45" x14ac:dyDescent="0.35">
      <c r="AJ30" s="5"/>
    </row>
    <row r="31" spans="36:45" x14ac:dyDescent="0.35">
      <c r="AJ31" s="5"/>
    </row>
    <row r="32" spans="36:45" x14ac:dyDescent="0.35">
      <c r="AJ32" s="5"/>
    </row>
    <row r="33" spans="36:36" x14ac:dyDescent="0.35">
      <c r="AJ33" s="5"/>
    </row>
    <row r="34" spans="36:36" x14ac:dyDescent="0.35">
      <c r="AJ34" s="5"/>
    </row>
    <row r="35" spans="36:36" x14ac:dyDescent="0.35">
      <c r="AJ35" s="5"/>
    </row>
    <row r="36" spans="36:36" x14ac:dyDescent="0.35">
      <c r="AJ36" s="5"/>
    </row>
    <row r="37" spans="36:36" x14ac:dyDescent="0.35">
      <c r="AJ37" s="5"/>
    </row>
    <row r="38" spans="36:36" x14ac:dyDescent="0.35">
      <c r="AJ38" s="5"/>
    </row>
    <row r="39" spans="36:36" x14ac:dyDescent="0.35">
      <c r="AJ39" s="5"/>
    </row>
    <row r="41" spans="36:36" x14ac:dyDescent="0.35">
      <c r="AJ41" s="5"/>
    </row>
    <row r="42" spans="36:36" x14ac:dyDescent="0.35">
      <c r="AJ42" s="5"/>
    </row>
    <row r="43" spans="36:36" x14ac:dyDescent="0.35">
      <c r="AJ43" s="5"/>
    </row>
    <row r="44" spans="36:36" x14ac:dyDescent="0.35">
      <c r="AJ44" s="5"/>
    </row>
    <row r="45" spans="36:36" x14ac:dyDescent="0.35">
      <c r="AJ45" s="5"/>
    </row>
    <row r="46" spans="36:36" x14ac:dyDescent="0.35">
      <c r="AJ46" s="5"/>
    </row>
    <row r="47" spans="36:36" x14ac:dyDescent="0.35">
      <c r="AJ47" s="5"/>
    </row>
    <row r="51" spans="36:36" x14ac:dyDescent="0.35">
      <c r="AJ51" s="5"/>
    </row>
  </sheetData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4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defaultRowHeight="14.5" x14ac:dyDescent="0.35"/>
  <cols>
    <col min="2" max="2" width="14.1796875" customWidth="1"/>
    <col min="3" max="3" width="15.26953125" customWidth="1"/>
    <col min="4" max="4" width="9" customWidth="1"/>
    <col min="5" max="5" width="9.36328125" customWidth="1"/>
    <col min="6" max="6" width="10.54296875" customWidth="1"/>
    <col min="7" max="7" width="9.26953125" customWidth="1"/>
    <col min="8" max="8" width="9" customWidth="1"/>
    <col min="9" max="9" width="9.36328125" customWidth="1"/>
    <col min="10" max="10" width="10.54296875" customWidth="1"/>
    <col min="11" max="11" width="9.26953125" customWidth="1"/>
    <col min="12" max="12" width="9" customWidth="1"/>
    <col min="13" max="13" width="9.36328125" customWidth="1"/>
    <col min="14" max="14" width="10.54296875" customWidth="1"/>
    <col min="15" max="15" width="9.26953125" customWidth="1"/>
    <col min="16" max="16" width="9" customWidth="1"/>
    <col min="17" max="17" width="9.36328125" customWidth="1"/>
    <col min="18" max="18" width="10.54296875" customWidth="1"/>
    <col min="19" max="19" width="9.26953125" customWidth="1"/>
    <col min="20" max="20" width="9" customWidth="1"/>
    <col min="21" max="21" width="9.36328125" customWidth="1"/>
    <col min="22" max="22" width="10.54296875" customWidth="1"/>
    <col min="23" max="23" width="9.26953125" customWidth="1"/>
    <col min="24" max="24" width="9" customWidth="1"/>
    <col min="25" max="25" width="9.36328125" customWidth="1"/>
    <col min="26" max="26" width="10.54296875" customWidth="1"/>
    <col min="27" max="28" width="14.7265625" customWidth="1"/>
    <col min="29" max="29" width="14.1796875" customWidth="1"/>
    <col min="30" max="30" width="15.26953125" customWidth="1"/>
    <col min="31" max="31" width="9" customWidth="1"/>
    <col min="32" max="32" width="9.36328125" bestFit="1" customWidth="1"/>
    <col min="33" max="33" width="10.54296875" customWidth="1"/>
    <col min="34" max="34" width="9.26953125" customWidth="1"/>
    <col min="35" max="35" width="9" customWidth="1"/>
    <col min="36" max="36" width="9.36328125" customWidth="1"/>
    <col min="37" max="37" width="10.54296875" customWidth="1"/>
    <col min="38" max="38" width="9.26953125" bestFit="1" customWidth="1"/>
    <col min="39" max="39" width="9" bestFit="1" customWidth="1"/>
    <col min="40" max="40" width="9.36328125" bestFit="1" customWidth="1"/>
    <col min="41" max="41" width="10.54296875" customWidth="1"/>
    <col min="42" max="42" width="9.26953125" bestFit="1" customWidth="1"/>
    <col min="43" max="43" width="9" bestFit="1" customWidth="1"/>
    <col min="44" max="44" width="9.36328125" bestFit="1" customWidth="1"/>
    <col min="45" max="45" width="10.54296875" customWidth="1"/>
    <col min="46" max="46" width="9.26953125" bestFit="1" customWidth="1"/>
    <col min="47" max="47" width="9" bestFit="1" customWidth="1"/>
    <col min="48" max="48" width="9.36328125" bestFit="1" customWidth="1"/>
    <col min="49" max="49" width="10.54296875" customWidth="1"/>
    <col min="50" max="50" width="9.26953125" bestFit="1" customWidth="1"/>
    <col min="51" max="51" width="9" bestFit="1" customWidth="1"/>
    <col min="52" max="52" width="9.36328125" bestFit="1" customWidth="1"/>
    <col min="53" max="53" width="10.54296875" customWidth="1"/>
  </cols>
  <sheetData>
    <row r="1" spans="2:53" x14ac:dyDescent="0.35">
      <c r="B1" s="1" t="s">
        <v>10</v>
      </c>
      <c r="C1" s="2">
        <v>1</v>
      </c>
      <c r="AC1" s="1" t="s">
        <v>10</v>
      </c>
      <c r="AD1" s="2">
        <v>0</v>
      </c>
    </row>
    <row r="3" spans="2:53" x14ac:dyDescent="0.35">
      <c r="C3" s="1" t="s">
        <v>31</v>
      </c>
      <c r="AD3" s="1" t="s">
        <v>31</v>
      </c>
    </row>
    <row r="4" spans="2:53" x14ac:dyDescent="0.35">
      <c r="C4" t="s">
        <v>13</v>
      </c>
      <c r="G4" s="21" t="s">
        <v>25</v>
      </c>
      <c r="H4" s="21"/>
      <c r="I4" s="21"/>
      <c r="J4" s="21"/>
      <c r="K4" t="s">
        <v>26</v>
      </c>
      <c r="O4" s="21" t="s">
        <v>27</v>
      </c>
      <c r="P4" s="21"/>
      <c r="Q4" s="21"/>
      <c r="R4" s="21"/>
      <c r="S4" t="s">
        <v>28</v>
      </c>
      <c r="W4" s="21" t="s">
        <v>29</v>
      </c>
      <c r="X4" s="21"/>
      <c r="Y4" s="21"/>
      <c r="Z4" s="21"/>
      <c r="AD4" t="s">
        <v>13</v>
      </c>
      <c r="AH4" s="21" t="s">
        <v>25</v>
      </c>
      <c r="AI4" s="21"/>
      <c r="AJ4" s="21"/>
      <c r="AK4" s="21"/>
      <c r="AL4" t="s">
        <v>26</v>
      </c>
      <c r="AP4" s="21" t="s">
        <v>27</v>
      </c>
      <c r="AQ4" s="21"/>
      <c r="AR4" s="21"/>
      <c r="AS4" s="21"/>
      <c r="AT4" t="s">
        <v>28</v>
      </c>
      <c r="AX4" t="s">
        <v>29</v>
      </c>
    </row>
    <row r="5" spans="2:53" x14ac:dyDescent="0.35">
      <c r="B5" s="1" t="s">
        <v>30</v>
      </c>
      <c r="C5" t="s">
        <v>32</v>
      </c>
      <c r="D5" t="s">
        <v>33</v>
      </c>
      <c r="E5" t="s">
        <v>34</v>
      </c>
      <c r="F5" t="s">
        <v>35</v>
      </c>
      <c r="G5" t="s">
        <v>32</v>
      </c>
      <c r="H5" t="s">
        <v>33</v>
      </c>
      <c r="I5" t="s">
        <v>34</v>
      </c>
      <c r="J5" t="s">
        <v>35</v>
      </c>
      <c r="K5" t="s">
        <v>32</v>
      </c>
      <c r="L5" t="s">
        <v>33</v>
      </c>
      <c r="M5" t="s">
        <v>34</v>
      </c>
      <c r="N5" t="s">
        <v>35</v>
      </c>
      <c r="O5" t="s">
        <v>32</v>
      </c>
      <c r="P5" t="s">
        <v>33</v>
      </c>
      <c r="Q5" t="s">
        <v>34</v>
      </c>
      <c r="R5" t="s">
        <v>35</v>
      </c>
      <c r="S5" t="s">
        <v>32</v>
      </c>
      <c r="T5" t="s">
        <v>33</v>
      </c>
      <c r="U5" t="s">
        <v>34</v>
      </c>
      <c r="V5" t="s">
        <v>35</v>
      </c>
      <c r="W5" t="s">
        <v>32</v>
      </c>
      <c r="X5" t="s">
        <v>33</v>
      </c>
      <c r="Y5" t="s">
        <v>34</v>
      </c>
      <c r="Z5" t="s">
        <v>35</v>
      </c>
      <c r="AC5" s="1" t="s">
        <v>30</v>
      </c>
      <c r="AD5" t="s">
        <v>32</v>
      </c>
      <c r="AE5" t="s">
        <v>33</v>
      </c>
      <c r="AF5" t="s">
        <v>34</v>
      </c>
      <c r="AG5" t="s">
        <v>35</v>
      </c>
      <c r="AH5" t="s">
        <v>32</v>
      </c>
      <c r="AI5" t="s">
        <v>33</v>
      </c>
      <c r="AJ5" t="s">
        <v>34</v>
      </c>
      <c r="AK5" t="s">
        <v>35</v>
      </c>
      <c r="AL5" t="s">
        <v>32</v>
      </c>
      <c r="AM5" t="s">
        <v>33</v>
      </c>
      <c r="AN5" t="s">
        <v>34</v>
      </c>
      <c r="AO5" t="s">
        <v>35</v>
      </c>
      <c r="AP5" t="s">
        <v>32</v>
      </c>
      <c r="AQ5" t="s">
        <v>33</v>
      </c>
      <c r="AR5" t="s">
        <v>34</v>
      </c>
      <c r="AS5" t="s">
        <v>35</v>
      </c>
      <c r="AT5" t="s">
        <v>32</v>
      </c>
      <c r="AU5" t="s">
        <v>33</v>
      </c>
      <c r="AV5" t="s">
        <v>34</v>
      </c>
      <c r="AW5" t="s">
        <v>35</v>
      </c>
      <c r="AX5" t="s">
        <v>32</v>
      </c>
      <c r="AY5" t="s">
        <v>33</v>
      </c>
      <c r="AZ5" t="s">
        <v>34</v>
      </c>
      <c r="BA5" t="s">
        <v>35</v>
      </c>
    </row>
    <row r="6" spans="2:53" x14ac:dyDescent="0.35">
      <c r="B6" s="2" t="s">
        <v>22</v>
      </c>
      <c r="C6" s="7">
        <v>10</v>
      </c>
      <c r="D6" s="7">
        <v>10</v>
      </c>
      <c r="E6" s="7">
        <v>1</v>
      </c>
      <c r="F6" s="7"/>
      <c r="G6" s="22">
        <v>1</v>
      </c>
      <c r="H6" s="22">
        <v>10</v>
      </c>
      <c r="I6" s="22">
        <v>10</v>
      </c>
      <c r="J6" s="22"/>
      <c r="K6" s="7">
        <v>6</v>
      </c>
      <c r="L6" s="7">
        <v>7.62</v>
      </c>
      <c r="M6" s="7">
        <v>5</v>
      </c>
      <c r="N6" s="7"/>
      <c r="O6" s="22">
        <v>3</v>
      </c>
      <c r="P6" s="22">
        <v>10</v>
      </c>
      <c r="Q6" s="22">
        <v>10</v>
      </c>
      <c r="R6" s="22"/>
      <c r="S6" s="7">
        <v>6</v>
      </c>
      <c r="T6" s="7">
        <v>6.08</v>
      </c>
      <c r="U6" s="7">
        <v>1</v>
      </c>
      <c r="V6" s="7"/>
      <c r="W6" s="22">
        <v>6</v>
      </c>
      <c r="X6" s="22">
        <v>9</v>
      </c>
      <c r="Y6" s="22">
        <v>7</v>
      </c>
      <c r="Z6" s="22"/>
      <c r="AC6" s="2" t="s">
        <v>22</v>
      </c>
      <c r="AD6" s="7">
        <v>9.6666666666666607</v>
      </c>
      <c r="AE6" s="7">
        <v>9.42</v>
      </c>
      <c r="AF6" s="7">
        <v>1</v>
      </c>
      <c r="AG6" s="7"/>
      <c r="AH6" s="22">
        <v>1.3333333333333299</v>
      </c>
      <c r="AI6" s="22">
        <v>9.56</v>
      </c>
      <c r="AJ6" s="22">
        <v>10</v>
      </c>
      <c r="AK6" s="22"/>
      <c r="AL6" s="7">
        <v>9.6666666666666607</v>
      </c>
      <c r="AM6" s="7">
        <v>5.28</v>
      </c>
      <c r="AN6" s="7">
        <v>10</v>
      </c>
      <c r="AO6" s="7"/>
      <c r="AP6" s="22">
        <v>4.3333333333333304</v>
      </c>
      <c r="AQ6" s="22">
        <v>9.4</v>
      </c>
      <c r="AR6" s="22">
        <v>10</v>
      </c>
      <c r="AS6" s="22"/>
      <c r="AT6" s="7">
        <v>6.6666666666666599</v>
      </c>
      <c r="AU6" s="7">
        <v>7.82</v>
      </c>
      <c r="AV6" s="7">
        <v>3</v>
      </c>
      <c r="AW6" s="7"/>
      <c r="AX6" s="7">
        <v>5.6666666666666599</v>
      </c>
      <c r="AY6" s="7">
        <v>7.5</v>
      </c>
      <c r="AZ6" s="7">
        <v>9</v>
      </c>
      <c r="BA6" s="7"/>
    </row>
    <row r="7" spans="2:53" x14ac:dyDescent="0.35">
      <c r="B7" s="2" t="s">
        <v>16</v>
      </c>
      <c r="C7" s="7">
        <v>10</v>
      </c>
      <c r="D7" s="7">
        <v>10</v>
      </c>
      <c r="E7" s="7">
        <v>1</v>
      </c>
      <c r="F7" s="7"/>
      <c r="G7" s="22">
        <v>1</v>
      </c>
      <c r="H7" s="22">
        <v>10</v>
      </c>
      <c r="I7" s="22">
        <v>10</v>
      </c>
      <c r="J7" s="22"/>
      <c r="K7" s="7">
        <v>5.82</v>
      </c>
      <c r="L7" s="7">
        <v>7.5767999999999898</v>
      </c>
      <c r="M7" s="7">
        <v>5.18</v>
      </c>
      <c r="N7" s="7"/>
      <c r="O7" s="22">
        <v>3</v>
      </c>
      <c r="P7" s="22">
        <v>10</v>
      </c>
      <c r="Q7" s="22">
        <v>10</v>
      </c>
      <c r="R7" s="22"/>
      <c r="S7" s="7">
        <v>7.3066666666666604</v>
      </c>
      <c r="T7" s="7">
        <v>7.3343999999999996</v>
      </c>
      <c r="U7" s="7">
        <v>4.92</v>
      </c>
      <c r="V7" s="7"/>
      <c r="W7" s="22">
        <v>5</v>
      </c>
      <c r="X7" s="22">
        <v>9</v>
      </c>
      <c r="Y7" s="22">
        <v>8</v>
      </c>
      <c r="Z7" s="22"/>
      <c r="AC7" s="2" t="s">
        <v>16</v>
      </c>
      <c r="AD7" s="7">
        <v>9.4733333333333292</v>
      </c>
      <c r="AE7" s="7">
        <v>9.2576000000000001</v>
      </c>
      <c r="AF7" s="7">
        <v>1.58</v>
      </c>
      <c r="AG7" s="7"/>
      <c r="AH7" s="22">
        <v>1.7733333333333301</v>
      </c>
      <c r="AI7" s="22">
        <v>9.3488000000000007</v>
      </c>
      <c r="AJ7" s="22">
        <v>9.56</v>
      </c>
      <c r="AK7" s="22"/>
      <c r="AL7" s="7">
        <v>5.6133333333333297</v>
      </c>
      <c r="AM7" s="7">
        <v>6.8927999999999896</v>
      </c>
      <c r="AN7" s="7">
        <v>5.28</v>
      </c>
      <c r="AO7" s="7"/>
      <c r="AP7" s="22">
        <v>4.93333333333333</v>
      </c>
      <c r="AQ7" s="22">
        <v>9.2319999999999904</v>
      </c>
      <c r="AR7" s="22">
        <v>9.4</v>
      </c>
      <c r="AS7" s="22"/>
      <c r="AT7" s="7">
        <v>7.26</v>
      </c>
      <c r="AU7" s="7">
        <v>8.0335999999999999</v>
      </c>
      <c r="AV7" s="7">
        <v>4.78</v>
      </c>
      <c r="AW7" s="7"/>
      <c r="AX7" s="7">
        <v>6.46</v>
      </c>
      <c r="AY7" s="7">
        <v>7.1192000000000002</v>
      </c>
      <c r="AZ7" s="7">
        <v>6.62</v>
      </c>
      <c r="BA7" s="7"/>
    </row>
    <row r="8" spans="2:53" x14ac:dyDescent="0.35">
      <c r="B8" s="2" t="s">
        <v>19</v>
      </c>
      <c r="C8" s="7">
        <v>10</v>
      </c>
      <c r="D8" s="7">
        <v>10</v>
      </c>
      <c r="E8" s="7">
        <v>1</v>
      </c>
      <c r="F8" s="7"/>
      <c r="G8" s="22">
        <v>1</v>
      </c>
      <c r="H8" s="22">
        <v>10</v>
      </c>
      <c r="I8" s="22">
        <v>10</v>
      </c>
      <c r="J8" s="22"/>
      <c r="K8" s="7">
        <v>6</v>
      </c>
      <c r="L8" s="7">
        <v>7.62</v>
      </c>
      <c r="M8" s="7">
        <v>5</v>
      </c>
      <c r="N8" s="7"/>
      <c r="O8" s="22">
        <v>3</v>
      </c>
      <c r="P8" s="22">
        <v>10</v>
      </c>
      <c r="Q8" s="22">
        <v>10</v>
      </c>
      <c r="R8" s="22"/>
      <c r="S8" s="7">
        <v>7.3333333333333304</v>
      </c>
      <c r="T8" s="7">
        <v>7.36</v>
      </c>
      <c r="U8" s="7">
        <v>5</v>
      </c>
      <c r="V8" s="7"/>
      <c r="W8" s="22">
        <v>5</v>
      </c>
      <c r="X8" s="22">
        <v>9</v>
      </c>
      <c r="Y8" s="22">
        <v>8</v>
      </c>
      <c r="Z8" s="22"/>
      <c r="AC8" s="2" t="s">
        <v>19</v>
      </c>
      <c r="AD8" s="7">
        <v>9.6666666666666607</v>
      </c>
      <c r="AE8" s="7">
        <v>9.42</v>
      </c>
      <c r="AF8" s="7">
        <v>1</v>
      </c>
      <c r="AG8" s="7"/>
      <c r="AH8" s="22">
        <v>1.3333333333333299</v>
      </c>
      <c r="AI8" s="22">
        <v>9.56</v>
      </c>
      <c r="AJ8" s="22">
        <v>10</v>
      </c>
      <c r="AK8" s="22"/>
      <c r="AL8" s="7">
        <v>4.3333333333333304</v>
      </c>
      <c r="AM8" s="7">
        <v>7.2</v>
      </c>
      <c r="AN8" s="7">
        <v>4</v>
      </c>
      <c r="AO8" s="7"/>
      <c r="AP8" s="22">
        <v>4.3333333333333304</v>
      </c>
      <c r="AQ8" s="22">
        <v>9.4</v>
      </c>
      <c r="AR8" s="22">
        <v>10</v>
      </c>
      <c r="AS8" s="22"/>
      <c r="AT8" s="7">
        <v>7.3333333333333304</v>
      </c>
      <c r="AU8" s="7">
        <v>8.06</v>
      </c>
      <c r="AV8" s="7">
        <v>5</v>
      </c>
      <c r="AW8" s="7"/>
      <c r="AX8" s="7">
        <v>5.6666666666666599</v>
      </c>
      <c r="AY8" s="7">
        <v>7.5</v>
      </c>
      <c r="AZ8" s="7">
        <v>9</v>
      </c>
      <c r="BA8" s="7"/>
    </row>
    <row r="9" spans="2:53" x14ac:dyDescent="0.35">
      <c r="B9" s="2" t="s">
        <v>23</v>
      </c>
      <c r="C9" s="7">
        <v>10</v>
      </c>
      <c r="D9" s="7">
        <v>10</v>
      </c>
      <c r="E9" s="7">
        <v>1</v>
      </c>
      <c r="F9" s="7"/>
      <c r="G9" s="22">
        <v>10</v>
      </c>
      <c r="H9" s="22">
        <v>1</v>
      </c>
      <c r="I9" s="22">
        <v>1</v>
      </c>
      <c r="J9" s="22"/>
      <c r="K9" s="7">
        <v>10</v>
      </c>
      <c r="L9" s="7">
        <v>5.82</v>
      </c>
      <c r="M9" s="7">
        <v>1</v>
      </c>
      <c r="N9" s="7"/>
      <c r="O9" s="22">
        <v>8</v>
      </c>
      <c r="P9" s="22">
        <v>1</v>
      </c>
      <c r="Q9" s="22">
        <v>1</v>
      </c>
      <c r="R9" s="22"/>
      <c r="S9" s="7">
        <v>6</v>
      </c>
      <c r="T9" s="7">
        <v>6.08</v>
      </c>
      <c r="U9" s="7">
        <v>1</v>
      </c>
      <c r="V9" s="7"/>
      <c r="W9" s="22">
        <v>8</v>
      </c>
      <c r="X9" s="22">
        <v>3</v>
      </c>
      <c r="Y9" s="22">
        <v>1</v>
      </c>
      <c r="Z9" s="22"/>
      <c r="AC9" s="2" t="s">
        <v>23</v>
      </c>
      <c r="AD9" s="7">
        <v>9.6666666666666607</v>
      </c>
      <c r="AE9" s="7">
        <v>9.42</v>
      </c>
      <c r="AF9" s="7">
        <v>1</v>
      </c>
      <c r="AG9" s="7"/>
      <c r="AH9" s="22">
        <v>9.6666666666666607</v>
      </c>
      <c r="AI9" s="22">
        <v>1.44</v>
      </c>
      <c r="AJ9" s="22">
        <v>1</v>
      </c>
      <c r="AK9" s="22"/>
      <c r="AL9" s="7">
        <v>9.6666666666666607</v>
      </c>
      <c r="AM9" s="7">
        <v>5.28</v>
      </c>
      <c r="AN9" s="7">
        <v>10</v>
      </c>
      <c r="AO9" s="7"/>
      <c r="AP9" s="22">
        <v>6.6666666666666599</v>
      </c>
      <c r="AQ9" s="22">
        <v>1.6</v>
      </c>
      <c r="AR9" s="22">
        <v>1</v>
      </c>
      <c r="AS9" s="22"/>
      <c r="AT9" s="7">
        <v>6</v>
      </c>
      <c r="AU9" s="7">
        <v>6.22</v>
      </c>
      <c r="AV9" s="7">
        <v>1</v>
      </c>
      <c r="AW9" s="7"/>
      <c r="AX9" s="7">
        <v>5.6666666666666599</v>
      </c>
      <c r="AY9" s="7">
        <v>4.38</v>
      </c>
      <c r="AZ9" s="7">
        <v>1</v>
      </c>
      <c r="BA9" s="7"/>
    </row>
    <row r="10" spans="2:53" x14ac:dyDescent="0.35">
      <c r="B10" s="2" t="s">
        <v>17</v>
      </c>
      <c r="C10" s="7">
        <v>10</v>
      </c>
      <c r="D10" s="7">
        <v>10</v>
      </c>
      <c r="E10" s="7">
        <v>1</v>
      </c>
      <c r="F10" s="7"/>
      <c r="G10" s="22">
        <v>10</v>
      </c>
      <c r="H10" s="22">
        <v>1</v>
      </c>
      <c r="I10" s="22">
        <v>1</v>
      </c>
      <c r="J10" s="22"/>
      <c r="K10" s="7">
        <v>10</v>
      </c>
      <c r="L10" s="7">
        <v>5.82</v>
      </c>
      <c r="M10" s="7">
        <v>1</v>
      </c>
      <c r="N10" s="7"/>
      <c r="O10" s="22">
        <v>8.6666666666666607</v>
      </c>
      <c r="P10" s="22">
        <v>3</v>
      </c>
      <c r="Q10" s="22">
        <v>3</v>
      </c>
      <c r="R10" s="22"/>
      <c r="S10" s="7">
        <v>7.3333333333333304</v>
      </c>
      <c r="T10" s="7">
        <v>7.36</v>
      </c>
      <c r="U10" s="7">
        <v>5</v>
      </c>
      <c r="V10" s="7"/>
      <c r="W10" s="22">
        <v>8.6666666666666607</v>
      </c>
      <c r="X10" s="22">
        <v>5</v>
      </c>
      <c r="Y10" s="22">
        <v>3</v>
      </c>
      <c r="Z10" s="22"/>
      <c r="AC10" s="2" t="s">
        <v>17</v>
      </c>
      <c r="AD10" s="7">
        <v>9.55555555555555</v>
      </c>
      <c r="AE10" s="7">
        <v>9.3266666666666609</v>
      </c>
      <c r="AF10" s="7">
        <v>1.3333333333333299</v>
      </c>
      <c r="AG10" s="7"/>
      <c r="AH10" s="22">
        <v>9.55555555555555</v>
      </c>
      <c r="AI10" s="22">
        <v>1.7733333333333301</v>
      </c>
      <c r="AJ10" s="22">
        <v>1.3333333333333299</v>
      </c>
      <c r="AK10" s="22"/>
      <c r="AL10" s="7">
        <v>9.55555555555555</v>
      </c>
      <c r="AM10" s="7">
        <v>5.4133333333333304</v>
      </c>
      <c r="AN10" s="7">
        <v>9.6666666666666607</v>
      </c>
      <c r="AO10" s="7"/>
      <c r="AP10" s="22">
        <v>7.7777777777777697</v>
      </c>
      <c r="AQ10" s="22">
        <v>4.93333333333333</v>
      </c>
      <c r="AR10" s="22">
        <v>4.3333333333333304</v>
      </c>
      <c r="AS10" s="22"/>
      <c r="AT10" s="7">
        <v>7.3333333333333304</v>
      </c>
      <c r="AU10" s="7">
        <v>8.06</v>
      </c>
      <c r="AV10" s="7">
        <v>5</v>
      </c>
      <c r="AW10" s="7"/>
      <c r="AX10" s="7">
        <v>6.8888888888888804</v>
      </c>
      <c r="AY10" s="7">
        <v>6.9133333333333304</v>
      </c>
      <c r="AZ10" s="7">
        <v>5.3333333333333304</v>
      </c>
      <c r="BA10" s="7"/>
    </row>
    <row r="11" spans="2:53" x14ac:dyDescent="0.35">
      <c r="B11" s="2" t="s">
        <v>20</v>
      </c>
      <c r="C11" s="7">
        <v>10</v>
      </c>
      <c r="D11" s="7">
        <v>10</v>
      </c>
      <c r="E11" s="7">
        <v>1</v>
      </c>
      <c r="F11" s="7"/>
      <c r="G11" s="22">
        <v>10</v>
      </c>
      <c r="H11" s="22">
        <v>1</v>
      </c>
      <c r="I11" s="22">
        <v>1</v>
      </c>
      <c r="J11" s="22"/>
      <c r="K11" s="7">
        <v>10</v>
      </c>
      <c r="L11" s="7">
        <v>5.82</v>
      </c>
      <c r="M11" s="7">
        <v>1</v>
      </c>
      <c r="N11" s="7"/>
      <c r="O11" s="22">
        <v>8.6666666666666607</v>
      </c>
      <c r="P11" s="22">
        <v>3</v>
      </c>
      <c r="Q11" s="22">
        <v>3</v>
      </c>
      <c r="R11" s="22"/>
      <c r="S11" s="7">
        <v>7.3333333333333304</v>
      </c>
      <c r="T11" s="7">
        <v>7.36</v>
      </c>
      <c r="U11" s="7">
        <v>5</v>
      </c>
      <c r="V11" s="7"/>
      <c r="W11" s="22">
        <v>8.6666666666666607</v>
      </c>
      <c r="X11" s="22">
        <v>5</v>
      </c>
      <c r="Y11" s="22">
        <v>3</v>
      </c>
      <c r="Z11" s="22"/>
      <c r="AC11" s="2" t="s">
        <v>20</v>
      </c>
      <c r="AD11" s="7">
        <v>9.6666666666666607</v>
      </c>
      <c r="AE11" s="7">
        <v>9.42</v>
      </c>
      <c r="AF11" s="7">
        <v>1</v>
      </c>
      <c r="AG11" s="7"/>
      <c r="AH11" s="22">
        <v>9.6666666666666607</v>
      </c>
      <c r="AI11" s="22">
        <v>1.44</v>
      </c>
      <c r="AJ11" s="22">
        <v>1</v>
      </c>
      <c r="AK11" s="22"/>
      <c r="AL11" s="7">
        <v>9.6666666666666607</v>
      </c>
      <c r="AM11" s="7">
        <v>5.28</v>
      </c>
      <c r="AN11" s="7">
        <v>10</v>
      </c>
      <c r="AO11" s="7"/>
      <c r="AP11" s="22">
        <v>8</v>
      </c>
      <c r="AQ11" s="22">
        <v>5.6</v>
      </c>
      <c r="AR11" s="22">
        <v>5</v>
      </c>
      <c r="AS11" s="22"/>
      <c r="AT11" s="7">
        <v>7.3333333333333304</v>
      </c>
      <c r="AU11" s="7">
        <v>8.06</v>
      </c>
      <c r="AV11" s="7">
        <v>5</v>
      </c>
      <c r="AW11" s="7"/>
      <c r="AX11" s="7">
        <v>7</v>
      </c>
      <c r="AY11" s="7">
        <v>6.86</v>
      </c>
      <c r="AZ11" s="7">
        <v>5</v>
      </c>
      <c r="BA11" s="7"/>
    </row>
    <row r="12" spans="2:53" x14ac:dyDescent="0.35">
      <c r="B12" s="20" t="s">
        <v>14</v>
      </c>
      <c r="C12" s="22">
        <v>9.9999999999806999</v>
      </c>
      <c r="D12" s="22">
        <v>9.9999999999807105</v>
      </c>
      <c r="E12" s="22">
        <v>1.0000000000192899</v>
      </c>
      <c r="F12" s="22">
        <v>0.5</v>
      </c>
      <c r="G12" s="22">
        <v>1.9371740539297599</v>
      </c>
      <c r="H12" s="22">
        <v>9.0628259460702303</v>
      </c>
      <c r="I12" s="23">
        <v>9.0628259460702303</v>
      </c>
      <c r="J12" s="22">
        <v>0.5</v>
      </c>
      <c r="K12" s="22">
        <v>9.9999999991835899</v>
      </c>
      <c r="L12" s="22">
        <v>5.8200000005878101</v>
      </c>
      <c r="M12" s="22">
        <v>1.0000000008164001</v>
      </c>
      <c r="N12" s="22">
        <v>0.62871287128712805</v>
      </c>
      <c r="O12" s="22">
        <v>3.00000005646418</v>
      </c>
      <c r="P12" s="22">
        <v>9.9999999435357907</v>
      </c>
      <c r="Q12" s="23">
        <v>9.9999999435358102</v>
      </c>
      <c r="R12" s="22">
        <v>0.48295454545454503</v>
      </c>
      <c r="S12" s="22">
        <v>7.3333333292593297</v>
      </c>
      <c r="T12" s="22">
        <v>7.3599999956000701</v>
      </c>
      <c r="U12" s="23">
        <v>5.0000000122220003</v>
      </c>
      <c r="V12" s="22">
        <v>0.5</v>
      </c>
      <c r="W12" s="22">
        <v>6.0000008503729099</v>
      </c>
      <c r="X12" s="22">
        <v>8.9999991496270706</v>
      </c>
      <c r="Y12" s="23">
        <v>6.9999991496270804</v>
      </c>
      <c r="Z12" s="22">
        <v>0.48768472906403898</v>
      </c>
      <c r="AC12" s="20" t="s">
        <v>14</v>
      </c>
      <c r="AD12" s="22">
        <v>9.6666666601356308</v>
      </c>
      <c r="AE12" s="22">
        <v>9.4199999945139297</v>
      </c>
      <c r="AF12" s="22">
        <v>1.00000001959309</v>
      </c>
      <c r="AG12" s="22">
        <v>0.5</v>
      </c>
      <c r="AH12" s="22">
        <v>9.3333230031203307</v>
      </c>
      <c r="AI12" s="22">
        <v>2.4400103302130001</v>
      </c>
      <c r="AJ12" s="22">
        <v>2.0000103302130001</v>
      </c>
      <c r="AK12" s="22">
        <v>0.50370932389141698</v>
      </c>
      <c r="AL12" s="22">
        <v>9.6666658955374896</v>
      </c>
      <c r="AM12" s="22">
        <v>5.2800009253550098</v>
      </c>
      <c r="AN12" s="22">
        <v>9.9999976866124598</v>
      </c>
      <c r="AO12" s="22">
        <v>0.67415730337078605</v>
      </c>
      <c r="AP12" s="22">
        <v>7.3333333326832602</v>
      </c>
      <c r="AQ12" s="22">
        <v>7.5200000005980501</v>
      </c>
      <c r="AR12" s="23">
        <v>7.0000000006500596</v>
      </c>
      <c r="AS12" s="22">
        <v>0.53134635149023601</v>
      </c>
      <c r="AT12" s="22">
        <v>7.3333333333015203</v>
      </c>
      <c r="AU12" s="22">
        <v>8.0599999999885394</v>
      </c>
      <c r="AV12" s="23">
        <v>4.9999999999045599</v>
      </c>
      <c r="AW12" s="22">
        <v>0.5</v>
      </c>
      <c r="AX12" s="22">
        <v>6.9999999965032798</v>
      </c>
      <c r="AY12" s="22">
        <v>6.85999999748236</v>
      </c>
      <c r="AZ12" s="23">
        <v>4.9999999895098597</v>
      </c>
      <c r="BA12" s="22">
        <v>0.69060773480662996</v>
      </c>
    </row>
    <row r="13" spans="2:53" x14ac:dyDescent="0.35">
      <c r="B13" s="2" t="s">
        <v>24</v>
      </c>
      <c r="C13" s="7">
        <v>10</v>
      </c>
      <c r="D13" s="7">
        <v>10</v>
      </c>
      <c r="E13" s="7">
        <v>1</v>
      </c>
      <c r="F13" s="7"/>
      <c r="G13" s="22">
        <v>1</v>
      </c>
      <c r="H13" s="22">
        <v>10</v>
      </c>
      <c r="I13" s="22">
        <v>10</v>
      </c>
      <c r="J13" s="22"/>
      <c r="K13" s="7">
        <v>10</v>
      </c>
      <c r="L13" s="7">
        <v>5.82</v>
      </c>
      <c r="M13" s="7">
        <v>1</v>
      </c>
      <c r="N13" s="7"/>
      <c r="O13" s="22">
        <v>3</v>
      </c>
      <c r="P13" s="22">
        <v>10</v>
      </c>
      <c r="Q13" s="22">
        <v>10</v>
      </c>
      <c r="R13" s="22"/>
      <c r="S13" s="7">
        <v>6</v>
      </c>
      <c r="T13" s="7">
        <v>6.08</v>
      </c>
      <c r="U13" s="7">
        <v>1</v>
      </c>
      <c r="V13" s="7"/>
      <c r="W13" s="22">
        <v>6</v>
      </c>
      <c r="X13" s="22">
        <v>9</v>
      </c>
      <c r="Y13" s="22">
        <v>7</v>
      </c>
      <c r="Z13" s="22"/>
      <c r="AC13" s="2" t="s">
        <v>24</v>
      </c>
      <c r="AD13" s="7">
        <v>9.6666666666666607</v>
      </c>
      <c r="AE13" s="7">
        <v>9.42</v>
      </c>
      <c r="AF13" s="7">
        <v>1</v>
      </c>
      <c r="AG13" s="7"/>
      <c r="AH13" s="22">
        <v>1.3333333333333299</v>
      </c>
      <c r="AI13" s="22">
        <v>9.56</v>
      </c>
      <c r="AJ13" s="22">
        <v>10</v>
      </c>
      <c r="AK13" s="22"/>
      <c r="AL13" s="7">
        <v>9.6666666666666607</v>
      </c>
      <c r="AM13" s="7">
        <v>5.28</v>
      </c>
      <c r="AN13" s="7">
        <v>10</v>
      </c>
      <c r="AO13" s="7"/>
      <c r="AP13" s="22">
        <v>4.3333333333333304</v>
      </c>
      <c r="AQ13" s="22">
        <v>9.4</v>
      </c>
      <c r="AR13" s="22">
        <v>10</v>
      </c>
      <c r="AS13" s="22"/>
      <c r="AT13" s="7">
        <v>6.6666666666666599</v>
      </c>
      <c r="AU13" s="7">
        <v>7.82</v>
      </c>
      <c r="AV13" s="7">
        <v>3</v>
      </c>
      <c r="AW13" s="7"/>
      <c r="AX13" s="7">
        <v>5.6666666666666599</v>
      </c>
      <c r="AY13" s="7">
        <v>7.5</v>
      </c>
      <c r="AZ13" s="7">
        <v>9</v>
      </c>
      <c r="BA13" s="7"/>
    </row>
    <row r="14" spans="2:53" x14ac:dyDescent="0.35">
      <c r="B14" s="20" t="s">
        <v>18</v>
      </c>
      <c r="C14" s="22">
        <v>10</v>
      </c>
      <c r="D14" s="22">
        <v>10</v>
      </c>
      <c r="E14" s="22">
        <v>1</v>
      </c>
      <c r="F14" s="22"/>
      <c r="G14" s="22">
        <v>1.5094339622641499</v>
      </c>
      <c r="H14" s="22">
        <v>9.4905660377358405</v>
      </c>
      <c r="I14" s="22">
        <v>9.4905660377358494</v>
      </c>
      <c r="J14" s="22"/>
      <c r="K14" s="22">
        <v>6.0566037735849001</v>
      </c>
      <c r="L14" s="22">
        <v>7.61320754716981</v>
      </c>
      <c r="M14" s="22">
        <v>4.9433962264150901</v>
      </c>
      <c r="N14" s="22"/>
      <c r="O14" s="22">
        <v>3.39622641509433</v>
      </c>
      <c r="P14" s="22">
        <v>9.6037735849056496</v>
      </c>
      <c r="Q14" s="22">
        <v>9.6037735849056602</v>
      </c>
      <c r="R14" s="22"/>
      <c r="S14" s="22">
        <v>7.3081761006289296</v>
      </c>
      <c r="T14" s="22">
        <v>7.3358490566037702</v>
      </c>
      <c r="U14" s="22">
        <v>4.9245283018867898</v>
      </c>
      <c r="V14" s="22"/>
      <c r="W14" s="22">
        <v>5.28301886792452</v>
      </c>
      <c r="X14" s="22">
        <v>8.9999999999999893</v>
      </c>
      <c r="Y14" s="22">
        <v>7.7169811320754702</v>
      </c>
      <c r="Z14" s="22"/>
      <c r="AC14" s="2" t="s">
        <v>18</v>
      </c>
      <c r="AD14" s="7">
        <v>9.4779874213836397</v>
      </c>
      <c r="AE14" s="7">
        <v>9.2615094339622601</v>
      </c>
      <c r="AF14" s="7">
        <v>1.56603773584905</v>
      </c>
      <c r="AG14" s="7"/>
      <c r="AH14" s="22">
        <v>2.2389937106918198</v>
      </c>
      <c r="AI14" s="22">
        <v>9.1252830188679201</v>
      </c>
      <c r="AJ14" s="22">
        <v>9.0943396226415096</v>
      </c>
      <c r="AK14" s="22"/>
      <c r="AL14" s="7">
        <v>5.8616352201257804</v>
      </c>
      <c r="AM14" s="7">
        <v>6.8332075471697999</v>
      </c>
      <c r="AN14" s="7">
        <v>5.52830188679245</v>
      </c>
      <c r="AO14" s="7"/>
      <c r="AP14" s="22">
        <v>5.2201257861635204</v>
      </c>
      <c r="AQ14" s="22">
        <v>9.1516981132075408</v>
      </c>
      <c r="AR14" s="22">
        <v>9.1132075471698109</v>
      </c>
      <c r="AS14" s="22"/>
      <c r="AT14" s="7">
        <v>7.2641509433962197</v>
      </c>
      <c r="AU14" s="7">
        <v>8.0350943396226402</v>
      </c>
      <c r="AV14" s="7">
        <v>4.7924528301886697</v>
      </c>
      <c r="AW14" s="7"/>
      <c r="AX14" s="7">
        <v>6.4842767295597401</v>
      </c>
      <c r="AY14" s="7">
        <v>7.10754716981132</v>
      </c>
      <c r="AZ14" s="7">
        <v>6.5471698113207504</v>
      </c>
      <c r="BA14" s="7"/>
    </row>
    <row r="15" spans="2:53" x14ac:dyDescent="0.35">
      <c r="B15" s="20" t="s">
        <v>21</v>
      </c>
      <c r="C15" s="22">
        <v>10</v>
      </c>
      <c r="D15" s="22">
        <v>10</v>
      </c>
      <c r="E15" s="22">
        <v>1</v>
      </c>
      <c r="F15" s="22"/>
      <c r="G15" s="22">
        <v>1</v>
      </c>
      <c r="H15" s="22">
        <v>10</v>
      </c>
      <c r="I15" s="22">
        <v>10</v>
      </c>
      <c r="J15" s="22"/>
      <c r="K15" s="22">
        <v>6</v>
      </c>
      <c r="L15" s="22">
        <v>7.62</v>
      </c>
      <c r="M15" s="22">
        <v>5</v>
      </c>
      <c r="N15" s="22"/>
      <c r="O15" s="22">
        <v>3</v>
      </c>
      <c r="P15" s="22">
        <v>10</v>
      </c>
      <c r="Q15" s="22">
        <v>10</v>
      </c>
      <c r="R15" s="22"/>
      <c r="S15" s="22">
        <v>7.3333333333333304</v>
      </c>
      <c r="T15" s="22">
        <v>7.36</v>
      </c>
      <c r="U15" s="22">
        <v>5</v>
      </c>
      <c r="V15" s="22"/>
      <c r="W15" s="22">
        <v>6</v>
      </c>
      <c r="X15" s="22">
        <v>9</v>
      </c>
      <c r="Y15" s="22">
        <v>7</v>
      </c>
      <c r="Z15" s="22"/>
      <c r="AC15" s="2" t="s">
        <v>21</v>
      </c>
      <c r="AD15" s="7">
        <v>9.6666666666666607</v>
      </c>
      <c r="AE15" s="7">
        <v>9.42</v>
      </c>
      <c r="AF15" s="7">
        <v>1</v>
      </c>
      <c r="AG15" s="7"/>
      <c r="AH15" s="22">
        <v>1.3333333333333299</v>
      </c>
      <c r="AI15" s="22">
        <v>9.56</v>
      </c>
      <c r="AJ15" s="22">
        <v>10</v>
      </c>
      <c r="AK15" s="22"/>
      <c r="AL15" s="7">
        <v>4.3333333333333304</v>
      </c>
      <c r="AM15" s="7">
        <v>7.2</v>
      </c>
      <c r="AN15" s="7">
        <v>4</v>
      </c>
      <c r="AO15" s="7"/>
      <c r="AP15" s="22">
        <v>4.3333333333333304</v>
      </c>
      <c r="AQ15" s="22">
        <v>9.4</v>
      </c>
      <c r="AR15" s="22">
        <v>10</v>
      </c>
      <c r="AS15" s="22"/>
      <c r="AT15" s="7">
        <v>7.3333333333333304</v>
      </c>
      <c r="AU15" s="7">
        <v>8.06</v>
      </c>
      <c r="AV15" s="7">
        <v>5</v>
      </c>
      <c r="AW15" s="7"/>
      <c r="AX15" s="7">
        <v>5.6666666666666599</v>
      </c>
      <c r="AY15" s="7">
        <v>7.5</v>
      </c>
      <c r="AZ15" s="7">
        <v>9</v>
      </c>
      <c r="BA15" s="7"/>
    </row>
    <row r="16" spans="2:53" x14ac:dyDescent="0.35">
      <c r="B16" s="20" t="s">
        <v>15</v>
      </c>
      <c r="C16" s="22">
        <v>10</v>
      </c>
      <c r="D16" s="22">
        <v>10</v>
      </c>
      <c r="E16" s="22">
        <v>1</v>
      </c>
      <c r="F16" s="22">
        <v>0.5</v>
      </c>
      <c r="G16" s="22">
        <v>5.5008284757629404</v>
      </c>
      <c r="H16" s="22">
        <v>5.4991715242370498</v>
      </c>
      <c r="I16" s="23">
        <v>5.4991715242370498</v>
      </c>
      <c r="J16" s="22">
        <v>0.49998964453037598</v>
      </c>
      <c r="K16" s="22">
        <v>9.0452197015904492</v>
      </c>
      <c r="L16" s="22">
        <v>6.5074418148548698</v>
      </c>
      <c r="M16" s="22">
        <v>1.9547802984095399</v>
      </c>
      <c r="N16" s="22">
        <v>0.49999424521601998</v>
      </c>
      <c r="O16" s="22">
        <v>6.4993272078954796</v>
      </c>
      <c r="P16" s="22">
        <v>6.5006727921045098</v>
      </c>
      <c r="Q16" s="23">
        <v>6.5006727921045098</v>
      </c>
      <c r="R16" s="22">
        <v>0.49999928851813902</v>
      </c>
      <c r="S16" s="22">
        <v>7.3333311121503097</v>
      </c>
      <c r="T16" s="22">
        <v>7.3599978676642897</v>
      </c>
      <c r="U16" s="23">
        <v>4.9999933364509301</v>
      </c>
      <c r="V16" s="22">
        <v>0.50000024461694204</v>
      </c>
      <c r="W16" s="22">
        <v>7.4996974944369503</v>
      </c>
      <c r="X16" s="22">
        <v>7.5003025055630301</v>
      </c>
      <c r="Y16" s="23">
        <v>5.5003025055630399</v>
      </c>
      <c r="Z16" s="22">
        <v>0.49996090045901698</v>
      </c>
      <c r="AC16" s="20" t="s">
        <v>15</v>
      </c>
      <c r="AD16" s="22">
        <v>9.6666666666666607</v>
      </c>
      <c r="AE16" s="22">
        <v>9.42</v>
      </c>
      <c r="AF16" s="22">
        <v>1</v>
      </c>
      <c r="AG16" s="22">
        <v>0.5</v>
      </c>
      <c r="AH16" s="22">
        <v>5.8868776178111002</v>
      </c>
      <c r="AI16" s="22">
        <v>5.8864557155222297</v>
      </c>
      <c r="AJ16" s="22">
        <v>5.4464557155222302</v>
      </c>
      <c r="AK16" s="22">
        <v>0.499999999999999</v>
      </c>
      <c r="AL16" s="22">
        <v>9.3333333411277497</v>
      </c>
      <c r="AM16" s="22">
        <v>5.6799999906466896</v>
      </c>
      <c r="AN16" s="22">
        <v>9.0000000233832598</v>
      </c>
      <c r="AO16" s="22">
        <v>0.49999999943053403</v>
      </c>
      <c r="AP16" s="22">
        <v>7.3333334365307401</v>
      </c>
      <c r="AQ16" s="22">
        <v>7.5199997151751496</v>
      </c>
      <c r="AR16" s="23">
        <v>6.9999996904077699</v>
      </c>
      <c r="AS16" s="22">
        <v>0.50000325151097802</v>
      </c>
      <c r="AT16" s="22">
        <v>7.3333330877967899</v>
      </c>
      <c r="AU16" s="22">
        <v>8.0599999116068393</v>
      </c>
      <c r="AV16" s="23">
        <v>5.0000007366096098</v>
      </c>
      <c r="AW16" s="22">
        <v>0.49999974484723902</v>
      </c>
      <c r="AX16" s="22">
        <v>6.9999995298466304</v>
      </c>
      <c r="AY16" s="22">
        <v>6.8599996614895797</v>
      </c>
      <c r="AZ16" s="23">
        <v>4.9999985895399099</v>
      </c>
      <c r="BA16" s="22">
        <v>0.50000000357340701</v>
      </c>
    </row>
    <row r="64" spans="7:7" x14ac:dyDescent="0.35">
      <c r="G64" s="21"/>
    </row>
  </sheetData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B3" sqref="B3:G14"/>
    </sheetView>
  </sheetViews>
  <sheetFormatPr defaultRowHeight="14.5" x14ac:dyDescent="0.35"/>
  <cols>
    <col min="2" max="2" width="14.1796875" bestFit="1" customWidth="1"/>
    <col min="3" max="3" width="14.7265625" customWidth="1"/>
    <col min="4" max="4" width="14.54296875" customWidth="1"/>
    <col min="5" max="5" width="19.08984375" customWidth="1"/>
    <col min="6" max="6" width="19.36328125" customWidth="1"/>
    <col min="7" max="7" width="10" bestFit="1" customWidth="1"/>
    <col min="10" max="10" width="17.08984375" customWidth="1"/>
  </cols>
  <sheetData>
    <row r="1" spans="2:11" x14ac:dyDescent="0.35">
      <c r="B1" s="1" t="s">
        <v>10</v>
      </c>
      <c r="C1" s="2">
        <v>1</v>
      </c>
    </row>
    <row r="3" spans="2:11" x14ac:dyDescent="0.35">
      <c r="B3" s="1" t="s">
        <v>30</v>
      </c>
      <c r="C3" t="s">
        <v>47</v>
      </c>
      <c r="D3" t="s">
        <v>48</v>
      </c>
      <c r="E3" t="s">
        <v>58</v>
      </c>
      <c r="F3" t="s">
        <v>59</v>
      </c>
      <c r="G3" s="36" t="s">
        <v>53</v>
      </c>
      <c r="J3" s="36" t="s">
        <v>30</v>
      </c>
      <c r="K3" s="36" t="s">
        <v>53</v>
      </c>
    </row>
    <row r="4" spans="2:11" x14ac:dyDescent="0.35">
      <c r="B4" s="2" t="s">
        <v>22</v>
      </c>
      <c r="C4" s="5">
        <v>46.033333333333303</v>
      </c>
      <c r="D4" s="5">
        <v>14.1166666666666</v>
      </c>
      <c r="E4" s="5">
        <v>8.7833333333333297</v>
      </c>
      <c r="F4" s="5">
        <v>5.3333333333333304</v>
      </c>
      <c r="G4" s="5">
        <v>-5.5092733353602839E-2</v>
      </c>
      <c r="J4" s="2" t="s">
        <v>22</v>
      </c>
      <c r="K4" s="3">
        <v>-5.5092733353602839E-2</v>
      </c>
    </row>
    <row r="5" spans="2:11" x14ac:dyDescent="0.35">
      <c r="B5" s="2" t="s">
        <v>16</v>
      </c>
      <c r="C5" s="5">
        <v>47.114498666666599</v>
      </c>
      <c r="D5" s="5">
        <v>14.339644444444399</v>
      </c>
      <c r="E5" s="5">
        <v>8.9852000000000007</v>
      </c>
      <c r="F5" s="5">
        <v>5.3544444444444403</v>
      </c>
      <c r="G5" s="5">
        <v>-3.9208254828590361E-2</v>
      </c>
      <c r="J5" s="2" t="s">
        <v>16</v>
      </c>
      <c r="K5" s="3">
        <v>-3.9208254828590361E-2</v>
      </c>
    </row>
    <row r="6" spans="2:11" x14ac:dyDescent="0.35">
      <c r="B6" s="2" t="s">
        <v>19</v>
      </c>
      <c r="C6" s="5">
        <v>47.448888888888803</v>
      </c>
      <c r="D6" s="5">
        <v>14.3855555555555</v>
      </c>
      <c r="E6" s="5">
        <v>8.9966666666666608</v>
      </c>
      <c r="F6" s="5">
        <v>5.3888888888888804</v>
      </c>
      <c r="G6" s="5">
        <v>-3.7179487179487179E-2</v>
      </c>
      <c r="J6" s="2" t="s">
        <v>19</v>
      </c>
      <c r="K6" s="3">
        <v>-3.7179487179487179E-2</v>
      </c>
    </row>
    <row r="7" spans="2:11" x14ac:dyDescent="0.35">
      <c r="B7" s="2" t="s">
        <v>23</v>
      </c>
      <c r="C7" s="5">
        <v>39.446666666666601</v>
      </c>
      <c r="D7" s="5">
        <v>13.15</v>
      </c>
      <c r="E7" s="5">
        <v>4.4833333333333298</v>
      </c>
      <c r="F7" s="5">
        <v>8.6666666666666607</v>
      </c>
      <c r="G7" s="5">
        <v>-4.478248367327451E-2</v>
      </c>
      <c r="J7" s="2" t="s">
        <v>23</v>
      </c>
      <c r="K7" s="3">
        <v>-4.478248367327451E-2</v>
      </c>
    </row>
    <row r="8" spans="2:11" x14ac:dyDescent="0.35">
      <c r="B8" s="2" t="s">
        <v>17</v>
      </c>
      <c r="C8" s="5">
        <v>48.584444444444401</v>
      </c>
      <c r="D8" s="5">
        <v>14.4744444444444</v>
      </c>
      <c r="E8" s="5">
        <v>5.3633333333333297</v>
      </c>
      <c r="F8" s="5">
        <v>9.1111111111111107</v>
      </c>
      <c r="G8" s="5">
        <v>-1.3706620005833152E-3</v>
      </c>
      <c r="J8" s="2" t="s">
        <v>17</v>
      </c>
      <c r="K8" s="3">
        <v>-1.3706620005833152E-3</v>
      </c>
    </row>
    <row r="9" spans="2:11" x14ac:dyDescent="0.35">
      <c r="B9" s="2" t="s">
        <v>20</v>
      </c>
      <c r="C9" s="5">
        <v>48.584444444444401</v>
      </c>
      <c r="D9" s="5">
        <v>14.4744444444444</v>
      </c>
      <c r="E9" s="5">
        <v>5.3633333333333297</v>
      </c>
      <c r="F9" s="5">
        <v>9.1111111111111107</v>
      </c>
      <c r="G9" s="5">
        <v>-1.3706620005833152E-3</v>
      </c>
      <c r="J9" s="2" t="s">
        <v>20</v>
      </c>
      <c r="K9" s="3">
        <v>-1.3706620005833152E-3</v>
      </c>
    </row>
    <row r="10" spans="2:11" x14ac:dyDescent="0.35">
      <c r="B10" s="2" t="s">
        <v>14</v>
      </c>
      <c r="C10" s="5">
        <v>52.288267916033199</v>
      </c>
      <c r="D10" s="5">
        <v>14.918888887432001</v>
      </c>
      <c r="E10" s="5">
        <v>8.5404708392336097</v>
      </c>
      <c r="F10" s="5">
        <v>6.3784180481984096</v>
      </c>
      <c r="G10" s="5">
        <v>8.0865589966158988E-2</v>
      </c>
      <c r="J10" s="2" t="s">
        <v>14</v>
      </c>
      <c r="K10" s="3">
        <v>8.0865589966158988E-2</v>
      </c>
    </row>
    <row r="11" spans="2:11" x14ac:dyDescent="0.35">
      <c r="B11" s="2" t="s">
        <v>24</v>
      </c>
      <c r="C11" s="5">
        <v>48.113333333333301</v>
      </c>
      <c r="D11" s="5">
        <v>14.483333333333301</v>
      </c>
      <c r="E11" s="5">
        <v>8.4833333333333307</v>
      </c>
      <c r="F11" s="5">
        <v>6</v>
      </c>
      <c r="G11" s="5">
        <v>5.0944012053221334E-2</v>
      </c>
      <c r="J11" s="2" t="s">
        <v>24</v>
      </c>
      <c r="K11" s="3">
        <v>5.0944012053221334E-2</v>
      </c>
    </row>
    <row r="12" spans="2:11" x14ac:dyDescent="0.35">
      <c r="B12" s="2" t="s">
        <v>18</v>
      </c>
      <c r="C12" s="5">
        <v>49.035166725999701</v>
      </c>
      <c r="D12" s="5">
        <v>14.4328092243186</v>
      </c>
      <c r="E12" s="5">
        <v>8.8405660377358402</v>
      </c>
      <c r="F12" s="5">
        <v>5.5922431865827997</v>
      </c>
      <c r="G12" s="5">
        <v>-3.874771649086467E-2</v>
      </c>
      <c r="J12" s="2" t="s">
        <v>18</v>
      </c>
      <c r="K12" s="3">
        <v>-3.874771649086467E-2</v>
      </c>
    </row>
    <row r="13" spans="2:11" x14ac:dyDescent="0.35">
      <c r="B13" s="2" t="s">
        <v>21</v>
      </c>
      <c r="C13" s="5">
        <v>48.948888888888803</v>
      </c>
      <c r="D13" s="5">
        <v>14.5522222222222</v>
      </c>
      <c r="E13" s="5">
        <v>8.9966666666666608</v>
      </c>
      <c r="F13" s="5">
        <v>5.55555555555555</v>
      </c>
      <c r="G13" s="5">
        <v>-5.6410256410256342E-2</v>
      </c>
      <c r="J13" s="2" t="s">
        <v>21</v>
      </c>
      <c r="K13" s="3">
        <v>-5.6410256410256342E-2</v>
      </c>
    </row>
    <row r="14" spans="2:11" x14ac:dyDescent="0.35">
      <c r="B14" s="2" t="s">
        <v>15</v>
      </c>
      <c r="C14" s="5">
        <v>56.930756838074998</v>
      </c>
      <c r="D14" s="5">
        <v>14.8743317493766</v>
      </c>
      <c r="E14" s="5">
        <v>7.2279310840706303</v>
      </c>
      <c r="F14" s="5">
        <v>7.6464006653060199</v>
      </c>
      <c r="G14" s="5">
        <v>-1.3524194518457322E-2</v>
      </c>
      <c r="J14" s="2" t="s">
        <v>15</v>
      </c>
      <c r="K14" s="3">
        <v>-1.3524194518457322E-2</v>
      </c>
    </row>
    <row r="15" spans="2:11" x14ac:dyDescent="0.35">
      <c r="J15" s="37" t="s">
        <v>52</v>
      </c>
      <c r="K15" s="38">
        <v>-1.4170622585119957E-2</v>
      </c>
    </row>
  </sheetData>
  <conditionalFormatting pivot="1" sqref="C4:C14">
    <cfRule type="colorScale" priority="6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4:D1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E4:E14">
    <cfRule type="colorScale" priority="4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F4:F14">
    <cfRule type="colorScale" priority="3">
      <colorScale>
        <cfvo type="min"/>
        <cfvo type="max"/>
        <color theme="9" tint="0.59999389629810485"/>
        <color theme="9" tint="-0.249977111117893"/>
      </colorScale>
    </cfRule>
  </conditionalFormatting>
  <conditionalFormatting sqref="G4:G14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Relative_res</vt:lpstr>
      <vt:lpstr>variance</vt:lpstr>
      <vt:lpstr>gainRation</vt:lpstr>
      <vt:lpstr>Sheet2</vt:lpstr>
      <vt:lpstr>gainRation (2)</vt:lpstr>
      <vt:lpstr>alt_by_col</vt:lpstr>
      <vt:lpstr>Sum_res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2020-11-22T11:30:35Z</dcterms:created>
  <dcterms:modified xsi:type="dcterms:W3CDTF">2021-02-11T08:23:43Z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9c95c984-29a9-4b61-af16-93580f485b33</vt:lpwstr>
  </property>
</Properties>
</file>