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dacorp-my.sharepoint.com/personal/ana_brasileiro_cp2_com_br/Documents/Documentos/"/>
    </mc:Choice>
  </mc:AlternateContent>
  <xr:revisionPtr revIDLastSave="128" documentId="8_{445D3452-EBBD-495A-B605-8EE9FC826E01}" xr6:coauthVersionLast="47" xr6:coauthVersionMax="47" xr10:uidLastSave="{0F26A1FF-5AF0-4DE9-9016-9164702620B2}"/>
  <bookViews>
    <workbookView xWindow="16284" yWindow="-3792" windowWidth="23256" windowHeight="12456" xr2:uid="{50EDF1A6-560E-49D0-B678-9E184CA07ACA}"/>
  </bookViews>
  <sheets>
    <sheet name="Ferramenta" sheetId="1" r:id="rId1"/>
    <sheet name="Apoio" sheetId="2" r:id="rId2"/>
  </sheets>
  <definedNames>
    <definedName name="desejo_investimento">Ferramenta!$F$12</definedName>
    <definedName name="investimento">Ferramenta!$F$16</definedName>
    <definedName name="patrimonio">Ferramenta!$F$19</definedName>
    <definedName name="rendimento">Ferramenta!$F$11</definedName>
    <definedName name="salario">Ferramenta!$F$10</definedName>
    <definedName name="taxa">Ferramenta!$F$18</definedName>
    <definedName name="tempo">Ferramenta!$F$17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4" i="2"/>
  <c r="F31" i="1"/>
  <c r="F40" i="1" l="1"/>
  <c r="F13" i="1"/>
  <c r="E24" i="1"/>
  <c r="F24" i="1" s="1"/>
  <c r="E25" i="1"/>
  <c r="F25" i="1" s="1"/>
  <c r="E26" i="1"/>
  <c r="F26" i="1" s="1"/>
  <c r="E27" i="1"/>
  <c r="F27" i="1" s="1"/>
  <c r="E23" i="1"/>
  <c r="F23" i="1" s="1"/>
  <c r="F19" i="1"/>
  <c r="F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Clara Costa Brasileiro</author>
  </authors>
  <commentList>
    <comment ref="F19" authorId="0" shapeId="0" xr:uid="{8F388D9D-E04C-407E-9C48-F9D83941FF87}">
      <text>
        <r>
          <rPr>
            <b/>
            <sz val="9"/>
            <color indexed="81"/>
            <rFont val="Segoe UI"/>
            <family val="2"/>
          </rPr>
          <t>Ana Clara Costa Brasileiro:</t>
        </r>
        <r>
          <rPr>
            <sz val="9"/>
            <color indexed="81"/>
            <rFont val="Segoe UI"/>
            <family val="2"/>
          </rPr>
          <t xml:space="preserve">
Não inserir valores</t>
        </r>
      </text>
    </comment>
  </commentList>
</comments>
</file>

<file path=xl/sharedStrings.xml><?xml version="1.0" encoding="utf-8"?>
<sst xmlns="http://schemas.openxmlformats.org/spreadsheetml/2006/main" count="74" uniqueCount="39">
  <si>
    <t>Taxa de rendimento mensal</t>
  </si>
  <si>
    <t>Patrimônio acumulado</t>
  </si>
  <si>
    <t>Dividendos mensais</t>
  </si>
  <si>
    <t>Investimento Mensal</t>
  </si>
  <si>
    <t>Cenários</t>
  </si>
  <si>
    <t>Patrimônio em 2 anos</t>
  </si>
  <si>
    <t>Patrimônio em 5 anos</t>
  </si>
  <si>
    <t>Patrimônio em 10 anos</t>
  </si>
  <si>
    <t>Patrimônio em 20 anos</t>
  </si>
  <si>
    <t>Patrimônio em 30 anos</t>
  </si>
  <si>
    <t>Dividendo</t>
  </si>
  <si>
    <t>Tempo de investimento (em anos)</t>
  </si>
  <si>
    <t>Dados Iniciais</t>
  </si>
  <si>
    <t>Salário</t>
  </si>
  <si>
    <t>Rendimento da carteira</t>
  </si>
  <si>
    <t>% que deseja investir</t>
  </si>
  <si>
    <t>Valor de investimento (sugerido)</t>
  </si>
  <si>
    <t>Perfil de investidor</t>
  </si>
  <si>
    <t>Valor a ser investido</t>
  </si>
  <si>
    <t>Valor a ser investido por mês</t>
  </si>
  <si>
    <t>Tipo de FII</t>
  </si>
  <si>
    <t>% sugerido</t>
  </si>
  <si>
    <t>Valores</t>
  </si>
  <si>
    <t>Papel</t>
  </si>
  <si>
    <t>Conservador</t>
  </si>
  <si>
    <t>Tijolo</t>
  </si>
  <si>
    <t>Híbridos</t>
  </si>
  <si>
    <t>FOFs</t>
  </si>
  <si>
    <t>Desenvolvimento</t>
  </si>
  <si>
    <t>Hotelarias</t>
  </si>
  <si>
    <t>Total</t>
  </si>
  <si>
    <t xml:space="preserve"> </t>
  </si>
  <si>
    <t>Perfil</t>
  </si>
  <si>
    <t>%</t>
  </si>
  <si>
    <t>Moderado</t>
  </si>
  <si>
    <t>Agressivo</t>
  </si>
  <si>
    <t>Chave</t>
  </si>
  <si>
    <t>INVESTIMENTO</t>
  </si>
  <si>
    <t>* Tabela automática, não inserir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</si>
</sst>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 tint="9.9978637043366805E-2"/>
      <name val="Century Gothic"/>
      <family val="2"/>
    </font>
    <font>
      <sz val="11"/>
      <color theme="1"/>
      <name val="Century Gothic"/>
      <family val="2"/>
    </font>
    <font>
      <b/>
      <sz val="12"/>
      <color theme="3" tint="9.9978637043366805E-2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9" tint="-0.499984740745262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40"/>
      <color theme="0"/>
      <name val="Century Schoolbook"/>
      <family val="1"/>
    </font>
    <font>
      <sz val="9"/>
      <color theme="1"/>
      <name val="Century Gothic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double">
        <color indexed="64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double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/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/>
      <top/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double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double">
        <color indexed="64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/>
      <bottom/>
      <diagonal/>
    </border>
    <border>
      <left style="hair">
        <color theme="0" tint="-4.9989318521683403E-2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7" fillId="0" borderId="0" xfId="0" applyFont="1"/>
    <xf numFmtId="0" fontId="2" fillId="2" borderId="1" xfId="0" applyFont="1" applyFill="1" applyBorder="1" applyAlignment="1">
      <alignment vertical="center"/>
    </xf>
    <xf numFmtId="164" fontId="6" fillId="0" borderId="12" xfId="1" applyNumberFormat="1" applyFont="1" applyBorder="1" applyAlignment="1">
      <alignment horizontal="right"/>
    </xf>
    <xf numFmtId="9" fontId="6" fillId="0" borderId="14" xfId="2" applyFont="1" applyBorder="1" applyAlignment="1">
      <alignment horizontal="right"/>
    </xf>
    <xf numFmtId="164" fontId="6" fillId="0" borderId="16" xfId="0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0" fontId="6" fillId="0" borderId="7" xfId="2" applyNumberFormat="1" applyFont="1" applyBorder="1" applyAlignment="1">
      <alignment horizontal="right"/>
    </xf>
    <xf numFmtId="8" fontId="8" fillId="3" borderId="7" xfId="0" applyNumberFormat="1" applyFont="1" applyFill="1" applyBorder="1" applyAlignment="1">
      <alignment horizontal="right"/>
    </xf>
    <xf numFmtId="8" fontId="8" fillId="3" borderId="10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vertical="center"/>
    </xf>
    <xf numFmtId="0" fontId="10" fillId="4" borderId="1" xfId="0" applyFont="1" applyFill="1" applyBorder="1"/>
    <xf numFmtId="0" fontId="10" fillId="4" borderId="1" xfId="0" applyFont="1" applyFill="1" applyBorder="1" applyAlignment="1">
      <alignment vertical="center"/>
    </xf>
    <xf numFmtId="164" fontId="3" fillId="2" borderId="0" xfId="0" applyNumberFormat="1" applyFont="1" applyFill="1"/>
    <xf numFmtId="0" fontId="3" fillId="6" borderId="0" xfId="0" applyFont="1" applyFill="1" applyAlignment="1">
      <alignment horizontal="right"/>
    </xf>
    <xf numFmtId="9" fontId="3" fillId="0" borderId="0" xfId="2" applyFont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2" fillId="5" borderId="29" xfId="0" applyFont="1" applyFill="1" applyBorder="1"/>
    <xf numFmtId="0" fontId="11" fillId="5" borderId="29" xfId="0" applyFont="1" applyFill="1" applyBorder="1"/>
    <xf numFmtId="164" fontId="12" fillId="5" borderId="29" xfId="0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6" fillId="6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164" fontId="3" fillId="3" borderId="30" xfId="0" applyNumberFormat="1" applyFont="1" applyFill="1" applyBorder="1" applyAlignment="1">
      <alignment horizontal="center"/>
    </xf>
    <xf numFmtId="164" fontId="3" fillId="3" borderId="31" xfId="0" applyNumberFormat="1" applyFont="1" applyFill="1" applyBorder="1" applyAlignment="1">
      <alignment horizontal="center"/>
    </xf>
    <xf numFmtId="164" fontId="3" fillId="3" borderId="32" xfId="0" applyNumberFormat="1" applyFont="1" applyFill="1" applyBorder="1" applyAlignment="1">
      <alignment horizontal="center"/>
    </xf>
    <xf numFmtId="0" fontId="5" fillId="3" borderId="20" xfId="0" applyFont="1" applyFill="1" applyBorder="1"/>
    <xf numFmtId="164" fontId="3" fillId="3" borderId="21" xfId="1" applyNumberFormat="1" applyFont="1" applyFill="1" applyBorder="1" applyAlignment="1">
      <alignment horizontal="right"/>
    </xf>
    <xf numFmtId="164" fontId="3" fillId="3" borderId="22" xfId="0" applyNumberFormat="1" applyFont="1" applyFill="1" applyBorder="1" applyAlignment="1">
      <alignment horizontal="right"/>
    </xf>
    <xf numFmtId="0" fontId="5" fillId="3" borderId="23" xfId="0" applyFont="1" applyFill="1" applyBorder="1"/>
    <xf numFmtId="164" fontId="3" fillId="3" borderId="24" xfId="1" applyNumberFormat="1" applyFont="1" applyFill="1" applyBorder="1" applyAlignment="1">
      <alignment horizontal="right"/>
    </xf>
    <xf numFmtId="164" fontId="3" fillId="3" borderId="25" xfId="0" applyNumberFormat="1" applyFont="1" applyFill="1" applyBorder="1" applyAlignment="1">
      <alignment horizontal="right"/>
    </xf>
    <xf numFmtId="0" fontId="3" fillId="3" borderId="26" xfId="0" applyFont="1" applyFill="1" applyBorder="1" applyAlignment="1">
      <alignment horizontal="left"/>
    </xf>
    <xf numFmtId="164" fontId="3" fillId="3" borderId="27" xfId="1" applyNumberFormat="1" applyFont="1" applyFill="1" applyBorder="1" applyAlignment="1">
      <alignment horizontal="right"/>
    </xf>
    <xf numFmtId="164" fontId="3" fillId="3" borderId="28" xfId="1" applyNumberFormat="1" applyFont="1" applyFill="1" applyBorder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0" fontId="14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1193BB"/>
      <color rgb="FF1465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9C-47CA-B7F2-11DD511E9532}"/>
              </c:ext>
            </c:extLst>
          </c:dPt>
          <c:dPt>
            <c:idx val="1"/>
            <c:bubble3D val="0"/>
            <c:spPr>
              <a:solidFill>
                <a:srgbClr val="1465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9C-47CA-B7F2-11DD511E9532}"/>
              </c:ext>
            </c:extLst>
          </c:dPt>
          <c:dPt>
            <c:idx val="2"/>
            <c:bubble3D val="0"/>
            <c:spPr>
              <a:solidFill>
                <a:srgbClr val="1193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C-47CA-B7F2-11DD511E95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E9C-47CA-B7F2-11DD511E9532}"/>
              </c:ext>
            </c:extLst>
          </c:dPt>
          <c:dPt>
            <c:idx val="4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9C-47CA-B7F2-11DD511E953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1">
                      <a:tint val="50000"/>
                      <a:lumMod val="60000"/>
                      <a:lumOff val="40000"/>
                    </a:schemeClr>
                  </a:gs>
                  <a:gs pos="0">
                    <a:schemeClr val="accent1">
                      <a:tint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Ferramenta!$D$34:$D$39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Ferramenta!$E$34:$E$39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C-47CA-B7F2-11DD511E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35085</xdr:colOff>
      <xdr:row>2</xdr:row>
      <xdr:rowOff>173144</xdr:rowOff>
    </xdr:from>
    <xdr:to>
      <xdr:col>3</xdr:col>
      <xdr:colOff>401743</xdr:colOff>
      <xdr:row>5</xdr:row>
      <xdr:rowOff>46144</xdr:rowOff>
    </xdr:to>
    <xdr:sp macro="" textlink="">
      <xdr:nvSpPr>
        <xdr:cNvPr id="7" name="Forma Livre: Forma 6">
          <a:extLst>
            <a:ext uri="{FF2B5EF4-FFF2-40B4-BE49-F238E27FC236}">
              <a16:creationId xmlns:a16="http://schemas.microsoft.com/office/drawing/2014/main" id="{4682DE4B-9BFB-B7F7-7C1D-DAA34F7323A6}"/>
            </a:ext>
          </a:extLst>
        </xdr:cNvPr>
        <xdr:cNvSpPr/>
      </xdr:nvSpPr>
      <xdr:spPr>
        <a:xfrm>
          <a:off x="661618" y="596477"/>
          <a:ext cx="679925" cy="508000"/>
        </a:xfrm>
        <a:custGeom>
          <a:avLst/>
          <a:gdLst>
            <a:gd name="connsiteX0" fmla="*/ 28626 w 772528"/>
            <a:gd name="connsiteY0" fmla="*/ 368207 h 599164"/>
            <a:gd name="connsiteX1" fmla="*/ 63869 w 772528"/>
            <a:gd name="connsiteY1" fmla="*/ 376726 h 599164"/>
            <a:gd name="connsiteX2" fmla="*/ 77204 w 772528"/>
            <a:gd name="connsiteY2" fmla="*/ 388084 h 599164"/>
            <a:gd name="connsiteX3" fmla="*/ 148641 w 772528"/>
            <a:gd name="connsiteY3" fmla="*/ 485579 h 599164"/>
            <a:gd name="connsiteX4" fmla="*/ 155309 w 772528"/>
            <a:gd name="connsiteY4" fmla="*/ 496937 h 599164"/>
            <a:gd name="connsiteX5" fmla="*/ 169596 w 772528"/>
            <a:gd name="connsiteY5" fmla="*/ 583073 h 599164"/>
            <a:gd name="connsiteX6" fmla="*/ 188646 w 772528"/>
            <a:gd name="connsiteY6" fmla="*/ 599164 h 599164"/>
            <a:gd name="connsiteX7" fmla="*/ 251511 w 772528"/>
            <a:gd name="connsiteY7" fmla="*/ 599164 h 599164"/>
            <a:gd name="connsiteX8" fmla="*/ 270561 w 772528"/>
            <a:gd name="connsiteY8" fmla="*/ 583073 h 599164"/>
            <a:gd name="connsiteX9" fmla="*/ 275324 w 772528"/>
            <a:gd name="connsiteY9" fmla="*/ 552783 h 599164"/>
            <a:gd name="connsiteX10" fmla="*/ 298184 w 772528"/>
            <a:gd name="connsiteY10" fmla="*/ 557516 h 599164"/>
            <a:gd name="connsiteX11" fmla="*/ 305804 w 772528"/>
            <a:gd name="connsiteY11" fmla="*/ 558463 h 599164"/>
            <a:gd name="connsiteX12" fmla="*/ 343904 w 772528"/>
            <a:gd name="connsiteY12" fmla="*/ 561302 h 599164"/>
            <a:gd name="connsiteX13" fmla="*/ 421056 w 772528"/>
            <a:gd name="connsiteY13" fmla="*/ 550890 h 599164"/>
            <a:gd name="connsiteX14" fmla="*/ 426771 w 772528"/>
            <a:gd name="connsiteY14" fmla="*/ 583073 h 599164"/>
            <a:gd name="connsiteX15" fmla="*/ 445821 w 772528"/>
            <a:gd name="connsiteY15" fmla="*/ 599164 h 599164"/>
            <a:gd name="connsiteX16" fmla="*/ 508686 w 772528"/>
            <a:gd name="connsiteY16" fmla="*/ 599164 h 599164"/>
            <a:gd name="connsiteX17" fmla="*/ 527736 w 772528"/>
            <a:gd name="connsiteY17" fmla="*/ 583073 h 599164"/>
            <a:gd name="connsiteX18" fmla="*/ 542024 w 772528"/>
            <a:gd name="connsiteY18" fmla="*/ 496937 h 599164"/>
            <a:gd name="connsiteX19" fmla="*/ 548691 w 772528"/>
            <a:gd name="connsiteY19" fmla="*/ 485579 h 599164"/>
            <a:gd name="connsiteX20" fmla="*/ 557264 w 772528"/>
            <a:gd name="connsiteY20" fmla="*/ 478006 h 599164"/>
            <a:gd name="connsiteX21" fmla="*/ 565836 w 772528"/>
            <a:gd name="connsiteY21" fmla="*/ 470434 h 599164"/>
            <a:gd name="connsiteX22" fmla="*/ 647751 w 772528"/>
            <a:gd name="connsiteY22" fmla="*/ 294376 h 599164"/>
            <a:gd name="connsiteX23" fmla="*/ 642036 w 772528"/>
            <a:gd name="connsiteY23" fmla="*/ 247995 h 599164"/>
            <a:gd name="connsiteX24" fmla="*/ 638226 w 772528"/>
            <a:gd name="connsiteY24" fmla="*/ 235690 h 599164"/>
            <a:gd name="connsiteX25" fmla="*/ 679184 w 772528"/>
            <a:gd name="connsiteY25" fmla="*/ 228118 h 599164"/>
            <a:gd name="connsiteX26" fmla="*/ 666801 w 772528"/>
            <a:gd name="connsiteY26" fmla="*/ 264087 h 599164"/>
            <a:gd name="connsiteX27" fmla="*/ 678231 w 772528"/>
            <a:gd name="connsiteY27" fmla="*/ 304788 h 599164"/>
            <a:gd name="connsiteX28" fmla="*/ 708711 w 772528"/>
            <a:gd name="connsiteY28" fmla="*/ 317093 h 599164"/>
            <a:gd name="connsiteX29" fmla="*/ 743001 w 772528"/>
            <a:gd name="connsiteY29" fmla="*/ 291536 h 599164"/>
            <a:gd name="connsiteX30" fmla="*/ 731571 w 772528"/>
            <a:gd name="connsiteY30" fmla="*/ 232851 h 599164"/>
            <a:gd name="connsiteX31" fmla="*/ 716331 w 772528"/>
            <a:gd name="connsiteY31" fmla="*/ 220545 h 599164"/>
            <a:gd name="connsiteX32" fmla="*/ 762051 w 772528"/>
            <a:gd name="connsiteY32" fmla="*/ 215813 h 599164"/>
            <a:gd name="connsiteX33" fmla="*/ 772529 w 772528"/>
            <a:gd name="connsiteY33" fmla="*/ 207294 h 599164"/>
            <a:gd name="connsiteX34" fmla="*/ 763956 w 772528"/>
            <a:gd name="connsiteY34" fmla="*/ 196882 h 599164"/>
            <a:gd name="connsiteX35" fmla="*/ 763956 w 772528"/>
            <a:gd name="connsiteY35" fmla="*/ 196882 h 599164"/>
            <a:gd name="connsiteX36" fmla="*/ 695376 w 772528"/>
            <a:gd name="connsiteY36" fmla="*/ 211080 h 599164"/>
            <a:gd name="connsiteX37" fmla="*/ 632511 w 772528"/>
            <a:gd name="connsiteY37" fmla="*/ 216759 h 599164"/>
            <a:gd name="connsiteX38" fmla="*/ 630606 w 772528"/>
            <a:gd name="connsiteY38" fmla="*/ 211080 h 599164"/>
            <a:gd name="connsiteX39" fmla="*/ 342951 w 772528"/>
            <a:gd name="connsiteY39" fmla="*/ 29343 h 599164"/>
            <a:gd name="connsiteX40" fmla="*/ 223889 w 772528"/>
            <a:gd name="connsiteY40" fmla="*/ 55846 h 599164"/>
            <a:gd name="connsiteX41" fmla="*/ 106731 w 772528"/>
            <a:gd name="connsiteY41" fmla="*/ 947 h 599164"/>
            <a:gd name="connsiteX42" fmla="*/ 102921 w 772528"/>
            <a:gd name="connsiteY42" fmla="*/ 0 h 599164"/>
            <a:gd name="connsiteX43" fmla="*/ 93396 w 772528"/>
            <a:gd name="connsiteY43" fmla="*/ 9465 h 599164"/>
            <a:gd name="connsiteX44" fmla="*/ 93396 w 772528"/>
            <a:gd name="connsiteY44" fmla="*/ 12305 h 599164"/>
            <a:gd name="connsiteX45" fmla="*/ 131496 w 772528"/>
            <a:gd name="connsiteY45" fmla="*/ 119265 h 599164"/>
            <a:gd name="connsiteX46" fmla="*/ 121971 w 772528"/>
            <a:gd name="connsiteY46" fmla="*/ 129677 h 599164"/>
            <a:gd name="connsiteX47" fmla="*/ 121019 w 772528"/>
            <a:gd name="connsiteY47" fmla="*/ 130623 h 599164"/>
            <a:gd name="connsiteX48" fmla="*/ 76251 w 772528"/>
            <a:gd name="connsiteY48" fmla="*/ 200668 h 599164"/>
            <a:gd name="connsiteX49" fmla="*/ 62916 w 772528"/>
            <a:gd name="connsiteY49" fmla="*/ 212027 h 599164"/>
            <a:gd name="connsiteX50" fmla="*/ 28626 w 772528"/>
            <a:gd name="connsiteY50" fmla="*/ 220545 h 599164"/>
            <a:gd name="connsiteX51" fmla="*/ 51 w 772528"/>
            <a:gd name="connsiteY51" fmla="*/ 257461 h 599164"/>
            <a:gd name="connsiteX52" fmla="*/ 51 w 772528"/>
            <a:gd name="connsiteY52" fmla="*/ 331291 h 599164"/>
            <a:gd name="connsiteX53" fmla="*/ 28626 w 772528"/>
            <a:gd name="connsiteY53" fmla="*/ 368207 h 599164"/>
            <a:gd name="connsiteX54" fmla="*/ 685851 w 772528"/>
            <a:gd name="connsiteY54" fmla="*/ 265980 h 599164"/>
            <a:gd name="connsiteX55" fmla="*/ 699186 w 772528"/>
            <a:gd name="connsiteY55" fmla="*/ 232851 h 599164"/>
            <a:gd name="connsiteX56" fmla="*/ 718236 w 772528"/>
            <a:gd name="connsiteY56" fmla="*/ 247049 h 599164"/>
            <a:gd name="connsiteX57" fmla="*/ 725856 w 772528"/>
            <a:gd name="connsiteY57" fmla="*/ 284911 h 599164"/>
            <a:gd name="connsiteX58" fmla="*/ 708711 w 772528"/>
            <a:gd name="connsiteY58" fmla="*/ 298162 h 599164"/>
            <a:gd name="connsiteX59" fmla="*/ 692519 w 772528"/>
            <a:gd name="connsiteY59" fmla="*/ 291536 h 599164"/>
            <a:gd name="connsiteX60" fmla="*/ 685851 w 772528"/>
            <a:gd name="connsiteY60" fmla="*/ 265980 h 599164"/>
            <a:gd name="connsiteX61" fmla="*/ 19101 w 772528"/>
            <a:gd name="connsiteY61" fmla="*/ 257461 h 599164"/>
            <a:gd name="connsiteX62" fmla="*/ 32436 w 772528"/>
            <a:gd name="connsiteY62" fmla="*/ 239476 h 599164"/>
            <a:gd name="connsiteX63" fmla="*/ 32436 w 772528"/>
            <a:gd name="connsiteY63" fmla="*/ 239476 h 599164"/>
            <a:gd name="connsiteX64" fmla="*/ 32436 w 772528"/>
            <a:gd name="connsiteY64" fmla="*/ 239476 h 599164"/>
            <a:gd name="connsiteX65" fmla="*/ 66726 w 772528"/>
            <a:gd name="connsiteY65" fmla="*/ 230957 h 599164"/>
            <a:gd name="connsiteX66" fmla="*/ 66726 w 772528"/>
            <a:gd name="connsiteY66" fmla="*/ 230957 h 599164"/>
            <a:gd name="connsiteX67" fmla="*/ 66726 w 772528"/>
            <a:gd name="connsiteY67" fmla="*/ 230957 h 599164"/>
            <a:gd name="connsiteX68" fmla="*/ 92444 w 772528"/>
            <a:gd name="connsiteY68" fmla="*/ 208240 h 599164"/>
            <a:gd name="connsiteX69" fmla="*/ 130544 w 772528"/>
            <a:gd name="connsiteY69" fmla="*/ 148608 h 599164"/>
            <a:gd name="connsiteX70" fmla="*/ 130544 w 772528"/>
            <a:gd name="connsiteY70" fmla="*/ 148608 h 599164"/>
            <a:gd name="connsiteX71" fmla="*/ 163881 w 772528"/>
            <a:gd name="connsiteY71" fmla="*/ 117372 h 599164"/>
            <a:gd name="connsiteX72" fmla="*/ 164834 w 772528"/>
            <a:gd name="connsiteY72" fmla="*/ 104120 h 599164"/>
            <a:gd name="connsiteX73" fmla="*/ 151499 w 772528"/>
            <a:gd name="connsiteY73" fmla="*/ 103174 h 599164"/>
            <a:gd name="connsiteX74" fmla="*/ 151499 w 772528"/>
            <a:gd name="connsiteY74" fmla="*/ 103174 h 599164"/>
            <a:gd name="connsiteX75" fmla="*/ 145784 w 772528"/>
            <a:gd name="connsiteY75" fmla="*/ 107906 h 599164"/>
            <a:gd name="connsiteX76" fmla="*/ 118161 w 772528"/>
            <a:gd name="connsiteY76" fmla="*/ 29343 h 599164"/>
            <a:gd name="connsiteX77" fmla="*/ 118161 w 772528"/>
            <a:gd name="connsiteY77" fmla="*/ 29343 h 599164"/>
            <a:gd name="connsiteX78" fmla="*/ 118161 w 772528"/>
            <a:gd name="connsiteY78" fmla="*/ 29343 h 599164"/>
            <a:gd name="connsiteX79" fmla="*/ 214364 w 772528"/>
            <a:gd name="connsiteY79" fmla="*/ 74777 h 599164"/>
            <a:gd name="connsiteX80" fmla="*/ 221984 w 772528"/>
            <a:gd name="connsiteY80" fmla="*/ 78563 h 599164"/>
            <a:gd name="connsiteX81" fmla="*/ 229604 w 772528"/>
            <a:gd name="connsiteY81" fmla="*/ 74777 h 599164"/>
            <a:gd name="connsiteX82" fmla="*/ 342951 w 772528"/>
            <a:gd name="connsiteY82" fmla="*/ 48274 h 599164"/>
            <a:gd name="connsiteX83" fmla="*/ 612509 w 772528"/>
            <a:gd name="connsiteY83" fmla="*/ 218652 h 599164"/>
            <a:gd name="connsiteX84" fmla="*/ 623939 w 772528"/>
            <a:gd name="connsiteY84" fmla="*/ 253675 h 599164"/>
            <a:gd name="connsiteX85" fmla="*/ 628701 w 772528"/>
            <a:gd name="connsiteY85" fmla="*/ 295323 h 599164"/>
            <a:gd name="connsiteX86" fmla="*/ 543929 w 772528"/>
            <a:gd name="connsiteY86" fmla="*/ 464755 h 599164"/>
            <a:gd name="connsiteX87" fmla="*/ 501066 w 772528"/>
            <a:gd name="connsiteY87" fmla="*/ 498830 h 599164"/>
            <a:gd name="connsiteX88" fmla="*/ 499161 w 772528"/>
            <a:gd name="connsiteY88" fmla="*/ 512082 h 599164"/>
            <a:gd name="connsiteX89" fmla="*/ 506781 w 772528"/>
            <a:gd name="connsiteY89" fmla="*/ 515868 h 599164"/>
            <a:gd name="connsiteX90" fmla="*/ 512496 w 772528"/>
            <a:gd name="connsiteY90" fmla="*/ 513975 h 599164"/>
            <a:gd name="connsiteX91" fmla="*/ 520116 w 772528"/>
            <a:gd name="connsiteY91" fmla="*/ 508296 h 599164"/>
            <a:gd name="connsiteX92" fmla="*/ 507734 w 772528"/>
            <a:gd name="connsiteY92" fmla="*/ 580233 h 599164"/>
            <a:gd name="connsiteX93" fmla="*/ 507734 w 772528"/>
            <a:gd name="connsiteY93" fmla="*/ 581180 h 599164"/>
            <a:gd name="connsiteX94" fmla="*/ 507734 w 772528"/>
            <a:gd name="connsiteY94" fmla="*/ 581180 h 599164"/>
            <a:gd name="connsiteX95" fmla="*/ 444869 w 772528"/>
            <a:gd name="connsiteY95" fmla="*/ 581180 h 599164"/>
            <a:gd name="connsiteX96" fmla="*/ 444869 w 772528"/>
            <a:gd name="connsiteY96" fmla="*/ 580233 h 599164"/>
            <a:gd name="connsiteX97" fmla="*/ 439154 w 772528"/>
            <a:gd name="connsiteY97" fmla="*/ 548051 h 599164"/>
            <a:gd name="connsiteX98" fmla="*/ 435344 w 772528"/>
            <a:gd name="connsiteY98" fmla="*/ 527227 h 599164"/>
            <a:gd name="connsiteX99" fmla="*/ 415341 w 772528"/>
            <a:gd name="connsiteY99" fmla="*/ 532906 h 599164"/>
            <a:gd name="connsiteX100" fmla="*/ 342951 w 772528"/>
            <a:gd name="connsiteY100" fmla="*/ 542371 h 599164"/>
            <a:gd name="connsiteX101" fmla="*/ 300089 w 772528"/>
            <a:gd name="connsiteY101" fmla="*/ 538585 h 599164"/>
            <a:gd name="connsiteX102" fmla="*/ 239129 w 772528"/>
            <a:gd name="connsiteY102" fmla="*/ 520601 h 599164"/>
            <a:gd name="connsiteX103" fmla="*/ 226746 w 772528"/>
            <a:gd name="connsiteY103" fmla="*/ 525334 h 599164"/>
            <a:gd name="connsiteX104" fmla="*/ 231509 w 772528"/>
            <a:gd name="connsiteY104" fmla="*/ 537639 h 599164"/>
            <a:gd name="connsiteX105" fmla="*/ 255321 w 772528"/>
            <a:gd name="connsiteY105" fmla="*/ 546158 h 599164"/>
            <a:gd name="connsiteX106" fmla="*/ 256274 w 772528"/>
            <a:gd name="connsiteY106" fmla="*/ 549944 h 599164"/>
            <a:gd name="connsiteX107" fmla="*/ 251511 w 772528"/>
            <a:gd name="connsiteY107" fmla="*/ 579287 h 599164"/>
            <a:gd name="connsiteX108" fmla="*/ 251511 w 772528"/>
            <a:gd name="connsiteY108" fmla="*/ 580233 h 599164"/>
            <a:gd name="connsiteX109" fmla="*/ 251511 w 772528"/>
            <a:gd name="connsiteY109" fmla="*/ 580233 h 599164"/>
            <a:gd name="connsiteX110" fmla="*/ 188646 w 772528"/>
            <a:gd name="connsiteY110" fmla="*/ 580233 h 599164"/>
            <a:gd name="connsiteX111" fmla="*/ 188646 w 772528"/>
            <a:gd name="connsiteY111" fmla="*/ 579287 h 599164"/>
            <a:gd name="connsiteX112" fmla="*/ 174359 w 772528"/>
            <a:gd name="connsiteY112" fmla="*/ 493151 h 599164"/>
            <a:gd name="connsiteX113" fmla="*/ 174359 w 772528"/>
            <a:gd name="connsiteY113" fmla="*/ 493151 h 599164"/>
            <a:gd name="connsiteX114" fmla="*/ 174359 w 772528"/>
            <a:gd name="connsiteY114" fmla="*/ 493151 h 599164"/>
            <a:gd name="connsiteX115" fmla="*/ 162929 w 772528"/>
            <a:gd name="connsiteY115" fmla="*/ 472327 h 599164"/>
            <a:gd name="connsiteX116" fmla="*/ 162929 w 772528"/>
            <a:gd name="connsiteY116" fmla="*/ 472327 h 599164"/>
            <a:gd name="connsiteX117" fmla="*/ 162929 w 772528"/>
            <a:gd name="connsiteY117" fmla="*/ 472327 h 599164"/>
            <a:gd name="connsiteX118" fmla="*/ 96254 w 772528"/>
            <a:gd name="connsiteY118" fmla="*/ 381458 h 599164"/>
            <a:gd name="connsiteX119" fmla="*/ 96254 w 772528"/>
            <a:gd name="connsiteY119" fmla="*/ 381458 h 599164"/>
            <a:gd name="connsiteX120" fmla="*/ 96254 w 772528"/>
            <a:gd name="connsiteY120" fmla="*/ 381458 h 599164"/>
            <a:gd name="connsiteX121" fmla="*/ 71489 w 772528"/>
            <a:gd name="connsiteY121" fmla="*/ 360634 h 599164"/>
            <a:gd name="connsiteX122" fmla="*/ 70536 w 772528"/>
            <a:gd name="connsiteY122" fmla="*/ 360634 h 599164"/>
            <a:gd name="connsiteX123" fmla="*/ 69584 w 772528"/>
            <a:gd name="connsiteY123" fmla="*/ 360634 h 599164"/>
            <a:gd name="connsiteX124" fmla="*/ 34341 w 772528"/>
            <a:gd name="connsiteY124" fmla="*/ 352115 h 599164"/>
            <a:gd name="connsiteX125" fmla="*/ 20054 w 772528"/>
            <a:gd name="connsiteY125" fmla="*/ 333185 h 599164"/>
            <a:gd name="connsiteX126" fmla="*/ 20054 w 772528"/>
            <a:gd name="connsiteY126" fmla="*/ 257461 h 5991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</a:cxnLst>
          <a:rect l="l" t="t" r="r" b="b"/>
          <a:pathLst>
            <a:path w="772528" h="599164">
              <a:moveTo>
                <a:pt x="28626" y="368207"/>
              </a:moveTo>
              <a:lnTo>
                <a:pt x="63869" y="376726"/>
              </a:lnTo>
              <a:cubicBezTo>
                <a:pt x="69584" y="378619"/>
                <a:pt x="74346" y="382405"/>
                <a:pt x="77204" y="388084"/>
              </a:cubicBezTo>
              <a:cubicBezTo>
                <a:pt x="93396" y="425000"/>
                <a:pt x="118161" y="458129"/>
                <a:pt x="148641" y="485579"/>
              </a:cubicBezTo>
              <a:cubicBezTo>
                <a:pt x="151499" y="488418"/>
                <a:pt x="154356" y="492204"/>
                <a:pt x="155309" y="496937"/>
              </a:cubicBezTo>
              <a:lnTo>
                <a:pt x="169596" y="583073"/>
              </a:lnTo>
              <a:cubicBezTo>
                <a:pt x="171501" y="592538"/>
                <a:pt x="179121" y="599164"/>
                <a:pt x="188646" y="599164"/>
              </a:cubicBezTo>
              <a:lnTo>
                <a:pt x="251511" y="599164"/>
              </a:lnTo>
              <a:cubicBezTo>
                <a:pt x="261036" y="599164"/>
                <a:pt x="268656" y="592538"/>
                <a:pt x="270561" y="583073"/>
              </a:cubicBezTo>
              <a:lnTo>
                <a:pt x="275324" y="552783"/>
              </a:lnTo>
              <a:cubicBezTo>
                <a:pt x="282944" y="554677"/>
                <a:pt x="290564" y="556570"/>
                <a:pt x="298184" y="557516"/>
              </a:cubicBezTo>
              <a:lnTo>
                <a:pt x="305804" y="558463"/>
              </a:lnTo>
              <a:cubicBezTo>
                <a:pt x="318186" y="560356"/>
                <a:pt x="331521" y="561302"/>
                <a:pt x="343904" y="561302"/>
              </a:cubicBezTo>
              <a:cubicBezTo>
                <a:pt x="369621" y="561302"/>
                <a:pt x="396291" y="557516"/>
                <a:pt x="421056" y="550890"/>
              </a:cubicBezTo>
              <a:lnTo>
                <a:pt x="426771" y="583073"/>
              </a:lnTo>
              <a:cubicBezTo>
                <a:pt x="428676" y="592538"/>
                <a:pt x="436296" y="599164"/>
                <a:pt x="445821" y="599164"/>
              </a:cubicBezTo>
              <a:lnTo>
                <a:pt x="508686" y="599164"/>
              </a:lnTo>
              <a:cubicBezTo>
                <a:pt x="518211" y="599164"/>
                <a:pt x="525831" y="592538"/>
                <a:pt x="527736" y="583073"/>
              </a:cubicBezTo>
              <a:lnTo>
                <a:pt x="542024" y="496937"/>
              </a:lnTo>
              <a:cubicBezTo>
                <a:pt x="542976" y="492204"/>
                <a:pt x="544881" y="488418"/>
                <a:pt x="548691" y="485579"/>
              </a:cubicBezTo>
              <a:cubicBezTo>
                <a:pt x="551549" y="482739"/>
                <a:pt x="554406" y="479899"/>
                <a:pt x="557264" y="478006"/>
              </a:cubicBezTo>
              <a:lnTo>
                <a:pt x="565836" y="470434"/>
              </a:lnTo>
              <a:cubicBezTo>
                <a:pt x="614414" y="422160"/>
                <a:pt x="647751" y="361581"/>
                <a:pt x="647751" y="294376"/>
              </a:cubicBezTo>
              <a:cubicBezTo>
                <a:pt x="647751" y="278285"/>
                <a:pt x="645846" y="263140"/>
                <a:pt x="642036" y="247995"/>
              </a:cubicBezTo>
              <a:lnTo>
                <a:pt x="638226" y="235690"/>
              </a:lnTo>
              <a:cubicBezTo>
                <a:pt x="651561" y="230957"/>
                <a:pt x="664896" y="228118"/>
                <a:pt x="679184" y="228118"/>
              </a:cubicBezTo>
              <a:cubicBezTo>
                <a:pt x="672516" y="239476"/>
                <a:pt x="667754" y="251781"/>
                <a:pt x="666801" y="264087"/>
              </a:cubicBezTo>
              <a:cubicBezTo>
                <a:pt x="664896" y="279231"/>
                <a:pt x="669659" y="293430"/>
                <a:pt x="678231" y="304788"/>
              </a:cubicBezTo>
              <a:cubicBezTo>
                <a:pt x="685851" y="313307"/>
                <a:pt x="697281" y="318040"/>
                <a:pt x="708711" y="317093"/>
              </a:cubicBezTo>
              <a:cubicBezTo>
                <a:pt x="723951" y="316147"/>
                <a:pt x="738239" y="306681"/>
                <a:pt x="743001" y="291536"/>
              </a:cubicBezTo>
              <a:cubicBezTo>
                <a:pt x="751574" y="271659"/>
                <a:pt x="746811" y="248942"/>
                <a:pt x="731571" y="232851"/>
              </a:cubicBezTo>
              <a:cubicBezTo>
                <a:pt x="726809" y="228118"/>
                <a:pt x="722046" y="223385"/>
                <a:pt x="716331" y="220545"/>
              </a:cubicBezTo>
              <a:cubicBezTo>
                <a:pt x="730619" y="215813"/>
                <a:pt x="746811" y="213920"/>
                <a:pt x="762051" y="215813"/>
              </a:cubicBezTo>
              <a:cubicBezTo>
                <a:pt x="767766" y="215813"/>
                <a:pt x="771576" y="212027"/>
                <a:pt x="772529" y="207294"/>
              </a:cubicBezTo>
              <a:cubicBezTo>
                <a:pt x="772529" y="201615"/>
                <a:pt x="768719" y="197828"/>
                <a:pt x="763956" y="196882"/>
              </a:cubicBezTo>
              <a:lnTo>
                <a:pt x="763956" y="196882"/>
              </a:lnTo>
              <a:cubicBezTo>
                <a:pt x="731571" y="194989"/>
                <a:pt x="709664" y="200668"/>
                <a:pt x="695376" y="211080"/>
              </a:cubicBezTo>
              <a:cubicBezTo>
                <a:pt x="674421" y="206347"/>
                <a:pt x="652514" y="208240"/>
                <a:pt x="632511" y="216759"/>
              </a:cubicBezTo>
              <a:lnTo>
                <a:pt x="630606" y="211080"/>
              </a:lnTo>
              <a:cubicBezTo>
                <a:pt x="585839" y="106013"/>
                <a:pt x="461061" y="29343"/>
                <a:pt x="342951" y="29343"/>
              </a:cubicBezTo>
              <a:cubicBezTo>
                <a:pt x="301994" y="29343"/>
                <a:pt x="261036" y="38808"/>
                <a:pt x="223889" y="55846"/>
              </a:cubicBezTo>
              <a:lnTo>
                <a:pt x="106731" y="947"/>
              </a:lnTo>
              <a:cubicBezTo>
                <a:pt x="105779" y="0"/>
                <a:pt x="103874" y="0"/>
                <a:pt x="102921" y="0"/>
              </a:cubicBezTo>
              <a:cubicBezTo>
                <a:pt x="97206" y="0"/>
                <a:pt x="93396" y="3786"/>
                <a:pt x="93396" y="9465"/>
              </a:cubicBezTo>
              <a:cubicBezTo>
                <a:pt x="93396" y="10412"/>
                <a:pt x="93396" y="11359"/>
                <a:pt x="93396" y="12305"/>
              </a:cubicBezTo>
              <a:lnTo>
                <a:pt x="131496" y="119265"/>
              </a:lnTo>
              <a:cubicBezTo>
                <a:pt x="128639" y="122105"/>
                <a:pt x="125781" y="125891"/>
                <a:pt x="121971" y="129677"/>
              </a:cubicBezTo>
              <a:cubicBezTo>
                <a:pt x="121971" y="129677"/>
                <a:pt x="121019" y="130623"/>
                <a:pt x="121019" y="130623"/>
              </a:cubicBezTo>
              <a:cubicBezTo>
                <a:pt x="102921" y="151448"/>
                <a:pt x="87681" y="175111"/>
                <a:pt x="76251" y="200668"/>
              </a:cubicBezTo>
              <a:cubicBezTo>
                <a:pt x="74346" y="206347"/>
                <a:pt x="68631" y="211080"/>
                <a:pt x="62916" y="212027"/>
              </a:cubicBezTo>
              <a:lnTo>
                <a:pt x="28626" y="220545"/>
              </a:lnTo>
              <a:cubicBezTo>
                <a:pt x="11481" y="224332"/>
                <a:pt x="-901" y="240423"/>
                <a:pt x="51" y="257461"/>
              </a:cubicBezTo>
              <a:lnTo>
                <a:pt x="51" y="331291"/>
              </a:lnTo>
              <a:cubicBezTo>
                <a:pt x="51" y="348329"/>
                <a:pt x="11481" y="363474"/>
                <a:pt x="28626" y="368207"/>
              </a:cubicBezTo>
              <a:close/>
              <a:moveTo>
                <a:pt x="685851" y="265980"/>
              </a:moveTo>
              <a:cubicBezTo>
                <a:pt x="686804" y="253675"/>
                <a:pt x="691566" y="242316"/>
                <a:pt x="699186" y="232851"/>
              </a:cubicBezTo>
              <a:cubicBezTo>
                <a:pt x="706806" y="236637"/>
                <a:pt x="713474" y="241369"/>
                <a:pt x="718236" y="247049"/>
              </a:cubicBezTo>
              <a:cubicBezTo>
                <a:pt x="727761" y="256514"/>
                <a:pt x="731571" y="271659"/>
                <a:pt x="725856" y="284911"/>
              </a:cubicBezTo>
              <a:cubicBezTo>
                <a:pt x="723951" y="292483"/>
                <a:pt x="716331" y="298162"/>
                <a:pt x="708711" y="298162"/>
              </a:cubicBezTo>
              <a:cubicBezTo>
                <a:pt x="702996" y="298162"/>
                <a:pt x="696329" y="296269"/>
                <a:pt x="692519" y="291536"/>
              </a:cubicBezTo>
              <a:cubicBezTo>
                <a:pt x="686804" y="284911"/>
                <a:pt x="684899" y="275445"/>
                <a:pt x="685851" y="265980"/>
              </a:cubicBezTo>
              <a:close/>
              <a:moveTo>
                <a:pt x="19101" y="257461"/>
              </a:moveTo>
              <a:cubicBezTo>
                <a:pt x="18149" y="248942"/>
                <a:pt x="24816" y="241369"/>
                <a:pt x="32436" y="239476"/>
              </a:cubicBezTo>
              <a:lnTo>
                <a:pt x="32436" y="239476"/>
              </a:lnTo>
              <a:lnTo>
                <a:pt x="32436" y="239476"/>
              </a:lnTo>
              <a:lnTo>
                <a:pt x="66726" y="230957"/>
              </a:lnTo>
              <a:lnTo>
                <a:pt x="66726" y="230957"/>
              </a:lnTo>
              <a:lnTo>
                <a:pt x="66726" y="230957"/>
              </a:lnTo>
              <a:cubicBezTo>
                <a:pt x="78156" y="228118"/>
                <a:pt x="88634" y="219599"/>
                <a:pt x="92444" y="208240"/>
              </a:cubicBezTo>
              <a:cubicBezTo>
                <a:pt x="101969" y="186470"/>
                <a:pt x="115304" y="166592"/>
                <a:pt x="130544" y="148608"/>
              </a:cubicBezTo>
              <a:lnTo>
                <a:pt x="130544" y="148608"/>
              </a:lnTo>
              <a:cubicBezTo>
                <a:pt x="141021" y="137249"/>
                <a:pt x="151499" y="126837"/>
                <a:pt x="163881" y="117372"/>
              </a:cubicBezTo>
              <a:cubicBezTo>
                <a:pt x="167691" y="114532"/>
                <a:pt x="168644" y="107906"/>
                <a:pt x="164834" y="104120"/>
              </a:cubicBezTo>
              <a:cubicBezTo>
                <a:pt x="161976" y="100334"/>
                <a:pt x="155309" y="99387"/>
                <a:pt x="151499" y="103174"/>
              </a:cubicBezTo>
              <a:lnTo>
                <a:pt x="151499" y="103174"/>
              </a:lnTo>
              <a:cubicBezTo>
                <a:pt x="151499" y="103174"/>
                <a:pt x="148641" y="105067"/>
                <a:pt x="145784" y="107906"/>
              </a:cubicBezTo>
              <a:lnTo>
                <a:pt x="118161" y="29343"/>
              </a:lnTo>
              <a:cubicBezTo>
                <a:pt x="118161" y="29343"/>
                <a:pt x="118161" y="29343"/>
                <a:pt x="118161" y="29343"/>
              </a:cubicBezTo>
              <a:cubicBezTo>
                <a:pt x="118161" y="29343"/>
                <a:pt x="118161" y="29343"/>
                <a:pt x="118161" y="29343"/>
              </a:cubicBezTo>
              <a:lnTo>
                <a:pt x="214364" y="74777"/>
              </a:lnTo>
              <a:lnTo>
                <a:pt x="221984" y="78563"/>
              </a:lnTo>
              <a:lnTo>
                <a:pt x="229604" y="74777"/>
              </a:lnTo>
              <a:cubicBezTo>
                <a:pt x="266751" y="56793"/>
                <a:pt x="304851" y="48274"/>
                <a:pt x="342951" y="48274"/>
              </a:cubicBezTo>
              <a:cubicBezTo>
                <a:pt x="455346" y="48274"/>
                <a:pt x="571551" y="121158"/>
                <a:pt x="612509" y="218652"/>
              </a:cubicBezTo>
              <a:lnTo>
                <a:pt x="623939" y="253675"/>
              </a:lnTo>
              <a:cubicBezTo>
                <a:pt x="627749" y="266926"/>
                <a:pt x="628701" y="281124"/>
                <a:pt x="628701" y="295323"/>
              </a:cubicBezTo>
              <a:cubicBezTo>
                <a:pt x="628701" y="354955"/>
                <a:pt x="599174" y="414588"/>
                <a:pt x="543929" y="464755"/>
              </a:cubicBezTo>
              <a:cubicBezTo>
                <a:pt x="525831" y="480846"/>
                <a:pt x="502019" y="498830"/>
                <a:pt x="501066" y="498830"/>
              </a:cubicBezTo>
              <a:cubicBezTo>
                <a:pt x="497256" y="501670"/>
                <a:pt x="496304" y="508296"/>
                <a:pt x="499161" y="512082"/>
              </a:cubicBezTo>
              <a:cubicBezTo>
                <a:pt x="501066" y="513975"/>
                <a:pt x="503924" y="515868"/>
                <a:pt x="506781" y="515868"/>
              </a:cubicBezTo>
              <a:cubicBezTo>
                <a:pt x="508686" y="515868"/>
                <a:pt x="510591" y="514922"/>
                <a:pt x="512496" y="513975"/>
              </a:cubicBezTo>
              <a:cubicBezTo>
                <a:pt x="512496" y="513975"/>
                <a:pt x="515354" y="511135"/>
                <a:pt x="520116" y="508296"/>
              </a:cubicBezTo>
              <a:lnTo>
                <a:pt x="507734" y="580233"/>
              </a:lnTo>
              <a:cubicBezTo>
                <a:pt x="507734" y="580233"/>
                <a:pt x="507734" y="581180"/>
                <a:pt x="507734" y="581180"/>
              </a:cubicBezTo>
              <a:lnTo>
                <a:pt x="507734" y="581180"/>
              </a:lnTo>
              <a:lnTo>
                <a:pt x="444869" y="581180"/>
              </a:lnTo>
              <a:cubicBezTo>
                <a:pt x="444869" y="581180"/>
                <a:pt x="444869" y="581180"/>
                <a:pt x="444869" y="580233"/>
              </a:cubicBezTo>
              <a:lnTo>
                <a:pt x="439154" y="548051"/>
              </a:lnTo>
              <a:lnTo>
                <a:pt x="435344" y="527227"/>
              </a:lnTo>
              <a:lnTo>
                <a:pt x="415341" y="532906"/>
              </a:lnTo>
              <a:cubicBezTo>
                <a:pt x="391529" y="539532"/>
                <a:pt x="367716" y="542371"/>
                <a:pt x="342951" y="542371"/>
              </a:cubicBezTo>
              <a:cubicBezTo>
                <a:pt x="328664" y="542371"/>
                <a:pt x="314376" y="541425"/>
                <a:pt x="300089" y="538585"/>
              </a:cubicBezTo>
              <a:cubicBezTo>
                <a:pt x="279134" y="534799"/>
                <a:pt x="259131" y="528173"/>
                <a:pt x="239129" y="520601"/>
              </a:cubicBezTo>
              <a:cubicBezTo>
                <a:pt x="234366" y="518708"/>
                <a:pt x="228651" y="520601"/>
                <a:pt x="226746" y="525334"/>
              </a:cubicBezTo>
              <a:cubicBezTo>
                <a:pt x="224841" y="530066"/>
                <a:pt x="226746" y="535746"/>
                <a:pt x="231509" y="537639"/>
              </a:cubicBezTo>
              <a:cubicBezTo>
                <a:pt x="237224" y="540478"/>
                <a:pt x="245796" y="543318"/>
                <a:pt x="255321" y="546158"/>
              </a:cubicBezTo>
              <a:lnTo>
                <a:pt x="256274" y="549944"/>
              </a:lnTo>
              <a:lnTo>
                <a:pt x="251511" y="579287"/>
              </a:lnTo>
              <a:cubicBezTo>
                <a:pt x="251511" y="580233"/>
                <a:pt x="251511" y="580233"/>
                <a:pt x="251511" y="580233"/>
              </a:cubicBezTo>
              <a:lnTo>
                <a:pt x="251511" y="580233"/>
              </a:lnTo>
              <a:lnTo>
                <a:pt x="188646" y="580233"/>
              </a:lnTo>
              <a:cubicBezTo>
                <a:pt x="188646" y="580233"/>
                <a:pt x="188646" y="579287"/>
                <a:pt x="188646" y="579287"/>
              </a:cubicBezTo>
              <a:lnTo>
                <a:pt x="174359" y="493151"/>
              </a:lnTo>
              <a:lnTo>
                <a:pt x="174359" y="493151"/>
              </a:lnTo>
              <a:lnTo>
                <a:pt x="174359" y="493151"/>
              </a:lnTo>
              <a:cubicBezTo>
                <a:pt x="172454" y="485579"/>
                <a:pt x="168644" y="478006"/>
                <a:pt x="162929" y="472327"/>
              </a:cubicBezTo>
              <a:lnTo>
                <a:pt x="162929" y="472327"/>
              </a:lnTo>
              <a:lnTo>
                <a:pt x="162929" y="472327"/>
              </a:lnTo>
              <a:cubicBezTo>
                <a:pt x="134354" y="446770"/>
                <a:pt x="111494" y="415534"/>
                <a:pt x="96254" y="381458"/>
              </a:cubicBezTo>
              <a:lnTo>
                <a:pt x="96254" y="381458"/>
              </a:lnTo>
              <a:lnTo>
                <a:pt x="96254" y="381458"/>
              </a:lnTo>
              <a:cubicBezTo>
                <a:pt x="91491" y="371993"/>
                <a:pt x="82919" y="364421"/>
                <a:pt x="71489" y="360634"/>
              </a:cubicBezTo>
              <a:lnTo>
                <a:pt x="70536" y="360634"/>
              </a:lnTo>
              <a:lnTo>
                <a:pt x="69584" y="360634"/>
              </a:lnTo>
              <a:lnTo>
                <a:pt x="34341" y="352115"/>
              </a:lnTo>
              <a:cubicBezTo>
                <a:pt x="25769" y="350222"/>
                <a:pt x="20054" y="342650"/>
                <a:pt x="20054" y="333185"/>
              </a:cubicBezTo>
              <a:lnTo>
                <a:pt x="20054" y="257461"/>
              </a:lnTo>
              <a:close/>
            </a:path>
          </a:pathLst>
        </a:custGeom>
        <a:solidFill>
          <a:schemeClr val="bg1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5</xdr:col>
      <xdr:colOff>987352</xdr:colOff>
      <xdr:row>2</xdr:row>
      <xdr:rowOff>153832</xdr:rowOff>
    </xdr:from>
    <xdr:to>
      <xdr:col>7</xdr:col>
      <xdr:colOff>6562</xdr:colOff>
      <xdr:row>5</xdr:row>
      <xdr:rowOff>76201</xdr:rowOff>
    </xdr:to>
    <xdr:sp macro="" textlink="">
      <xdr:nvSpPr>
        <xdr:cNvPr id="9" name="Gráfico 4" descr="Moedas estrutura de tópicos">
          <a:extLst>
            <a:ext uri="{FF2B5EF4-FFF2-40B4-BE49-F238E27FC236}">
              <a16:creationId xmlns:a16="http://schemas.microsoft.com/office/drawing/2014/main" id="{0A830099-3546-9C08-3220-F8C4B5C847EC}"/>
            </a:ext>
          </a:extLst>
        </xdr:cNvPr>
        <xdr:cNvSpPr/>
      </xdr:nvSpPr>
      <xdr:spPr>
        <a:xfrm>
          <a:off x="5771019" y="577165"/>
          <a:ext cx="636343" cy="557369"/>
        </a:xfrm>
        <a:custGeom>
          <a:avLst/>
          <a:gdLst>
            <a:gd name="connsiteX0" fmla="*/ 723900 w 771525"/>
            <a:gd name="connsiteY0" fmla="*/ 433157 h 662701"/>
            <a:gd name="connsiteX1" fmla="*/ 723900 w 771525"/>
            <a:gd name="connsiteY1" fmla="*/ 364966 h 662701"/>
            <a:gd name="connsiteX2" fmla="*/ 561975 w 771525"/>
            <a:gd name="connsiteY2" fmla="*/ 275646 h 662701"/>
            <a:gd name="connsiteX3" fmla="*/ 561975 w 771525"/>
            <a:gd name="connsiteY3" fmla="*/ 220901 h 662701"/>
            <a:gd name="connsiteX4" fmla="*/ 514350 w 771525"/>
            <a:gd name="connsiteY4" fmla="*/ 164235 h 662701"/>
            <a:gd name="connsiteX5" fmla="*/ 514350 w 771525"/>
            <a:gd name="connsiteY5" fmla="*/ 96044 h 662701"/>
            <a:gd name="connsiteX6" fmla="*/ 257175 w 771525"/>
            <a:gd name="connsiteY6" fmla="*/ 0 h 662701"/>
            <a:gd name="connsiteX7" fmla="*/ 0 w 771525"/>
            <a:gd name="connsiteY7" fmla="*/ 96044 h 662701"/>
            <a:gd name="connsiteX8" fmla="*/ 0 w 771525"/>
            <a:gd name="connsiteY8" fmla="*/ 172879 h 662701"/>
            <a:gd name="connsiteX9" fmla="*/ 47625 w 771525"/>
            <a:gd name="connsiteY9" fmla="*/ 230505 h 662701"/>
            <a:gd name="connsiteX10" fmla="*/ 47625 w 771525"/>
            <a:gd name="connsiteY10" fmla="*/ 297736 h 662701"/>
            <a:gd name="connsiteX11" fmla="*/ 47625 w 771525"/>
            <a:gd name="connsiteY11" fmla="*/ 298696 h 662701"/>
            <a:gd name="connsiteX12" fmla="*/ 0 w 771525"/>
            <a:gd name="connsiteY12" fmla="*/ 355362 h 662701"/>
            <a:gd name="connsiteX13" fmla="*/ 0 w 771525"/>
            <a:gd name="connsiteY13" fmla="*/ 432197 h 662701"/>
            <a:gd name="connsiteX14" fmla="*/ 257175 w 771525"/>
            <a:gd name="connsiteY14" fmla="*/ 528241 h 662701"/>
            <a:gd name="connsiteX15" fmla="*/ 257175 w 771525"/>
            <a:gd name="connsiteY15" fmla="*/ 566658 h 662701"/>
            <a:gd name="connsiteX16" fmla="*/ 514350 w 771525"/>
            <a:gd name="connsiteY16" fmla="*/ 662702 h 662701"/>
            <a:gd name="connsiteX17" fmla="*/ 771525 w 771525"/>
            <a:gd name="connsiteY17" fmla="*/ 566658 h 662701"/>
            <a:gd name="connsiteX18" fmla="*/ 771525 w 771525"/>
            <a:gd name="connsiteY18" fmla="*/ 489823 h 662701"/>
            <a:gd name="connsiteX19" fmla="*/ 723900 w 771525"/>
            <a:gd name="connsiteY19" fmla="*/ 433157 h 662701"/>
            <a:gd name="connsiteX20" fmla="*/ 752475 w 771525"/>
            <a:gd name="connsiteY20" fmla="*/ 490784 h 662701"/>
            <a:gd name="connsiteX21" fmla="*/ 514350 w 771525"/>
            <a:gd name="connsiteY21" fmla="*/ 567619 h 662701"/>
            <a:gd name="connsiteX22" fmla="*/ 287655 w 771525"/>
            <a:gd name="connsiteY22" fmla="*/ 512874 h 662701"/>
            <a:gd name="connsiteX23" fmla="*/ 287655 w 771525"/>
            <a:gd name="connsiteY23" fmla="*/ 512874 h 662701"/>
            <a:gd name="connsiteX24" fmla="*/ 465773 w 771525"/>
            <a:gd name="connsiteY24" fmla="*/ 538805 h 662701"/>
            <a:gd name="connsiteX25" fmla="*/ 721043 w 771525"/>
            <a:gd name="connsiteY25" fmla="*/ 455247 h 662701"/>
            <a:gd name="connsiteX26" fmla="*/ 752475 w 771525"/>
            <a:gd name="connsiteY26" fmla="*/ 490784 h 662701"/>
            <a:gd name="connsiteX27" fmla="*/ 590550 w 771525"/>
            <a:gd name="connsiteY27" fmla="*/ 582025 h 662701"/>
            <a:gd name="connsiteX28" fmla="*/ 590550 w 771525"/>
            <a:gd name="connsiteY28" fmla="*/ 639651 h 662701"/>
            <a:gd name="connsiteX29" fmla="*/ 552450 w 771525"/>
            <a:gd name="connsiteY29" fmla="*/ 642533 h 662701"/>
            <a:gd name="connsiteX30" fmla="*/ 552450 w 771525"/>
            <a:gd name="connsiteY30" fmla="*/ 584906 h 662701"/>
            <a:gd name="connsiteX31" fmla="*/ 590550 w 771525"/>
            <a:gd name="connsiteY31" fmla="*/ 582025 h 662701"/>
            <a:gd name="connsiteX32" fmla="*/ 609600 w 771525"/>
            <a:gd name="connsiteY32" fmla="*/ 580104 h 662701"/>
            <a:gd name="connsiteX33" fmla="*/ 647700 w 771525"/>
            <a:gd name="connsiteY33" fmla="*/ 573381 h 662701"/>
            <a:gd name="connsiteX34" fmla="*/ 647700 w 771525"/>
            <a:gd name="connsiteY34" fmla="*/ 630047 h 662701"/>
            <a:gd name="connsiteX35" fmla="*/ 609600 w 771525"/>
            <a:gd name="connsiteY35" fmla="*/ 636770 h 662701"/>
            <a:gd name="connsiteX36" fmla="*/ 609600 w 771525"/>
            <a:gd name="connsiteY36" fmla="*/ 580104 h 662701"/>
            <a:gd name="connsiteX37" fmla="*/ 666750 w 771525"/>
            <a:gd name="connsiteY37" fmla="*/ 568579 h 662701"/>
            <a:gd name="connsiteX38" fmla="*/ 704850 w 771525"/>
            <a:gd name="connsiteY38" fmla="*/ 556093 h 662701"/>
            <a:gd name="connsiteX39" fmla="*/ 704850 w 771525"/>
            <a:gd name="connsiteY39" fmla="*/ 611799 h 662701"/>
            <a:gd name="connsiteX40" fmla="*/ 666750 w 771525"/>
            <a:gd name="connsiteY40" fmla="*/ 625245 h 662701"/>
            <a:gd name="connsiteX41" fmla="*/ 666750 w 771525"/>
            <a:gd name="connsiteY41" fmla="*/ 568579 h 662701"/>
            <a:gd name="connsiteX42" fmla="*/ 361950 w 771525"/>
            <a:gd name="connsiteY42" fmla="*/ 625245 h 662701"/>
            <a:gd name="connsiteX43" fmla="*/ 323850 w 771525"/>
            <a:gd name="connsiteY43" fmla="*/ 611799 h 662701"/>
            <a:gd name="connsiteX44" fmla="*/ 323850 w 771525"/>
            <a:gd name="connsiteY44" fmla="*/ 556093 h 662701"/>
            <a:gd name="connsiteX45" fmla="*/ 361950 w 771525"/>
            <a:gd name="connsiteY45" fmla="*/ 568579 h 662701"/>
            <a:gd name="connsiteX46" fmla="*/ 361950 w 771525"/>
            <a:gd name="connsiteY46" fmla="*/ 625245 h 662701"/>
            <a:gd name="connsiteX47" fmla="*/ 381000 w 771525"/>
            <a:gd name="connsiteY47" fmla="*/ 573381 h 662701"/>
            <a:gd name="connsiteX48" fmla="*/ 419100 w 771525"/>
            <a:gd name="connsiteY48" fmla="*/ 580104 h 662701"/>
            <a:gd name="connsiteX49" fmla="*/ 419100 w 771525"/>
            <a:gd name="connsiteY49" fmla="*/ 637731 h 662701"/>
            <a:gd name="connsiteX50" fmla="*/ 381000 w 771525"/>
            <a:gd name="connsiteY50" fmla="*/ 631007 h 662701"/>
            <a:gd name="connsiteX51" fmla="*/ 381000 w 771525"/>
            <a:gd name="connsiteY51" fmla="*/ 573381 h 662701"/>
            <a:gd name="connsiteX52" fmla="*/ 438150 w 771525"/>
            <a:gd name="connsiteY52" fmla="*/ 582025 h 662701"/>
            <a:gd name="connsiteX53" fmla="*/ 476250 w 771525"/>
            <a:gd name="connsiteY53" fmla="*/ 584906 h 662701"/>
            <a:gd name="connsiteX54" fmla="*/ 476250 w 771525"/>
            <a:gd name="connsiteY54" fmla="*/ 642533 h 662701"/>
            <a:gd name="connsiteX55" fmla="*/ 438150 w 771525"/>
            <a:gd name="connsiteY55" fmla="*/ 639651 h 662701"/>
            <a:gd name="connsiteX56" fmla="*/ 438150 w 771525"/>
            <a:gd name="connsiteY56" fmla="*/ 582025 h 662701"/>
            <a:gd name="connsiteX57" fmla="*/ 209550 w 771525"/>
            <a:gd name="connsiteY57" fmla="*/ 365927 h 662701"/>
            <a:gd name="connsiteX58" fmla="*/ 209550 w 771525"/>
            <a:gd name="connsiteY58" fmla="*/ 368808 h 662701"/>
            <a:gd name="connsiteX59" fmla="*/ 171450 w 771525"/>
            <a:gd name="connsiteY59" fmla="*/ 362085 h 662701"/>
            <a:gd name="connsiteX60" fmla="*/ 171450 w 771525"/>
            <a:gd name="connsiteY60" fmla="*/ 305419 h 662701"/>
            <a:gd name="connsiteX61" fmla="*/ 209550 w 771525"/>
            <a:gd name="connsiteY61" fmla="*/ 312142 h 662701"/>
            <a:gd name="connsiteX62" fmla="*/ 209550 w 771525"/>
            <a:gd name="connsiteY62" fmla="*/ 365927 h 662701"/>
            <a:gd name="connsiteX63" fmla="*/ 228600 w 771525"/>
            <a:gd name="connsiteY63" fmla="*/ 442762 h 662701"/>
            <a:gd name="connsiteX64" fmla="*/ 228600 w 771525"/>
            <a:gd name="connsiteY64" fmla="*/ 404344 h 662701"/>
            <a:gd name="connsiteX65" fmla="*/ 257175 w 771525"/>
            <a:gd name="connsiteY65" fmla="*/ 423553 h 662701"/>
            <a:gd name="connsiteX66" fmla="*/ 257175 w 771525"/>
            <a:gd name="connsiteY66" fmla="*/ 478298 h 662701"/>
            <a:gd name="connsiteX67" fmla="*/ 228600 w 771525"/>
            <a:gd name="connsiteY67" fmla="*/ 442762 h 662701"/>
            <a:gd name="connsiteX68" fmla="*/ 228600 w 771525"/>
            <a:gd name="connsiteY68" fmla="*/ 442762 h 662701"/>
            <a:gd name="connsiteX69" fmla="*/ 704850 w 771525"/>
            <a:gd name="connsiteY69" fmla="*/ 442762 h 662701"/>
            <a:gd name="connsiteX70" fmla="*/ 676275 w 771525"/>
            <a:gd name="connsiteY70" fmla="*/ 477337 h 662701"/>
            <a:gd name="connsiteX71" fmla="*/ 676275 w 771525"/>
            <a:gd name="connsiteY71" fmla="*/ 422592 h 662701"/>
            <a:gd name="connsiteX72" fmla="*/ 704850 w 771525"/>
            <a:gd name="connsiteY72" fmla="*/ 403384 h 662701"/>
            <a:gd name="connsiteX73" fmla="*/ 704850 w 771525"/>
            <a:gd name="connsiteY73" fmla="*/ 442762 h 662701"/>
            <a:gd name="connsiteX74" fmla="*/ 657225 w 771525"/>
            <a:gd name="connsiteY74" fmla="*/ 486942 h 662701"/>
            <a:gd name="connsiteX75" fmla="*/ 619125 w 771525"/>
            <a:gd name="connsiteY75" fmla="*/ 500388 h 662701"/>
            <a:gd name="connsiteX76" fmla="*/ 619125 w 771525"/>
            <a:gd name="connsiteY76" fmla="*/ 443722 h 662701"/>
            <a:gd name="connsiteX77" fmla="*/ 657225 w 771525"/>
            <a:gd name="connsiteY77" fmla="*/ 431236 h 662701"/>
            <a:gd name="connsiteX78" fmla="*/ 657225 w 771525"/>
            <a:gd name="connsiteY78" fmla="*/ 486942 h 662701"/>
            <a:gd name="connsiteX79" fmla="*/ 600075 w 771525"/>
            <a:gd name="connsiteY79" fmla="*/ 505190 h 662701"/>
            <a:gd name="connsiteX80" fmla="*/ 561975 w 771525"/>
            <a:gd name="connsiteY80" fmla="*/ 511913 h 662701"/>
            <a:gd name="connsiteX81" fmla="*/ 561975 w 771525"/>
            <a:gd name="connsiteY81" fmla="*/ 454287 h 662701"/>
            <a:gd name="connsiteX82" fmla="*/ 600075 w 771525"/>
            <a:gd name="connsiteY82" fmla="*/ 447564 h 662701"/>
            <a:gd name="connsiteX83" fmla="*/ 600075 w 771525"/>
            <a:gd name="connsiteY83" fmla="*/ 505190 h 662701"/>
            <a:gd name="connsiteX84" fmla="*/ 542925 w 771525"/>
            <a:gd name="connsiteY84" fmla="*/ 514794 h 662701"/>
            <a:gd name="connsiteX85" fmla="*/ 504825 w 771525"/>
            <a:gd name="connsiteY85" fmla="*/ 517676 h 662701"/>
            <a:gd name="connsiteX86" fmla="*/ 504825 w 771525"/>
            <a:gd name="connsiteY86" fmla="*/ 460050 h 662701"/>
            <a:gd name="connsiteX87" fmla="*/ 542925 w 771525"/>
            <a:gd name="connsiteY87" fmla="*/ 457168 h 662701"/>
            <a:gd name="connsiteX88" fmla="*/ 542925 w 771525"/>
            <a:gd name="connsiteY88" fmla="*/ 514794 h 662701"/>
            <a:gd name="connsiteX89" fmla="*/ 485775 w 771525"/>
            <a:gd name="connsiteY89" fmla="*/ 518636 h 662701"/>
            <a:gd name="connsiteX90" fmla="*/ 466725 w 771525"/>
            <a:gd name="connsiteY90" fmla="*/ 518636 h 662701"/>
            <a:gd name="connsiteX91" fmla="*/ 447675 w 771525"/>
            <a:gd name="connsiteY91" fmla="*/ 518636 h 662701"/>
            <a:gd name="connsiteX92" fmla="*/ 447675 w 771525"/>
            <a:gd name="connsiteY92" fmla="*/ 461010 h 662701"/>
            <a:gd name="connsiteX93" fmla="*/ 466725 w 771525"/>
            <a:gd name="connsiteY93" fmla="*/ 461010 h 662701"/>
            <a:gd name="connsiteX94" fmla="*/ 485775 w 771525"/>
            <a:gd name="connsiteY94" fmla="*/ 461010 h 662701"/>
            <a:gd name="connsiteX95" fmla="*/ 485775 w 771525"/>
            <a:gd name="connsiteY95" fmla="*/ 518636 h 662701"/>
            <a:gd name="connsiteX96" fmla="*/ 428625 w 771525"/>
            <a:gd name="connsiteY96" fmla="*/ 518636 h 662701"/>
            <a:gd name="connsiteX97" fmla="*/ 390525 w 771525"/>
            <a:gd name="connsiteY97" fmla="*/ 515755 h 662701"/>
            <a:gd name="connsiteX98" fmla="*/ 390525 w 771525"/>
            <a:gd name="connsiteY98" fmla="*/ 458129 h 662701"/>
            <a:gd name="connsiteX99" fmla="*/ 428625 w 771525"/>
            <a:gd name="connsiteY99" fmla="*/ 461010 h 662701"/>
            <a:gd name="connsiteX100" fmla="*/ 428625 w 771525"/>
            <a:gd name="connsiteY100" fmla="*/ 518636 h 662701"/>
            <a:gd name="connsiteX101" fmla="*/ 371475 w 771525"/>
            <a:gd name="connsiteY101" fmla="*/ 512874 h 662701"/>
            <a:gd name="connsiteX102" fmla="*/ 333375 w 771525"/>
            <a:gd name="connsiteY102" fmla="*/ 506151 h 662701"/>
            <a:gd name="connsiteX103" fmla="*/ 333375 w 771525"/>
            <a:gd name="connsiteY103" fmla="*/ 449485 h 662701"/>
            <a:gd name="connsiteX104" fmla="*/ 371475 w 771525"/>
            <a:gd name="connsiteY104" fmla="*/ 456208 h 662701"/>
            <a:gd name="connsiteX105" fmla="*/ 371475 w 771525"/>
            <a:gd name="connsiteY105" fmla="*/ 512874 h 662701"/>
            <a:gd name="connsiteX106" fmla="*/ 314325 w 771525"/>
            <a:gd name="connsiteY106" fmla="*/ 500388 h 662701"/>
            <a:gd name="connsiteX107" fmla="*/ 276225 w 771525"/>
            <a:gd name="connsiteY107" fmla="*/ 486942 h 662701"/>
            <a:gd name="connsiteX108" fmla="*/ 276225 w 771525"/>
            <a:gd name="connsiteY108" fmla="*/ 431236 h 662701"/>
            <a:gd name="connsiteX109" fmla="*/ 314325 w 771525"/>
            <a:gd name="connsiteY109" fmla="*/ 443722 h 662701"/>
            <a:gd name="connsiteX110" fmla="*/ 314325 w 771525"/>
            <a:gd name="connsiteY110" fmla="*/ 500388 h 662701"/>
            <a:gd name="connsiteX111" fmla="*/ 704850 w 771525"/>
            <a:gd name="connsiteY111" fmla="*/ 365927 h 662701"/>
            <a:gd name="connsiteX112" fmla="*/ 466725 w 771525"/>
            <a:gd name="connsiteY112" fmla="*/ 442762 h 662701"/>
            <a:gd name="connsiteX113" fmla="*/ 228600 w 771525"/>
            <a:gd name="connsiteY113" fmla="*/ 365927 h 662701"/>
            <a:gd name="connsiteX114" fmla="*/ 466725 w 771525"/>
            <a:gd name="connsiteY114" fmla="*/ 289092 h 662701"/>
            <a:gd name="connsiteX115" fmla="*/ 704850 w 771525"/>
            <a:gd name="connsiteY115" fmla="*/ 365927 h 662701"/>
            <a:gd name="connsiteX116" fmla="*/ 228600 w 771525"/>
            <a:gd name="connsiteY116" fmla="*/ 327509 h 662701"/>
            <a:gd name="connsiteX117" fmla="*/ 228600 w 771525"/>
            <a:gd name="connsiteY117" fmla="*/ 313103 h 662701"/>
            <a:gd name="connsiteX118" fmla="*/ 245745 w 771525"/>
            <a:gd name="connsiteY118" fmla="*/ 315024 h 662701"/>
            <a:gd name="connsiteX119" fmla="*/ 228600 w 771525"/>
            <a:gd name="connsiteY119" fmla="*/ 327509 h 662701"/>
            <a:gd name="connsiteX120" fmla="*/ 526733 w 771525"/>
            <a:gd name="connsiteY120" fmla="*/ 271804 h 662701"/>
            <a:gd name="connsiteX121" fmla="*/ 543878 w 771525"/>
            <a:gd name="connsiteY121" fmla="*/ 259318 h 662701"/>
            <a:gd name="connsiteX122" fmla="*/ 543878 w 771525"/>
            <a:gd name="connsiteY122" fmla="*/ 273725 h 662701"/>
            <a:gd name="connsiteX123" fmla="*/ 526733 w 771525"/>
            <a:gd name="connsiteY123" fmla="*/ 271804 h 662701"/>
            <a:gd name="connsiteX124" fmla="*/ 512445 w 771525"/>
            <a:gd name="connsiteY124" fmla="*/ 185364 h 662701"/>
            <a:gd name="connsiteX125" fmla="*/ 542925 w 771525"/>
            <a:gd name="connsiteY125" fmla="*/ 220901 h 662701"/>
            <a:gd name="connsiteX126" fmla="*/ 486728 w 771525"/>
            <a:gd name="connsiteY126" fmla="*/ 268922 h 662701"/>
            <a:gd name="connsiteX127" fmla="*/ 466725 w 771525"/>
            <a:gd name="connsiteY127" fmla="*/ 268922 h 662701"/>
            <a:gd name="connsiteX128" fmla="*/ 280988 w 771525"/>
            <a:gd name="connsiteY128" fmla="*/ 297736 h 662701"/>
            <a:gd name="connsiteX129" fmla="*/ 79058 w 771525"/>
            <a:gd name="connsiteY129" fmla="*/ 243951 h 662701"/>
            <a:gd name="connsiteX130" fmla="*/ 79058 w 771525"/>
            <a:gd name="connsiteY130" fmla="*/ 243951 h 662701"/>
            <a:gd name="connsiteX131" fmla="*/ 257175 w 771525"/>
            <a:gd name="connsiteY131" fmla="*/ 269883 h 662701"/>
            <a:gd name="connsiteX132" fmla="*/ 512445 w 771525"/>
            <a:gd name="connsiteY132" fmla="*/ 185364 h 662701"/>
            <a:gd name="connsiteX133" fmla="*/ 152400 w 771525"/>
            <a:gd name="connsiteY133" fmla="*/ 299657 h 662701"/>
            <a:gd name="connsiteX134" fmla="*/ 152400 w 771525"/>
            <a:gd name="connsiteY134" fmla="*/ 356322 h 662701"/>
            <a:gd name="connsiteX135" fmla="*/ 114300 w 771525"/>
            <a:gd name="connsiteY135" fmla="*/ 342876 h 662701"/>
            <a:gd name="connsiteX136" fmla="*/ 114300 w 771525"/>
            <a:gd name="connsiteY136" fmla="*/ 287171 h 662701"/>
            <a:gd name="connsiteX137" fmla="*/ 152400 w 771525"/>
            <a:gd name="connsiteY137" fmla="*/ 299657 h 662701"/>
            <a:gd name="connsiteX138" fmla="*/ 95250 w 771525"/>
            <a:gd name="connsiteY138" fmla="*/ 278527 h 662701"/>
            <a:gd name="connsiteX139" fmla="*/ 95250 w 771525"/>
            <a:gd name="connsiteY139" fmla="*/ 333272 h 662701"/>
            <a:gd name="connsiteX140" fmla="*/ 66675 w 771525"/>
            <a:gd name="connsiteY140" fmla="*/ 298696 h 662701"/>
            <a:gd name="connsiteX141" fmla="*/ 66675 w 771525"/>
            <a:gd name="connsiteY141" fmla="*/ 260279 h 662701"/>
            <a:gd name="connsiteX142" fmla="*/ 95250 w 771525"/>
            <a:gd name="connsiteY142" fmla="*/ 278527 h 662701"/>
            <a:gd name="connsiteX143" fmla="*/ 66675 w 771525"/>
            <a:gd name="connsiteY143" fmla="*/ 218019 h 662701"/>
            <a:gd name="connsiteX144" fmla="*/ 66675 w 771525"/>
            <a:gd name="connsiteY144" fmla="*/ 162314 h 662701"/>
            <a:gd name="connsiteX145" fmla="*/ 104775 w 771525"/>
            <a:gd name="connsiteY145" fmla="*/ 174800 h 662701"/>
            <a:gd name="connsiteX146" fmla="*/ 104775 w 771525"/>
            <a:gd name="connsiteY146" fmla="*/ 231465 h 662701"/>
            <a:gd name="connsiteX147" fmla="*/ 66675 w 771525"/>
            <a:gd name="connsiteY147" fmla="*/ 218019 h 662701"/>
            <a:gd name="connsiteX148" fmla="*/ 123825 w 771525"/>
            <a:gd name="connsiteY148" fmla="*/ 236268 h 662701"/>
            <a:gd name="connsiteX149" fmla="*/ 123825 w 771525"/>
            <a:gd name="connsiteY149" fmla="*/ 179602 h 662701"/>
            <a:gd name="connsiteX150" fmla="*/ 161925 w 771525"/>
            <a:gd name="connsiteY150" fmla="*/ 186325 h 662701"/>
            <a:gd name="connsiteX151" fmla="*/ 161925 w 771525"/>
            <a:gd name="connsiteY151" fmla="*/ 243951 h 662701"/>
            <a:gd name="connsiteX152" fmla="*/ 123825 w 771525"/>
            <a:gd name="connsiteY152" fmla="*/ 236268 h 662701"/>
            <a:gd name="connsiteX153" fmla="*/ 180975 w 771525"/>
            <a:gd name="connsiteY153" fmla="*/ 245872 h 662701"/>
            <a:gd name="connsiteX154" fmla="*/ 180975 w 771525"/>
            <a:gd name="connsiteY154" fmla="*/ 188246 h 662701"/>
            <a:gd name="connsiteX155" fmla="*/ 219075 w 771525"/>
            <a:gd name="connsiteY155" fmla="*/ 191127 h 662701"/>
            <a:gd name="connsiteX156" fmla="*/ 219075 w 771525"/>
            <a:gd name="connsiteY156" fmla="*/ 248753 h 662701"/>
            <a:gd name="connsiteX157" fmla="*/ 180975 w 771525"/>
            <a:gd name="connsiteY157" fmla="*/ 245872 h 662701"/>
            <a:gd name="connsiteX158" fmla="*/ 238125 w 771525"/>
            <a:gd name="connsiteY158" fmla="*/ 249714 h 662701"/>
            <a:gd name="connsiteX159" fmla="*/ 238125 w 771525"/>
            <a:gd name="connsiteY159" fmla="*/ 192087 h 662701"/>
            <a:gd name="connsiteX160" fmla="*/ 257175 w 771525"/>
            <a:gd name="connsiteY160" fmla="*/ 192087 h 662701"/>
            <a:gd name="connsiteX161" fmla="*/ 276225 w 771525"/>
            <a:gd name="connsiteY161" fmla="*/ 192087 h 662701"/>
            <a:gd name="connsiteX162" fmla="*/ 276225 w 771525"/>
            <a:gd name="connsiteY162" fmla="*/ 249714 h 662701"/>
            <a:gd name="connsiteX163" fmla="*/ 257175 w 771525"/>
            <a:gd name="connsiteY163" fmla="*/ 249714 h 662701"/>
            <a:gd name="connsiteX164" fmla="*/ 238125 w 771525"/>
            <a:gd name="connsiteY164" fmla="*/ 249714 h 662701"/>
            <a:gd name="connsiteX165" fmla="*/ 295275 w 771525"/>
            <a:gd name="connsiteY165" fmla="*/ 249714 h 662701"/>
            <a:gd name="connsiteX166" fmla="*/ 295275 w 771525"/>
            <a:gd name="connsiteY166" fmla="*/ 192087 h 662701"/>
            <a:gd name="connsiteX167" fmla="*/ 333375 w 771525"/>
            <a:gd name="connsiteY167" fmla="*/ 189206 h 662701"/>
            <a:gd name="connsiteX168" fmla="*/ 333375 w 771525"/>
            <a:gd name="connsiteY168" fmla="*/ 246832 h 662701"/>
            <a:gd name="connsiteX169" fmla="*/ 295275 w 771525"/>
            <a:gd name="connsiteY169" fmla="*/ 249714 h 662701"/>
            <a:gd name="connsiteX170" fmla="*/ 352425 w 771525"/>
            <a:gd name="connsiteY170" fmla="*/ 243951 h 662701"/>
            <a:gd name="connsiteX171" fmla="*/ 352425 w 771525"/>
            <a:gd name="connsiteY171" fmla="*/ 186325 h 662701"/>
            <a:gd name="connsiteX172" fmla="*/ 390525 w 771525"/>
            <a:gd name="connsiteY172" fmla="*/ 179602 h 662701"/>
            <a:gd name="connsiteX173" fmla="*/ 390525 w 771525"/>
            <a:gd name="connsiteY173" fmla="*/ 236268 h 662701"/>
            <a:gd name="connsiteX174" fmla="*/ 352425 w 771525"/>
            <a:gd name="connsiteY174" fmla="*/ 243951 h 662701"/>
            <a:gd name="connsiteX175" fmla="*/ 409575 w 771525"/>
            <a:gd name="connsiteY175" fmla="*/ 231465 h 662701"/>
            <a:gd name="connsiteX176" fmla="*/ 409575 w 771525"/>
            <a:gd name="connsiteY176" fmla="*/ 174800 h 662701"/>
            <a:gd name="connsiteX177" fmla="*/ 447675 w 771525"/>
            <a:gd name="connsiteY177" fmla="*/ 162314 h 662701"/>
            <a:gd name="connsiteX178" fmla="*/ 447675 w 771525"/>
            <a:gd name="connsiteY178" fmla="*/ 218019 h 662701"/>
            <a:gd name="connsiteX179" fmla="*/ 409575 w 771525"/>
            <a:gd name="connsiteY179" fmla="*/ 231465 h 662701"/>
            <a:gd name="connsiteX180" fmla="*/ 466725 w 771525"/>
            <a:gd name="connsiteY180" fmla="*/ 208415 h 662701"/>
            <a:gd name="connsiteX181" fmla="*/ 466725 w 771525"/>
            <a:gd name="connsiteY181" fmla="*/ 153670 h 662701"/>
            <a:gd name="connsiteX182" fmla="*/ 495300 w 771525"/>
            <a:gd name="connsiteY182" fmla="*/ 134461 h 662701"/>
            <a:gd name="connsiteX183" fmla="*/ 495300 w 771525"/>
            <a:gd name="connsiteY183" fmla="*/ 172879 h 662701"/>
            <a:gd name="connsiteX184" fmla="*/ 466725 w 771525"/>
            <a:gd name="connsiteY184" fmla="*/ 208415 h 662701"/>
            <a:gd name="connsiteX185" fmla="*/ 47625 w 771525"/>
            <a:gd name="connsiteY185" fmla="*/ 208415 h 662701"/>
            <a:gd name="connsiteX186" fmla="*/ 19050 w 771525"/>
            <a:gd name="connsiteY186" fmla="*/ 173839 h 662701"/>
            <a:gd name="connsiteX187" fmla="*/ 19050 w 771525"/>
            <a:gd name="connsiteY187" fmla="*/ 135422 h 662701"/>
            <a:gd name="connsiteX188" fmla="*/ 47625 w 771525"/>
            <a:gd name="connsiteY188" fmla="*/ 154630 h 662701"/>
            <a:gd name="connsiteX189" fmla="*/ 47625 w 771525"/>
            <a:gd name="connsiteY189" fmla="*/ 208415 h 662701"/>
            <a:gd name="connsiteX190" fmla="*/ 19050 w 771525"/>
            <a:gd name="connsiteY190" fmla="*/ 97004 h 662701"/>
            <a:gd name="connsiteX191" fmla="*/ 257175 w 771525"/>
            <a:gd name="connsiteY191" fmla="*/ 20169 h 662701"/>
            <a:gd name="connsiteX192" fmla="*/ 495300 w 771525"/>
            <a:gd name="connsiteY192" fmla="*/ 97004 h 662701"/>
            <a:gd name="connsiteX193" fmla="*/ 257175 w 771525"/>
            <a:gd name="connsiteY193" fmla="*/ 173839 h 662701"/>
            <a:gd name="connsiteX194" fmla="*/ 19050 w 771525"/>
            <a:gd name="connsiteY194" fmla="*/ 97004 h 662701"/>
            <a:gd name="connsiteX195" fmla="*/ 52388 w 771525"/>
            <a:gd name="connsiteY195" fmla="*/ 317905 h 662701"/>
            <a:gd name="connsiteX196" fmla="*/ 209550 w 771525"/>
            <a:gd name="connsiteY196" fmla="*/ 387056 h 662701"/>
            <a:gd name="connsiteX197" fmla="*/ 209550 w 771525"/>
            <a:gd name="connsiteY197" fmla="*/ 430276 h 662701"/>
            <a:gd name="connsiteX198" fmla="*/ 19050 w 771525"/>
            <a:gd name="connsiteY198" fmla="*/ 355362 h 662701"/>
            <a:gd name="connsiteX199" fmla="*/ 52388 w 771525"/>
            <a:gd name="connsiteY199" fmla="*/ 317905 h 662701"/>
            <a:gd name="connsiteX200" fmla="*/ 47625 w 771525"/>
            <a:gd name="connsiteY200" fmla="*/ 467733 h 662701"/>
            <a:gd name="connsiteX201" fmla="*/ 19050 w 771525"/>
            <a:gd name="connsiteY201" fmla="*/ 433157 h 662701"/>
            <a:gd name="connsiteX202" fmla="*/ 19050 w 771525"/>
            <a:gd name="connsiteY202" fmla="*/ 394740 h 662701"/>
            <a:gd name="connsiteX203" fmla="*/ 47625 w 771525"/>
            <a:gd name="connsiteY203" fmla="*/ 413949 h 662701"/>
            <a:gd name="connsiteX204" fmla="*/ 47625 w 771525"/>
            <a:gd name="connsiteY204" fmla="*/ 467733 h 662701"/>
            <a:gd name="connsiteX205" fmla="*/ 104775 w 771525"/>
            <a:gd name="connsiteY205" fmla="*/ 490784 h 662701"/>
            <a:gd name="connsiteX206" fmla="*/ 66675 w 771525"/>
            <a:gd name="connsiteY206" fmla="*/ 477337 h 662701"/>
            <a:gd name="connsiteX207" fmla="*/ 66675 w 771525"/>
            <a:gd name="connsiteY207" fmla="*/ 421632 h 662701"/>
            <a:gd name="connsiteX208" fmla="*/ 104775 w 771525"/>
            <a:gd name="connsiteY208" fmla="*/ 434118 h 662701"/>
            <a:gd name="connsiteX209" fmla="*/ 104775 w 771525"/>
            <a:gd name="connsiteY209" fmla="*/ 490784 h 662701"/>
            <a:gd name="connsiteX210" fmla="*/ 161925 w 771525"/>
            <a:gd name="connsiteY210" fmla="*/ 503269 h 662701"/>
            <a:gd name="connsiteX211" fmla="*/ 123825 w 771525"/>
            <a:gd name="connsiteY211" fmla="*/ 496546 h 662701"/>
            <a:gd name="connsiteX212" fmla="*/ 123825 w 771525"/>
            <a:gd name="connsiteY212" fmla="*/ 439880 h 662701"/>
            <a:gd name="connsiteX213" fmla="*/ 161925 w 771525"/>
            <a:gd name="connsiteY213" fmla="*/ 446603 h 662701"/>
            <a:gd name="connsiteX214" fmla="*/ 161925 w 771525"/>
            <a:gd name="connsiteY214" fmla="*/ 503269 h 662701"/>
            <a:gd name="connsiteX215" fmla="*/ 180975 w 771525"/>
            <a:gd name="connsiteY215" fmla="*/ 447564 h 662701"/>
            <a:gd name="connsiteX216" fmla="*/ 210503 w 771525"/>
            <a:gd name="connsiteY216" fmla="*/ 450445 h 662701"/>
            <a:gd name="connsiteX217" fmla="*/ 219075 w 771525"/>
            <a:gd name="connsiteY217" fmla="*/ 470614 h 662701"/>
            <a:gd name="connsiteX218" fmla="*/ 219075 w 771525"/>
            <a:gd name="connsiteY218" fmla="*/ 509032 h 662701"/>
            <a:gd name="connsiteX219" fmla="*/ 180975 w 771525"/>
            <a:gd name="connsiteY219" fmla="*/ 506151 h 662701"/>
            <a:gd name="connsiteX220" fmla="*/ 180975 w 771525"/>
            <a:gd name="connsiteY220" fmla="*/ 447564 h 662701"/>
            <a:gd name="connsiteX221" fmla="*/ 238125 w 771525"/>
            <a:gd name="connsiteY221" fmla="*/ 487902 h 662701"/>
            <a:gd name="connsiteX222" fmla="*/ 257175 w 771525"/>
            <a:gd name="connsiteY222" fmla="*/ 499427 h 662701"/>
            <a:gd name="connsiteX223" fmla="*/ 257175 w 771525"/>
            <a:gd name="connsiteY223" fmla="*/ 509032 h 662701"/>
            <a:gd name="connsiteX224" fmla="*/ 238125 w 771525"/>
            <a:gd name="connsiteY224" fmla="*/ 509032 h 662701"/>
            <a:gd name="connsiteX225" fmla="*/ 238125 w 771525"/>
            <a:gd name="connsiteY225" fmla="*/ 487902 h 662701"/>
            <a:gd name="connsiteX226" fmla="*/ 276225 w 771525"/>
            <a:gd name="connsiteY226" fmla="*/ 567619 h 662701"/>
            <a:gd name="connsiteX227" fmla="*/ 276225 w 771525"/>
            <a:gd name="connsiteY227" fmla="*/ 529201 h 662701"/>
            <a:gd name="connsiteX228" fmla="*/ 304800 w 771525"/>
            <a:gd name="connsiteY228" fmla="*/ 548410 h 662701"/>
            <a:gd name="connsiteX229" fmla="*/ 304800 w 771525"/>
            <a:gd name="connsiteY229" fmla="*/ 603155 h 662701"/>
            <a:gd name="connsiteX230" fmla="*/ 276225 w 771525"/>
            <a:gd name="connsiteY230" fmla="*/ 567619 h 662701"/>
            <a:gd name="connsiteX231" fmla="*/ 276225 w 771525"/>
            <a:gd name="connsiteY231" fmla="*/ 567619 h 662701"/>
            <a:gd name="connsiteX232" fmla="*/ 495300 w 771525"/>
            <a:gd name="connsiteY232" fmla="*/ 585867 h 662701"/>
            <a:gd name="connsiteX233" fmla="*/ 514350 w 771525"/>
            <a:gd name="connsiteY233" fmla="*/ 585867 h 662701"/>
            <a:gd name="connsiteX234" fmla="*/ 533400 w 771525"/>
            <a:gd name="connsiteY234" fmla="*/ 585867 h 662701"/>
            <a:gd name="connsiteX235" fmla="*/ 533400 w 771525"/>
            <a:gd name="connsiteY235" fmla="*/ 643493 h 662701"/>
            <a:gd name="connsiteX236" fmla="*/ 514350 w 771525"/>
            <a:gd name="connsiteY236" fmla="*/ 643493 h 662701"/>
            <a:gd name="connsiteX237" fmla="*/ 495300 w 771525"/>
            <a:gd name="connsiteY237" fmla="*/ 643493 h 662701"/>
            <a:gd name="connsiteX238" fmla="*/ 495300 w 771525"/>
            <a:gd name="connsiteY238" fmla="*/ 585867 h 662701"/>
            <a:gd name="connsiteX239" fmla="*/ 723900 w 771525"/>
            <a:gd name="connsiteY239" fmla="*/ 547449 h 662701"/>
            <a:gd name="connsiteX240" fmla="*/ 752475 w 771525"/>
            <a:gd name="connsiteY240" fmla="*/ 528241 h 662701"/>
            <a:gd name="connsiteX241" fmla="*/ 752475 w 771525"/>
            <a:gd name="connsiteY241" fmla="*/ 566658 h 662701"/>
            <a:gd name="connsiteX242" fmla="*/ 723900 w 771525"/>
            <a:gd name="connsiteY242" fmla="*/ 601234 h 662701"/>
            <a:gd name="connsiteX243" fmla="*/ 723900 w 771525"/>
            <a:gd name="connsiteY243" fmla="*/ 547449 h 6627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</a:cxnLst>
          <a:rect l="l" t="t" r="r" b="b"/>
          <a:pathLst>
            <a:path w="771525" h="662701">
              <a:moveTo>
                <a:pt x="723900" y="433157"/>
              </a:moveTo>
              <a:lnTo>
                <a:pt x="723900" y="364966"/>
              </a:lnTo>
              <a:cubicBezTo>
                <a:pt x="723900" y="318865"/>
                <a:pt x="650558" y="288131"/>
                <a:pt x="561975" y="275646"/>
              </a:cubicBezTo>
              <a:lnTo>
                <a:pt x="561975" y="220901"/>
              </a:lnTo>
              <a:cubicBezTo>
                <a:pt x="561975" y="205534"/>
                <a:pt x="553403" y="184404"/>
                <a:pt x="514350" y="164235"/>
              </a:cubicBezTo>
              <a:lnTo>
                <a:pt x="514350" y="96044"/>
              </a:lnTo>
              <a:cubicBezTo>
                <a:pt x="514350" y="33615"/>
                <a:pt x="381953" y="0"/>
                <a:pt x="257175" y="0"/>
              </a:cubicBezTo>
              <a:cubicBezTo>
                <a:pt x="132398" y="0"/>
                <a:pt x="0" y="33615"/>
                <a:pt x="0" y="96044"/>
              </a:cubicBezTo>
              <a:lnTo>
                <a:pt x="0" y="172879"/>
              </a:lnTo>
              <a:cubicBezTo>
                <a:pt x="0" y="195929"/>
                <a:pt x="18098" y="215138"/>
                <a:pt x="47625" y="230505"/>
              </a:cubicBezTo>
              <a:lnTo>
                <a:pt x="47625" y="297736"/>
              </a:lnTo>
              <a:cubicBezTo>
                <a:pt x="47625" y="297736"/>
                <a:pt x="47625" y="297736"/>
                <a:pt x="47625" y="298696"/>
              </a:cubicBezTo>
              <a:cubicBezTo>
                <a:pt x="8573" y="318865"/>
                <a:pt x="0" y="340955"/>
                <a:pt x="0" y="355362"/>
              </a:cubicBezTo>
              <a:lnTo>
                <a:pt x="0" y="432197"/>
              </a:lnTo>
              <a:cubicBezTo>
                <a:pt x="0" y="494625"/>
                <a:pt x="132398" y="528241"/>
                <a:pt x="257175" y="528241"/>
              </a:cubicBezTo>
              <a:lnTo>
                <a:pt x="257175" y="566658"/>
              </a:lnTo>
              <a:cubicBezTo>
                <a:pt x="257175" y="629087"/>
                <a:pt x="389573" y="662702"/>
                <a:pt x="514350" y="662702"/>
              </a:cubicBezTo>
              <a:cubicBezTo>
                <a:pt x="639128" y="662702"/>
                <a:pt x="771525" y="629087"/>
                <a:pt x="771525" y="566658"/>
              </a:cubicBezTo>
              <a:lnTo>
                <a:pt x="771525" y="489823"/>
              </a:lnTo>
              <a:cubicBezTo>
                <a:pt x="771525" y="475417"/>
                <a:pt x="762953" y="453327"/>
                <a:pt x="723900" y="433157"/>
              </a:cubicBezTo>
              <a:close/>
              <a:moveTo>
                <a:pt x="752475" y="490784"/>
              </a:moveTo>
              <a:cubicBezTo>
                <a:pt x="752475" y="527280"/>
                <a:pt x="654368" y="567619"/>
                <a:pt x="514350" y="567619"/>
              </a:cubicBezTo>
              <a:cubicBezTo>
                <a:pt x="402908" y="567619"/>
                <a:pt x="318135" y="541687"/>
                <a:pt x="287655" y="512874"/>
              </a:cubicBezTo>
              <a:cubicBezTo>
                <a:pt x="287655" y="512874"/>
                <a:pt x="287655" y="512874"/>
                <a:pt x="287655" y="512874"/>
              </a:cubicBezTo>
              <a:cubicBezTo>
                <a:pt x="345758" y="531122"/>
                <a:pt x="405765" y="539766"/>
                <a:pt x="465773" y="538805"/>
              </a:cubicBezTo>
              <a:cubicBezTo>
                <a:pt x="581978" y="538805"/>
                <a:pt x="705803" y="509032"/>
                <a:pt x="721043" y="455247"/>
              </a:cubicBezTo>
              <a:cubicBezTo>
                <a:pt x="741998" y="465812"/>
                <a:pt x="752475" y="478298"/>
                <a:pt x="752475" y="490784"/>
              </a:cubicBezTo>
              <a:close/>
              <a:moveTo>
                <a:pt x="590550" y="582025"/>
              </a:moveTo>
              <a:lnTo>
                <a:pt x="590550" y="639651"/>
              </a:lnTo>
              <a:cubicBezTo>
                <a:pt x="578168" y="640612"/>
                <a:pt x="565785" y="642533"/>
                <a:pt x="552450" y="642533"/>
              </a:cubicBezTo>
              <a:lnTo>
                <a:pt x="552450" y="584906"/>
              </a:lnTo>
              <a:cubicBezTo>
                <a:pt x="565785" y="584906"/>
                <a:pt x="578168" y="583946"/>
                <a:pt x="590550" y="582025"/>
              </a:cubicBezTo>
              <a:close/>
              <a:moveTo>
                <a:pt x="609600" y="580104"/>
              </a:moveTo>
              <a:cubicBezTo>
                <a:pt x="622935" y="578183"/>
                <a:pt x="635318" y="576263"/>
                <a:pt x="647700" y="573381"/>
              </a:cubicBezTo>
              <a:lnTo>
                <a:pt x="647700" y="630047"/>
              </a:lnTo>
              <a:cubicBezTo>
                <a:pt x="636270" y="632928"/>
                <a:pt x="622935" y="634849"/>
                <a:pt x="609600" y="636770"/>
              </a:cubicBezTo>
              <a:lnTo>
                <a:pt x="609600" y="580104"/>
              </a:lnTo>
              <a:close/>
              <a:moveTo>
                <a:pt x="666750" y="568579"/>
              </a:moveTo>
              <a:cubicBezTo>
                <a:pt x="680085" y="565698"/>
                <a:pt x="692468" y="560896"/>
                <a:pt x="704850" y="556093"/>
              </a:cubicBezTo>
              <a:lnTo>
                <a:pt x="704850" y="611799"/>
              </a:lnTo>
              <a:cubicBezTo>
                <a:pt x="692468" y="617561"/>
                <a:pt x="680085" y="621403"/>
                <a:pt x="666750" y="625245"/>
              </a:cubicBezTo>
              <a:lnTo>
                <a:pt x="666750" y="568579"/>
              </a:lnTo>
              <a:close/>
              <a:moveTo>
                <a:pt x="361950" y="625245"/>
              </a:moveTo>
              <a:cubicBezTo>
                <a:pt x="348615" y="621403"/>
                <a:pt x="336233" y="617561"/>
                <a:pt x="323850" y="611799"/>
              </a:cubicBezTo>
              <a:lnTo>
                <a:pt x="323850" y="556093"/>
              </a:lnTo>
              <a:cubicBezTo>
                <a:pt x="336233" y="560896"/>
                <a:pt x="348615" y="564737"/>
                <a:pt x="361950" y="568579"/>
              </a:cubicBezTo>
              <a:lnTo>
                <a:pt x="361950" y="625245"/>
              </a:lnTo>
              <a:close/>
              <a:moveTo>
                <a:pt x="381000" y="573381"/>
              </a:moveTo>
              <a:cubicBezTo>
                <a:pt x="393383" y="576263"/>
                <a:pt x="405765" y="578183"/>
                <a:pt x="419100" y="580104"/>
              </a:cubicBezTo>
              <a:lnTo>
                <a:pt x="419100" y="637731"/>
              </a:lnTo>
              <a:cubicBezTo>
                <a:pt x="405765" y="635810"/>
                <a:pt x="392430" y="632928"/>
                <a:pt x="381000" y="631007"/>
              </a:cubicBezTo>
              <a:lnTo>
                <a:pt x="381000" y="573381"/>
              </a:lnTo>
              <a:close/>
              <a:moveTo>
                <a:pt x="438150" y="582025"/>
              </a:moveTo>
              <a:cubicBezTo>
                <a:pt x="450533" y="582986"/>
                <a:pt x="463868" y="584906"/>
                <a:pt x="476250" y="584906"/>
              </a:cubicBezTo>
              <a:lnTo>
                <a:pt x="476250" y="642533"/>
              </a:lnTo>
              <a:cubicBezTo>
                <a:pt x="462915" y="641572"/>
                <a:pt x="450533" y="640612"/>
                <a:pt x="438150" y="639651"/>
              </a:cubicBezTo>
              <a:lnTo>
                <a:pt x="438150" y="582025"/>
              </a:lnTo>
              <a:close/>
              <a:moveTo>
                <a:pt x="209550" y="365927"/>
              </a:moveTo>
              <a:lnTo>
                <a:pt x="209550" y="368808"/>
              </a:lnTo>
              <a:cubicBezTo>
                <a:pt x="196215" y="366887"/>
                <a:pt x="182880" y="364006"/>
                <a:pt x="171450" y="362085"/>
              </a:cubicBezTo>
              <a:lnTo>
                <a:pt x="171450" y="305419"/>
              </a:lnTo>
              <a:cubicBezTo>
                <a:pt x="183833" y="308300"/>
                <a:pt x="196215" y="310221"/>
                <a:pt x="209550" y="312142"/>
              </a:cubicBezTo>
              <a:lnTo>
                <a:pt x="209550" y="365927"/>
              </a:lnTo>
              <a:close/>
              <a:moveTo>
                <a:pt x="228600" y="442762"/>
              </a:moveTo>
              <a:lnTo>
                <a:pt x="228600" y="404344"/>
              </a:lnTo>
              <a:cubicBezTo>
                <a:pt x="237173" y="412028"/>
                <a:pt x="246698" y="418751"/>
                <a:pt x="257175" y="423553"/>
              </a:cubicBezTo>
              <a:lnTo>
                <a:pt x="257175" y="478298"/>
              </a:lnTo>
              <a:cubicBezTo>
                <a:pt x="239078" y="465812"/>
                <a:pt x="228600" y="454287"/>
                <a:pt x="228600" y="442762"/>
              </a:cubicBezTo>
              <a:lnTo>
                <a:pt x="228600" y="442762"/>
              </a:lnTo>
              <a:close/>
              <a:moveTo>
                <a:pt x="704850" y="442762"/>
              </a:moveTo>
              <a:cubicBezTo>
                <a:pt x="704850" y="454287"/>
                <a:pt x="694373" y="466773"/>
                <a:pt x="676275" y="477337"/>
              </a:cubicBezTo>
              <a:lnTo>
                <a:pt x="676275" y="422592"/>
              </a:lnTo>
              <a:cubicBezTo>
                <a:pt x="686753" y="417790"/>
                <a:pt x="696278" y="411067"/>
                <a:pt x="704850" y="403384"/>
              </a:cubicBezTo>
              <a:lnTo>
                <a:pt x="704850" y="442762"/>
              </a:lnTo>
              <a:close/>
              <a:moveTo>
                <a:pt x="657225" y="486942"/>
              </a:moveTo>
              <a:cubicBezTo>
                <a:pt x="644843" y="492704"/>
                <a:pt x="632460" y="496546"/>
                <a:pt x="619125" y="500388"/>
              </a:cubicBezTo>
              <a:lnTo>
                <a:pt x="619125" y="443722"/>
              </a:lnTo>
              <a:cubicBezTo>
                <a:pt x="632460" y="440841"/>
                <a:pt x="644843" y="436039"/>
                <a:pt x="657225" y="431236"/>
              </a:cubicBezTo>
              <a:lnTo>
                <a:pt x="657225" y="486942"/>
              </a:lnTo>
              <a:close/>
              <a:moveTo>
                <a:pt x="600075" y="505190"/>
              </a:moveTo>
              <a:cubicBezTo>
                <a:pt x="588645" y="508071"/>
                <a:pt x="575310" y="509992"/>
                <a:pt x="561975" y="511913"/>
              </a:cubicBezTo>
              <a:lnTo>
                <a:pt x="561975" y="454287"/>
              </a:lnTo>
              <a:cubicBezTo>
                <a:pt x="575310" y="452366"/>
                <a:pt x="587693" y="450445"/>
                <a:pt x="600075" y="447564"/>
              </a:cubicBezTo>
              <a:lnTo>
                <a:pt x="600075" y="505190"/>
              </a:lnTo>
              <a:close/>
              <a:moveTo>
                <a:pt x="542925" y="514794"/>
              </a:moveTo>
              <a:cubicBezTo>
                <a:pt x="530543" y="515755"/>
                <a:pt x="518160" y="517676"/>
                <a:pt x="504825" y="517676"/>
              </a:cubicBezTo>
              <a:lnTo>
                <a:pt x="504825" y="460050"/>
              </a:lnTo>
              <a:cubicBezTo>
                <a:pt x="517208" y="459089"/>
                <a:pt x="530543" y="458129"/>
                <a:pt x="542925" y="457168"/>
              </a:cubicBezTo>
              <a:lnTo>
                <a:pt x="542925" y="514794"/>
              </a:lnTo>
              <a:close/>
              <a:moveTo>
                <a:pt x="485775" y="518636"/>
              </a:moveTo>
              <a:cubicBezTo>
                <a:pt x="479108" y="518636"/>
                <a:pt x="473393" y="518636"/>
                <a:pt x="466725" y="518636"/>
              </a:cubicBezTo>
              <a:cubicBezTo>
                <a:pt x="460058" y="518636"/>
                <a:pt x="454343" y="518636"/>
                <a:pt x="447675" y="518636"/>
              </a:cubicBezTo>
              <a:lnTo>
                <a:pt x="447675" y="461010"/>
              </a:lnTo>
              <a:cubicBezTo>
                <a:pt x="454343" y="461010"/>
                <a:pt x="460058" y="461010"/>
                <a:pt x="466725" y="461010"/>
              </a:cubicBezTo>
              <a:cubicBezTo>
                <a:pt x="473393" y="461010"/>
                <a:pt x="479108" y="461010"/>
                <a:pt x="485775" y="461010"/>
              </a:cubicBezTo>
              <a:lnTo>
                <a:pt x="485775" y="518636"/>
              </a:lnTo>
              <a:close/>
              <a:moveTo>
                <a:pt x="428625" y="518636"/>
              </a:moveTo>
              <a:cubicBezTo>
                <a:pt x="415290" y="517676"/>
                <a:pt x="402908" y="516715"/>
                <a:pt x="390525" y="515755"/>
              </a:cubicBezTo>
              <a:lnTo>
                <a:pt x="390525" y="458129"/>
              </a:lnTo>
              <a:cubicBezTo>
                <a:pt x="402908" y="459089"/>
                <a:pt x="416243" y="461010"/>
                <a:pt x="428625" y="461010"/>
              </a:cubicBezTo>
              <a:lnTo>
                <a:pt x="428625" y="518636"/>
              </a:lnTo>
              <a:close/>
              <a:moveTo>
                <a:pt x="371475" y="512874"/>
              </a:moveTo>
              <a:cubicBezTo>
                <a:pt x="358140" y="510953"/>
                <a:pt x="344805" y="508071"/>
                <a:pt x="333375" y="506151"/>
              </a:cubicBezTo>
              <a:lnTo>
                <a:pt x="333375" y="449485"/>
              </a:lnTo>
              <a:cubicBezTo>
                <a:pt x="345758" y="452366"/>
                <a:pt x="358140" y="454287"/>
                <a:pt x="371475" y="456208"/>
              </a:cubicBezTo>
              <a:lnTo>
                <a:pt x="371475" y="512874"/>
              </a:lnTo>
              <a:close/>
              <a:moveTo>
                <a:pt x="314325" y="500388"/>
              </a:moveTo>
              <a:cubicBezTo>
                <a:pt x="300990" y="496546"/>
                <a:pt x="288608" y="492704"/>
                <a:pt x="276225" y="486942"/>
              </a:cubicBezTo>
              <a:lnTo>
                <a:pt x="276225" y="431236"/>
              </a:lnTo>
              <a:cubicBezTo>
                <a:pt x="288608" y="436039"/>
                <a:pt x="300990" y="439880"/>
                <a:pt x="314325" y="443722"/>
              </a:cubicBezTo>
              <a:lnTo>
                <a:pt x="314325" y="500388"/>
              </a:lnTo>
              <a:close/>
              <a:moveTo>
                <a:pt x="704850" y="365927"/>
              </a:moveTo>
              <a:cubicBezTo>
                <a:pt x="704850" y="402423"/>
                <a:pt x="606743" y="442762"/>
                <a:pt x="466725" y="442762"/>
              </a:cubicBezTo>
              <a:cubicBezTo>
                <a:pt x="326708" y="442762"/>
                <a:pt x="228600" y="402423"/>
                <a:pt x="228600" y="365927"/>
              </a:cubicBezTo>
              <a:cubicBezTo>
                <a:pt x="228600" y="329430"/>
                <a:pt x="326708" y="289092"/>
                <a:pt x="466725" y="289092"/>
              </a:cubicBezTo>
              <a:cubicBezTo>
                <a:pt x="606743" y="289092"/>
                <a:pt x="704850" y="329430"/>
                <a:pt x="704850" y="365927"/>
              </a:cubicBezTo>
              <a:close/>
              <a:moveTo>
                <a:pt x="228600" y="327509"/>
              </a:moveTo>
              <a:lnTo>
                <a:pt x="228600" y="313103"/>
              </a:lnTo>
              <a:cubicBezTo>
                <a:pt x="234315" y="314063"/>
                <a:pt x="240030" y="314063"/>
                <a:pt x="245745" y="315024"/>
              </a:cubicBezTo>
              <a:cubicBezTo>
                <a:pt x="240030" y="318865"/>
                <a:pt x="234315" y="322707"/>
                <a:pt x="228600" y="327509"/>
              </a:cubicBezTo>
              <a:close/>
              <a:moveTo>
                <a:pt x="526733" y="271804"/>
              </a:moveTo>
              <a:cubicBezTo>
                <a:pt x="532448" y="267962"/>
                <a:pt x="538163" y="264120"/>
                <a:pt x="543878" y="259318"/>
              </a:cubicBezTo>
              <a:lnTo>
                <a:pt x="543878" y="273725"/>
              </a:lnTo>
              <a:cubicBezTo>
                <a:pt x="537210" y="272764"/>
                <a:pt x="532448" y="272764"/>
                <a:pt x="526733" y="271804"/>
              </a:cubicBezTo>
              <a:close/>
              <a:moveTo>
                <a:pt x="512445" y="185364"/>
              </a:moveTo>
              <a:cubicBezTo>
                <a:pt x="532448" y="196890"/>
                <a:pt x="542925" y="209375"/>
                <a:pt x="542925" y="220901"/>
              </a:cubicBezTo>
              <a:cubicBezTo>
                <a:pt x="542925" y="237228"/>
                <a:pt x="521970" y="255476"/>
                <a:pt x="486728" y="268922"/>
              </a:cubicBezTo>
              <a:cubicBezTo>
                <a:pt x="480060" y="268922"/>
                <a:pt x="473393" y="268922"/>
                <a:pt x="466725" y="268922"/>
              </a:cubicBezTo>
              <a:cubicBezTo>
                <a:pt x="400050" y="268922"/>
                <a:pt x="330518" y="278527"/>
                <a:pt x="280988" y="297736"/>
              </a:cubicBezTo>
              <a:cubicBezTo>
                <a:pt x="180975" y="294854"/>
                <a:pt x="106680" y="270843"/>
                <a:pt x="79058" y="243951"/>
              </a:cubicBezTo>
              <a:cubicBezTo>
                <a:pt x="79058" y="243951"/>
                <a:pt x="79058" y="243951"/>
                <a:pt x="79058" y="243951"/>
              </a:cubicBezTo>
              <a:cubicBezTo>
                <a:pt x="137160" y="262199"/>
                <a:pt x="197168" y="270843"/>
                <a:pt x="257175" y="269883"/>
              </a:cubicBezTo>
              <a:cubicBezTo>
                <a:pt x="373380" y="269883"/>
                <a:pt x="497205" y="240109"/>
                <a:pt x="512445" y="185364"/>
              </a:cubicBezTo>
              <a:close/>
              <a:moveTo>
                <a:pt x="152400" y="299657"/>
              </a:moveTo>
              <a:lnTo>
                <a:pt x="152400" y="356322"/>
              </a:lnTo>
              <a:cubicBezTo>
                <a:pt x="139065" y="352481"/>
                <a:pt x="126683" y="348639"/>
                <a:pt x="114300" y="342876"/>
              </a:cubicBezTo>
              <a:lnTo>
                <a:pt x="114300" y="287171"/>
              </a:lnTo>
              <a:cubicBezTo>
                <a:pt x="126683" y="291973"/>
                <a:pt x="140018" y="296775"/>
                <a:pt x="152400" y="299657"/>
              </a:cubicBezTo>
              <a:close/>
              <a:moveTo>
                <a:pt x="95250" y="278527"/>
              </a:moveTo>
              <a:lnTo>
                <a:pt x="95250" y="333272"/>
              </a:lnTo>
              <a:cubicBezTo>
                <a:pt x="77153" y="321747"/>
                <a:pt x="66675" y="310221"/>
                <a:pt x="66675" y="298696"/>
              </a:cubicBezTo>
              <a:lnTo>
                <a:pt x="66675" y="260279"/>
              </a:lnTo>
              <a:cubicBezTo>
                <a:pt x="75248" y="267002"/>
                <a:pt x="84773" y="273725"/>
                <a:pt x="95250" y="278527"/>
              </a:cubicBezTo>
              <a:close/>
              <a:moveTo>
                <a:pt x="66675" y="218019"/>
              </a:moveTo>
              <a:lnTo>
                <a:pt x="66675" y="162314"/>
              </a:lnTo>
              <a:cubicBezTo>
                <a:pt x="79058" y="167116"/>
                <a:pt x="91440" y="170958"/>
                <a:pt x="104775" y="174800"/>
              </a:cubicBezTo>
              <a:lnTo>
                <a:pt x="104775" y="231465"/>
              </a:lnTo>
              <a:cubicBezTo>
                <a:pt x="92393" y="227624"/>
                <a:pt x="79058" y="223782"/>
                <a:pt x="66675" y="218019"/>
              </a:cubicBezTo>
              <a:close/>
              <a:moveTo>
                <a:pt x="123825" y="236268"/>
              </a:moveTo>
              <a:lnTo>
                <a:pt x="123825" y="179602"/>
              </a:lnTo>
              <a:cubicBezTo>
                <a:pt x="136208" y="182483"/>
                <a:pt x="148590" y="184404"/>
                <a:pt x="161925" y="186325"/>
              </a:cubicBezTo>
              <a:lnTo>
                <a:pt x="161925" y="243951"/>
              </a:lnTo>
              <a:cubicBezTo>
                <a:pt x="148590" y="242030"/>
                <a:pt x="136208" y="239149"/>
                <a:pt x="123825" y="236268"/>
              </a:cubicBezTo>
              <a:close/>
              <a:moveTo>
                <a:pt x="180975" y="245872"/>
              </a:moveTo>
              <a:lnTo>
                <a:pt x="180975" y="188246"/>
              </a:lnTo>
              <a:cubicBezTo>
                <a:pt x="193358" y="189206"/>
                <a:pt x="206693" y="191127"/>
                <a:pt x="219075" y="191127"/>
              </a:cubicBezTo>
              <a:lnTo>
                <a:pt x="219075" y="248753"/>
              </a:lnTo>
              <a:cubicBezTo>
                <a:pt x="205740" y="248753"/>
                <a:pt x="193358" y="247793"/>
                <a:pt x="180975" y="245872"/>
              </a:cubicBezTo>
              <a:close/>
              <a:moveTo>
                <a:pt x="238125" y="249714"/>
              </a:moveTo>
              <a:lnTo>
                <a:pt x="238125" y="192087"/>
              </a:lnTo>
              <a:cubicBezTo>
                <a:pt x="244792" y="192087"/>
                <a:pt x="250508" y="192087"/>
                <a:pt x="257175" y="192087"/>
              </a:cubicBezTo>
              <a:cubicBezTo>
                <a:pt x="263843" y="192087"/>
                <a:pt x="269558" y="192087"/>
                <a:pt x="276225" y="192087"/>
              </a:cubicBezTo>
              <a:lnTo>
                <a:pt x="276225" y="249714"/>
              </a:lnTo>
              <a:cubicBezTo>
                <a:pt x="269558" y="249714"/>
                <a:pt x="263843" y="249714"/>
                <a:pt x="257175" y="249714"/>
              </a:cubicBezTo>
              <a:cubicBezTo>
                <a:pt x="250508" y="249714"/>
                <a:pt x="244792" y="250674"/>
                <a:pt x="238125" y="249714"/>
              </a:cubicBezTo>
              <a:close/>
              <a:moveTo>
                <a:pt x="295275" y="249714"/>
              </a:moveTo>
              <a:lnTo>
                <a:pt x="295275" y="192087"/>
              </a:lnTo>
              <a:cubicBezTo>
                <a:pt x="307658" y="191127"/>
                <a:pt x="320993" y="190167"/>
                <a:pt x="333375" y="189206"/>
              </a:cubicBezTo>
              <a:lnTo>
                <a:pt x="333375" y="246832"/>
              </a:lnTo>
              <a:cubicBezTo>
                <a:pt x="320993" y="247793"/>
                <a:pt x="308610" y="248753"/>
                <a:pt x="295275" y="249714"/>
              </a:cubicBezTo>
              <a:close/>
              <a:moveTo>
                <a:pt x="352425" y="243951"/>
              </a:moveTo>
              <a:lnTo>
                <a:pt x="352425" y="186325"/>
              </a:lnTo>
              <a:cubicBezTo>
                <a:pt x="365760" y="184404"/>
                <a:pt x="378143" y="182483"/>
                <a:pt x="390525" y="179602"/>
              </a:cubicBezTo>
              <a:lnTo>
                <a:pt x="390525" y="236268"/>
              </a:lnTo>
              <a:cubicBezTo>
                <a:pt x="379095" y="239149"/>
                <a:pt x="365760" y="242030"/>
                <a:pt x="352425" y="243951"/>
              </a:cubicBezTo>
              <a:close/>
              <a:moveTo>
                <a:pt x="409575" y="231465"/>
              </a:moveTo>
              <a:lnTo>
                <a:pt x="409575" y="174800"/>
              </a:lnTo>
              <a:cubicBezTo>
                <a:pt x="422910" y="171918"/>
                <a:pt x="435293" y="167116"/>
                <a:pt x="447675" y="162314"/>
              </a:cubicBezTo>
              <a:lnTo>
                <a:pt x="447675" y="218019"/>
              </a:lnTo>
              <a:cubicBezTo>
                <a:pt x="435293" y="223782"/>
                <a:pt x="422910" y="227624"/>
                <a:pt x="409575" y="231465"/>
              </a:cubicBezTo>
              <a:close/>
              <a:moveTo>
                <a:pt x="466725" y="208415"/>
              </a:moveTo>
              <a:lnTo>
                <a:pt x="466725" y="153670"/>
              </a:lnTo>
              <a:cubicBezTo>
                <a:pt x="477203" y="148868"/>
                <a:pt x="486728" y="142145"/>
                <a:pt x="495300" y="134461"/>
              </a:cubicBezTo>
              <a:lnTo>
                <a:pt x="495300" y="172879"/>
              </a:lnTo>
              <a:cubicBezTo>
                <a:pt x="495300" y="185364"/>
                <a:pt x="485775" y="196890"/>
                <a:pt x="466725" y="208415"/>
              </a:cubicBezTo>
              <a:close/>
              <a:moveTo>
                <a:pt x="47625" y="208415"/>
              </a:moveTo>
              <a:cubicBezTo>
                <a:pt x="29528" y="196890"/>
                <a:pt x="19050" y="185364"/>
                <a:pt x="19050" y="173839"/>
              </a:cubicBezTo>
              <a:lnTo>
                <a:pt x="19050" y="135422"/>
              </a:lnTo>
              <a:cubicBezTo>
                <a:pt x="27623" y="143105"/>
                <a:pt x="37148" y="149828"/>
                <a:pt x="47625" y="154630"/>
              </a:cubicBezTo>
              <a:lnTo>
                <a:pt x="47625" y="208415"/>
              </a:lnTo>
              <a:close/>
              <a:moveTo>
                <a:pt x="19050" y="97004"/>
              </a:moveTo>
              <a:cubicBezTo>
                <a:pt x="19050" y="60508"/>
                <a:pt x="117158" y="20169"/>
                <a:pt x="257175" y="20169"/>
              </a:cubicBezTo>
              <a:cubicBezTo>
                <a:pt x="397193" y="20169"/>
                <a:pt x="495300" y="60508"/>
                <a:pt x="495300" y="97004"/>
              </a:cubicBezTo>
              <a:cubicBezTo>
                <a:pt x="495300" y="133501"/>
                <a:pt x="397193" y="173839"/>
                <a:pt x="257175" y="173839"/>
              </a:cubicBezTo>
              <a:cubicBezTo>
                <a:pt x="117158" y="173839"/>
                <a:pt x="19050" y="132540"/>
                <a:pt x="19050" y="97004"/>
              </a:cubicBezTo>
              <a:close/>
              <a:moveTo>
                <a:pt x="52388" y="317905"/>
              </a:moveTo>
              <a:cubicBezTo>
                <a:pt x="69533" y="353441"/>
                <a:pt x="134303" y="376492"/>
                <a:pt x="209550" y="387056"/>
              </a:cubicBezTo>
              <a:lnTo>
                <a:pt x="209550" y="430276"/>
              </a:lnTo>
              <a:cubicBezTo>
                <a:pt x="95250" y="422592"/>
                <a:pt x="19050" y="387056"/>
                <a:pt x="19050" y="355362"/>
              </a:cubicBezTo>
              <a:cubicBezTo>
                <a:pt x="19050" y="342876"/>
                <a:pt x="31433" y="330391"/>
                <a:pt x="52388" y="317905"/>
              </a:cubicBezTo>
              <a:close/>
              <a:moveTo>
                <a:pt x="47625" y="467733"/>
              </a:moveTo>
              <a:cubicBezTo>
                <a:pt x="29528" y="456208"/>
                <a:pt x="19050" y="444683"/>
                <a:pt x="19050" y="433157"/>
              </a:cubicBezTo>
              <a:lnTo>
                <a:pt x="19050" y="394740"/>
              </a:lnTo>
              <a:cubicBezTo>
                <a:pt x="27623" y="402423"/>
                <a:pt x="37148" y="409146"/>
                <a:pt x="47625" y="413949"/>
              </a:cubicBezTo>
              <a:lnTo>
                <a:pt x="47625" y="467733"/>
              </a:lnTo>
              <a:close/>
              <a:moveTo>
                <a:pt x="104775" y="490784"/>
              </a:moveTo>
              <a:cubicBezTo>
                <a:pt x="91440" y="486942"/>
                <a:pt x="79058" y="483100"/>
                <a:pt x="66675" y="477337"/>
              </a:cubicBezTo>
              <a:lnTo>
                <a:pt x="66675" y="421632"/>
              </a:lnTo>
              <a:cubicBezTo>
                <a:pt x="79058" y="426434"/>
                <a:pt x="91440" y="430276"/>
                <a:pt x="104775" y="434118"/>
              </a:cubicBezTo>
              <a:lnTo>
                <a:pt x="104775" y="490784"/>
              </a:lnTo>
              <a:close/>
              <a:moveTo>
                <a:pt x="161925" y="503269"/>
              </a:moveTo>
              <a:cubicBezTo>
                <a:pt x="148590" y="501348"/>
                <a:pt x="135255" y="498467"/>
                <a:pt x="123825" y="496546"/>
              </a:cubicBezTo>
              <a:lnTo>
                <a:pt x="123825" y="439880"/>
              </a:lnTo>
              <a:cubicBezTo>
                <a:pt x="136208" y="442762"/>
                <a:pt x="148590" y="444683"/>
                <a:pt x="161925" y="446603"/>
              </a:cubicBezTo>
              <a:lnTo>
                <a:pt x="161925" y="503269"/>
              </a:lnTo>
              <a:close/>
              <a:moveTo>
                <a:pt x="180975" y="447564"/>
              </a:moveTo>
              <a:cubicBezTo>
                <a:pt x="190500" y="448524"/>
                <a:pt x="200025" y="449485"/>
                <a:pt x="210503" y="450445"/>
              </a:cubicBezTo>
              <a:cubicBezTo>
                <a:pt x="211455" y="457168"/>
                <a:pt x="215265" y="463891"/>
                <a:pt x="219075" y="470614"/>
              </a:cubicBezTo>
              <a:lnTo>
                <a:pt x="219075" y="509032"/>
              </a:lnTo>
              <a:cubicBezTo>
                <a:pt x="205740" y="508071"/>
                <a:pt x="193358" y="507111"/>
                <a:pt x="180975" y="506151"/>
              </a:cubicBezTo>
              <a:lnTo>
                <a:pt x="180975" y="447564"/>
              </a:lnTo>
              <a:close/>
              <a:moveTo>
                <a:pt x="238125" y="487902"/>
              </a:moveTo>
              <a:cubicBezTo>
                <a:pt x="243840" y="491744"/>
                <a:pt x="250508" y="495586"/>
                <a:pt x="257175" y="499427"/>
              </a:cubicBezTo>
              <a:lnTo>
                <a:pt x="257175" y="509032"/>
              </a:lnTo>
              <a:cubicBezTo>
                <a:pt x="250508" y="509032"/>
                <a:pt x="244792" y="509032"/>
                <a:pt x="238125" y="509032"/>
              </a:cubicBezTo>
              <a:lnTo>
                <a:pt x="238125" y="487902"/>
              </a:lnTo>
              <a:close/>
              <a:moveTo>
                <a:pt x="276225" y="567619"/>
              </a:moveTo>
              <a:lnTo>
                <a:pt x="276225" y="529201"/>
              </a:lnTo>
              <a:cubicBezTo>
                <a:pt x="284798" y="536885"/>
                <a:pt x="294323" y="543608"/>
                <a:pt x="304800" y="548410"/>
              </a:cubicBezTo>
              <a:lnTo>
                <a:pt x="304800" y="603155"/>
              </a:lnTo>
              <a:cubicBezTo>
                <a:pt x="286703" y="590669"/>
                <a:pt x="276225" y="579144"/>
                <a:pt x="276225" y="567619"/>
              </a:cubicBezTo>
              <a:lnTo>
                <a:pt x="276225" y="567619"/>
              </a:lnTo>
              <a:close/>
              <a:moveTo>
                <a:pt x="495300" y="585867"/>
              </a:moveTo>
              <a:cubicBezTo>
                <a:pt x="501968" y="585867"/>
                <a:pt x="507683" y="585867"/>
                <a:pt x="514350" y="585867"/>
              </a:cubicBezTo>
              <a:cubicBezTo>
                <a:pt x="521018" y="585867"/>
                <a:pt x="526733" y="585867"/>
                <a:pt x="533400" y="585867"/>
              </a:cubicBezTo>
              <a:lnTo>
                <a:pt x="533400" y="643493"/>
              </a:lnTo>
              <a:cubicBezTo>
                <a:pt x="526733" y="643493"/>
                <a:pt x="521018" y="643493"/>
                <a:pt x="514350" y="643493"/>
              </a:cubicBezTo>
              <a:cubicBezTo>
                <a:pt x="507683" y="643493"/>
                <a:pt x="501968" y="643493"/>
                <a:pt x="495300" y="643493"/>
              </a:cubicBezTo>
              <a:lnTo>
                <a:pt x="495300" y="585867"/>
              </a:lnTo>
              <a:close/>
              <a:moveTo>
                <a:pt x="723900" y="547449"/>
              </a:moveTo>
              <a:cubicBezTo>
                <a:pt x="734378" y="542647"/>
                <a:pt x="743903" y="535924"/>
                <a:pt x="752475" y="528241"/>
              </a:cubicBezTo>
              <a:lnTo>
                <a:pt x="752475" y="566658"/>
              </a:lnTo>
              <a:cubicBezTo>
                <a:pt x="752475" y="578183"/>
                <a:pt x="741998" y="590669"/>
                <a:pt x="723900" y="601234"/>
              </a:cubicBezTo>
              <a:lnTo>
                <a:pt x="723900" y="547449"/>
              </a:lnTo>
              <a:close/>
            </a:path>
          </a:pathLst>
        </a:custGeom>
        <a:solidFill>
          <a:sysClr val="window" lastClr="FFFFFF"/>
        </a:solidFill>
        <a:ln w="9525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3</xdr:col>
      <xdr:colOff>424393</xdr:colOff>
      <xdr:row>40</xdr:row>
      <xdr:rowOff>180763</xdr:rowOff>
    </xdr:from>
    <xdr:to>
      <xdr:col>5</xdr:col>
      <xdr:colOff>743162</xdr:colOff>
      <xdr:row>51</xdr:row>
      <xdr:rowOff>173143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CE4285-EA8E-8E2E-1543-388035677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3AB0-F598-473D-947E-3B3BC2EF61DF}">
  <dimension ref="A2:XFB42"/>
  <sheetViews>
    <sheetView showGridLines="0" tabSelected="1" zoomScale="90" zoomScaleNormal="90" workbookViewId="0">
      <selection activeCell="G32" sqref="G32"/>
    </sheetView>
  </sheetViews>
  <sheetFormatPr defaultColWidth="9.140625" defaultRowHeight="16.5" x14ac:dyDescent="0.3"/>
  <cols>
    <col min="1" max="3" width="4.7109375" style="1" customWidth="1"/>
    <col min="4" max="4" width="35.42578125" style="1" bestFit="1" customWidth="1"/>
    <col min="5" max="5" width="22.140625" style="1" bestFit="1" customWidth="1"/>
    <col min="6" max="6" width="19.5703125" style="1" customWidth="1"/>
    <col min="7" max="8" width="4.7109375" style="1" customWidth="1"/>
    <col min="9" max="9" width="4.7109375" customWidth="1"/>
    <col min="10" max="10" width="9.140625" style="1" hidden="1" customWidth="1"/>
    <col min="11" max="16382" width="0" style="1" hidden="1" customWidth="1"/>
    <col min="16383" max="16384" width="9.140625" style="1" hidden="1"/>
  </cols>
  <sheetData>
    <row r="2" spans="2:8" ht="16.5" customHeight="1" x14ac:dyDescent="0.3">
      <c r="B2" s="55" t="s">
        <v>37</v>
      </c>
      <c r="C2" s="55"/>
      <c r="D2" s="55"/>
      <c r="E2" s="55"/>
      <c r="F2" s="55"/>
      <c r="G2" s="55"/>
      <c r="H2" s="55"/>
    </row>
    <row r="3" spans="2:8" ht="16.5" customHeight="1" x14ac:dyDescent="0.3">
      <c r="B3" s="55"/>
      <c r="C3" s="55"/>
      <c r="D3" s="55"/>
      <c r="E3" s="55"/>
      <c r="F3" s="55"/>
      <c r="G3" s="55"/>
      <c r="H3" s="55"/>
    </row>
    <row r="4" spans="2:8" ht="16.5" customHeight="1" x14ac:dyDescent="0.3">
      <c r="B4" s="55"/>
      <c r="C4" s="55"/>
      <c r="D4" s="55"/>
      <c r="E4" s="55"/>
      <c r="F4" s="55"/>
      <c r="G4" s="55"/>
      <c r="H4" s="55"/>
    </row>
    <row r="5" spans="2:8" ht="16.5" customHeight="1" x14ac:dyDescent="0.3">
      <c r="B5" s="55"/>
      <c r="C5" s="55"/>
      <c r="D5" s="55"/>
      <c r="E5" s="55"/>
      <c r="F5" s="55"/>
      <c r="G5" s="55"/>
      <c r="H5" s="55"/>
    </row>
    <row r="6" spans="2:8" ht="16.5" customHeight="1" x14ac:dyDescent="0.3">
      <c r="B6" s="55"/>
      <c r="C6" s="55"/>
      <c r="D6" s="55"/>
      <c r="E6" s="55"/>
      <c r="F6" s="55"/>
      <c r="G6" s="55"/>
      <c r="H6" s="55"/>
    </row>
    <row r="7" spans="2:8" ht="16.5" customHeight="1" x14ac:dyDescent="0.3">
      <c r="B7" s="55"/>
      <c r="C7" s="55"/>
      <c r="D7" s="55"/>
      <c r="E7" s="55"/>
      <c r="F7" s="55"/>
      <c r="G7" s="55"/>
      <c r="H7" s="55"/>
    </row>
    <row r="9" spans="2:8" ht="23.25" customHeight="1" x14ac:dyDescent="0.3">
      <c r="D9" s="2" t="s">
        <v>12</v>
      </c>
      <c r="E9" s="5"/>
      <c r="F9" s="3"/>
    </row>
    <row r="10" spans="2:8" x14ac:dyDescent="0.3">
      <c r="D10" s="27" t="s">
        <v>13</v>
      </c>
      <c r="E10" s="28"/>
      <c r="F10" s="6">
        <v>2000</v>
      </c>
    </row>
    <row r="11" spans="2:8" x14ac:dyDescent="0.3">
      <c r="D11" s="25" t="s">
        <v>14</v>
      </c>
      <c r="E11" s="26"/>
      <c r="F11" s="7">
        <v>0.01</v>
      </c>
    </row>
    <row r="12" spans="2:8" x14ac:dyDescent="0.3">
      <c r="D12" s="25" t="s">
        <v>15</v>
      </c>
      <c r="E12" s="26"/>
      <c r="F12" s="7">
        <v>0.2</v>
      </c>
    </row>
    <row r="13" spans="2:8" ht="17.25" thickBot="1" x14ac:dyDescent="0.35">
      <c r="D13" s="39" t="s">
        <v>16</v>
      </c>
      <c r="E13" s="40"/>
      <c r="F13" s="8">
        <f>salario*desejo_investimento</f>
        <v>400</v>
      </c>
    </row>
    <row r="14" spans="2:8" ht="17.25" thickTop="1" x14ac:dyDescent="0.3"/>
    <row r="15" spans="2:8" ht="23.25" customHeight="1" x14ac:dyDescent="0.3">
      <c r="D15" s="2" t="s">
        <v>3</v>
      </c>
      <c r="E15" s="5"/>
      <c r="F15" s="3"/>
    </row>
    <row r="16" spans="2:8" x14ac:dyDescent="0.3">
      <c r="D16" s="37" t="s">
        <v>18</v>
      </c>
      <c r="E16" s="38"/>
      <c r="F16" s="9">
        <v>400</v>
      </c>
    </row>
    <row r="17" spans="1:6" x14ac:dyDescent="0.3">
      <c r="D17" s="35" t="s">
        <v>11</v>
      </c>
      <c r="E17" s="36"/>
      <c r="F17" s="10">
        <v>5</v>
      </c>
    </row>
    <row r="18" spans="1:6" x14ac:dyDescent="0.3">
      <c r="D18" s="35" t="s">
        <v>0</v>
      </c>
      <c r="E18" s="36"/>
      <c r="F18" s="11">
        <v>1.0800000000000001E-2</v>
      </c>
    </row>
    <row r="19" spans="1:6" x14ac:dyDescent="0.3">
      <c r="D19" s="33" t="s">
        <v>1</v>
      </c>
      <c r="E19" s="34"/>
      <c r="F19" s="12">
        <f>FV(taxa,(tempo*12),investimento*-1)</f>
        <v>33521.607743703375</v>
      </c>
    </row>
    <row r="20" spans="1:6" ht="17.25" thickBot="1" x14ac:dyDescent="0.35">
      <c r="D20" s="31" t="s">
        <v>2</v>
      </c>
      <c r="E20" s="32"/>
      <c r="F20" s="13">
        <f>patrimonio*rendimento</f>
        <v>335.21607743703373</v>
      </c>
    </row>
    <row r="21" spans="1:6" ht="17.25" thickTop="1" x14ac:dyDescent="0.3"/>
    <row r="22" spans="1:6" ht="23.25" customHeight="1" x14ac:dyDescent="0.3">
      <c r="D22" s="14" t="s">
        <v>4</v>
      </c>
      <c r="E22" s="15"/>
      <c r="F22" s="16" t="s">
        <v>10</v>
      </c>
    </row>
    <row r="23" spans="1:6" x14ac:dyDescent="0.3">
      <c r="A23" s="4">
        <v>2</v>
      </c>
      <c r="B23" s="4"/>
      <c r="C23" s="4"/>
      <c r="D23" s="44" t="s">
        <v>5</v>
      </c>
      <c r="E23" s="45">
        <f>FV(taxa,($A23*12),investimento*-1)</f>
        <v>10892.345464232636</v>
      </c>
      <c r="F23" s="46">
        <f>E23*rendimento</f>
        <v>108.92345464232636</v>
      </c>
    </row>
    <row r="24" spans="1:6" x14ac:dyDescent="0.3">
      <c r="A24" s="4">
        <v>5</v>
      </c>
      <c r="B24" s="4"/>
      <c r="C24" s="4"/>
      <c r="D24" s="47" t="s">
        <v>6</v>
      </c>
      <c r="E24" s="48">
        <f>FV(taxa,($A24*12),investimento*-1)</f>
        <v>33521.607743703375</v>
      </c>
      <c r="F24" s="49">
        <f>E24*rendimento</f>
        <v>335.21607743703373</v>
      </c>
    </row>
    <row r="25" spans="1:6" x14ac:dyDescent="0.3">
      <c r="A25" s="4">
        <v>10</v>
      </c>
      <c r="B25" s="4"/>
      <c r="C25" s="4"/>
      <c r="D25" s="47" t="s">
        <v>7</v>
      </c>
      <c r="E25" s="48">
        <f>FV(taxa,($A25*12),investimento*-1)</f>
        <v>97383.066501920039</v>
      </c>
      <c r="F25" s="49">
        <f>E25*rendimento</f>
        <v>973.83066501920041</v>
      </c>
    </row>
    <row r="26" spans="1:6" x14ac:dyDescent="0.3">
      <c r="A26" s="4">
        <v>20</v>
      </c>
      <c r="B26" s="4"/>
      <c r="C26" s="4"/>
      <c r="D26" s="47" t="s">
        <v>8</v>
      </c>
      <c r="E26" s="48">
        <f>FV(taxa,($A26*12),investimento*-1)</f>
        <v>450819.59731940931</v>
      </c>
      <c r="F26" s="49">
        <f>E26*rendimento</f>
        <v>4508.1959731940933</v>
      </c>
    </row>
    <row r="27" spans="1:6" ht="17.25" thickBot="1" x14ac:dyDescent="0.35">
      <c r="A27" s="4">
        <v>30</v>
      </c>
      <c r="B27" s="4"/>
      <c r="C27" s="4"/>
      <c r="D27" s="50" t="s">
        <v>9</v>
      </c>
      <c r="E27" s="51">
        <f>FV(taxa,($A27*12),investimento*-1)</f>
        <v>1733561.9241267005</v>
      </c>
      <c r="F27" s="52">
        <f>E27*rendimento</f>
        <v>17335.619241267006</v>
      </c>
    </row>
    <row r="28" spans="1:6" ht="17.25" thickTop="1" x14ac:dyDescent="0.3">
      <c r="D28" s="56" t="s">
        <v>38</v>
      </c>
    </row>
    <row r="30" spans="1:6" x14ac:dyDescent="0.3">
      <c r="D30" s="29" t="s">
        <v>17</v>
      </c>
      <c r="E30" s="29"/>
      <c r="F30" s="18" t="s">
        <v>34</v>
      </c>
    </row>
    <row r="31" spans="1:6" x14ac:dyDescent="0.3">
      <c r="D31" s="30" t="s">
        <v>19</v>
      </c>
      <c r="E31" s="30"/>
      <c r="F31" s="17">
        <f>investimento</f>
        <v>400</v>
      </c>
    </row>
    <row r="33" spans="4:6" x14ac:dyDescent="0.3">
      <c r="D33" s="20" t="s">
        <v>20</v>
      </c>
      <c r="E33" s="21" t="s">
        <v>21</v>
      </c>
      <c r="F33" s="21" t="s">
        <v>22</v>
      </c>
    </row>
    <row r="34" spans="4:6" x14ac:dyDescent="0.3">
      <c r="D34" s="1" t="s">
        <v>23</v>
      </c>
      <c r="E34" s="19">
        <f>VLOOKUP($F$30&amp;"-"&amp;D34,Apoio!B:E,4,FALSE)</f>
        <v>0.32</v>
      </c>
      <c r="F34" s="41">
        <f t="shared" ref="F34:F39" si="0">investimento*$E34</f>
        <v>128</v>
      </c>
    </row>
    <row r="35" spans="4:6" x14ac:dyDescent="0.3">
      <c r="D35" s="1" t="s">
        <v>25</v>
      </c>
      <c r="E35" s="19">
        <f>VLOOKUP($F$30&amp;"-"&amp;D35,Apoio!B:E,4,FALSE)</f>
        <v>0.4</v>
      </c>
      <c r="F35" s="42">
        <f t="shared" si="0"/>
        <v>160</v>
      </c>
    </row>
    <row r="36" spans="4:6" x14ac:dyDescent="0.3">
      <c r="D36" s="1" t="s">
        <v>26</v>
      </c>
      <c r="E36" s="19">
        <f>VLOOKUP($F$30&amp;"-"&amp;D36,Apoio!B:E,4,FALSE)</f>
        <v>0.08</v>
      </c>
      <c r="F36" s="42">
        <f t="shared" si="0"/>
        <v>32</v>
      </c>
    </row>
    <row r="37" spans="4:6" x14ac:dyDescent="0.3">
      <c r="D37" s="1" t="s">
        <v>27</v>
      </c>
      <c r="E37" s="19">
        <f>VLOOKUP($F$30&amp;"-"&amp;D37,Apoio!B:E,4,FALSE)</f>
        <v>0.1</v>
      </c>
      <c r="F37" s="42">
        <f t="shared" si="0"/>
        <v>40</v>
      </c>
    </row>
    <row r="38" spans="4:6" x14ac:dyDescent="0.3">
      <c r="D38" s="1" t="s">
        <v>28</v>
      </c>
      <c r="E38" s="19">
        <f>VLOOKUP($F$30&amp;"-"&amp;D38,Apoio!B:E,4,FALSE)</f>
        <v>0.05</v>
      </c>
      <c r="F38" s="42">
        <f t="shared" si="0"/>
        <v>20</v>
      </c>
    </row>
    <row r="39" spans="4:6" x14ac:dyDescent="0.3">
      <c r="D39" s="1" t="s">
        <v>29</v>
      </c>
      <c r="E39" s="19">
        <f>VLOOKUP($F$30&amp;"-"&amp;D39,Apoio!B:E,4,FALSE)</f>
        <v>0.05</v>
      </c>
      <c r="F39" s="43">
        <f t="shared" si="0"/>
        <v>20</v>
      </c>
    </row>
    <row r="40" spans="4:6" ht="17.25" thickBot="1" x14ac:dyDescent="0.35">
      <c r="D40" s="22" t="s">
        <v>30</v>
      </c>
      <c r="E40" s="23"/>
      <c r="F40" s="24">
        <f>SUM(F34:F39)</f>
        <v>400</v>
      </c>
    </row>
    <row r="42" spans="4:6" x14ac:dyDescent="0.3">
      <c r="F42" s="1" t="s">
        <v>31</v>
      </c>
    </row>
  </sheetData>
  <protectedRanges>
    <protectedRange algorithmName="SHA-512" hashValue="uF2WhB/pYCwBA5Dx7pYo2uwSdmGfLbFwQNQLTRn/XtQidfgRGsG7Igf1Vt0ir10EV+RAnhcMVA9Dv7Jv6AfnEg==" saltValue="VGaDTlqhitNtK9XBR6TuYA==" spinCount="100000" sqref="F10 F12 F16:F18" name="Intervalo1"/>
  </protectedRanges>
  <mergeCells count="12">
    <mergeCell ref="D11:E11"/>
    <mergeCell ref="D10:E10"/>
    <mergeCell ref="B2:H7"/>
    <mergeCell ref="D30:E30"/>
    <mergeCell ref="D31:E31"/>
    <mergeCell ref="D20:E20"/>
    <mergeCell ref="D19:E19"/>
    <mergeCell ref="D18:E18"/>
    <mergeCell ref="D17:E17"/>
    <mergeCell ref="D16:E16"/>
    <mergeCell ref="D13:E13"/>
    <mergeCell ref="D12:E12"/>
  </mergeCells>
  <dataValidations xWindow="653" yWindow="635" count="1">
    <dataValidation type="list" allowBlank="1" showInputMessage="1" showErrorMessage="1" error="Selecione um perfil dentro da lista" promptTitle="Selecione o perfil" prompt="Selecione para qual tipo de investidor deseja projetar a carteira de investimentos" sqref="F30" xr:uid="{919D0B52-EB3B-41DD-AA82-D435AEA0362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9B63-2DE6-4173-8929-1158F584BF42}">
  <dimension ref="B3:E21"/>
  <sheetViews>
    <sheetView workbookViewId="0">
      <selection activeCell="G1" sqref="G1:I5"/>
    </sheetView>
  </sheetViews>
  <sheetFormatPr defaultRowHeight="15" x14ac:dyDescent="0.25"/>
  <cols>
    <col min="2" max="2" width="31.28515625" bestFit="1" customWidth="1"/>
    <col min="3" max="3" width="15" bestFit="1" customWidth="1"/>
    <col min="4" max="4" width="19.7109375" bestFit="1" customWidth="1"/>
    <col min="5" max="5" width="10" customWidth="1"/>
  </cols>
  <sheetData>
    <row r="3" spans="2:5" x14ac:dyDescent="0.25">
      <c r="B3" s="20" t="s">
        <v>36</v>
      </c>
      <c r="C3" s="20" t="s">
        <v>32</v>
      </c>
      <c r="D3" s="20" t="s">
        <v>20</v>
      </c>
      <c r="E3" s="21" t="s">
        <v>33</v>
      </c>
    </row>
    <row r="4" spans="2:5" x14ac:dyDescent="0.25">
      <c r="B4" s="53" t="str">
        <f>C4&amp;"-"&amp;D4</f>
        <v>Conservador-Papel</v>
      </c>
      <c r="C4" s="53" t="s">
        <v>24</v>
      </c>
      <c r="D4" s="53" t="s">
        <v>23</v>
      </c>
      <c r="E4" s="54">
        <v>0.3</v>
      </c>
    </row>
    <row r="5" spans="2:5" x14ac:dyDescent="0.25">
      <c r="B5" s="53" t="str">
        <f t="shared" ref="B5:B21" si="0">C5&amp;"-"&amp;D5</f>
        <v>Conservador-Tijolo</v>
      </c>
      <c r="C5" s="53" t="s">
        <v>24</v>
      </c>
      <c r="D5" s="53" t="s">
        <v>25</v>
      </c>
      <c r="E5" s="54">
        <v>0.5</v>
      </c>
    </row>
    <row r="6" spans="2:5" x14ac:dyDescent="0.25">
      <c r="B6" s="53" t="str">
        <f t="shared" si="0"/>
        <v>Conservador-Híbridos</v>
      </c>
      <c r="C6" s="53" t="s">
        <v>24</v>
      </c>
      <c r="D6" s="53" t="s">
        <v>26</v>
      </c>
      <c r="E6" s="54">
        <v>0.1</v>
      </c>
    </row>
    <row r="7" spans="2:5" x14ac:dyDescent="0.25">
      <c r="B7" s="53" t="str">
        <f t="shared" si="0"/>
        <v>Conservador-FOFs</v>
      </c>
      <c r="C7" s="53" t="s">
        <v>24</v>
      </c>
      <c r="D7" s="53" t="s">
        <v>27</v>
      </c>
      <c r="E7" s="54">
        <v>0.1</v>
      </c>
    </row>
    <row r="8" spans="2:5" x14ac:dyDescent="0.25">
      <c r="B8" s="53" t="str">
        <f t="shared" si="0"/>
        <v>Conservador-Desenvolvimento</v>
      </c>
      <c r="C8" s="53" t="s">
        <v>24</v>
      </c>
      <c r="D8" s="53" t="s">
        <v>28</v>
      </c>
      <c r="E8" s="54">
        <v>0</v>
      </c>
    </row>
    <row r="9" spans="2:5" x14ac:dyDescent="0.25">
      <c r="B9" s="53" t="str">
        <f t="shared" si="0"/>
        <v>Conservador-Hotelarias</v>
      </c>
      <c r="C9" s="53" t="s">
        <v>24</v>
      </c>
      <c r="D9" s="53" t="s">
        <v>29</v>
      </c>
      <c r="E9" s="54">
        <v>0</v>
      </c>
    </row>
    <row r="10" spans="2:5" x14ac:dyDescent="0.25">
      <c r="B10" s="53" t="str">
        <f t="shared" si="0"/>
        <v>Moderado-Papel</v>
      </c>
      <c r="C10" s="53" t="s">
        <v>34</v>
      </c>
      <c r="D10" s="53" t="s">
        <v>23</v>
      </c>
      <c r="E10" s="54">
        <v>0.32</v>
      </c>
    </row>
    <row r="11" spans="2:5" x14ac:dyDescent="0.25">
      <c r="B11" s="53" t="str">
        <f t="shared" si="0"/>
        <v>Moderado-Tijolo</v>
      </c>
      <c r="C11" s="53" t="s">
        <v>34</v>
      </c>
      <c r="D11" s="53" t="s">
        <v>25</v>
      </c>
      <c r="E11" s="54">
        <v>0.4</v>
      </c>
    </row>
    <row r="12" spans="2:5" x14ac:dyDescent="0.25">
      <c r="B12" s="53" t="str">
        <f t="shared" si="0"/>
        <v>Moderado-Híbridos</v>
      </c>
      <c r="C12" s="53" t="s">
        <v>34</v>
      </c>
      <c r="D12" s="53" t="s">
        <v>26</v>
      </c>
      <c r="E12" s="54">
        <v>0.08</v>
      </c>
    </row>
    <row r="13" spans="2:5" x14ac:dyDescent="0.25">
      <c r="B13" s="53" t="str">
        <f t="shared" si="0"/>
        <v>Moderado-FOFs</v>
      </c>
      <c r="C13" s="53" t="s">
        <v>34</v>
      </c>
      <c r="D13" s="53" t="s">
        <v>27</v>
      </c>
      <c r="E13" s="54">
        <v>0.1</v>
      </c>
    </row>
    <row r="14" spans="2:5" x14ac:dyDescent="0.25">
      <c r="B14" s="53" t="str">
        <f t="shared" si="0"/>
        <v>Moderado-Desenvolvimento</v>
      </c>
      <c r="C14" s="53" t="s">
        <v>34</v>
      </c>
      <c r="D14" s="53" t="s">
        <v>28</v>
      </c>
      <c r="E14" s="54">
        <v>0.05</v>
      </c>
    </row>
    <row r="15" spans="2:5" x14ac:dyDescent="0.25">
      <c r="B15" s="53" t="str">
        <f t="shared" si="0"/>
        <v>Moderado-Hotelarias</v>
      </c>
      <c r="C15" s="53" t="s">
        <v>34</v>
      </c>
      <c r="D15" s="53" t="s">
        <v>29</v>
      </c>
      <c r="E15" s="54">
        <v>0.05</v>
      </c>
    </row>
    <row r="16" spans="2:5" x14ac:dyDescent="0.25">
      <c r="B16" s="53" t="str">
        <f t="shared" si="0"/>
        <v>Agressivo-Papel</v>
      </c>
      <c r="C16" s="53" t="s">
        <v>35</v>
      </c>
      <c r="D16" s="53" t="s">
        <v>23</v>
      </c>
      <c r="E16" s="54">
        <v>0.5</v>
      </c>
    </row>
    <row r="17" spans="2:5" x14ac:dyDescent="0.25">
      <c r="B17" s="53" t="str">
        <f t="shared" si="0"/>
        <v>Agressivo-Tijolo</v>
      </c>
      <c r="C17" s="53" t="s">
        <v>35</v>
      </c>
      <c r="D17" s="53" t="s">
        <v>25</v>
      </c>
      <c r="E17" s="54">
        <v>0.1</v>
      </c>
    </row>
    <row r="18" spans="2:5" x14ac:dyDescent="0.25">
      <c r="B18" s="53" t="str">
        <f t="shared" si="0"/>
        <v>Agressivo-Híbridos</v>
      </c>
      <c r="C18" s="53" t="s">
        <v>35</v>
      </c>
      <c r="D18" s="53" t="s">
        <v>26</v>
      </c>
      <c r="E18" s="54">
        <v>0.05</v>
      </c>
    </row>
    <row r="19" spans="2:5" x14ac:dyDescent="0.25">
      <c r="B19" s="53" t="str">
        <f t="shared" si="0"/>
        <v>Agressivo-FOFs</v>
      </c>
      <c r="C19" s="53" t="s">
        <v>35</v>
      </c>
      <c r="D19" s="53" t="s">
        <v>27</v>
      </c>
      <c r="E19" s="54">
        <v>0.05</v>
      </c>
    </row>
    <row r="20" spans="2:5" x14ac:dyDescent="0.25">
      <c r="B20" s="53" t="str">
        <f t="shared" si="0"/>
        <v>Agressivo-Desenvolvimento</v>
      </c>
      <c r="C20" s="53" t="s">
        <v>35</v>
      </c>
      <c r="D20" s="53" t="s">
        <v>28</v>
      </c>
      <c r="E20" s="54">
        <v>0.2</v>
      </c>
    </row>
    <row r="21" spans="2:5" x14ac:dyDescent="0.25">
      <c r="B21" s="53" t="str">
        <f t="shared" si="0"/>
        <v>Agressivo-Hotelarias</v>
      </c>
      <c r="C21" s="53" t="s">
        <v>35</v>
      </c>
      <c r="D21" s="53" t="s">
        <v>29</v>
      </c>
      <c r="E21" s="5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Ferramenta</vt:lpstr>
      <vt:lpstr>Apoio</vt:lpstr>
      <vt:lpstr>desejo_investimento</vt:lpstr>
      <vt:lpstr>investimento</vt:lpstr>
      <vt:lpstr>patrimonio</vt:lpstr>
      <vt:lpstr>rendimento</vt:lpstr>
      <vt:lpstr>salario</vt:lpstr>
      <vt:lpstr>taxa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Clara Costa Brasileiro</dc:creator>
  <cp:lastModifiedBy>Ana Clara Costa Brasileiro</cp:lastModifiedBy>
  <dcterms:created xsi:type="dcterms:W3CDTF">2025-05-28T14:24:16Z</dcterms:created>
  <dcterms:modified xsi:type="dcterms:W3CDTF">2025-05-29T13:40:08Z</dcterms:modified>
</cp:coreProperties>
</file>