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d1699ce62065cd5e/Desktop/"/>
    </mc:Choice>
  </mc:AlternateContent>
  <xr:revisionPtr revIDLastSave="216" documentId="11_F25DC773A252ABDACC10487D61D8764E5ADE58E8" xr6:coauthVersionLast="47" xr6:coauthVersionMax="47" xr10:uidLastSave="{988CC84B-8011-4833-8A58-61602F92C94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I16" i="1"/>
  <c r="H16" i="1"/>
  <c r="G16" i="1"/>
  <c r="F16" i="1"/>
  <c r="E16" i="1"/>
  <c r="D16" i="1"/>
  <c r="C16" i="1"/>
  <c r="B16" i="1"/>
  <c r="F15" i="1"/>
  <c r="E15" i="1"/>
  <c r="D15" i="1"/>
  <c r="C15" i="1"/>
  <c r="B15" i="1"/>
  <c r="K14" i="1"/>
  <c r="J14" i="1"/>
  <c r="J15" i="1" s="1"/>
  <c r="I14" i="1"/>
  <c r="I15" i="1" s="1"/>
  <c r="H14" i="1"/>
  <c r="H15" i="1" s="1"/>
  <c r="G14" i="1"/>
  <c r="G15" i="1" s="1"/>
  <c r="F14" i="1"/>
  <c r="E14" i="1"/>
  <c r="D14" i="1"/>
  <c r="C14" i="1"/>
  <c r="B14" i="1"/>
  <c r="K7" i="1"/>
  <c r="J7" i="1"/>
  <c r="I7" i="1"/>
  <c r="H7" i="1"/>
  <c r="H8" i="1" s="1"/>
  <c r="G7" i="1"/>
  <c r="G8" i="1" s="1"/>
  <c r="F7" i="1"/>
  <c r="E7" i="1"/>
  <c r="D7" i="1"/>
  <c r="C7" i="1"/>
  <c r="K4" i="1"/>
  <c r="K5" i="1" s="1"/>
  <c r="J4" i="1"/>
  <c r="J5" i="1" s="1"/>
  <c r="I4" i="1"/>
  <c r="H4" i="1"/>
  <c r="G4" i="1"/>
  <c r="F4" i="1"/>
  <c r="E4" i="1"/>
  <c r="D4" i="1"/>
  <c r="C4" i="1"/>
  <c r="B4" i="1"/>
  <c r="C8" i="1" l="1"/>
  <c r="D8" i="1"/>
  <c r="E8" i="1"/>
  <c r="F8" i="1"/>
  <c r="B5" i="1"/>
  <c r="E5" i="1"/>
  <c r="F5" i="1"/>
  <c r="J8" i="1"/>
  <c r="H5" i="1"/>
  <c r="K8" i="1"/>
  <c r="C5" i="1"/>
  <c r="D5" i="1"/>
  <c r="G5" i="1"/>
  <c r="I5" i="1"/>
</calcChain>
</file>

<file path=xl/sharedStrings.xml><?xml version="1.0" encoding="utf-8"?>
<sst xmlns="http://schemas.openxmlformats.org/spreadsheetml/2006/main" count="37" uniqueCount="34">
  <si>
    <t>FF</t>
  </si>
  <si>
    <t>HE</t>
  </si>
  <si>
    <t>HG</t>
  </si>
  <si>
    <t>MA</t>
  </si>
  <si>
    <t>MB</t>
  </si>
  <si>
    <t>MC</t>
  </si>
  <si>
    <t>MS</t>
  </si>
  <si>
    <t>RK</t>
  </si>
  <si>
    <t>TA</t>
  </si>
  <si>
    <t>TT</t>
  </si>
  <si>
    <t>Mileage (in km per litre)</t>
  </si>
  <si>
    <t>Maintenance cost per year (in Rs.)</t>
  </si>
  <si>
    <t>Safety features (on a scale of 1 to 10)</t>
  </si>
  <si>
    <t>Overall appeal (on a scale of 1 to 10)</t>
  </si>
  <si>
    <t>Interest rate (in % or Rs.)</t>
  </si>
  <si>
    <t>(higher is better)</t>
  </si>
  <si>
    <t>(IoAs)</t>
  </si>
  <si>
    <t>(lower is better)</t>
  </si>
  <si>
    <t>(IoAs) (higher is better)</t>
  </si>
  <si>
    <t>(IoAs)(higher is better)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</si>
  <si>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</si>
  <si>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</si>
  <si>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</si>
  <si>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</si>
  <si>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</si>
  <si>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</si>
  <si>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</si>
  <si>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</si>
  <si>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</si>
  <si>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</si>
  <si>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</si>
  <si>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Total  IoAs</t>
  </si>
  <si>
    <t>Factor(criteria)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</si>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</sst>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54306848007636"/>
          <c:y val="0.16056277056277057"/>
          <c:w val="0.85341836402681071"/>
          <c:h val="0.60640692640692639"/>
        </c:manualLayout>
      </c:layout>
      <c:lineChart>
        <c:grouping val="standard"/>
        <c:varyColors val="0"/>
        <c:ser>
          <c:idx val="0"/>
          <c:order val="0"/>
          <c:tx>
            <c:v>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Sheet1!$B$16:$K$16</c:f>
              <c:numCache>
                <c:formatCode>General</c:formatCode>
                <c:ptCount val="10"/>
                <c:pt idx="0">
                  <c:v>224.59770114942529</c:v>
                </c:pt>
                <c:pt idx="1">
                  <c:v>251.11171073934167</c:v>
                </c:pt>
                <c:pt idx="2">
                  <c:v>302.85160441905327</c:v>
                </c:pt>
                <c:pt idx="3">
                  <c:v>70.068965517241423</c:v>
                </c:pt>
                <c:pt idx="4">
                  <c:v>290.94903573577488</c:v>
                </c:pt>
                <c:pt idx="5">
                  <c:v>210.0395754632128</c:v>
                </c:pt>
                <c:pt idx="6">
                  <c:v>196.04232961770603</c:v>
                </c:pt>
                <c:pt idx="7">
                  <c:v>235.63218390804602</c:v>
                </c:pt>
                <c:pt idx="8">
                  <c:v>329.56017269293039</c:v>
                </c:pt>
                <c:pt idx="9">
                  <c:v>225.09236342433212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582000</c:v>
                </c:pt>
                <c:pt idx="1">
                  <c:v>649000</c:v>
                </c:pt>
                <c:pt idx="2">
                  <c:v>519000</c:v>
                </c:pt>
                <c:pt idx="3">
                  <c:v>294000</c:v>
                </c:pt>
                <c:pt idx="4">
                  <c:v>563000</c:v>
                </c:pt>
                <c:pt idx="5">
                  <c:v>441000</c:v>
                </c:pt>
                <c:pt idx="6">
                  <c:v>519000</c:v>
                </c:pt>
                <c:pt idx="7">
                  <c:v>294000</c:v>
                </c:pt>
                <c:pt idx="8">
                  <c:v>569000</c:v>
                </c:pt>
                <c:pt idx="9">
                  <c:v>469000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C-4BCB-B3C8-3FA7709B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27871"/>
        <c:axId val="1837529951"/>
      </c:lineChart>
      <c:catAx>
        <c:axId val="18375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29951"/>
        <c:crosses val="autoZero"/>
        <c:auto val="1"/>
        <c:lblAlgn val="ctr"/>
        <c:lblOffset val="100"/>
        <c:noMultiLvlLbl val="0"/>
      </c:catAx>
      <c:valAx>
        <c:axId val="18375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2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00862500568933"/>
          <c:y val="0.15188370188370187"/>
          <c:w val="0.78743571070957175"/>
          <c:h val="0.58955992429050941"/>
        </c:manualLayout>
      </c:layout>
      <c:scatterChart>
        <c:scatterStyle val="lineMarker"/>
        <c:varyColors val="0"/>
        <c:ser>
          <c:idx val="0"/>
          <c:order val="0"/>
          <c:tx>
            <c:v>Cost v/s Total IoAs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Sheet1!$B$16:$K$16</c:f>
              <c:numCache>
                <c:formatCode>General</c:formatCode>
                <c:ptCount val="10"/>
                <c:pt idx="0">
                  <c:v>224.59770114942529</c:v>
                </c:pt>
                <c:pt idx="1">
                  <c:v>251.11171073934167</c:v>
                </c:pt>
                <c:pt idx="2">
                  <c:v>302.85160441905327</c:v>
                </c:pt>
                <c:pt idx="3">
                  <c:v>70.068965517241423</c:v>
                </c:pt>
                <c:pt idx="4">
                  <c:v>290.94903573577488</c:v>
                </c:pt>
                <c:pt idx="5">
                  <c:v>210.0395754632128</c:v>
                </c:pt>
                <c:pt idx="6">
                  <c:v>196.04232961770603</c:v>
                </c:pt>
                <c:pt idx="7">
                  <c:v>235.63218390804602</c:v>
                </c:pt>
                <c:pt idx="8">
                  <c:v>329.56017269293039</c:v>
                </c:pt>
                <c:pt idx="9">
                  <c:v>225.09236342433212</c:v>
                </c:pt>
              </c:numCache>
            </c:numRef>
          </c:xVal>
          <c:yVal>
            <c:numRef>
              <c:f>Sheet1!$B$17:$K$17</c:f>
              <c:numCache>
                <c:formatCode>General</c:formatCode>
                <c:ptCount val="10"/>
                <c:pt idx="0">
                  <c:v>582000</c:v>
                </c:pt>
                <c:pt idx="1">
                  <c:v>649000</c:v>
                </c:pt>
                <c:pt idx="2">
                  <c:v>519000</c:v>
                </c:pt>
                <c:pt idx="3">
                  <c:v>294000</c:v>
                </c:pt>
                <c:pt idx="4">
                  <c:v>563000</c:v>
                </c:pt>
                <c:pt idx="5">
                  <c:v>441000</c:v>
                </c:pt>
                <c:pt idx="6">
                  <c:v>519000</c:v>
                </c:pt>
                <c:pt idx="7">
                  <c:v>294000</c:v>
                </c:pt>
                <c:pt idx="8">
                  <c:v>569000</c:v>
                </c:pt>
                <c:pt idx="9">
                  <c:v>469000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4-4D27-BF4E-2185134DE0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51648943"/>
        <c:axId val="1851641455"/>
      </c:scatterChart>
      <c:valAx>
        <c:axId val="185164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41455"/>
        <c:crosses val="autoZero"/>
        <c:crossBetween val="midCat"/>
      </c:valAx>
      <c:valAx>
        <c:axId val="18516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4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 v/s Total IoAs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7989128596780751E-3"/>
                  <c:y val="1.183015531369417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00-40B8-972C-4022A6A4AA9E}"/>
                </c:ext>
              </c:extLst>
            </c:dLbl>
            <c:dLbl>
              <c:idx val="1"/>
              <c:layout>
                <c:manualLayout>
                  <c:x val="-2.8403481230402238E-3"/>
                  <c:y val="-3.47929548442329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00-40B8-972C-4022A6A4AA9E}"/>
                </c:ext>
              </c:extLst>
            </c:dLbl>
            <c:dLbl>
              <c:idx val="2"/>
              <c:layout>
                <c:manualLayout>
                  <c:x val="-0.12753513732713034"/>
                  <c:y val="-5.810450992319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00-40B8-972C-4022A6A4AA9E}"/>
                </c:ext>
              </c:extLst>
            </c:dLbl>
            <c:dLbl>
              <c:idx val="4"/>
              <c:layout>
                <c:manualLayout>
                  <c:x val="-2.8403481230402962E-3"/>
                  <c:y val="-1.148139976526958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00-40B8-972C-4022A6A4AA9E}"/>
                </c:ext>
              </c:extLst>
            </c:dLbl>
            <c:dLbl>
              <c:idx val="5"/>
              <c:layout>
                <c:manualLayout>
                  <c:x val="-0.12555585495881152"/>
                  <c:y val="5.84532654716221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00-40B8-972C-4022A6A4AA9E}"/>
                </c:ext>
              </c:extLst>
            </c:dLbl>
            <c:dLbl>
              <c:idx val="6"/>
              <c:layout>
                <c:manualLayout>
                  <c:x val="-6.6177383909244755E-2"/>
                  <c:y val="2.6825726118229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00-40B8-972C-4022A6A4AA9E}"/>
                </c:ext>
              </c:extLst>
            </c:dLbl>
            <c:dLbl>
              <c:idx val="8"/>
              <c:layout>
                <c:manualLayout>
                  <c:x val="-8.610657547215518E-4"/>
                  <c:y val="-5.810450992319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00-40B8-972C-4022A6A4AA9E}"/>
                </c:ext>
              </c:extLst>
            </c:dLbl>
            <c:dLbl>
              <c:idx val="9"/>
              <c:layout>
                <c:manualLayout>
                  <c:x val="-5.4301689699331426E-2"/>
                  <c:y val="-2.4459695055490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00-40B8-972C-4022A6A4AA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Sheet1!$B$17:$K$17</c:f>
              <c:numCache>
                <c:formatCode>General</c:formatCode>
                <c:ptCount val="10"/>
                <c:pt idx="0">
                  <c:v>582000</c:v>
                </c:pt>
                <c:pt idx="1">
                  <c:v>649000</c:v>
                </c:pt>
                <c:pt idx="2">
                  <c:v>519000</c:v>
                </c:pt>
                <c:pt idx="3">
                  <c:v>294000</c:v>
                </c:pt>
                <c:pt idx="4">
                  <c:v>563000</c:v>
                </c:pt>
                <c:pt idx="5">
                  <c:v>441000</c:v>
                </c:pt>
                <c:pt idx="6">
                  <c:v>519000</c:v>
                </c:pt>
                <c:pt idx="7">
                  <c:v>294000</c:v>
                </c:pt>
                <c:pt idx="8">
                  <c:v>569000</c:v>
                </c:pt>
                <c:pt idx="9">
                  <c:v>469000</c:v>
                </c:pt>
              </c:numCache>
            </c:numRef>
          </c:xVal>
          <c:yVal>
            <c:numRef>
              <c:f>Sheet1!$B$16:$K$16</c:f>
              <c:numCache>
                <c:formatCode>General</c:formatCode>
                <c:ptCount val="10"/>
                <c:pt idx="0">
                  <c:v>224.59770114942529</c:v>
                </c:pt>
                <c:pt idx="1">
                  <c:v>251.11171073934167</c:v>
                </c:pt>
                <c:pt idx="2">
                  <c:v>302.85160441905327</c:v>
                </c:pt>
                <c:pt idx="3">
                  <c:v>70.068965517241423</c:v>
                </c:pt>
                <c:pt idx="4">
                  <c:v>290.94903573577488</c:v>
                </c:pt>
                <c:pt idx="5">
                  <c:v>210.0395754632128</c:v>
                </c:pt>
                <c:pt idx="6">
                  <c:v>196.04232961770603</c:v>
                </c:pt>
                <c:pt idx="7">
                  <c:v>235.63218390804602</c:v>
                </c:pt>
                <c:pt idx="8">
                  <c:v>329.56017269293039</c:v>
                </c:pt>
                <c:pt idx="9">
                  <c:v>225.09236342433212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0-40B8-972C-4022A6A4AA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26483071"/>
        <c:axId val="1326484735"/>
      </c:scatterChart>
      <c:valAx>
        <c:axId val="132648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4735"/>
        <c:crosses val="autoZero"/>
        <c:crossBetween val="midCat"/>
      </c:valAx>
      <c:valAx>
        <c:axId val="132648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Importance</a:t>
                </a:r>
                <a:r>
                  <a:rPr lang="en-IN" baseline="0"/>
                  <a:t> of Advantages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680459</xdr:colOff>
      <xdr:row>18</xdr:row>
      <xdr:rowOff>21365</xdr:rowOff>
    </xdr:from>
    <xdr:to>
      <xdr:col>6</xdr:col>
      <xdr:colOff>21364</xdr:colOff>
      <xdr:row>37</xdr:row>
      <xdr:rowOff>64094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FB79C-8D27-DA28-DA58-91B525776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680174</xdr:colOff>
      <xdr:row>18</xdr:row>
      <xdr:rowOff>10967</xdr:rowOff>
    </xdr:from>
    <xdr:to>
      <xdr:col>13</xdr:col>
      <xdr:colOff>443954</xdr:colOff>
      <xdr:row>37</xdr:row>
      <xdr:rowOff>36106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944C5-8AD9-1E6B-FA2E-0D2C524ED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518160</xdr:colOff>
      <xdr:row>35</xdr:row>
      <xdr:rowOff>114300</xdr:rowOff>
    </xdr:from>
    <xdr:to>
      <xdr:col>12</xdr:col>
      <xdr:colOff>205740</xdr:colOff>
      <xdr:row>37</xdr:row>
      <xdr:rowOff>30480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BB69DF8-68FF-C75B-FC3B-F351F27E528D}"/>
            </a:ext>
          </a:extLst>
        </xdr:cNvPr>
        <xdr:cNvSpPr txBox="1"/>
      </xdr:nvSpPr>
      <xdr:spPr>
        <a:xfrm>
          <a:off x="7856220" y="10035540"/>
          <a:ext cx="29413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Importance of Advantages(IoAs)</a:t>
          </a:r>
        </a:p>
      </xdr:txBody>
    </xdr:sp>
    <xdr:clientData/>
  </xdr:twoCellAnchor>
  <xdr:twoCellAnchor>
    <xdr:from>
      <xdr:col>0</xdr:col>
      <xdr:colOff>313346</xdr:colOff>
      <xdr:row>38</xdr:row>
      <xdr:rowOff>121067</xdr:rowOff>
    </xdr:from>
    <xdr:to>
      <xdr:col>7</xdr:col>
      <xdr:colOff>149551</xdr:colOff>
      <xdr:row>68</xdr:row>
      <xdr:rowOff>14243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72D35-DBC1-7F38-D62E-1E68EC69A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0.06936</cdr:x>
      <cdr:y>0.03922</cdr:y>
    </cdr:from>
    <cdr:to>
      <cdr:x>0.20954</cdr:x>
      <cdr:y>0.1024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5B9C6D-2215-A91E-CDA3-F3CA4514CDA6}"/>
            </a:ext>
          </a:extLst>
        </cdr:cNvPr>
        <cdr:cNvSpPr txBox="1"/>
      </cdr:nvSpPr>
      <cdr:spPr>
        <a:xfrm xmlns:a="http://schemas.openxmlformats.org/drawingml/2006/main">
          <a:off x="365760" y="137160"/>
          <a:ext cx="73914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Cost</a:t>
          </a:r>
        </a:p>
        <a:p xmlns:a="http://schemas.openxmlformats.org/drawingml/2006/main">
          <a:endParaRPr lang="en-IN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449937-BBD0-49BD-AB20-9FEEED5C803B}" name="Table1" displayName="Table1" ref="A1:K17" totalsRowShown="0" headerRowDxfId="13" dataDxfId="12" tableBorderDxfId="11">
  <autoFilter ref="A1:K17" xr:uid="{0C449937-BBD0-49BD-AB20-9FEEED5C803B}"/>
  <tableColumns count="11">
    <tableColumn id="1" xr3:uid="{CEA68A82-C9C9-407A-B961-23899E09A3F3}" name="Column1" dataDxfId="10"/>
    <tableColumn id="2" xr3:uid="{35DB12CF-A328-4DDC-AB9F-EB49617C1B5A}" name="Column2" dataDxfId="9"/>
    <tableColumn id="3" xr3:uid="{C666FC8B-92B5-4495-A9D4-29FF5228B5E2}" name="Column3" dataDxfId="8"/>
    <tableColumn id="4" xr3:uid="{7EFF031B-4903-48C3-8D19-6E9BFD374BDC}" name="Column4" dataDxfId="7"/>
    <tableColumn id="5" xr3:uid="{BAD039DA-5D79-41F7-BE20-2557877DD4CB}" name="Column5" dataDxfId="6"/>
    <tableColumn id="6" xr3:uid="{6D7DECDF-6F25-4D49-A70D-35FB8B263CCF}" name="Column6" dataDxfId="5"/>
    <tableColumn id="7" xr3:uid="{EA8A2D3E-62BA-45D1-806F-C556BB94098D}" name="Column7" dataDxfId="4"/>
    <tableColumn id="8" xr3:uid="{EF513463-CCDE-46DB-BD0B-F367922F0A68}" name="Column8" dataDxfId="3"/>
    <tableColumn id="9" xr3:uid="{D5D3B4AB-CC27-4585-8A39-E618F9D80438}" name="Column9" dataDxfId="2"/>
    <tableColumn id="10" xr3:uid="{E0FD517A-114B-4066-8940-30A22004A434}" name="Column10" dataDxfId="1"/>
    <tableColumn id="11" xr3:uid="{7C09E310-A3C7-4E25-AD5A-58CA83B96584}" name="Column11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="107" workbookViewId="0">
      <selection activeCell="O14" sqref="O14"/>
    </sheetView>
  </sheetViews>
  <sheetFormatPr defaultRowHeight="14.4" x14ac:dyDescent="0.3"/>
  <cols>
    <col min="1" max="1" width="18.77734375" customWidth="1"/>
    <col min="2" max="2" width="13.33203125" customWidth="1"/>
    <col min="3" max="3" width="12.6640625" customWidth="1"/>
    <col min="4" max="4" width="13.44140625" customWidth="1"/>
    <col min="5" max="5" width="13.5546875" customWidth="1"/>
    <col min="6" max="6" width="11.21875" customWidth="1"/>
    <col min="7" max="7" width="13" customWidth="1"/>
    <col min="8" max="8" width="11" customWidth="1"/>
    <col min="9" max="9" width="12.6640625" customWidth="1"/>
    <col min="10" max="10" width="12.44140625" customWidth="1"/>
    <col min="11" max="11" width="13.44140625" customWidth="1"/>
  </cols>
  <sheetData>
    <row r="1" spans="1:11" ht="16.2" thickBot="1" x14ac:dyDescent="0.35">
      <c r="A1" s="5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</row>
    <row r="2" spans="1:11" ht="26.4" customHeight="1" x14ac:dyDescent="0.3">
      <c r="A2" s="7" t="s">
        <v>32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</row>
    <row r="3" spans="1:11" ht="31.8" thickBot="1" x14ac:dyDescent="0.35">
      <c r="A3" s="9" t="s">
        <v>10</v>
      </c>
      <c r="B3" s="1">
        <v>24.4</v>
      </c>
      <c r="C3" s="1">
        <v>22.5</v>
      </c>
      <c r="D3" s="1">
        <v>24</v>
      </c>
      <c r="E3" s="1">
        <v>22.05</v>
      </c>
      <c r="F3" s="1">
        <v>23.87</v>
      </c>
      <c r="G3" s="1">
        <v>21.63</v>
      </c>
      <c r="H3" s="1">
        <v>22</v>
      </c>
      <c r="I3" s="1">
        <v>22</v>
      </c>
      <c r="J3" s="1">
        <v>25.11</v>
      </c>
      <c r="K3" s="1">
        <v>23.84</v>
      </c>
    </row>
    <row r="4" spans="1:11" ht="34.200000000000003" customHeight="1" thickBot="1" x14ac:dyDescent="0.35">
      <c r="A4" s="9" t="s">
        <v>15</v>
      </c>
      <c r="B4" s="1">
        <f>B3-G3</f>
        <v>2.7699999999999996</v>
      </c>
      <c r="C4" s="1">
        <f>C3-G3</f>
        <v>0.87000000000000099</v>
      </c>
      <c r="D4" s="1">
        <f>D3-G3</f>
        <v>2.370000000000001</v>
      </c>
      <c r="E4" s="1">
        <f>E3-G3</f>
        <v>0.42000000000000171</v>
      </c>
      <c r="F4" s="1">
        <f>F3-G3</f>
        <v>2.240000000000002</v>
      </c>
      <c r="G4" s="1">
        <f>G3-G3</f>
        <v>0</v>
      </c>
      <c r="H4" s="1">
        <f>H3-G3</f>
        <v>0.37000000000000099</v>
      </c>
      <c r="I4" s="1">
        <f>I3-G3</f>
        <v>0.37000000000000099</v>
      </c>
      <c r="J4" s="1">
        <f>J3-G3</f>
        <v>3.4800000000000004</v>
      </c>
      <c r="K4" s="1">
        <f>K3-G3</f>
        <v>2.2100000000000009</v>
      </c>
    </row>
    <row r="5" spans="1:11" ht="34.200000000000003" customHeight="1" thickBot="1" x14ac:dyDescent="0.35">
      <c r="A5" s="9" t="s">
        <v>16</v>
      </c>
      <c r="B5" s="1">
        <f>(B4/J4)*100</f>
        <v>79.597701149425276</v>
      </c>
      <c r="C5" s="1">
        <f>(C4/J4)*100</f>
        <v>25.000000000000028</v>
      </c>
      <c r="D5" s="1">
        <f>(D4/J4)*100</f>
        <v>68.103448275862092</v>
      </c>
      <c r="E5" s="1">
        <f>(E4/J4)*100</f>
        <v>12.068965517241427</v>
      </c>
      <c r="F5" s="1">
        <f>(F4/J4)*100</f>
        <v>64.367816091954083</v>
      </c>
      <c r="G5" s="1">
        <f>G4/J4</f>
        <v>0</v>
      </c>
      <c r="H5" s="1">
        <f>(H4/J4)*100</f>
        <v>10.632183908046004</v>
      </c>
      <c r="I5" s="1">
        <f>(I4/J4)*100</f>
        <v>10.632183908046004</v>
      </c>
      <c r="J5" s="1">
        <f>(J4/J4)*100</f>
        <v>100</v>
      </c>
      <c r="K5" s="1">
        <f>(K4/J4)*100</f>
        <v>63.505747126436795</v>
      </c>
    </row>
    <row r="6" spans="1:11" ht="31.8" thickBot="1" x14ac:dyDescent="0.35">
      <c r="A6" s="9" t="s">
        <v>11</v>
      </c>
      <c r="B6" s="1">
        <v>5831</v>
      </c>
      <c r="C6" s="1">
        <v>2825</v>
      </c>
      <c r="D6" s="1">
        <v>2752</v>
      </c>
      <c r="E6" s="1">
        <v>3705</v>
      </c>
      <c r="F6" s="1">
        <v>4290</v>
      </c>
      <c r="G6" s="1">
        <v>3853</v>
      </c>
      <c r="H6" s="1">
        <v>4704</v>
      </c>
      <c r="I6" s="1">
        <v>2125</v>
      </c>
      <c r="J6" s="1">
        <v>3809</v>
      </c>
      <c r="K6" s="1">
        <v>3178</v>
      </c>
    </row>
    <row r="7" spans="1:11" ht="27" customHeight="1" thickBot="1" x14ac:dyDescent="0.35">
      <c r="A7" s="9" t="s">
        <v>17</v>
      </c>
      <c r="B7" s="1">
        <v>0</v>
      </c>
      <c r="C7" s="1">
        <f>B6-C6</f>
        <v>3006</v>
      </c>
      <c r="D7" s="1">
        <f>B6-D6</f>
        <v>3079</v>
      </c>
      <c r="E7" s="1">
        <f>B6-E6</f>
        <v>2126</v>
      </c>
      <c r="F7" s="1">
        <f>B6-F6</f>
        <v>1541</v>
      </c>
      <c r="G7" s="1">
        <f>B6-G6</f>
        <v>1978</v>
      </c>
      <c r="H7" s="1">
        <f>B6-H6</f>
        <v>1127</v>
      </c>
      <c r="I7" s="1">
        <f>B6-I6</f>
        <v>3706</v>
      </c>
      <c r="J7" s="1">
        <f>B6-J6</f>
        <v>2022</v>
      </c>
      <c r="K7" s="1">
        <f>B6-K6</f>
        <v>2653</v>
      </c>
    </row>
    <row r="8" spans="1:11" ht="29.4" customHeight="1" thickBot="1" x14ac:dyDescent="0.35">
      <c r="A8" s="9" t="s">
        <v>16</v>
      </c>
      <c r="B8" s="1">
        <v>0</v>
      </c>
      <c r="C8" s="1">
        <f>(C7/I7)*100</f>
        <v>81.111710739341618</v>
      </c>
      <c r="D8" s="1">
        <f>(D7/I7)*100</f>
        <v>83.081489476524553</v>
      </c>
      <c r="E8" s="1">
        <f>(E7/I7)*100</f>
        <v>57.366432811656779</v>
      </c>
      <c r="F8" s="1">
        <f>(F7/I7)*100</f>
        <v>41.58121964382083</v>
      </c>
      <c r="G8" s="1">
        <f>(G7/I7)*100</f>
        <v>53.372908796546135</v>
      </c>
      <c r="H8" s="1">
        <f>(H7/I7)*100</f>
        <v>30.410145709660007</v>
      </c>
      <c r="I8" s="1">
        <v>100</v>
      </c>
      <c r="J8" s="1">
        <f>(J7/I7)*100</f>
        <v>54.560172692930387</v>
      </c>
      <c r="K8" s="1">
        <f>(K7/I7)*100</f>
        <v>71.586616297895304</v>
      </c>
    </row>
    <row r="9" spans="1:11" ht="47.4" thickBot="1" x14ac:dyDescent="0.35">
      <c r="A9" s="9" t="s">
        <v>12</v>
      </c>
      <c r="B9" s="1">
        <v>5</v>
      </c>
      <c r="C9" s="1">
        <v>5</v>
      </c>
      <c r="D9" s="1">
        <v>5</v>
      </c>
      <c r="E9" s="1">
        <v>4</v>
      </c>
      <c r="F9" s="1">
        <v>6</v>
      </c>
      <c r="G9" s="1">
        <v>5</v>
      </c>
      <c r="H9" s="1">
        <v>5</v>
      </c>
      <c r="I9" s="1">
        <v>4</v>
      </c>
      <c r="J9" s="1">
        <v>5</v>
      </c>
      <c r="K9" s="1">
        <v>6</v>
      </c>
    </row>
    <row r="10" spans="1:11" ht="35.4" customHeight="1" thickBot="1" x14ac:dyDescent="0.35">
      <c r="A10" s="9" t="s">
        <v>18</v>
      </c>
      <c r="B10" s="1">
        <v>50</v>
      </c>
      <c r="C10" s="1">
        <v>50</v>
      </c>
      <c r="D10" s="1">
        <v>50</v>
      </c>
      <c r="E10" s="1">
        <v>40</v>
      </c>
      <c r="F10" s="1">
        <v>60</v>
      </c>
      <c r="G10" s="1">
        <v>50</v>
      </c>
      <c r="H10" s="1">
        <v>50</v>
      </c>
      <c r="I10" s="1">
        <v>40</v>
      </c>
      <c r="J10" s="1">
        <v>50</v>
      </c>
      <c r="K10" s="1">
        <v>60</v>
      </c>
    </row>
    <row r="11" spans="1:11" ht="31.8" thickBot="1" x14ac:dyDescent="0.35">
      <c r="A11" s="9" t="s">
        <v>13</v>
      </c>
      <c r="B11" s="1">
        <v>5</v>
      </c>
      <c r="C11" s="1">
        <v>3</v>
      </c>
      <c r="D11" s="1">
        <v>3</v>
      </c>
      <c r="E11" s="1">
        <v>3</v>
      </c>
      <c r="F11" s="1">
        <v>5</v>
      </c>
      <c r="G11" s="1">
        <v>4</v>
      </c>
      <c r="H11" s="1">
        <v>5</v>
      </c>
      <c r="I11" s="1">
        <v>3</v>
      </c>
      <c r="J11" s="1">
        <v>5</v>
      </c>
      <c r="K11" s="1">
        <v>6</v>
      </c>
    </row>
    <row r="12" spans="1:11" ht="31.8" thickBot="1" x14ac:dyDescent="0.35">
      <c r="A12" s="9" t="s">
        <v>19</v>
      </c>
      <c r="B12" s="1">
        <v>25</v>
      </c>
      <c r="C12" s="1">
        <v>15</v>
      </c>
      <c r="D12" s="1">
        <v>15</v>
      </c>
      <c r="E12" s="1">
        <v>15</v>
      </c>
      <c r="F12" s="1">
        <v>25</v>
      </c>
      <c r="G12" s="1">
        <v>20</v>
      </c>
      <c r="H12" s="1">
        <v>25</v>
      </c>
      <c r="I12" s="1">
        <v>15</v>
      </c>
      <c r="J12" s="1">
        <v>25</v>
      </c>
      <c r="K12" s="1">
        <v>30</v>
      </c>
    </row>
    <row r="13" spans="1:11" ht="31.8" thickBot="1" x14ac:dyDescent="0.35">
      <c r="A13" s="9" t="s">
        <v>14</v>
      </c>
      <c r="B13" s="1">
        <v>7.45</v>
      </c>
      <c r="C13" s="1">
        <v>7.3</v>
      </c>
      <c r="D13" s="1">
        <v>7.2</v>
      </c>
      <c r="E13" s="1">
        <v>8.5</v>
      </c>
      <c r="F13" s="1">
        <v>7</v>
      </c>
      <c r="G13" s="1">
        <v>7.2</v>
      </c>
      <c r="H13" s="1">
        <v>7.3</v>
      </c>
      <c r="I13" s="1">
        <v>7.45</v>
      </c>
      <c r="J13" s="1">
        <v>7</v>
      </c>
      <c r="K13" s="1">
        <v>8.5</v>
      </c>
    </row>
    <row r="14" spans="1:11" ht="15.6" x14ac:dyDescent="0.3">
      <c r="A14" s="10" t="s">
        <v>17</v>
      </c>
      <c r="B14" s="2">
        <f>E13-B13</f>
        <v>1.0499999999999998</v>
      </c>
      <c r="C14" s="2">
        <f>E13-C13</f>
        <v>1.2000000000000002</v>
      </c>
      <c r="D14" s="2">
        <f>E13-D13</f>
        <v>1.2999999999999998</v>
      </c>
      <c r="E14" s="2">
        <f>E13-E13</f>
        <v>0</v>
      </c>
      <c r="F14" s="2">
        <f>E13-F13</f>
        <v>1.5</v>
      </c>
      <c r="G14" s="2">
        <f>E13-G13</f>
        <v>1.2999999999999998</v>
      </c>
      <c r="H14" s="2">
        <f>E13-H13</f>
        <v>1.2000000000000002</v>
      </c>
      <c r="I14" s="2">
        <f>E13-I13</f>
        <v>1.0499999999999998</v>
      </c>
      <c r="J14" s="2">
        <f>E13-J13</f>
        <v>1.5</v>
      </c>
      <c r="K14" s="2">
        <f>E13-K13</f>
        <v>0</v>
      </c>
    </row>
    <row r="15" spans="1:11" ht="30.6" customHeight="1" x14ac:dyDescent="0.3">
      <c r="A15" s="11" t="s">
        <v>16</v>
      </c>
      <c r="B15" s="3">
        <f>(B14/F14)*100</f>
        <v>69.999999999999986</v>
      </c>
      <c r="C15" s="3">
        <f>(C14/F14)*100</f>
        <v>80.000000000000014</v>
      </c>
      <c r="D15" s="3">
        <f>(D14/F14)*100</f>
        <v>86.666666666666657</v>
      </c>
      <c r="E15" s="3">
        <f>0</f>
        <v>0</v>
      </c>
      <c r="F15" s="3">
        <f>(F14/F14)*100</f>
        <v>100</v>
      </c>
      <c r="G15" s="3">
        <f>(G14/F14)*100</f>
        <v>86.666666666666657</v>
      </c>
      <c r="H15" s="3">
        <f>(H14/F14)*100</f>
        <v>80.000000000000014</v>
      </c>
      <c r="I15" s="3">
        <f>(I14/F14)*100</f>
        <v>69.999999999999986</v>
      </c>
      <c r="J15" s="3">
        <f>(J14/F14)*100</f>
        <v>100</v>
      </c>
      <c r="K15" s="3">
        <v>0</v>
      </c>
    </row>
    <row r="16" spans="1:11" ht="34.799999999999997" customHeight="1" x14ac:dyDescent="0.3">
      <c r="A16" s="12" t="s">
        <v>31</v>
      </c>
      <c r="B16" s="3">
        <f>B5+B8+B10+B12+B15</f>
        <v>224.59770114942529</v>
      </c>
      <c r="C16" s="3">
        <f>C5+C8+C10+C12+C15</f>
        <v>251.11171073934167</v>
      </c>
      <c r="D16" s="3">
        <f>D15+D12+D10+D8+D5</f>
        <v>302.85160441905327</v>
      </c>
      <c r="E16" s="3">
        <f>E15+E12+E10+E11+E5</f>
        <v>70.068965517241423</v>
      </c>
      <c r="F16" s="3">
        <f t="shared" ref="F16:K16" si="0">F15+F12+F10+F8+F5</f>
        <v>290.94903573577488</v>
      </c>
      <c r="G16" s="3">
        <f t="shared" si="0"/>
        <v>210.0395754632128</v>
      </c>
      <c r="H16" s="3">
        <f t="shared" si="0"/>
        <v>196.04232961770603</v>
      </c>
      <c r="I16" s="3">
        <f t="shared" si="0"/>
        <v>235.63218390804602</v>
      </c>
      <c r="J16" s="3">
        <f t="shared" si="0"/>
        <v>329.56017269293039</v>
      </c>
      <c r="K16" s="3">
        <f t="shared" si="0"/>
        <v>225.09236342433212</v>
      </c>
    </row>
    <row r="17" spans="1:11" ht="31.8" customHeight="1" x14ac:dyDescent="0.3">
      <c r="A17" s="11" t="s">
        <v>33</v>
      </c>
      <c r="B17" s="4">
        <v>582000</v>
      </c>
      <c r="C17" s="4">
        <v>649000</v>
      </c>
      <c r="D17" s="4">
        <v>519000</v>
      </c>
      <c r="E17" s="4">
        <v>294000</v>
      </c>
      <c r="F17" s="4">
        <v>563000</v>
      </c>
      <c r="G17" s="4">
        <v>441000</v>
      </c>
      <c r="H17" s="4">
        <v>519000</v>
      </c>
      <c r="I17" s="4">
        <v>294000</v>
      </c>
      <c r="J17" s="4">
        <v>569000</v>
      </c>
      <c r="K17" s="4">
        <v>469000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Anaavi Alok</dc:creator>
  <cp:lastModifiedBy>ANAAVI ALOK</cp:lastModifiedBy>
  <dcterms:created xsi:type="dcterms:W3CDTF">2015-06-05T18:17:20Z</dcterms:created>
  <dcterms:modified xsi:type="dcterms:W3CDTF">2022-07-14T10:14:59Z</dcterms:modified>
</cp:coreProperties>
</file>