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elsayed/Documents/GitHub/app-3-4-SATrepositry/"/>
    </mc:Choice>
  </mc:AlternateContent>
  <xr:revisionPtr revIDLastSave="0" documentId="13_ncr:1_{5076DB64-C5DA-5A4A-B340-67FD5DE18B85}"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11" l="1"/>
  <c r="F27" i="11" s="1"/>
  <c r="E28" i="11" s="1"/>
  <c r="F28" i="11" s="1"/>
  <c r="H24" i="11"/>
  <c r="H18" i="11"/>
  <c r="H32" i="11"/>
  <c r="H38" i="11"/>
  <c r="H39" i="11"/>
  <c r="E40" i="11"/>
  <c r="E41" i="11" s="1"/>
  <c r="F41" i="11" s="1"/>
  <c r="E42" i="11" s="1"/>
  <c r="F40" i="11"/>
  <c r="H40" i="11"/>
  <c r="H45" i="11"/>
  <c r="H51" i="11"/>
  <c r="H57" i="11"/>
  <c r="H63" i="11"/>
  <c r="H12" i="11"/>
  <c r="F42" i="11" l="1"/>
  <c r="H42" i="11"/>
  <c r="E43" i="11"/>
  <c r="H41" i="11"/>
  <c r="Q1" i="11"/>
  <c r="H7" i="11"/>
  <c r="E9" i="11" l="1"/>
  <c r="F9" i="11" s="1"/>
  <c r="E58" i="11"/>
  <c r="E33" i="11"/>
  <c r="I5" i="11"/>
  <c r="I4" i="11" s="1"/>
  <c r="H28" i="11"/>
  <c r="E44" i="11"/>
  <c r="F43" i="11"/>
  <c r="H43" i="11"/>
  <c r="E10" i="11"/>
  <c r="F10" i="11" s="1"/>
  <c r="E11" i="11" s="1"/>
  <c r="F11" i="11" s="1"/>
  <c r="E13" i="11" s="1"/>
  <c r="H8" i="11"/>
  <c r="F33" i="11" l="1"/>
  <c r="E34" i="11" s="1"/>
  <c r="H33" i="11"/>
  <c r="F58" i="11"/>
  <c r="E59" i="11" s="1"/>
  <c r="F13" i="11"/>
  <c r="E14" i="11" s="1"/>
  <c r="F14" i="11" s="1"/>
  <c r="E15" i="11" s="1"/>
  <c r="H13" i="11"/>
  <c r="H27" i="11"/>
  <c r="F44" i="11"/>
  <c r="H44" i="11"/>
  <c r="H9" i="11"/>
  <c r="I6" i="11"/>
  <c r="F59" i="11" l="1"/>
  <c r="E60" i="11" s="1"/>
  <c r="H59" i="11"/>
  <c r="E62" i="11"/>
  <c r="H58" i="11"/>
  <c r="F34" i="11"/>
  <c r="E35" i="11" s="1"/>
  <c r="E37" i="11"/>
  <c r="E46" i="11"/>
  <c r="H34" i="11"/>
  <c r="F15" i="11"/>
  <c r="E16" i="11" s="1"/>
  <c r="F16" i="11" s="1"/>
  <c r="E17" i="11" s="1"/>
  <c r="F17" i="11" s="1"/>
  <c r="E19" i="11" s="1"/>
  <c r="H15" i="11"/>
  <c r="H14" i="11"/>
  <c r="H10" i="11"/>
  <c r="J5" i="11"/>
  <c r="K5" i="11" s="1"/>
  <c r="L5" i="11" s="1"/>
  <c r="M5" i="11" s="1"/>
  <c r="N5" i="11" s="1"/>
  <c r="O5" i="11" s="1"/>
  <c r="P5" i="11" s="1"/>
  <c r="F46" i="11" l="1"/>
  <c r="E47" i="11" s="1"/>
  <c r="E52" i="11"/>
  <c r="H46" i="11"/>
  <c r="F37" i="11"/>
  <c r="H37" i="11"/>
  <c r="F35" i="11"/>
  <c r="E36" i="11" s="1"/>
  <c r="H35" i="11"/>
  <c r="H62" i="11"/>
  <c r="E64" i="11"/>
  <c r="F62" i="11"/>
  <c r="F60" i="11"/>
  <c r="E61" i="11" s="1"/>
  <c r="F19" i="11"/>
  <c r="E20" i="11" s="1"/>
  <c r="H19" i="11"/>
  <c r="P4" i="11"/>
  <c r="Q5" i="11"/>
  <c r="Q6" i="11" s="1"/>
  <c r="H11" i="11"/>
  <c r="J6" i="11"/>
  <c r="F36" i="11" l="1"/>
  <c r="H36" i="11"/>
  <c r="F61" i="11"/>
  <c r="H61" i="11"/>
  <c r="H60" i="11"/>
  <c r="F52" i="11"/>
  <c r="E53" i="11" s="1"/>
  <c r="E56" i="11"/>
  <c r="F56" i="11" s="1"/>
  <c r="H56" i="11" s="1"/>
  <c r="H52" i="11"/>
  <c r="E55" i="11"/>
  <c r="E65" i="11"/>
  <c r="F64" i="11"/>
  <c r="H64" i="11"/>
  <c r="F47" i="11"/>
  <c r="H47" i="11" s="1"/>
  <c r="E48" i="11"/>
  <c r="F20" i="11"/>
  <c r="E21" i="11" s="1"/>
  <c r="F21" i="11" s="1"/>
  <c r="E22" i="11" s="1"/>
  <c r="F22" i="11" s="1"/>
  <c r="H20" i="11"/>
  <c r="E31" i="11"/>
  <c r="F31" i="11" s="1"/>
  <c r="H31" i="11" s="1"/>
  <c r="H16" i="11"/>
  <c r="H17" i="11"/>
  <c r="R5" i="11"/>
  <c r="S5" i="11" s="1"/>
  <c r="T5" i="11" s="1"/>
  <c r="U5" i="11" s="1"/>
  <c r="V5" i="11" s="1"/>
  <c r="W5" i="11" s="1"/>
  <c r="W4" i="11" s="1"/>
  <c r="K6" i="11"/>
  <c r="F53" i="11" l="1"/>
  <c r="E54" i="11" s="1"/>
  <c r="E50" i="11"/>
  <c r="F50" i="11" s="1"/>
  <c r="H50" i="11" s="1"/>
  <c r="F48" i="11"/>
  <c r="E49" i="11" s="1"/>
  <c r="H48" i="11"/>
  <c r="F65" i="11"/>
  <c r="E66" i="11" s="1"/>
  <c r="H65" i="11"/>
  <c r="H21" i="11"/>
  <c r="F55" i="11"/>
  <c r="H55" i="11"/>
  <c r="H22" i="11"/>
  <c r="E23" i="11"/>
  <c r="F23" i="11" s="1"/>
  <c r="E25" i="11" s="1"/>
  <c r="X5" i="11"/>
  <c r="Y5" i="11" s="1"/>
  <c r="Z5" i="11" s="1"/>
  <c r="AA5" i="11" s="1"/>
  <c r="AB5" i="11" s="1"/>
  <c r="AC5" i="11" s="1"/>
  <c r="AD5" i="11" s="1"/>
  <c r="AE5" i="11" s="1"/>
  <c r="AF5" i="11" s="1"/>
  <c r="AG5" i="11" s="1"/>
  <c r="AH5" i="11" s="1"/>
  <c r="AI5" i="11" s="1"/>
  <c r="AJ5" i="11" s="1"/>
  <c r="L6" i="11"/>
  <c r="F66" i="11" l="1"/>
  <c r="H66" i="11" s="1"/>
  <c r="E67" i="11"/>
  <c r="F49" i="11"/>
  <c r="H49" i="11"/>
  <c r="F54" i="11"/>
  <c r="H54" i="11"/>
  <c r="H53" i="11"/>
  <c r="F25" i="11"/>
  <c r="H25" i="11" s="1"/>
  <c r="H23" i="11"/>
  <c r="AD4" i="11"/>
  <c r="AK5" i="11"/>
  <c r="AL5" i="11" s="1"/>
  <c r="AM5" i="11" s="1"/>
  <c r="AN5" i="11" s="1"/>
  <c r="AO5" i="11" s="1"/>
  <c r="AP5" i="11" s="1"/>
  <c r="AQ5" i="11" s="1"/>
  <c r="M6" i="11"/>
  <c r="F67" i="11" l="1"/>
  <c r="E68" i="11"/>
  <c r="F68" i="11" s="1"/>
  <c r="H68" i="11" s="1"/>
  <c r="H67" i="11"/>
  <c r="E29" i="11"/>
  <c r="E26" i="11"/>
  <c r="AR5" i="11"/>
  <c r="AS5" i="11" s="1"/>
  <c r="AK4" i="11"/>
  <c r="N6" i="11"/>
  <c r="F26" i="11" l="1"/>
  <c r="H26" i="11"/>
  <c r="F29" i="11"/>
  <c r="E30" i="11" s="1"/>
  <c r="H29" i="11"/>
  <c r="AT5" i="11"/>
  <c r="AS6" i="11"/>
  <c r="AR4" i="11"/>
  <c r="O6" i="11"/>
  <c r="F30" i="11" l="1"/>
  <c r="H30" i="11"/>
  <c r="AU5" i="11"/>
  <c r="AT6" i="11"/>
  <c r="AV5" i="11" l="1"/>
  <c r="AU6" i="11"/>
  <c r="P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Q5" i="11" l="1"/>
  <c r="BP6" i="11"/>
  <c r="AJ6" i="11"/>
  <c r="BQ6" i="11" l="1"/>
  <c r="BR5" i="11"/>
  <c r="AK6" i="11"/>
  <c r="BR6" i="11" l="1"/>
  <c r="BS5" i="11"/>
  <c r="AL6" i="11"/>
  <c r="BS6" i="11" l="1"/>
  <c r="BT5" i="11"/>
  <c r="AM6" i="11"/>
  <c r="BT6" i="11" l="1"/>
  <c r="BT4" i="11"/>
  <c r="BU5" i="11"/>
  <c r="AN6" i="11"/>
  <c r="BV5" i="11" l="1"/>
  <c r="BU6" i="11"/>
  <c r="AO6" i="11"/>
  <c r="BW5" i="11" l="1"/>
  <c r="BV6"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J6" i="11" l="1"/>
  <c r="CK5" i="11"/>
  <c r="CL5" i="11" l="1"/>
  <c r="CK6" i="11"/>
  <c r="CM5" i="11" l="1"/>
  <c r="CL6" i="11"/>
  <c r="CM6" i="11" l="1"/>
  <c r="CN5" i="11"/>
  <c r="CN6" i="11" l="1"/>
  <c r="CO5" i="11"/>
  <c r="CO4" i="11" l="1"/>
  <c r="CP5" i="11"/>
  <c r="CO6" i="11"/>
  <c r="CQ5" i="11" l="1"/>
  <c r="CP6" i="11"/>
  <c r="CQ6" i="11" l="1"/>
  <c r="CR5" i="11"/>
  <c r="CS5" i="11" l="1"/>
  <c r="CR6" i="11"/>
  <c r="CT5" i="11" l="1"/>
  <c r="CS6" i="11"/>
  <c r="CT6" i="11" l="1"/>
  <c r="CU5" i="11"/>
  <c r="CU6" i="11" l="1"/>
  <c r="CV5" i="11"/>
  <c r="CW5" i="11" l="1"/>
  <c r="CV6" i="11"/>
  <c r="CV4" i="11"/>
  <c r="CX5" i="11" l="1"/>
  <c r="CW6" i="11"/>
  <c r="CX6" i="11" l="1"/>
  <c r="CY5" i="11"/>
  <c r="CZ5" i="11" l="1"/>
  <c r="CY6" i="11"/>
  <c r="DA5" i="11" l="1"/>
  <c r="CZ6"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M6" i="11" l="1"/>
  <c r="DN5" i="11"/>
  <c r="DO5" i="11" l="1"/>
  <c r="DN6" i="11"/>
  <c r="DO6" i="11" l="1"/>
  <c r="DP5" i="11"/>
  <c r="DP6" i="11" s="1"/>
</calcChain>
</file>

<file path=xl/sharedStrings.xml><?xml version="1.0" encoding="utf-8"?>
<sst xmlns="http://schemas.openxmlformats.org/spreadsheetml/2006/main" count="171" uniqueCount="83">
  <si>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</si>
  <si>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</si>
  <si>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</si>
  <si>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</si>
  <si>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</si>
  <si>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</si>
  <si>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</si>
  <si>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</si>
  <si>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</si>
  <si>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</si>
  <si>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</si>
  <si>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</si>
  <si>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</si>
  <si>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</si>
  <si>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</si>
  <si>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</si>
  <si>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</si>
  <si>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</si>
  <si>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</si>
  <si>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</si>
  <si>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</si>
  <si>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</si>
  <si>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Define goals</t>
  </si>
  <si>
    <t>Conduct studies</t>
  </si>
  <si>
    <t>Establish comms</t>
  </si>
  <si>
    <t>Develop charter</t>
  </si>
  <si>
    <t>Set up team</t>
  </si>
  <si>
    <t>Create schedule</t>
  </si>
  <si>
    <t>Identify deliverables</t>
  </si>
  <si>
    <t>Develop budget</t>
  </si>
  <si>
    <t>Define scope</t>
  </si>
  <si>
    <t>Identify risks</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</si>
  <si>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</si>
  <si>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</si>
  <si>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</si>
  <si>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</si>
  <si>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</si>
  <si>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</si>
  <si>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</si>
  <si>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</si>
  <si>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</si>
  <si>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</si>
  <si>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</si>
  <si>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</si>
  <si>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Abdallah El Sayed</t>
  </si>
  <si>
    <t>Project stages</t>
  </si>
  <si>
    <t>C1 Developing A Research Question</t>
  </si>
  <si>
    <t>C2 Prepare a Gantt Chart</t>
  </si>
  <si>
    <t>(criteria)</t>
  </si>
  <si>
    <t>C3 Submit Analysis/Design Documentation of Project needs/requirements</t>
  </si>
  <si>
    <t>C4 Submit Raw and Cleansed Data</t>
  </si>
  <si>
    <t>C5 Submit Annotated Diagram/ etc. etc. etc. etc.</t>
  </si>
  <si>
    <t>SAT 2 BEGINNING</t>
  </si>
  <si>
    <t>C6 Submit Spreadsheet/SQL/Database And Testplan/Validation</t>
  </si>
  <si>
    <t>C7 Submit Final Infographic</t>
  </si>
  <si>
    <t>C8 Submit a Report</t>
  </si>
  <si>
    <t>C10 Submit Completed Evaluation Criteria</t>
  </si>
  <si>
    <t>END OF PROJECT</t>
  </si>
  <si>
    <t>7/28/25</t>
  </si>
  <si>
    <t>Evaluate Research Topics</t>
  </si>
  <si>
    <t>Fill out C1 Table</t>
  </si>
  <si>
    <t>Identify Critical Path</t>
  </si>
  <si>
    <t>Define Dependencies</t>
  </si>
  <si>
    <t>Identify Milestones</t>
  </si>
  <si>
    <t>Document Tasks/Timing</t>
  </si>
  <si>
    <t>C10 Submit Completed Evaluation Criteria/Submit Final Assessment</t>
  </si>
  <si>
    <t>C8 Implement File securing features</t>
  </si>
  <si>
    <t>C9 Creating Evaluation Criteria</t>
  </si>
  <si>
    <t>Identify Project Needs from Documentation</t>
  </si>
  <si>
    <t>Identify Data requirements, Primary/Secondary</t>
  </si>
  <si>
    <t>Identify Solution Scope, Constraints, Requirements</t>
  </si>
  <si>
    <t>Understand Skills underpinning Analysis Stage</t>
  </si>
  <si>
    <t>Fill out C3 Table</t>
  </si>
  <si>
    <t>TERM 2 END SAT 2 BEGINNING</t>
  </si>
  <si>
    <t>Collect/Forge Secondary Data from Listed Sources</t>
  </si>
  <si>
    <t>Travel to Relevant Locations</t>
  </si>
  <si>
    <t>Develop Survey/Interview Questions</t>
  </si>
  <si>
    <t>Conduct Survey(s)/Interviews</t>
  </si>
  <si>
    <t>Collect/Forge Primary Data from Listed Sources</t>
  </si>
  <si>
    <t>Fill out C4 Table &amp; Excel Spreadsheets</t>
  </si>
  <si>
    <t>Generate 2+ Design ideas</t>
  </si>
  <si>
    <t>Develop Evaluation Criteria for Design</t>
  </si>
  <si>
    <t>Produce Preferred Design in Line with Design Principles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</si>
</sst>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0">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4" fillId="0" borderId="0" xfId="0" applyFont="1"/>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4">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3"/>
      <tableStyleElement type="headerRow" dxfId="92"/>
      <tableStyleElement type="totalRow" dxfId="91"/>
      <tableStyleElement type="firstColumn" dxfId="90"/>
      <tableStyleElement type="lastColumn" dxfId="89"/>
      <tableStyleElement type="firstRowStripe" dxfId="88"/>
      <tableStyleElement type="secondRowStripe" dxfId="87"/>
      <tableStyleElement type="firstColumnStripe" dxfId="86"/>
      <tableStyleElement type="secondColumnStripe" dxfId="8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12</xdr:col>
      <xdr:colOff>9306</xdr:colOff>
      <xdr:row>10</xdr:row>
      <xdr:rowOff>19538</xdr:rowOff>
    </xdr:from>
    <xdr:to>
      <xdr:col>12</xdr:col>
      <xdr:colOff>202364</xdr:colOff>
      <xdr:row>10</xdr:row>
      <xdr:rowOff>376348</xdr:rowOff>
    </xdr:to>
    <xdr:sp macro="" textlink="">
      <xdr:nvSpPr>
        <xdr:cNvPr id="3" name="Diamond 2">
          <a:extLst>
            <a:ext uri="{FF2B5EF4-FFF2-40B4-BE49-F238E27FC236}">
              <a16:creationId xmlns:a16="http://schemas.microsoft.com/office/drawing/2014/main" id="{14C9BD81-28CF-75ED-9027-D52FF0528FFE}"/>
            </a:ext>
          </a:extLst>
        </xdr:cNvPr>
        <xdr:cNvSpPr/>
      </xdr:nvSpPr>
      <xdr:spPr>
        <a:xfrm>
          <a:off x="6671921" y="3839307"/>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12096</xdr:colOff>
      <xdr:row>59</xdr:row>
      <xdr:rowOff>18142</xdr:rowOff>
    </xdr:from>
    <xdr:to>
      <xdr:col>28</xdr:col>
      <xdr:colOff>199572</xdr:colOff>
      <xdr:row>59</xdr:row>
      <xdr:rowOff>374952</xdr:rowOff>
    </xdr:to>
    <xdr:sp macro="" textlink="">
      <xdr:nvSpPr>
        <xdr:cNvPr id="2" name="Diamond 1">
          <a:extLst>
            <a:ext uri="{FF2B5EF4-FFF2-40B4-BE49-F238E27FC236}">
              <a16:creationId xmlns:a16="http://schemas.microsoft.com/office/drawing/2014/main" id="{84E55E14-5D7D-FC49-870B-C9FFBE027208}"/>
            </a:ext>
          </a:extLst>
        </xdr:cNvPr>
        <xdr:cNvSpPr/>
      </xdr:nvSpPr>
      <xdr:spPr>
        <a:xfrm>
          <a:off x="9845525" y="3846285"/>
          <a:ext cx="187476"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15167</xdr:colOff>
      <xdr:row>16</xdr:row>
      <xdr:rowOff>15630</xdr:rowOff>
    </xdr:from>
    <xdr:to>
      <xdr:col>16</xdr:col>
      <xdr:colOff>3071</xdr:colOff>
      <xdr:row>16</xdr:row>
      <xdr:rowOff>372440</xdr:rowOff>
    </xdr:to>
    <xdr:sp macro="" textlink="">
      <xdr:nvSpPr>
        <xdr:cNvPr id="6" name="Diamond 5">
          <a:extLst>
            <a:ext uri="{FF2B5EF4-FFF2-40B4-BE49-F238E27FC236}">
              <a16:creationId xmlns:a16="http://schemas.microsoft.com/office/drawing/2014/main" id="{759AA1D7-4290-794B-AADB-E1A42FD887A0}"/>
            </a:ext>
          </a:extLst>
        </xdr:cNvPr>
        <xdr:cNvSpPr/>
      </xdr:nvSpPr>
      <xdr:spPr>
        <a:xfrm>
          <a:off x="7293244" y="6121399"/>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21028</xdr:colOff>
      <xdr:row>22</xdr:row>
      <xdr:rowOff>21493</xdr:rowOff>
    </xdr:from>
    <xdr:to>
      <xdr:col>23</xdr:col>
      <xdr:colOff>8932</xdr:colOff>
      <xdr:row>22</xdr:row>
      <xdr:rowOff>378303</xdr:rowOff>
    </xdr:to>
    <xdr:sp macro="" textlink="">
      <xdr:nvSpPr>
        <xdr:cNvPr id="8" name="Diamond 7">
          <a:extLst>
            <a:ext uri="{FF2B5EF4-FFF2-40B4-BE49-F238E27FC236}">
              <a16:creationId xmlns:a16="http://schemas.microsoft.com/office/drawing/2014/main" id="{5FF02BEE-CE74-9844-8BD0-544C35268117}"/>
            </a:ext>
          </a:extLst>
        </xdr:cNvPr>
        <xdr:cNvSpPr/>
      </xdr:nvSpPr>
      <xdr:spPr>
        <a:xfrm>
          <a:off x="8735182" y="8413262"/>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14112</xdr:colOff>
      <xdr:row>8</xdr:row>
      <xdr:rowOff>183444</xdr:rowOff>
    </xdr:from>
    <xdr:to>
      <xdr:col>12</xdr:col>
      <xdr:colOff>105836</xdr:colOff>
      <xdr:row>10</xdr:row>
      <xdr:rowOff>19537</xdr:rowOff>
    </xdr:to>
    <xdr:cxnSp macro="">
      <xdr:nvCxnSpPr>
        <xdr:cNvPr id="10" name="Elbow Connector 9">
          <a:extLst>
            <a:ext uri="{FF2B5EF4-FFF2-40B4-BE49-F238E27FC236}">
              <a16:creationId xmlns:a16="http://schemas.microsoft.com/office/drawing/2014/main" id="{99B11A7F-D7E2-93A6-8DD8-A644CEDEC8C4}"/>
            </a:ext>
          </a:extLst>
        </xdr:cNvPr>
        <xdr:cNvCxnSpPr>
          <a:endCxn id="3" idx="0"/>
        </xdr:cNvCxnSpPr>
      </xdr:nvCxnSpPr>
      <xdr:spPr>
        <a:xfrm rot="16200000" flipH="1">
          <a:off x="6393149" y="3498740"/>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10583</xdr:colOff>
      <xdr:row>12</xdr:row>
      <xdr:rowOff>169335</xdr:rowOff>
    </xdr:from>
    <xdr:to>
      <xdr:col>14</xdr:col>
      <xdr:colOff>95253</xdr:colOff>
      <xdr:row>13</xdr:row>
      <xdr:rowOff>31753</xdr:rowOff>
    </xdr:to>
    <xdr:cxnSp macro="">
      <xdr:nvCxnSpPr>
        <xdr:cNvPr id="12" name="Elbow Connector 11">
          <a:extLst>
            <a:ext uri="{FF2B5EF4-FFF2-40B4-BE49-F238E27FC236}">
              <a16:creationId xmlns:a16="http://schemas.microsoft.com/office/drawing/2014/main" id="{D3B688A9-1F10-2A4B-BFC3-C27E7B3A52B9}"/>
            </a:ext>
          </a:extLst>
        </xdr:cNvPr>
        <xdr:cNvCxnSpPr/>
      </xdr:nvCxnSpPr>
      <xdr:spPr>
        <a:xfrm rot="16200000" flipH="1">
          <a:off x="6979709" y="4820709"/>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14817</xdr:colOff>
      <xdr:row>14</xdr:row>
      <xdr:rowOff>141819</xdr:rowOff>
    </xdr:from>
    <xdr:to>
      <xdr:col>15</xdr:col>
      <xdr:colOff>99487</xdr:colOff>
      <xdr:row>15</xdr:row>
      <xdr:rowOff>4237</xdr:rowOff>
    </xdr:to>
    <xdr:cxnSp macro="">
      <xdr:nvCxnSpPr>
        <xdr:cNvPr id="15" name="Elbow Connector 14">
          <a:extLst>
            <a:ext uri="{FF2B5EF4-FFF2-40B4-BE49-F238E27FC236}">
              <a16:creationId xmlns:a16="http://schemas.microsoft.com/office/drawing/2014/main" id="{6F761C9F-B767-9345-BC5D-1187B3BEE28D}"/>
            </a:ext>
          </a:extLst>
        </xdr:cNvPr>
        <xdr:cNvCxnSpPr/>
      </xdr:nvCxnSpPr>
      <xdr:spPr>
        <a:xfrm rot="16200000" flipH="1">
          <a:off x="7185026" y="5555193"/>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0</xdr:colOff>
      <xdr:row>14</xdr:row>
      <xdr:rowOff>0</xdr:rowOff>
    </xdr:from>
    <xdr:to>
      <xdr:col>25</xdr:col>
      <xdr:colOff>84670</xdr:colOff>
      <xdr:row>14</xdr:row>
      <xdr:rowOff>243418</xdr:rowOff>
    </xdr:to>
    <xdr:cxnSp macro="">
      <xdr:nvCxnSpPr>
        <xdr:cNvPr id="16" name="Elbow Connector 15">
          <a:extLst>
            <a:ext uri="{FF2B5EF4-FFF2-40B4-BE49-F238E27FC236}">
              <a16:creationId xmlns:a16="http://schemas.microsoft.com/office/drawing/2014/main" id="{31480508-6495-4F40-8E41-BBF9A4B9BA51}"/>
            </a:ext>
          </a:extLst>
        </xdr:cNvPr>
        <xdr:cNvCxnSpPr/>
      </xdr:nvCxnSpPr>
      <xdr:spPr>
        <a:xfrm rot="16200000" flipH="1">
          <a:off x="9181043" y="54133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21166</xdr:colOff>
      <xdr:row>18</xdr:row>
      <xdr:rowOff>137583</xdr:rowOff>
    </xdr:from>
    <xdr:to>
      <xdr:col>16</xdr:col>
      <xdr:colOff>105836</xdr:colOff>
      <xdr:row>19</xdr:row>
      <xdr:rowOff>1</xdr:rowOff>
    </xdr:to>
    <xdr:cxnSp macro="">
      <xdr:nvCxnSpPr>
        <xdr:cNvPr id="17" name="Elbow Connector 16">
          <a:extLst>
            <a:ext uri="{FF2B5EF4-FFF2-40B4-BE49-F238E27FC236}">
              <a16:creationId xmlns:a16="http://schemas.microsoft.com/office/drawing/2014/main" id="{F60FB8FA-5BAE-2D44-8168-C0F60F98A889}"/>
            </a:ext>
          </a:extLst>
        </xdr:cNvPr>
        <xdr:cNvCxnSpPr/>
      </xdr:nvCxnSpPr>
      <xdr:spPr>
        <a:xfrm rot="16200000" flipH="1">
          <a:off x="7392459" y="7074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21167</xdr:colOff>
      <xdr:row>19</xdr:row>
      <xdr:rowOff>165806</xdr:rowOff>
    </xdr:from>
    <xdr:to>
      <xdr:col>17</xdr:col>
      <xdr:colOff>112891</xdr:colOff>
      <xdr:row>21</xdr:row>
      <xdr:rowOff>1899</xdr:rowOff>
    </xdr:to>
    <xdr:cxnSp macro="">
      <xdr:nvCxnSpPr>
        <xdr:cNvPr id="18" name="Elbow Connector 17">
          <a:extLst>
            <a:ext uri="{FF2B5EF4-FFF2-40B4-BE49-F238E27FC236}">
              <a16:creationId xmlns:a16="http://schemas.microsoft.com/office/drawing/2014/main" id="{28DBEC7C-DE6C-D24D-8C2E-D1AEE16E5CB8}"/>
            </a:ext>
          </a:extLst>
        </xdr:cNvPr>
        <xdr:cNvCxnSpPr/>
      </xdr:nvCxnSpPr>
      <xdr:spPr>
        <a:xfrm rot="16200000" flipH="1">
          <a:off x="7419732" y="7657991"/>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27</xdr:col>
      <xdr:colOff>0</xdr:colOff>
      <xdr:row>14</xdr:row>
      <xdr:rowOff>0</xdr:rowOff>
    </xdr:from>
    <xdr:to>
      <xdr:col>27</xdr:col>
      <xdr:colOff>91724</xdr:colOff>
      <xdr:row>15</xdr:row>
      <xdr:rowOff>217093</xdr:rowOff>
    </xdr:to>
    <xdr:cxnSp macro="">
      <xdr:nvCxnSpPr>
        <xdr:cNvPr id="19" name="Elbow Connector 18">
          <a:extLst>
            <a:ext uri="{FF2B5EF4-FFF2-40B4-BE49-F238E27FC236}">
              <a16:creationId xmlns:a16="http://schemas.microsoft.com/office/drawing/2014/main" id="{FB4C0FCB-2F44-C64B-A2A6-5832DD9AF0B2}"/>
            </a:ext>
          </a:extLst>
        </xdr:cNvPr>
        <xdr:cNvCxnSpPr/>
      </xdr:nvCxnSpPr>
      <xdr:spPr>
        <a:xfrm rot="16200000" flipH="1">
          <a:off x="9409398" y="5587185"/>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21166</xdr:colOff>
      <xdr:row>21</xdr:row>
      <xdr:rowOff>158750</xdr:rowOff>
    </xdr:from>
    <xdr:to>
      <xdr:col>21</xdr:col>
      <xdr:colOff>105836</xdr:colOff>
      <xdr:row>22</xdr:row>
      <xdr:rowOff>21168</xdr:rowOff>
    </xdr:to>
    <xdr:cxnSp macro="">
      <xdr:nvCxnSpPr>
        <xdr:cNvPr id="20" name="Elbow Connector 19">
          <a:extLst>
            <a:ext uri="{FF2B5EF4-FFF2-40B4-BE49-F238E27FC236}">
              <a16:creationId xmlns:a16="http://schemas.microsoft.com/office/drawing/2014/main" id="{9C9E84AB-CE77-2C43-9F2D-EEE6394D1798}"/>
            </a:ext>
          </a:extLst>
        </xdr:cNvPr>
        <xdr:cNvCxnSpPr/>
      </xdr:nvCxnSpPr>
      <xdr:spPr>
        <a:xfrm rot="16200000" flipH="1">
          <a:off x="8397875" y="823912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0</xdr:colOff>
      <xdr:row>14</xdr:row>
      <xdr:rowOff>0</xdr:rowOff>
    </xdr:from>
    <xdr:to>
      <xdr:col>28</xdr:col>
      <xdr:colOff>188987</xdr:colOff>
      <xdr:row>14</xdr:row>
      <xdr:rowOff>356810</xdr:rowOff>
    </xdr:to>
    <xdr:sp macro="" textlink="">
      <xdr:nvSpPr>
        <xdr:cNvPr id="21" name="Diamond 20">
          <a:extLst>
            <a:ext uri="{FF2B5EF4-FFF2-40B4-BE49-F238E27FC236}">
              <a16:creationId xmlns:a16="http://schemas.microsoft.com/office/drawing/2014/main" id="{4BC9AA88-9781-BA4B-86D4-6788567E02AF}"/>
            </a:ext>
          </a:extLst>
        </xdr:cNvPr>
        <xdr:cNvSpPr/>
      </xdr:nvSpPr>
      <xdr:spPr>
        <a:xfrm>
          <a:off x="9863667" y="5334000"/>
          <a:ext cx="188987"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25399</xdr:colOff>
      <xdr:row>24</xdr:row>
      <xdr:rowOff>177801</xdr:rowOff>
    </xdr:from>
    <xdr:to>
      <xdr:col>24</xdr:col>
      <xdr:colOff>101603</xdr:colOff>
      <xdr:row>28</xdr:row>
      <xdr:rowOff>3</xdr:rowOff>
    </xdr:to>
    <xdr:cxnSp macro="">
      <xdr:nvCxnSpPr>
        <xdr:cNvPr id="22" name="Elbow Connector 21">
          <a:extLst>
            <a:ext uri="{FF2B5EF4-FFF2-40B4-BE49-F238E27FC236}">
              <a16:creationId xmlns:a16="http://schemas.microsoft.com/office/drawing/2014/main" id="{8EF1F65B-22FD-F244-B7DA-BDE31EE34531}"/>
            </a:ext>
          </a:extLst>
        </xdr:cNvPr>
        <xdr:cNvCxnSpPr/>
      </xdr:nvCxnSpPr>
      <xdr:spPr>
        <a:xfrm rot="16200000" flipH="1">
          <a:off x="8382000" y="9855200"/>
          <a:ext cx="1346202" cy="279404"/>
        </a:xfrm>
        <a:prstGeom prst="bentConnector3">
          <a:avLst>
            <a:gd name="adj1" fmla="val 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9769</xdr:colOff>
      <xdr:row>24</xdr:row>
      <xdr:rowOff>9770</xdr:rowOff>
    </xdr:from>
    <xdr:to>
      <xdr:col>22</xdr:col>
      <xdr:colOff>198756</xdr:colOff>
      <xdr:row>24</xdr:row>
      <xdr:rowOff>366580</xdr:rowOff>
    </xdr:to>
    <xdr:sp macro="" textlink="">
      <xdr:nvSpPr>
        <xdr:cNvPr id="28" name="Diamond 27">
          <a:extLst>
            <a:ext uri="{FF2B5EF4-FFF2-40B4-BE49-F238E27FC236}">
              <a16:creationId xmlns:a16="http://schemas.microsoft.com/office/drawing/2014/main" id="{00B44EF1-BE8A-A64B-BD23-B079CB6B851F}"/>
            </a:ext>
          </a:extLst>
        </xdr:cNvPr>
        <xdr:cNvSpPr/>
      </xdr:nvSpPr>
      <xdr:spPr>
        <a:xfrm>
          <a:off x="8723923" y="9163539"/>
          <a:ext cx="188987"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34</xdr:col>
      <xdr:colOff>19539</xdr:colOff>
      <xdr:row>30</xdr:row>
      <xdr:rowOff>19538</xdr:rowOff>
    </xdr:from>
    <xdr:to>
      <xdr:col>35</xdr:col>
      <xdr:colOff>3372</xdr:colOff>
      <xdr:row>30</xdr:row>
      <xdr:rowOff>376348</xdr:rowOff>
    </xdr:to>
    <xdr:sp macro="" textlink="">
      <xdr:nvSpPr>
        <xdr:cNvPr id="29" name="Diamond 28">
          <a:extLst>
            <a:ext uri="{FF2B5EF4-FFF2-40B4-BE49-F238E27FC236}">
              <a16:creationId xmlns:a16="http://schemas.microsoft.com/office/drawing/2014/main" id="{D10CC547-E11A-E545-9643-38FCD617C25F}"/>
            </a:ext>
          </a:extLst>
        </xdr:cNvPr>
        <xdr:cNvSpPr/>
      </xdr:nvSpPr>
      <xdr:spPr>
        <a:xfrm>
          <a:off x="11195539" y="11459307"/>
          <a:ext cx="188987"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32</xdr:col>
      <xdr:colOff>25400</xdr:colOff>
      <xdr:row>29</xdr:row>
      <xdr:rowOff>152400</xdr:rowOff>
    </xdr:from>
    <xdr:to>
      <xdr:col>32</xdr:col>
      <xdr:colOff>110070</xdr:colOff>
      <xdr:row>30</xdr:row>
      <xdr:rowOff>14818</xdr:rowOff>
    </xdr:to>
    <xdr:cxnSp macro="">
      <xdr:nvCxnSpPr>
        <xdr:cNvPr id="30" name="Elbow Connector 29">
          <a:extLst>
            <a:ext uri="{FF2B5EF4-FFF2-40B4-BE49-F238E27FC236}">
              <a16:creationId xmlns:a16="http://schemas.microsoft.com/office/drawing/2014/main" id="{881F3EFD-C38B-E44F-8C3C-D1BDA649A36E}"/>
            </a:ext>
          </a:extLst>
        </xdr:cNvPr>
        <xdr:cNvCxnSpPr/>
      </xdr:nvCxnSpPr>
      <xdr:spPr>
        <a:xfrm rot="16200000" flipH="1">
          <a:off x="10664826" y="11280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F197"/>
  <sheetViews>
    <sheetView showGridLines="0" tabSelected="1" showRuler="0" topLeftCell="A28" zoomScaleNormal="100" zoomScalePageLayoutView="70" workbookViewId="0">
      <selection activeCell="B38" sqref="B38:DR70"/>
    </sheetView>
  </sheetViews>
  <sheetFormatPr baseColWidth="10" defaultColWidth="8.6640625" defaultRowHeight="30" customHeight="1" x14ac:dyDescent="0.15"/>
  <cols>
    <col min="1" max="1" width="2.6640625" style="10"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121" width="2.6640625" customWidth="1"/>
  </cols>
  <sheetData>
    <row r="1" spans="1:120" ht="90" customHeight="1" x14ac:dyDescent="0.85">
      <c r="A1" s="11"/>
      <c r="B1" s="83" t="s">
        <v>21</v>
      </c>
      <c r="C1" s="13"/>
      <c r="D1" s="14"/>
      <c r="E1" s="15"/>
      <c r="F1" s="16"/>
      <c r="H1" s="1"/>
      <c r="I1" s="104" t="s">
        <v>41</v>
      </c>
      <c r="J1" s="105"/>
      <c r="K1" s="105"/>
      <c r="L1" s="105"/>
      <c r="M1" s="105"/>
      <c r="N1" s="105"/>
      <c r="O1" s="105"/>
      <c r="P1" s="19"/>
      <c r="Q1" s="103">
        <f>DATE(2025,5,8)</f>
        <v>45785</v>
      </c>
      <c r="R1" s="102"/>
      <c r="S1" s="102"/>
      <c r="T1" s="102"/>
      <c r="U1" s="102"/>
      <c r="V1" s="102"/>
      <c r="W1" s="102"/>
      <c r="X1" s="102"/>
      <c r="Y1" s="102"/>
      <c r="Z1" s="102"/>
    </row>
    <row r="2" spans="1:120" ht="30" customHeight="1" x14ac:dyDescent="0.4">
      <c r="B2" s="81" t="s">
        <v>19</v>
      </c>
      <c r="C2" s="82" t="s">
        <v>20</v>
      </c>
      <c r="D2" s="17"/>
      <c r="E2" s="18"/>
      <c r="F2" s="17"/>
      <c r="I2" s="104" t="s">
        <v>42</v>
      </c>
      <c r="J2" s="105"/>
      <c r="K2" s="105"/>
      <c r="L2" s="105"/>
      <c r="M2" s="105"/>
      <c r="N2" s="105"/>
      <c r="O2" s="105"/>
      <c r="P2" s="19"/>
      <c r="Q2" s="101">
        <v>1</v>
      </c>
      <c r="R2" s="102"/>
      <c r="S2" s="102"/>
      <c r="T2" s="102"/>
      <c r="U2" s="102"/>
      <c r="V2" s="102"/>
      <c r="W2" s="102"/>
      <c r="X2" s="102"/>
      <c r="Y2" s="102"/>
      <c r="Z2" s="102"/>
    </row>
    <row r="3" spans="1:120" s="21" customFormat="1" ht="30" customHeight="1" x14ac:dyDescent="0.15">
      <c r="A3" s="10"/>
      <c r="B3" s="20" t="s">
        <v>6</v>
      </c>
      <c r="D3" s="22"/>
      <c r="E3" s="23"/>
    </row>
    <row r="4" spans="1:120" s="21" customFormat="1" ht="30" customHeight="1" x14ac:dyDescent="0.15">
      <c r="A4" s="11"/>
      <c r="B4" s="24" t="s">
        <v>11</v>
      </c>
      <c r="E4" s="25"/>
      <c r="I4" s="98">
        <f>I5</f>
        <v>45782</v>
      </c>
      <c r="J4" s="96"/>
      <c r="K4" s="96"/>
      <c r="L4" s="96"/>
      <c r="M4" s="96"/>
      <c r="N4" s="96"/>
      <c r="O4" s="96"/>
      <c r="P4" s="96">
        <f>P5</f>
        <v>45789</v>
      </c>
      <c r="Q4" s="96"/>
      <c r="R4" s="96"/>
      <c r="S4" s="96"/>
      <c r="T4" s="96"/>
      <c r="U4" s="96"/>
      <c r="V4" s="96"/>
      <c r="W4" s="96">
        <f>W5</f>
        <v>45796</v>
      </c>
      <c r="X4" s="96"/>
      <c r="Y4" s="96"/>
      <c r="Z4" s="96"/>
      <c r="AA4" s="96"/>
      <c r="AB4" s="96"/>
      <c r="AC4" s="96"/>
      <c r="AD4" s="96">
        <f>AD5</f>
        <v>45803</v>
      </c>
      <c r="AE4" s="96"/>
      <c r="AF4" s="96"/>
      <c r="AG4" s="96"/>
      <c r="AH4" s="96"/>
      <c r="AI4" s="96"/>
      <c r="AJ4" s="96"/>
      <c r="AK4" s="96">
        <f>AK5</f>
        <v>45810</v>
      </c>
      <c r="AL4" s="96"/>
      <c r="AM4" s="96"/>
      <c r="AN4" s="96"/>
      <c r="AO4" s="96"/>
      <c r="AP4" s="96"/>
      <c r="AQ4" s="96"/>
      <c r="AR4" s="96">
        <f>AR5</f>
        <v>45817</v>
      </c>
      <c r="AS4" s="96"/>
      <c r="AT4" s="96"/>
      <c r="AU4" s="96"/>
      <c r="AV4" s="96"/>
      <c r="AW4" s="96"/>
      <c r="AX4" s="96"/>
      <c r="AY4" s="96">
        <f>AY5</f>
        <v>45824</v>
      </c>
      <c r="AZ4" s="96"/>
      <c r="BA4" s="96"/>
      <c r="BB4" s="96"/>
      <c r="BC4" s="96"/>
      <c r="BD4" s="96"/>
      <c r="BE4" s="96"/>
      <c r="BF4" s="96">
        <f>BF5</f>
        <v>45831</v>
      </c>
      <c r="BG4" s="96"/>
      <c r="BH4" s="96"/>
      <c r="BI4" s="96"/>
      <c r="BJ4" s="96"/>
      <c r="BK4" s="96"/>
      <c r="BL4" s="97"/>
      <c r="BM4" s="96">
        <f>BM5</f>
        <v>45838</v>
      </c>
      <c r="BN4" s="96"/>
      <c r="BO4" s="96"/>
      <c r="BP4" s="96"/>
      <c r="BQ4" s="96"/>
      <c r="BR4" s="96"/>
      <c r="BS4" s="97"/>
      <c r="BT4" s="96">
        <f>BT5</f>
        <v>45845</v>
      </c>
      <c r="BU4" s="96"/>
      <c r="BV4" s="96"/>
      <c r="BW4" s="96"/>
      <c r="BX4" s="96"/>
      <c r="BY4" s="96"/>
      <c r="BZ4" s="97"/>
      <c r="CA4" s="96">
        <f>CA5</f>
        <v>45852</v>
      </c>
      <c r="CB4" s="96"/>
      <c r="CC4" s="96"/>
      <c r="CD4" s="96"/>
      <c r="CE4" s="96"/>
      <c r="CF4" s="96"/>
      <c r="CG4" s="97"/>
      <c r="CH4" s="96">
        <f>CH5</f>
        <v>45859</v>
      </c>
      <c r="CI4" s="96"/>
      <c r="CJ4" s="96"/>
      <c r="CK4" s="96"/>
      <c r="CL4" s="96"/>
      <c r="CM4" s="96"/>
      <c r="CN4" s="97"/>
      <c r="CO4" s="96">
        <f>CO5</f>
        <v>45866</v>
      </c>
      <c r="CP4" s="96"/>
      <c r="CQ4" s="96"/>
      <c r="CR4" s="96"/>
      <c r="CS4" s="96"/>
      <c r="CT4" s="96"/>
      <c r="CU4" s="97"/>
      <c r="CV4" s="96">
        <f>CV5</f>
        <v>45873</v>
      </c>
      <c r="CW4" s="96"/>
      <c r="CX4" s="96"/>
      <c r="CY4" s="96"/>
      <c r="CZ4" s="96"/>
      <c r="DA4" s="96"/>
      <c r="DB4" s="97"/>
      <c r="DC4" s="96">
        <f>DC5</f>
        <v>45880</v>
      </c>
      <c r="DD4" s="96"/>
      <c r="DE4" s="96"/>
      <c r="DF4" s="96"/>
      <c r="DG4" s="96"/>
      <c r="DH4" s="96"/>
      <c r="DI4" s="97"/>
      <c r="DJ4" s="96">
        <f>DJ5</f>
        <v>45887</v>
      </c>
      <c r="DK4" s="96"/>
      <c r="DL4" s="96"/>
      <c r="DM4" s="96"/>
      <c r="DN4" s="96"/>
      <c r="DO4" s="96"/>
      <c r="DP4" s="97"/>
    </row>
    <row r="5" spans="1:120" s="21" customFormat="1" ht="15" customHeight="1" x14ac:dyDescent="0.15">
      <c r="A5" s="106"/>
      <c r="B5" s="107" t="s">
        <v>45</v>
      </c>
      <c r="C5" s="109" t="s">
        <v>43</v>
      </c>
      <c r="D5" s="99" t="s">
        <v>0</v>
      </c>
      <c r="E5" s="99" t="s">
        <v>2</v>
      </c>
      <c r="F5" s="99" t="s">
        <v>3</v>
      </c>
      <c r="I5" s="26">
        <f>Project_Start-WEEKDAY(Project_Start,1)+2+7*(Display_Week-1)</f>
        <v>45782</v>
      </c>
      <c r="J5" s="26">
        <f>I5+1</f>
        <v>45783</v>
      </c>
      <c r="K5" s="26">
        <f t="shared" ref="K5:AX5" si="0">J5+1</f>
        <v>45784</v>
      </c>
      <c r="L5" s="26">
        <f t="shared" si="0"/>
        <v>45785</v>
      </c>
      <c r="M5" s="26">
        <f t="shared" si="0"/>
        <v>45786</v>
      </c>
      <c r="N5" s="26">
        <f t="shared" si="0"/>
        <v>45787</v>
      </c>
      <c r="O5" s="27">
        <f t="shared" si="0"/>
        <v>45788</v>
      </c>
      <c r="P5" s="28">
        <f>O5+1</f>
        <v>45789</v>
      </c>
      <c r="Q5" s="26">
        <f>P5+1</f>
        <v>45790</v>
      </c>
      <c r="R5" s="26">
        <f t="shared" si="0"/>
        <v>45791</v>
      </c>
      <c r="S5" s="26">
        <f t="shared" si="0"/>
        <v>45792</v>
      </c>
      <c r="T5" s="26">
        <f t="shared" si="0"/>
        <v>45793</v>
      </c>
      <c r="U5" s="26">
        <f t="shared" si="0"/>
        <v>45794</v>
      </c>
      <c r="V5" s="27">
        <f t="shared" si="0"/>
        <v>45795</v>
      </c>
      <c r="W5" s="28">
        <f>V5+1</f>
        <v>45796</v>
      </c>
      <c r="X5" s="26">
        <f>W5+1</f>
        <v>45797</v>
      </c>
      <c r="Y5" s="26">
        <f t="shared" si="0"/>
        <v>45798</v>
      </c>
      <c r="Z5" s="26">
        <f t="shared" si="0"/>
        <v>45799</v>
      </c>
      <c r="AA5" s="26">
        <f t="shared" si="0"/>
        <v>45800</v>
      </c>
      <c r="AB5" s="26">
        <f t="shared" si="0"/>
        <v>45801</v>
      </c>
      <c r="AC5" s="27">
        <f t="shared" si="0"/>
        <v>45802</v>
      </c>
      <c r="AD5" s="28">
        <f>AC5+1</f>
        <v>45803</v>
      </c>
      <c r="AE5" s="26">
        <f>AD5+1</f>
        <v>45804</v>
      </c>
      <c r="AF5" s="26">
        <f t="shared" si="0"/>
        <v>45805</v>
      </c>
      <c r="AG5" s="26">
        <f t="shared" si="0"/>
        <v>45806</v>
      </c>
      <c r="AH5" s="26">
        <f t="shared" si="0"/>
        <v>45807</v>
      </c>
      <c r="AI5" s="26">
        <f t="shared" si="0"/>
        <v>45808</v>
      </c>
      <c r="AJ5" s="27">
        <f t="shared" si="0"/>
        <v>45809</v>
      </c>
      <c r="AK5" s="28">
        <f>AJ5+1</f>
        <v>45810</v>
      </c>
      <c r="AL5" s="26">
        <f>AK5+1</f>
        <v>45811</v>
      </c>
      <c r="AM5" s="26">
        <f t="shared" si="0"/>
        <v>45812</v>
      </c>
      <c r="AN5" s="26">
        <f t="shared" si="0"/>
        <v>45813</v>
      </c>
      <c r="AO5" s="26">
        <f t="shared" si="0"/>
        <v>45814</v>
      </c>
      <c r="AP5" s="26">
        <f t="shared" si="0"/>
        <v>45815</v>
      </c>
      <c r="AQ5" s="27">
        <f t="shared" si="0"/>
        <v>45816</v>
      </c>
      <c r="AR5" s="28">
        <f>AQ5+1</f>
        <v>45817</v>
      </c>
      <c r="AS5" s="26">
        <f>AR5+1</f>
        <v>45818</v>
      </c>
      <c r="AT5" s="26">
        <f t="shared" si="0"/>
        <v>45819</v>
      </c>
      <c r="AU5" s="26">
        <f t="shared" si="0"/>
        <v>45820</v>
      </c>
      <c r="AV5" s="26">
        <f t="shared" si="0"/>
        <v>45821</v>
      </c>
      <c r="AW5" s="26">
        <f t="shared" si="0"/>
        <v>45822</v>
      </c>
      <c r="AX5" s="27">
        <f t="shared" si="0"/>
        <v>45823</v>
      </c>
      <c r="AY5" s="28">
        <f>AX5+1</f>
        <v>45824</v>
      </c>
      <c r="AZ5" s="26">
        <f>AY5+1</f>
        <v>45825</v>
      </c>
      <c r="BA5" s="26">
        <f t="shared" ref="BA5:BE5" si="1">AZ5+1</f>
        <v>45826</v>
      </c>
      <c r="BB5" s="26">
        <f t="shared" si="1"/>
        <v>45827</v>
      </c>
      <c r="BC5" s="26">
        <f t="shared" si="1"/>
        <v>45828</v>
      </c>
      <c r="BD5" s="26">
        <f t="shared" si="1"/>
        <v>45829</v>
      </c>
      <c r="BE5" s="27">
        <f t="shared" si="1"/>
        <v>45830</v>
      </c>
      <c r="BF5" s="28">
        <f>BE5+1</f>
        <v>45831</v>
      </c>
      <c r="BG5" s="26">
        <f>BF5+1</f>
        <v>45832</v>
      </c>
      <c r="BH5" s="26">
        <f t="shared" ref="BH5:BL5" si="2">BG5+1</f>
        <v>45833</v>
      </c>
      <c r="BI5" s="26">
        <f t="shared" si="2"/>
        <v>45834</v>
      </c>
      <c r="BJ5" s="26">
        <f t="shared" si="2"/>
        <v>45835</v>
      </c>
      <c r="BK5" s="26">
        <f t="shared" si="2"/>
        <v>45836</v>
      </c>
      <c r="BL5" s="26">
        <f t="shared" si="2"/>
        <v>45837</v>
      </c>
      <c r="BM5" s="28">
        <f>BL5+1</f>
        <v>45838</v>
      </c>
      <c r="BN5" s="26">
        <f>BM5+1</f>
        <v>45839</v>
      </c>
      <c r="BO5" s="26">
        <f t="shared" ref="BO5" si="3">BN5+1</f>
        <v>45840</v>
      </c>
      <c r="BP5" s="26">
        <f t="shared" ref="BP5" si="4">BO5+1</f>
        <v>45841</v>
      </c>
      <c r="BQ5" s="26">
        <f t="shared" ref="BQ5" si="5">BP5+1</f>
        <v>45842</v>
      </c>
      <c r="BR5" s="26">
        <f t="shared" ref="BR5" si="6">BQ5+1</f>
        <v>45843</v>
      </c>
      <c r="BS5" s="26">
        <f t="shared" ref="BS5" si="7">BR5+1</f>
        <v>45844</v>
      </c>
      <c r="BT5" s="28">
        <f>BS5+1</f>
        <v>45845</v>
      </c>
      <c r="BU5" s="26">
        <f>BT5+1</f>
        <v>45846</v>
      </c>
      <c r="BV5" s="26">
        <f t="shared" ref="BV5" si="8">BU5+1</f>
        <v>45847</v>
      </c>
      <c r="BW5" s="26">
        <f t="shared" ref="BW5" si="9">BV5+1</f>
        <v>45848</v>
      </c>
      <c r="BX5" s="26">
        <f t="shared" ref="BX5" si="10">BW5+1</f>
        <v>45849</v>
      </c>
      <c r="BY5" s="26">
        <f t="shared" ref="BY5" si="11">BX5+1</f>
        <v>45850</v>
      </c>
      <c r="BZ5" s="26">
        <f t="shared" ref="BZ5" si="12">BY5+1</f>
        <v>45851</v>
      </c>
      <c r="CA5" s="28">
        <f>BZ5+1</f>
        <v>45852</v>
      </c>
      <c r="CB5" s="26">
        <f>CA5+1</f>
        <v>45853</v>
      </c>
      <c r="CC5" s="26">
        <f t="shared" ref="CC5" si="13">CB5+1</f>
        <v>45854</v>
      </c>
      <c r="CD5" s="26">
        <f t="shared" ref="CD5" si="14">CC5+1</f>
        <v>45855</v>
      </c>
      <c r="CE5" s="26">
        <f t="shared" ref="CE5" si="15">CD5+1</f>
        <v>45856</v>
      </c>
      <c r="CF5" s="26">
        <f t="shared" ref="CF5" si="16">CE5+1</f>
        <v>45857</v>
      </c>
      <c r="CG5" s="26">
        <f t="shared" ref="CG5" si="17">CF5+1</f>
        <v>45858</v>
      </c>
      <c r="CH5" s="28">
        <f>CG5+1</f>
        <v>45859</v>
      </c>
      <c r="CI5" s="26">
        <f>CH5+1</f>
        <v>45860</v>
      </c>
      <c r="CJ5" s="26">
        <f t="shared" ref="CJ5" si="18">CI5+1</f>
        <v>45861</v>
      </c>
      <c r="CK5" s="26">
        <f t="shared" ref="CK5" si="19">CJ5+1</f>
        <v>45862</v>
      </c>
      <c r="CL5" s="26">
        <f t="shared" ref="CL5" si="20">CK5+1</f>
        <v>45863</v>
      </c>
      <c r="CM5" s="26">
        <f t="shared" ref="CM5" si="21">CL5+1</f>
        <v>45864</v>
      </c>
      <c r="CN5" s="26">
        <f t="shared" ref="CN5" si="22">CM5+1</f>
        <v>45865</v>
      </c>
      <c r="CO5" s="28">
        <f>CN5+1</f>
        <v>45866</v>
      </c>
      <c r="CP5" s="26">
        <f>CO5+1</f>
        <v>45867</v>
      </c>
      <c r="CQ5" s="26">
        <f t="shared" ref="CQ5" si="23">CP5+1</f>
        <v>45868</v>
      </c>
      <c r="CR5" s="26">
        <f t="shared" ref="CR5" si="24">CQ5+1</f>
        <v>45869</v>
      </c>
      <c r="CS5" s="26">
        <f t="shared" ref="CS5" si="25">CR5+1</f>
        <v>45870</v>
      </c>
      <c r="CT5" s="26">
        <f t="shared" ref="CT5" si="26">CS5+1</f>
        <v>45871</v>
      </c>
      <c r="CU5" s="26">
        <f t="shared" ref="CU5" si="27">CT5+1</f>
        <v>45872</v>
      </c>
      <c r="CV5" s="28">
        <f>CU5+1</f>
        <v>45873</v>
      </c>
      <c r="CW5" s="26">
        <f>CV5+1</f>
        <v>45874</v>
      </c>
      <c r="CX5" s="26">
        <f t="shared" ref="CX5" si="28">CW5+1</f>
        <v>45875</v>
      </c>
      <c r="CY5" s="26">
        <f t="shared" ref="CY5" si="29">CX5+1</f>
        <v>45876</v>
      </c>
      <c r="CZ5" s="26">
        <f t="shared" ref="CZ5" si="30">CY5+1</f>
        <v>45877</v>
      </c>
      <c r="DA5" s="26">
        <f t="shared" ref="DA5" si="31">CZ5+1</f>
        <v>45878</v>
      </c>
      <c r="DB5" s="26">
        <f t="shared" ref="DB5" si="32">DA5+1</f>
        <v>45879</v>
      </c>
      <c r="DC5" s="28">
        <f>DB5+1</f>
        <v>45880</v>
      </c>
      <c r="DD5" s="26">
        <f>DC5+1</f>
        <v>45881</v>
      </c>
      <c r="DE5" s="26">
        <f t="shared" ref="DE5" si="33">DD5+1</f>
        <v>45882</v>
      </c>
      <c r="DF5" s="26">
        <f t="shared" ref="DF5" si="34">DE5+1</f>
        <v>45883</v>
      </c>
      <c r="DG5" s="26">
        <f t="shared" ref="DG5" si="35">DF5+1</f>
        <v>45884</v>
      </c>
      <c r="DH5" s="26">
        <f t="shared" ref="DH5" si="36">DG5+1</f>
        <v>45885</v>
      </c>
      <c r="DI5" s="26">
        <f t="shared" ref="DI5" si="37">DH5+1</f>
        <v>45886</v>
      </c>
      <c r="DJ5" s="28">
        <f>DI5+1</f>
        <v>45887</v>
      </c>
      <c r="DK5" s="26">
        <f>DJ5+1</f>
        <v>45888</v>
      </c>
      <c r="DL5" s="26">
        <f t="shared" ref="DL5" si="38">DK5+1</f>
        <v>45889</v>
      </c>
      <c r="DM5" s="26">
        <f t="shared" ref="DM5" si="39">DL5+1</f>
        <v>45890</v>
      </c>
      <c r="DN5" s="26">
        <f t="shared" ref="DN5" si="40">DM5+1</f>
        <v>45891</v>
      </c>
      <c r="DO5" s="26">
        <f t="shared" ref="DO5" si="41">DN5+1</f>
        <v>45892</v>
      </c>
      <c r="DP5" s="26">
        <f t="shared" ref="DP5" si="42">DO5+1</f>
        <v>45893</v>
      </c>
    </row>
    <row r="6" spans="1:120" s="21" customFormat="1" ht="15" customHeight="1" thickBot="1" x14ac:dyDescent="0.2">
      <c r="A6" s="106"/>
      <c r="B6" s="108"/>
      <c r="C6" s="100"/>
      <c r="D6" s="100"/>
      <c r="E6" s="100"/>
      <c r="F6" s="100"/>
      <c r="I6" s="29" t="str">
        <f t="shared" ref="I6:AN6" si="43">LEFT(TEXT(I5,"ddd"),1)</f>
        <v>M</v>
      </c>
      <c r="J6" s="30" t="str">
        <f t="shared" si="43"/>
        <v>T</v>
      </c>
      <c r="K6" s="30" t="str">
        <f t="shared" si="43"/>
        <v>W</v>
      </c>
      <c r="L6" s="30" t="str">
        <f t="shared" si="43"/>
        <v>T</v>
      </c>
      <c r="M6" s="30" t="str">
        <f t="shared" si="43"/>
        <v>F</v>
      </c>
      <c r="N6" s="30" t="str">
        <f t="shared" si="43"/>
        <v>S</v>
      </c>
      <c r="O6" s="30" t="str">
        <f t="shared" si="43"/>
        <v>S</v>
      </c>
      <c r="P6" s="30" t="str">
        <f t="shared" si="43"/>
        <v>M</v>
      </c>
      <c r="Q6" s="30" t="str">
        <f>LEFT(TEXT(Q5,"ddd"),1)</f>
        <v>T</v>
      </c>
      <c r="R6" s="30" t="str">
        <f t="shared" si="43"/>
        <v>W</v>
      </c>
      <c r="S6" s="30" t="str">
        <f t="shared" si="43"/>
        <v>T</v>
      </c>
      <c r="T6" s="30" t="str">
        <f t="shared" si="43"/>
        <v>F</v>
      </c>
      <c r="U6" s="30" t="str">
        <f t="shared" si="43"/>
        <v>S</v>
      </c>
      <c r="V6" s="30" t="str">
        <f t="shared" si="43"/>
        <v>S</v>
      </c>
      <c r="W6" s="30" t="str">
        <f t="shared" si="43"/>
        <v>M</v>
      </c>
      <c r="X6" s="30" t="str">
        <f t="shared" si="43"/>
        <v>T</v>
      </c>
      <c r="Y6" s="30" t="str">
        <f t="shared" si="43"/>
        <v>W</v>
      </c>
      <c r="Z6" s="30" t="str">
        <f t="shared" si="43"/>
        <v>T</v>
      </c>
      <c r="AA6" s="30" t="str">
        <f t="shared" si="43"/>
        <v>F</v>
      </c>
      <c r="AB6" s="30" t="str">
        <f t="shared" si="43"/>
        <v>S</v>
      </c>
      <c r="AC6" s="30" t="str">
        <f t="shared" si="43"/>
        <v>S</v>
      </c>
      <c r="AD6" s="30" t="str">
        <f t="shared" si="43"/>
        <v>M</v>
      </c>
      <c r="AE6" s="30" t="str">
        <f t="shared" si="43"/>
        <v>T</v>
      </c>
      <c r="AF6" s="30" t="str">
        <f t="shared" si="43"/>
        <v>W</v>
      </c>
      <c r="AG6" s="30" t="str">
        <f t="shared" si="43"/>
        <v>T</v>
      </c>
      <c r="AH6" s="30" t="str">
        <f t="shared" si="43"/>
        <v>F</v>
      </c>
      <c r="AI6" s="30" t="str">
        <f t="shared" si="43"/>
        <v>S</v>
      </c>
      <c r="AJ6" s="30" t="str">
        <f t="shared" si="43"/>
        <v>S</v>
      </c>
      <c r="AK6" s="30" t="str">
        <f t="shared" si="43"/>
        <v>M</v>
      </c>
      <c r="AL6" s="30" t="str">
        <f t="shared" si="43"/>
        <v>T</v>
      </c>
      <c r="AM6" s="30" t="str">
        <f t="shared" si="43"/>
        <v>W</v>
      </c>
      <c r="AN6" s="30" t="str">
        <f t="shared" si="43"/>
        <v>T</v>
      </c>
      <c r="AO6" s="30" t="str">
        <f t="shared" ref="AO6:BL6" si="44">LEFT(TEXT(AO5,"ddd"),1)</f>
        <v>F</v>
      </c>
      <c r="AP6" s="30" t="str">
        <f t="shared" si="44"/>
        <v>S</v>
      </c>
      <c r="AQ6" s="30" t="str">
        <f t="shared" si="44"/>
        <v>S</v>
      </c>
      <c r="AR6" s="30" t="str">
        <f t="shared" si="44"/>
        <v>M</v>
      </c>
      <c r="AS6" s="30" t="str">
        <f t="shared" si="44"/>
        <v>T</v>
      </c>
      <c r="AT6" s="30" t="str">
        <f t="shared" si="44"/>
        <v>W</v>
      </c>
      <c r="AU6" s="30" t="str">
        <f t="shared" si="44"/>
        <v>T</v>
      </c>
      <c r="AV6" s="30" t="str">
        <f t="shared" si="44"/>
        <v>F</v>
      </c>
      <c r="AW6" s="30" t="str">
        <f t="shared" si="44"/>
        <v>S</v>
      </c>
      <c r="AX6" s="30" t="str">
        <f t="shared" si="44"/>
        <v>S</v>
      </c>
      <c r="AY6" s="30" t="str">
        <f t="shared" si="44"/>
        <v>M</v>
      </c>
      <c r="AZ6" s="30" t="str">
        <f t="shared" si="44"/>
        <v>T</v>
      </c>
      <c r="BA6" s="30" t="str">
        <f t="shared" si="44"/>
        <v>W</v>
      </c>
      <c r="BB6" s="30" t="str">
        <f t="shared" si="44"/>
        <v>T</v>
      </c>
      <c r="BC6" s="30" t="str">
        <f t="shared" si="44"/>
        <v>F</v>
      </c>
      <c r="BD6" s="30" t="str">
        <f t="shared" si="44"/>
        <v>S</v>
      </c>
      <c r="BE6" s="30" t="str">
        <f t="shared" si="44"/>
        <v>S</v>
      </c>
      <c r="BF6" s="30" t="str">
        <f t="shared" si="44"/>
        <v>M</v>
      </c>
      <c r="BG6" s="30" t="str">
        <f t="shared" si="44"/>
        <v>T</v>
      </c>
      <c r="BH6" s="30" t="str">
        <f t="shared" si="44"/>
        <v>W</v>
      </c>
      <c r="BI6" s="30" t="str">
        <f t="shared" si="44"/>
        <v>T</v>
      </c>
      <c r="BJ6" s="30" t="str">
        <f t="shared" si="44"/>
        <v>F</v>
      </c>
      <c r="BK6" s="30" t="str">
        <f t="shared" si="44"/>
        <v>S</v>
      </c>
      <c r="BL6" s="31" t="str">
        <f t="shared" si="44"/>
        <v>S</v>
      </c>
      <c r="BM6" s="30" t="str">
        <f t="shared" ref="BM6:BS6" si="45">LEFT(TEXT(BM5,"ddd"),1)</f>
        <v>M</v>
      </c>
      <c r="BN6" s="30" t="str">
        <f t="shared" si="45"/>
        <v>T</v>
      </c>
      <c r="BO6" s="30" t="str">
        <f t="shared" si="45"/>
        <v>W</v>
      </c>
      <c r="BP6" s="30" t="str">
        <f t="shared" si="45"/>
        <v>T</v>
      </c>
      <c r="BQ6" s="30" t="str">
        <f t="shared" si="45"/>
        <v>F</v>
      </c>
      <c r="BR6" s="30" t="str">
        <f t="shared" si="45"/>
        <v>S</v>
      </c>
      <c r="BS6" s="31" t="str">
        <f t="shared" si="45"/>
        <v>S</v>
      </c>
      <c r="BT6" s="30" t="str">
        <f t="shared" ref="BT6:BZ6" si="46">LEFT(TEXT(BT5,"ddd"),1)</f>
        <v>M</v>
      </c>
      <c r="BU6" s="30" t="str">
        <f t="shared" si="46"/>
        <v>T</v>
      </c>
      <c r="BV6" s="30" t="str">
        <f t="shared" si="46"/>
        <v>W</v>
      </c>
      <c r="BW6" s="30" t="str">
        <f t="shared" si="46"/>
        <v>T</v>
      </c>
      <c r="BX6" s="30" t="str">
        <f t="shared" si="46"/>
        <v>F</v>
      </c>
      <c r="BY6" s="30" t="str">
        <f t="shared" si="46"/>
        <v>S</v>
      </c>
      <c r="BZ6" s="31" t="str">
        <f t="shared" si="46"/>
        <v>S</v>
      </c>
      <c r="CA6" s="30" t="str">
        <f t="shared" ref="CA6:CG6" si="47">LEFT(TEXT(CA5,"ddd"),1)</f>
        <v>M</v>
      </c>
      <c r="CB6" s="30" t="str">
        <f t="shared" si="47"/>
        <v>T</v>
      </c>
      <c r="CC6" s="30" t="str">
        <f t="shared" si="47"/>
        <v>W</v>
      </c>
      <c r="CD6" s="30" t="str">
        <f t="shared" si="47"/>
        <v>T</v>
      </c>
      <c r="CE6" s="30" t="str">
        <f t="shared" si="47"/>
        <v>F</v>
      </c>
      <c r="CF6" s="30" t="str">
        <f t="shared" si="47"/>
        <v>S</v>
      </c>
      <c r="CG6" s="31" t="str">
        <f t="shared" si="47"/>
        <v>S</v>
      </c>
      <c r="CH6" s="30" t="str">
        <f t="shared" ref="CH6:CU6" si="48">LEFT(TEXT(CH5,"ddd"),1)</f>
        <v>M</v>
      </c>
      <c r="CI6" s="30" t="str">
        <f t="shared" si="48"/>
        <v>T</v>
      </c>
      <c r="CJ6" s="30" t="str">
        <f t="shared" si="48"/>
        <v>W</v>
      </c>
      <c r="CK6" s="30" t="str">
        <f t="shared" si="48"/>
        <v>T</v>
      </c>
      <c r="CL6" s="30" t="str">
        <f t="shared" si="48"/>
        <v>F</v>
      </c>
      <c r="CM6" s="30" t="str">
        <f t="shared" si="48"/>
        <v>S</v>
      </c>
      <c r="CN6" s="31" t="str">
        <f t="shared" si="48"/>
        <v>S</v>
      </c>
      <c r="CO6" s="30" t="str">
        <f t="shared" si="48"/>
        <v>M</v>
      </c>
      <c r="CP6" s="30" t="str">
        <f t="shared" si="48"/>
        <v>T</v>
      </c>
      <c r="CQ6" s="30" t="str">
        <f t="shared" si="48"/>
        <v>W</v>
      </c>
      <c r="CR6" s="30" t="str">
        <f t="shared" si="48"/>
        <v>T</v>
      </c>
      <c r="CS6" s="30" t="str">
        <f t="shared" si="48"/>
        <v>F</v>
      </c>
      <c r="CT6" s="30" t="str">
        <f t="shared" si="48"/>
        <v>S</v>
      </c>
      <c r="CU6" s="31" t="str">
        <f t="shared" si="48"/>
        <v>S</v>
      </c>
      <c r="CV6" s="30" t="str">
        <f t="shared" ref="CV6:DB6" si="49">LEFT(TEXT(CV5,"ddd"),1)</f>
        <v>M</v>
      </c>
      <c r="CW6" s="30" t="str">
        <f t="shared" si="49"/>
        <v>T</v>
      </c>
      <c r="CX6" s="30" t="str">
        <f t="shared" si="49"/>
        <v>W</v>
      </c>
      <c r="CY6" s="30" t="str">
        <f t="shared" si="49"/>
        <v>T</v>
      </c>
      <c r="CZ6" s="30" t="str">
        <f t="shared" si="49"/>
        <v>F</v>
      </c>
      <c r="DA6" s="30" t="str">
        <f t="shared" si="49"/>
        <v>S</v>
      </c>
      <c r="DB6" s="31" t="str">
        <f t="shared" si="49"/>
        <v>S</v>
      </c>
      <c r="DC6" s="30" t="str">
        <f t="shared" ref="DC6:DI6" si="50">LEFT(TEXT(DC5,"ddd"),1)</f>
        <v>M</v>
      </c>
      <c r="DD6" s="30" t="str">
        <f t="shared" si="50"/>
        <v>T</v>
      </c>
      <c r="DE6" s="30" t="str">
        <f t="shared" si="50"/>
        <v>W</v>
      </c>
      <c r="DF6" s="30" t="str">
        <f t="shared" si="50"/>
        <v>T</v>
      </c>
      <c r="DG6" s="30" t="str">
        <f t="shared" si="50"/>
        <v>F</v>
      </c>
      <c r="DH6" s="30" t="str">
        <f t="shared" si="50"/>
        <v>S</v>
      </c>
      <c r="DI6" s="31" t="str">
        <f t="shared" si="50"/>
        <v>S</v>
      </c>
      <c r="DJ6" s="30" t="str">
        <f t="shared" ref="DJ6:DP6" si="51">LEFT(TEXT(DJ5,"ddd"),1)</f>
        <v>M</v>
      </c>
      <c r="DK6" s="30" t="str">
        <f t="shared" si="51"/>
        <v>T</v>
      </c>
      <c r="DL6" s="30" t="str">
        <f t="shared" si="51"/>
        <v>W</v>
      </c>
      <c r="DM6" s="30" t="str">
        <f t="shared" si="51"/>
        <v>T</v>
      </c>
      <c r="DN6" s="30" t="str">
        <f t="shared" si="51"/>
        <v>F</v>
      </c>
      <c r="DO6" s="30" t="str">
        <f t="shared" si="51"/>
        <v>S</v>
      </c>
      <c r="DP6" s="31" t="str">
        <f t="shared" si="51"/>
        <v>S</v>
      </c>
    </row>
    <row r="7" spans="1:120"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120" s="41" customFormat="1" ht="30" customHeight="1" thickBot="1" x14ac:dyDescent="0.2">
      <c r="A8" s="11"/>
      <c r="B8" s="35" t="s">
        <v>46</v>
      </c>
      <c r="C8" s="36"/>
      <c r="D8" s="37"/>
      <c r="E8" s="38"/>
      <c r="F8" s="39" t="s">
        <v>48</v>
      </c>
      <c r="G8" s="12"/>
      <c r="H8" s="3" t="str">
        <f t="shared" ref="H8:H68" si="52">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120" s="41" customFormat="1" ht="30" customHeight="1" thickBot="1" x14ac:dyDescent="0.2">
      <c r="A9" s="11"/>
      <c r="B9" s="42" t="s">
        <v>22</v>
      </c>
      <c r="C9" s="43" t="s">
        <v>44</v>
      </c>
      <c r="D9" s="44">
        <v>1</v>
      </c>
      <c r="E9" s="45">
        <f>Project_Start</f>
        <v>45785</v>
      </c>
      <c r="F9" s="45">
        <f>E9</f>
        <v>45785</v>
      </c>
      <c r="G9" s="12"/>
      <c r="H9" s="3">
        <f t="shared" si="52"/>
        <v>1</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row>
    <row r="10" spans="1:120" s="41" customFormat="1" ht="30" customHeight="1" thickBot="1" x14ac:dyDescent="0.2">
      <c r="A10" s="11"/>
      <c r="B10" s="47" t="s">
        <v>59</v>
      </c>
      <c r="C10" s="48" t="s">
        <v>44</v>
      </c>
      <c r="D10" s="49">
        <v>1</v>
      </c>
      <c r="E10" s="50">
        <f>F9</f>
        <v>45785</v>
      </c>
      <c r="F10" s="50">
        <f>E10</f>
        <v>45785</v>
      </c>
      <c r="G10" s="12"/>
      <c r="H10" s="3">
        <f t="shared" si="52"/>
        <v>1</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row>
    <row r="11" spans="1:120" s="41" customFormat="1" ht="30" customHeight="1" thickBot="1" x14ac:dyDescent="0.2">
      <c r="A11" s="10"/>
      <c r="B11" s="47" t="s">
        <v>60</v>
      </c>
      <c r="C11" s="48" t="s">
        <v>44</v>
      </c>
      <c r="D11" s="49">
        <v>1</v>
      </c>
      <c r="E11" s="50">
        <f>F10</f>
        <v>45785</v>
      </c>
      <c r="F11" s="50">
        <f>E11+1</f>
        <v>45786</v>
      </c>
      <c r="G11" s="12"/>
      <c r="H11" s="3">
        <f t="shared" si="52"/>
        <v>2</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row>
    <row r="12" spans="1:120" s="41" customFormat="1" ht="30" customHeight="1" thickBot="1" x14ac:dyDescent="0.2">
      <c r="A12" s="10"/>
      <c r="B12" s="52" t="s">
        <v>47</v>
      </c>
      <c r="C12" s="53"/>
      <c r="D12" s="54"/>
      <c r="E12" s="55"/>
      <c r="F12" s="56"/>
      <c r="H12" s="3" t="str">
        <f t="shared" si="52"/>
        <v/>
      </c>
    </row>
    <row r="13" spans="1:120" s="41" customFormat="1" ht="30" customHeight="1" thickBot="1" x14ac:dyDescent="0.2">
      <c r="A13" s="10"/>
      <c r="B13" s="57" t="s">
        <v>64</v>
      </c>
      <c r="C13" s="58" t="s">
        <v>44</v>
      </c>
      <c r="D13" s="59">
        <v>1</v>
      </c>
      <c r="E13" s="60">
        <f>F11</f>
        <v>45786</v>
      </c>
      <c r="F13" s="60">
        <f>E13+1</f>
        <v>45787</v>
      </c>
      <c r="G13" s="12"/>
      <c r="H13" s="3">
        <f t="shared" si="52"/>
        <v>2</v>
      </c>
      <c r="I13" s="46"/>
      <c r="J13" s="46"/>
      <c r="K13" s="46"/>
      <c r="L13" s="46"/>
      <c r="M13" s="46"/>
      <c r="N13" s="46"/>
      <c r="O13" s="46"/>
      <c r="P13" s="46"/>
      <c r="Q13" s="46"/>
      <c r="R13" s="46"/>
      <c r="S13" s="46"/>
      <c r="T13" s="46"/>
      <c r="U13" s="51"/>
      <c r="V13" s="51"/>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row>
    <row r="14" spans="1:120" s="41" customFormat="1" ht="30" customHeight="1" thickBot="1" x14ac:dyDescent="0.2">
      <c r="A14" s="11"/>
      <c r="B14" s="57" t="s">
        <v>64</v>
      </c>
      <c r="C14" s="58" t="s">
        <v>44</v>
      </c>
      <c r="D14" s="59">
        <v>1</v>
      </c>
      <c r="E14" s="60">
        <f>F13</f>
        <v>45787</v>
      </c>
      <c r="F14" s="60">
        <f>E14+1</f>
        <v>45788</v>
      </c>
      <c r="G14" s="12"/>
      <c r="H14" s="3">
        <f t="shared" si="52"/>
        <v>2</v>
      </c>
      <c r="I14" s="46"/>
      <c r="J14" s="46"/>
      <c r="K14" s="46"/>
      <c r="L14" s="46"/>
      <c r="M14" s="46"/>
      <c r="N14" s="46"/>
      <c r="O14" s="46"/>
      <c r="P14" s="46"/>
      <c r="Q14" s="46"/>
      <c r="R14" s="46"/>
      <c r="S14" s="46"/>
      <c r="T14" s="46"/>
      <c r="U14" s="51"/>
      <c r="V14" s="51"/>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row>
    <row r="15" spans="1:120" s="41" customFormat="1" ht="30" customHeight="1" thickBot="1" x14ac:dyDescent="0.2">
      <c r="A15" s="11"/>
      <c r="B15" s="57" t="s">
        <v>63</v>
      </c>
      <c r="C15" s="58" t="s">
        <v>44</v>
      </c>
      <c r="D15" s="59">
        <v>1</v>
      </c>
      <c r="E15" s="60">
        <f>F14</f>
        <v>45788</v>
      </c>
      <c r="F15" s="60">
        <f>E15</f>
        <v>45788</v>
      </c>
      <c r="G15" s="12"/>
      <c r="H15" s="3">
        <f t="shared" si="52"/>
        <v>1</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row>
    <row r="16" spans="1:120" s="41" customFormat="1" ht="30" customHeight="1" thickBot="1" x14ac:dyDescent="0.2">
      <c r="A16" s="10"/>
      <c r="B16" s="57" t="s">
        <v>62</v>
      </c>
      <c r="C16" s="58" t="s">
        <v>44</v>
      </c>
      <c r="D16" s="59">
        <v>1</v>
      </c>
      <c r="E16" s="60">
        <f>F15</f>
        <v>45788</v>
      </c>
      <c r="F16" s="60">
        <f>E16+1</f>
        <v>45789</v>
      </c>
      <c r="G16" s="12"/>
      <c r="H16" s="3">
        <f t="shared" si="52"/>
        <v>2</v>
      </c>
      <c r="I16" s="46"/>
      <c r="J16" s="46"/>
      <c r="K16" s="46"/>
      <c r="L16" s="46"/>
      <c r="M16" s="46"/>
      <c r="N16" s="46"/>
      <c r="O16" s="46"/>
      <c r="P16" s="46"/>
      <c r="Q16" s="46"/>
      <c r="R16" s="46"/>
      <c r="S16" s="46"/>
      <c r="T16" s="46"/>
      <c r="U16" s="46"/>
      <c r="V16" s="46"/>
      <c r="W16" s="46"/>
      <c r="X16" s="46"/>
      <c r="Y16" s="51"/>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row>
    <row r="17" spans="1:121" s="41" customFormat="1" ht="30" customHeight="1" thickBot="1" x14ac:dyDescent="0.2">
      <c r="A17" s="10"/>
      <c r="B17" s="57" t="s">
        <v>61</v>
      </c>
      <c r="C17" s="58" t="s">
        <v>44</v>
      </c>
      <c r="D17" s="59">
        <v>1</v>
      </c>
      <c r="E17" s="60">
        <f>F16</f>
        <v>45789</v>
      </c>
      <c r="F17" s="60">
        <f>E17</f>
        <v>45789</v>
      </c>
      <c r="G17" s="12"/>
      <c r="H17" s="3">
        <f t="shared" si="52"/>
        <v>1</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row>
    <row r="18" spans="1:121" s="41" customFormat="1" ht="30" customHeight="1" thickBot="1" x14ac:dyDescent="0.2">
      <c r="A18" s="10"/>
      <c r="B18" s="61" t="s">
        <v>49</v>
      </c>
      <c r="C18" s="62"/>
      <c r="D18" s="63"/>
      <c r="E18" s="64"/>
      <c r="F18" s="65"/>
      <c r="G18" s="12"/>
      <c r="H18" s="3" t="str">
        <f t="shared" si="52"/>
        <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121" s="41" customFormat="1" ht="30" customHeight="1" thickBot="1" x14ac:dyDescent="0.2">
      <c r="A19" s="10"/>
      <c r="B19" s="67" t="s">
        <v>68</v>
      </c>
      <c r="C19" s="68" t="s">
        <v>44</v>
      </c>
      <c r="D19" s="69">
        <v>1</v>
      </c>
      <c r="E19" s="70">
        <f>F17</f>
        <v>45789</v>
      </c>
      <c r="F19" s="70">
        <f>E19</f>
        <v>45789</v>
      </c>
      <c r="G19" s="12"/>
      <c r="H19" s="3">
        <f t="shared" si="52"/>
        <v>1</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row>
    <row r="20" spans="1:121" s="41" customFormat="1" ht="30" customHeight="1" thickBot="1" x14ac:dyDescent="0.2">
      <c r="A20" s="10"/>
      <c r="B20" s="67" t="s">
        <v>69</v>
      </c>
      <c r="C20" s="68" t="s">
        <v>44</v>
      </c>
      <c r="D20" s="69">
        <v>1</v>
      </c>
      <c r="E20" s="70">
        <f>F19</f>
        <v>45789</v>
      </c>
      <c r="F20" s="70">
        <f>E20+1</f>
        <v>45790</v>
      </c>
      <c r="G20" s="12"/>
      <c r="H20" s="3">
        <f t="shared" si="52"/>
        <v>2</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row>
    <row r="21" spans="1:121" s="41" customFormat="1" ht="30" customHeight="1" thickBot="1" x14ac:dyDescent="0.2">
      <c r="A21" s="10"/>
      <c r="B21" s="67" t="s">
        <v>70</v>
      </c>
      <c r="C21" s="68" t="s">
        <v>44</v>
      </c>
      <c r="D21" s="69">
        <v>1</v>
      </c>
      <c r="E21" s="70">
        <f>F20</f>
        <v>45790</v>
      </c>
      <c r="F21" s="70">
        <f>E21</f>
        <v>45790</v>
      </c>
      <c r="G21" s="12"/>
      <c r="H21" s="3">
        <f t="shared" si="52"/>
        <v>1</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row>
    <row r="22" spans="1:121" s="41" customFormat="1" ht="30" customHeight="1" thickBot="1" x14ac:dyDescent="0.2">
      <c r="A22" s="10"/>
      <c r="B22" s="67" t="s">
        <v>71</v>
      </c>
      <c r="C22" s="68" t="s">
        <v>44</v>
      </c>
      <c r="D22" s="69">
        <v>0.75</v>
      </c>
      <c r="E22" s="70">
        <f>F21</f>
        <v>45790</v>
      </c>
      <c r="F22" s="70">
        <f>E22+4</f>
        <v>45794</v>
      </c>
      <c r="G22" s="12"/>
      <c r="H22" s="3">
        <f t="shared" si="52"/>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row>
    <row r="23" spans="1:121" s="41" customFormat="1" ht="30" customHeight="1" thickBot="1" x14ac:dyDescent="0.2">
      <c r="A23" s="10"/>
      <c r="B23" s="67" t="s">
        <v>72</v>
      </c>
      <c r="C23" s="68" t="s">
        <v>44</v>
      </c>
      <c r="D23" s="69">
        <v>0.5</v>
      </c>
      <c r="E23" s="70">
        <f>F22</f>
        <v>45794</v>
      </c>
      <c r="F23" s="70">
        <f>E23+2</f>
        <v>45796</v>
      </c>
      <c r="G23" s="12"/>
      <c r="H23" s="3">
        <f t="shared" si="52"/>
        <v>3</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row>
    <row r="24" spans="1:121" s="41" customFormat="1" ht="30" customHeight="1" thickBot="1" x14ac:dyDescent="0.2">
      <c r="A24" s="10"/>
      <c r="B24" s="71" t="s">
        <v>50</v>
      </c>
      <c r="C24" s="72"/>
      <c r="D24" s="73"/>
      <c r="E24" s="74"/>
      <c r="F24" s="75"/>
      <c r="G24" s="12"/>
      <c r="H24" s="3" t="str">
        <f t="shared" si="52"/>
        <v/>
      </c>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DQ24" s="10"/>
    </row>
    <row r="25" spans="1:121" s="41" customFormat="1" ht="30" customHeight="1" thickBot="1" x14ac:dyDescent="0.2">
      <c r="A25" s="10"/>
      <c r="B25" s="77" t="s">
        <v>69</v>
      </c>
      <c r="C25" s="78" t="s">
        <v>44</v>
      </c>
      <c r="D25" s="79">
        <v>1</v>
      </c>
      <c r="E25" s="80">
        <f>F23</f>
        <v>45796</v>
      </c>
      <c r="F25" s="80">
        <f>E25</f>
        <v>45796</v>
      </c>
      <c r="G25" s="12"/>
      <c r="H25" s="3">
        <f t="shared" si="52"/>
        <v>1</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10"/>
    </row>
    <row r="26" spans="1:121" s="41" customFormat="1" ht="30" customHeight="1" thickBot="1" x14ac:dyDescent="0.2">
      <c r="A26" s="10"/>
      <c r="B26" s="77" t="s">
        <v>74</v>
      </c>
      <c r="C26" s="78" t="s">
        <v>44</v>
      </c>
      <c r="D26" s="79">
        <v>0.25</v>
      </c>
      <c r="E26" s="80">
        <f>F25</f>
        <v>45796</v>
      </c>
      <c r="F26" s="80">
        <f>E26+1</f>
        <v>45797</v>
      </c>
      <c r="G26" s="12"/>
      <c r="H26" s="3">
        <f t="shared" si="52"/>
        <v>2</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row>
    <row r="27" spans="1:121" s="41" customFormat="1" ht="30" customHeight="1" thickBot="1" x14ac:dyDescent="0.2">
      <c r="A27" s="10"/>
      <c r="B27" s="77" t="s">
        <v>75</v>
      </c>
      <c r="C27" s="78" t="s">
        <v>44</v>
      </c>
      <c r="D27" s="79">
        <v>1</v>
      </c>
      <c r="E27" s="80">
        <f>DATE(2025, 5, 19)</f>
        <v>45796</v>
      </c>
      <c r="F27" s="80">
        <f>E27</f>
        <v>45796</v>
      </c>
      <c r="G27" s="12"/>
      <c r="H27" s="3">
        <f t="shared" si="52"/>
        <v>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row>
    <row r="28" spans="1:121" s="41" customFormat="1" ht="30" customHeight="1" thickBot="1" x14ac:dyDescent="0.2">
      <c r="A28" s="10"/>
      <c r="B28" s="77" t="s">
        <v>78</v>
      </c>
      <c r="C28" s="78" t="s">
        <v>44</v>
      </c>
      <c r="D28" s="79">
        <v>1</v>
      </c>
      <c r="E28" s="80">
        <f>F27</f>
        <v>45796</v>
      </c>
      <c r="F28" s="80">
        <f>E28+1</f>
        <v>45797</v>
      </c>
      <c r="G28" s="12"/>
      <c r="H28" s="3">
        <f t="shared" si="52"/>
        <v>2</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row>
    <row r="29" spans="1:121" s="41" customFormat="1" ht="30" customHeight="1" thickBot="1" x14ac:dyDescent="0.2">
      <c r="A29" s="10"/>
      <c r="B29" s="77" t="s">
        <v>76</v>
      </c>
      <c r="C29" s="78" t="s">
        <v>44</v>
      </c>
      <c r="D29" s="79">
        <v>0</v>
      </c>
      <c r="E29" s="80">
        <f>F25+1</f>
        <v>45797</v>
      </c>
      <c r="F29" s="80">
        <f>E29+1</f>
        <v>45798</v>
      </c>
      <c r="G29" s="12"/>
      <c r="H29" s="3">
        <f t="shared" si="52"/>
        <v>2</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row>
    <row r="30" spans="1:121" s="41" customFormat="1" ht="30" customHeight="1" thickBot="1" x14ac:dyDescent="0.2">
      <c r="A30" s="10"/>
      <c r="B30" s="77" t="s">
        <v>77</v>
      </c>
      <c r="C30" s="78" t="s">
        <v>44</v>
      </c>
      <c r="D30" s="79">
        <v>0</v>
      </c>
      <c r="E30" s="80">
        <f>F29</f>
        <v>45798</v>
      </c>
      <c r="F30" s="80">
        <f>E30+7</f>
        <v>45805</v>
      </c>
      <c r="G30" s="12"/>
      <c r="H30" s="3">
        <f t="shared" si="52"/>
        <v>8</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row>
    <row r="31" spans="1:121" s="41" customFormat="1" ht="30" customHeight="1" thickBot="1" x14ac:dyDescent="0.2">
      <c r="A31" s="10"/>
      <c r="B31" s="77" t="s">
        <v>79</v>
      </c>
      <c r="C31" s="78" t="s">
        <v>44</v>
      </c>
      <c r="D31" s="79">
        <v>0</v>
      </c>
      <c r="E31" s="80">
        <f>E27+7</f>
        <v>45803</v>
      </c>
      <c r="F31" s="80">
        <f>E31+5</f>
        <v>45808</v>
      </c>
      <c r="G31" s="12"/>
      <c r="H31" s="3">
        <f t="shared" si="52"/>
        <v>6</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row>
    <row r="32" spans="1:121" s="41" customFormat="1" ht="30" customHeight="1" thickBot="1" x14ac:dyDescent="0.2">
      <c r="A32" s="10"/>
      <c r="B32" s="35" t="s">
        <v>51</v>
      </c>
      <c r="C32" s="36"/>
      <c r="D32" s="37"/>
      <c r="E32" s="38"/>
      <c r="F32" s="39"/>
      <c r="G32" s="12"/>
      <c r="H32" s="3" t="str">
        <f t="shared" si="52"/>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120" s="41" customFormat="1" ht="30" customHeight="1" thickBot="1" x14ac:dyDescent="0.2">
      <c r="A33" s="11"/>
      <c r="B33" s="42" t="s">
        <v>80</v>
      </c>
      <c r="C33" s="43" t="s">
        <v>44</v>
      </c>
      <c r="D33" s="44">
        <v>0</v>
      </c>
      <c r="E33" s="45">
        <f>Project_Start</f>
        <v>45785</v>
      </c>
      <c r="F33" s="45">
        <f>E33+3</f>
        <v>45788</v>
      </c>
      <c r="G33" s="12"/>
      <c r="H33" s="3">
        <f t="shared" si="52"/>
        <v>4</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row>
    <row r="34" spans="1:120" ht="30" customHeight="1" thickBot="1" x14ac:dyDescent="0.2">
      <c r="B34" s="47" t="s">
        <v>81</v>
      </c>
      <c r="C34" s="48" t="s">
        <v>44</v>
      </c>
      <c r="D34" s="49">
        <v>0</v>
      </c>
      <c r="E34" s="50">
        <f>F33</f>
        <v>45788</v>
      </c>
      <c r="F34" s="50">
        <f>E34+2</f>
        <v>45790</v>
      </c>
      <c r="G34" s="12"/>
      <c r="H34" s="3">
        <f t="shared" si="52"/>
        <v>3</v>
      </c>
      <c r="I34" s="46"/>
      <c r="J34" s="46"/>
      <c r="K34" s="46"/>
      <c r="L34" s="46"/>
      <c r="M34" s="46"/>
      <c r="N34" s="46"/>
      <c r="O34" s="46"/>
      <c r="P34" s="46"/>
      <c r="Q34" s="46"/>
      <c r="R34" s="46"/>
      <c r="S34" s="46"/>
      <c r="T34" s="46"/>
      <c r="U34" s="51"/>
      <c r="V34" s="51"/>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row>
    <row r="35" spans="1:120" ht="30" customHeight="1" thickBot="1" x14ac:dyDescent="0.2">
      <c r="B35" s="47" t="s">
        <v>82</v>
      </c>
      <c r="C35" s="48" t="s">
        <v>44</v>
      </c>
      <c r="D35" s="49">
        <v>0</v>
      </c>
      <c r="E35" s="50">
        <f>F34</f>
        <v>45790</v>
      </c>
      <c r="F35" s="50">
        <f>E35+4</f>
        <v>45794</v>
      </c>
      <c r="G35" s="12"/>
      <c r="H35" s="3">
        <f t="shared" si="52"/>
        <v>5</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row>
    <row r="36" spans="1:120" ht="30" customHeight="1" thickBot="1" x14ac:dyDescent="0.2">
      <c r="B36" s="47"/>
      <c r="C36" s="48" t="s">
        <v>44</v>
      </c>
      <c r="D36" s="49">
        <v>0</v>
      </c>
      <c r="E36" s="50">
        <f>F35</f>
        <v>45794</v>
      </c>
      <c r="F36" s="50">
        <f>E36+5</f>
        <v>45799</v>
      </c>
      <c r="G36" s="12"/>
      <c r="H36" s="3">
        <f t="shared" si="52"/>
        <v>6</v>
      </c>
      <c r="I36" s="46"/>
      <c r="J36" s="46"/>
      <c r="K36" s="46"/>
      <c r="L36" s="46"/>
      <c r="M36" s="46"/>
      <c r="N36" s="46"/>
      <c r="O36" s="46"/>
      <c r="P36" s="46"/>
      <c r="Q36" s="46"/>
      <c r="R36" s="46"/>
      <c r="S36" s="46"/>
      <c r="T36" s="46"/>
      <c r="U36" s="46"/>
      <c r="V36" s="46"/>
      <c r="W36" s="46"/>
      <c r="X36" s="46"/>
      <c r="Y36" s="51"/>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row>
    <row r="37" spans="1:120" ht="30" customHeight="1" thickBot="1" x14ac:dyDescent="0.2">
      <c r="B37" s="47"/>
      <c r="C37" s="48" t="s">
        <v>44</v>
      </c>
      <c r="D37" s="49">
        <v>0</v>
      </c>
      <c r="E37" s="50">
        <f>E34+1</f>
        <v>45789</v>
      </c>
      <c r="F37" s="50">
        <f>E37+2</f>
        <v>45791</v>
      </c>
      <c r="G37" s="12"/>
      <c r="H37" s="3">
        <f t="shared" si="52"/>
        <v>3</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row>
    <row r="38" spans="1:120" ht="30" customHeight="1" thickBot="1" x14ac:dyDescent="0.2">
      <c r="B38" s="91" t="s">
        <v>73</v>
      </c>
      <c r="C38" s="92"/>
      <c r="D38" s="93"/>
      <c r="E38" s="94"/>
      <c r="F38" s="95"/>
      <c r="G38" s="12"/>
      <c r="H38" s="3" t="str">
        <f t="shared" si="52"/>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row>
    <row r="39" spans="1:120" ht="30" customHeight="1" thickBot="1" x14ac:dyDescent="0.2">
      <c r="B39" s="52" t="s">
        <v>53</v>
      </c>
      <c r="C39" s="53"/>
      <c r="D39" s="54"/>
      <c r="E39" s="55"/>
      <c r="F39" s="56"/>
      <c r="G39" s="12"/>
      <c r="H39" s="3" t="str">
        <f t="shared" si="52"/>
        <v/>
      </c>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row>
    <row r="40" spans="1:120" ht="30" customHeight="1" thickBot="1" x14ac:dyDescent="0.2">
      <c r="B40" s="57"/>
      <c r="C40" s="58" t="s">
        <v>44</v>
      </c>
      <c r="D40" s="59">
        <v>0</v>
      </c>
      <c r="E40" s="60">
        <f>E38+1</f>
        <v>1</v>
      </c>
      <c r="F40" s="60">
        <f>E40+4</f>
        <v>5</v>
      </c>
      <c r="G40" s="12"/>
      <c r="H40" s="3">
        <f t="shared" si="52"/>
        <v>5</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row>
    <row r="41" spans="1:120" ht="30" customHeight="1" thickBot="1" x14ac:dyDescent="0.2">
      <c r="B41" s="57"/>
      <c r="C41" s="58" t="s">
        <v>44</v>
      </c>
      <c r="D41" s="59">
        <v>0</v>
      </c>
      <c r="E41" s="60">
        <f>E40+2</f>
        <v>3</v>
      </c>
      <c r="F41" s="60">
        <f>E41+5</f>
        <v>8</v>
      </c>
      <c r="G41" s="12"/>
      <c r="H41" s="3">
        <f t="shared" si="52"/>
        <v>6</v>
      </c>
      <c r="I41" s="46"/>
      <c r="J41" s="46"/>
      <c r="K41" s="46"/>
      <c r="L41" s="46"/>
      <c r="M41" s="46"/>
      <c r="N41" s="46"/>
      <c r="O41" s="46"/>
      <c r="P41" s="46"/>
      <c r="Q41" s="46"/>
      <c r="R41" s="46"/>
      <c r="S41" s="46"/>
      <c r="T41" s="46"/>
      <c r="U41" s="51"/>
      <c r="V41" s="51"/>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row>
    <row r="42" spans="1:120" ht="30" customHeight="1" thickBot="1" x14ac:dyDescent="0.2">
      <c r="B42" s="57"/>
      <c r="C42" s="58" t="s">
        <v>44</v>
      </c>
      <c r="D42" s="59">
        <v>0</v>
      </c>
      <c r="E42" s="60">
        <f>F41</f>
        <v>8</v>
      </c>
      <c r="F42" s="60">
        <f>E42+3</f>
        <v>11</v>
      </c>
      <c r="G42" s="12"/>
      <c r="H42" s="3">
        <f t="shared" si="52"/>
        <v>4</v>
      </c>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row>
    <row r="43" spans="1:120" ht="30" customHeight="1" thickBot="1" x14ac:dyDescent="0.2">
      <c r="B43" s="57"/>
      <c r="C43" s="58" t="s">
        <v>44</v>
      </c>
      <c r="D43" s="59">
        <v>0</v>
      </c>
      <c r="E43" s="60">
        <f>E42</f>
        <v>8</v>
      </c>
      <c r="F43" s="60">
        <f>E43+2</f>
        <v>10</v>
      </c>
      <c r="G43" s="12"/>
      <c r="H43" s="3">
        <f t="shared" si="52"/>
        <v>3</v>
      </c>
      <c r="I43" s="46"/>
      <c r="J43" s="46"/>
      <c r="K43" s="46"/>
      <c r="L43" s="46"/>
      <c r="M43" s="46"/>
      <c r="N43" s="46"/>
      <c r="O43" s="46"/>
      <c r="P43" s="46"/>
      <c r="Q43" s="46"/>
      <c r="R43" s="46"/>
      <c r="S43" s="46"/>
      <c r="T43" s="46"/>
      <c r="U43" s="46"/>
      <c r="V43" s="46"/>
      <c r="W43" s="46"/>
      <c r="X43" s="46"/>
      <c r="Y43" s="51"/>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row>
    <row r="44" spans="1:120" ht="30" customHeight="1" thickBot="1" x14ac:dyDescent="0.2">
      <c r="B44" s="57"/>
      <c r="C44" s="58" t="s">
        <v>44</v>
      </c>
      <c r="D44" s="59">
        <v>0</v>
      </c>
      <c r="E44" s="60">
        <f>E43</f>
        <v>8</v>
      </c>
      <c r="F44" s="60">
        <f>E44+3</f>
        <v>11</v>
      </c>
      <c r="G44" s="12"/>
      <c r="H44" s="3">
        <f t="shared" si="52"/>
        <v>4</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row>
    <row r="45" spans="1:120" ht="30" customHeight="1" thickBot="1" x14ac:dyDescent="0.2">
      <c r="B45" s="61" t="s">
        <v>54</v>
      </c>
      <c r="C45" s="62"/>
      <c r="D45" s="63"/>
      <c r="E45" s="64"/>
      <c r="F45" s="65"/>
      <c r="G45" s="12"/>
      <c r="H45" s="3" t="str">
        <f t="shared" si="52"/>
        <v/>
      </c>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row>
    <row r="46" spans="1:120" ht="30" customHeight="1" thickBot="1" x14ac:dyDescent="0.2">
      <c r="B46" s="67"/>
      <c r="C46" s="68" t="s">
        <v>44</v>
      </c>
      <c r="D46" s="69">
        <v>0</v>
      </c>
      <c r="E46" s="70">
        <f>E34+15</f>
        <v>45803</v>
      </c>
      <c r="F46" s="70">
        <f>E46+5</f>
        <v>45808</v>
      </c>
      <c r="G46" s="12"/>
      <c r="H46" s="3">
        <f t="shared" si="52"/>
        <v>6</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row>
    <row r="47" spans="1:120" ht="30" customHeight="1" thickBot="1" x14ac:dyDescent="0.2">
      <c r="B47" s="67"/>
      <c r="C47" s="68" t="s">
        <v>44</v>
      </c>
      <c r="D47" s="69">
        <v>0</v>
      </c>
      <c r="E47" s="70">
        <f>F46+1</f>
        <v>45809</v>
      </c>
      <c r="F47" s="70">
        <f>E47+4</f>
        <v>45813</v>
      </c>
      <c r="G47" s="12"/>
      <c r="H47" s="3">
        <f t="shared" si="52"/>
        <v>5</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row>
    <row r="48" spans="1:120" ht="30" customHeight="1" thickBot="1" x14ac:dyDescent="0.2">
      <c r="B48" s="67"/>
      <c r="C48" s="68" t="s">
        <v>44</v>
      </c>
      <c r="D48" s="69">
        <v>0</v>
      </c>
      <c r="E48" s="70">
        <f>E47+5</f>
        <v>45814</v>
      </c>
      <c r="F48" s="70">
        <f>E48+5</f>
        <v>45819</v>
      </c>
      <c r="G48" s="12"/>
      <c r="H48" s="3">
        <f t="shared" si="52"/>
        <v>6</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row>
    <row r="49" spans="2:120" ht="30" customHeight="1" thickBot="1" x14ac:dyDescent="0.2">
      <c r="B49" s="67"/>
      <c r="C49" s="68" t="s">
        <v>44</v>
      </c>
      <c r="D49" s="69">
        <v>0</v>
      </c>
      <c r="E49" s="70">
        <f>F48+1</f>
        <v>45820</v>
      </c>
      <c r="F49" s="70">
        <f>E49+4</f>
        <v>45824</v>
      </c>
      <c r="G49" s="12"/>
      <c r="H49" s="3">
        <f t="shared" si="52"/>
        <v>5</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row>
    <row r="50" spans="2:120" ht="30" customHeight="1" thickBot="1" x14ac:dyDescent="0.2">
      <c r="B50" s="67"/>
      <c r="C50" s="68" t="s">
        <v>44</v>
      </c>
      <c r="D50" s="69">
        <v>0</v>
      </c>
      <c r="E50" s="70">
        <f>E48</f>
        <v>45814</v>
      </c>
      <c r="F50" s="70">
        <f>E50+4</f>
        <v>45818</v>
      </c>
      <c r="G50" s="12"/>
      <c r="H50" s="3">
        <f t="shared" si="52"/>
        <v>5</v>
      </c>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row>
    <row r="51" spans="2:120" ht="30" customHeight="1" thickBot="1" x14ac:dyDescent="0.2">
      <c r="B51" s="71" t="s">
        <v>66</v>
      </c>
      <c r="C51" s="72"/>
      <c r="D51" s="73"/>
      <c r="E51" s="74"/>
      <c r="F51" s="75"/>
      <c r="G51" s="12"/>
      <c r="H51" s="3" t="str">
        <f t="shared" si="52"/>
        <v/>
      </c>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row>
    <row r="52" spans="2:120" ht="30" customHeight="1" thickBot="1" x14ac:dyDescent="0.2">
      <c r="B52" s="77"/>
      <c r="C52" s="78" t="s">
        <v>44</v>
      </c>
      <c r="D52" s="79">
        <v>0</v>
      </c>
      <c r="E52" s="80">
        <f>E46+2</f>
        <v>45805</v>
      </c>
      <c r="F52" s="80">
        <f>E52+3</f>
        <v>45808</v>
      </c>
      <c r="G52" s="12"/>
      <c r="H52" s="3">
        <f t="shared" si="52"/>
        <v>4</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row>
    <row r="53" spans="2:120" ht="30" customHeight="1" thickBot="1" x14ac:dyDescent="0.2">
      <c r="B53" s="77"/>
      <c r="C53" s="78" t="s">
        <v>44</v>
      </c>
      <c r="D53" s="79">
        <v>0</v>
      </c>
      <c r="E53" s="80">
        <f>F52</f>
        <v>45808</v>
      </c>
      <c r="F53" s="80">
        <f>E53+4</f>
        <v>45812</v>
      </c>
      <c r="G53" s="12"/>
      <c r="H53" s="3">
        <f t="shared" si="52"/>
        <v>5</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row>
    <row r="54" spans="2:120" ht="30" customHeight="1" thickBot="1" x14ac:dyDescent="0.2">
      <c r="B54" s="77"/>
      <c r="C54" s="78" t="s">
        <v>44</v>
      </c>
      <c r="D54" s="79">
        <v>0</v>
      </c>
      <c r="E54" s="80">
        <f>F53+1</f>
        <v>45813</v>
      </c>
      <c r="F54" s="80">
        <f>E54+3</f>
        <v>45816</v>
      </c>
      <c r="G54" s="12"/>
      <c r="H54" s="3">
        <f t="shared" si="52"/>
        <v>4</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row>
    <row r="55" spans="2:120" ht="30" customHeight="1" thickBot="1" x14ac:dyDescent="0.2">
      <c r="B55" s="77"/>
      <c r="C55" s="78" t="s">
        <v>44</v>
      </c>
      <c r="D55" s="79">
        <v>0</v>
      </c>
      <c r="E55" s="80">
        <f>E52+5</f>
        <v>45810</v>
      </c>
      <c r="F55" s="80">
        <f>E55+3</f>
        <v>45813</v>
      </c>
      <c r="G55" s="12"/>
      <c r="H55" s="3">
        <f t="shared" si="52"/>
        <v>4</v>
      </c>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row>
    <row r="56" spans="2:120" ht="30" customHeight="1" thickBot="1" x14ac:dyDescent="0.2">
      <c r="B56" s="77"/>
      <c r="C56" s="78" t="s">
        <v>44</v>
      </c>
      <c r="D56" s="79">
        <v>0</v>
      </c>
      <c r="E56" s="80">
        <f>E52+7</f>
        <v>45812</v>
      </c>
      <c r="F56" s="80">
        <f>E56+5</f>
        <v>45817</v>
      </c>
      <c r="G56" s="12"/>
      <c r="H56" s="3">
        <f t="shared" si="52"/>
        <v>6</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row>
    <row r="57" spans="2:120" ht="30" customHeight="1" thickBot="1" x14ac:dyDescent="0.2">
      <c r="B57" s="35" t="s">
        <v>67</v>
      </c>
      <c r="C57" s="36"/>
      <c r="D57" s="37"/>
      <c r="E57" s="38"/>
      <c r="F57" s="39" t="s">
        <v>48</v>
      </c>
      <c r="G57" s="12"/>
      <c r="H57" s="3" t="str">
        <f t="shared" si="52"/>
        <v/>
      </c>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row>
    <row r="58" spans="2:120" ht="30" customHeight="1" thickBot="1" x14ac:dyDescent="0.2">
      <c r="B58" s="42"/>
      <c r="C58" s="43" t="s">
        <v>44</v>
      </c>
      <c r="D58" s="44">
        <v>0</v>
      </c>
      <c r="E58" s="45">
        <f>Project_Start</f>
        <v>45785</v>
      </c>
      <c r="F58" s="45">
        <f>E58+3</f>
        <v>45788</v>
      </c>
      <c r="G58" s="12"/>
      <c r="H58" s="3">
        <f t="shared" si="52"/>
        <v>4</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row>
    <row r="59" spans="2:120" ht="30" customHeight="1" thickBot="1" x14ac:dyDescent="0.2">
      <c r="B59" s="47"/>
      <c r="C59" s="48" t="s">
        <v>44</v>
      </c>
      <c r="D59" s="49">
        <v>0</v>
      </c>
      <c r="E59" s="50">
        <f>F58</f>
        <v>45788</v>
      </c>
      <c r="F59" s="50">
        <f>E59+2</f>
        <v>45790</v>
      </c>
      <c r="G59" s="12"/>
      <c r="H59" s="3">
        <f t="shared" si="52"/>
        <v>3</v>
      </c>
      <c r="I59" s="46"/>
      <c r="J59" s="46"/>
      <c r="K59" s="46"/>
      <c r="L59" s="46"/>
      <c r="M59" s="46"/>
      <c r="N59" s="46"/>
      <c r="O59" s="46"/>
      <c r="P59" s="46"/>
      <c r="Q59" s="46"/>
      <c r="R59" s="46"/>
      <c r="S59" s="46"/>
      <c r="T59" s="46"/>
      <c r="U59" s="51"/>
      <c r="V59" s="51"/>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row>
    <row r="60" spans="2:120" ht="30" customHeight="1" thickBot="1" x14ac:dyDescent="0.2">
      <c r="B60" s="47"/>
      <c r="C60" s="48" t="s">
        <v>44</v>
      </c>
      <c r="D60" s="49">
        <v>0</v>
      </c>
      <c r="E60" s="50">
        <f>F59</f>
        <v>45790</v>
      </c>
      <c r="F60" s="50">
        <f>E60+4</f>
        <v>45794</v>
      </c>
      <c r="G60" s="12"/>
      <c r="H60" s="3">
        <f t="shared" si="52"/>
        <v>5</v>
      </c>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row>
    <row r="61" spans="2:120" ht="30" customHeight="1" thickBot="1" x14ac:dyDescent="0.2">
      <c r="B61" s="47"/>
      <c r="C61" s="48" t="s">
        <v>44</v>
      </c>
      <c r="D61" s="49">
        <v>0</v>
      </c>
      <c r="E61" s="50">
        <f>F60</f>
        <v>45794</v>
      </c>
      <c r="F61" s="50">
        <f>E61+5</f>
        <v>45799</v>
      </c>
      <c r="G61" s="12"/>
      <c r="H61" s="3">
        <f t="shared" si="52"/>
        <v>6</v>
      </c>
      <c r="I61" s="46"/>
      <c r="J61" s="46"/>
      <c r="K61" s="46"/>
      <c r="L61" s="46"/>
      <c r="M61" s="46"/>
      <c r="N61" s="46"/>
      <c r="O61" s="46"/>
      <c r="P61" s="46"/>
      <c r="Q61" s="46"/>
      <c r="R61" s="46"/>
      <c r="S61" s="46"/>
      <c r="T61" s="46"/>
      <c r="U61" s="46"/>
      <c r="V61" s="46"/>
      <c r="W61" s="46"/>
      <c r="X61" s="46"/>
      <c r="Y61" s="51"/>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row>
    <row r="62" spans="2:120" ht="30" customHeight="1" thickBot="1" x14ac:dyDescent="0.2">
      <c r="B62" s="47"/>
      <c r="C62" s="48" t="s">
        <v>44</v>
      </c>
      <c r="D62" s="49">
        <v>0</v>
      </c>
      <c r="E62" s="50">
        <f>E59+1</f>
        <v>45789</v>
      </c>
      <c r="F62" s="50">
        <f>E62+2</f>
        <v>45791</v>
      </c>
      <c r="G62" s="12"/>
      <c r="H62" s="3">
        <f t="shared" si="52"/>
        <v>3</v>
      </c>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row>
    <row r="63" spans="2:120" ht="30" customHeight="1" thickBot="1" x14ac:dyDescent="0.2">
      <c r="B63" s="52" t="s">
        <v>65</v>
      </c>
      <c r="C63" s="53"/>
      <c r="D63" s="54"/>
      <c r="E63" s="55"/>
      <c r="F63" s="56"/>
      <c r="G63" s="12"/>
      <c r="H63" s="3" t="str">
        <f t="shared" si="52"/>
        <v/>
      </c>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c r="DA63" s="41"/>
      <c r="DB63" s="41"/>
      <c r="DC63" s="41"/>
      <c r="DD63" s="41"/>
      <c r="DE63" s="41"/>
      <c r="DF63" s="41"/>
      <c r="DG63" s="41"/>
      <c r="DH63" s="41"/>
      <c r="DI63" s="41"/>
      <c r="DJ63" s="41"/>
      <c r="DK63" s="41"/>
      <c r="DL63" s="41"/>
      <c r="DM63" s="41"/>
      <c r="DN63" s="41"/>
      <c r="DO63" s="41"/>
      <c r="DP63" s="41"/>
    </row>
    <row r="64" spans="2:120" ht="30" customHeight="1" thickBot="1" x14ac:dyDescent="0.2">
      <c r="B64" s="57"/>
      <c r="C64" s="58" t="s">
        <v>44</v>
      </c>
      <c r="D64" s="59">
        <v>0</v>
      </c>
      <c r="E64" s="60">
        <f>E62+1</f>
        <v>45790</v>
      </c>
      <c r="F64" s="60">
        <f>E64+4</f>
        <v>45794</v>
      </c>
      <c r="G64" s="12"/>
      <c r="H64" s="3">
        <f t="shared" si="52"/>
        <v>5</v>
      </c>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row>
    <row r="65" spans="2:240" ht="30" customHeight="1" thickBot="1" x14ac:dyDescent="0.2">
      <c r="B65" s="57"/>
      <c r="C65" s="58" t="s">
        <v>44</v>
      </c>
      <c r="D65" s="59">
        <v>0</v>
      </c>
      <c r="E65" s="60">
        <f>E64+2</f>
        <v>45792</v>
      </c>
      <c r="F65" s="60">
        <f>E65+5</f>
        <v>45797</v>
      </c>
      <c r="G65" s="12"/>
      <c r="H65" s="3">
        <f t="shared" si="52"/>
        <v>6</v>
      </c>
      <c r="I65" s="46"/>
      <c r="J65" s="46"/>
      <c r="K65" s="46"/>
      <c r="L65" s="46"/>
      <c r="M65" s="46"/>
      <c r="N65" s="46"/>
      <c r="O65" s="46"/>
      <c r="P65" s="46"/>
      <c r="Q65" s="46"/>
      <c r="R65" s="46"/>
      <c r="S65" s="46"/>
      <c r="T65" s="46"/>
      <c r="U65" s="51"/>
      <c r="V65" s="51"/>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row>
    <row r="66" spans="2:240" ht="30" customHeight="1" thickBot="1" x14ac:dyDescent="0.2">
      <c r="B66" s="57"/>
      <c r="C66" s="58" t="s">
        <v>44</v>
      </c>
      <c r="D66" s="59">
        <v>0</v>
      </c>
      <c r="E66" s="60">
        <f>F65</f>
        <v>45797</v>
      </c>
      <c r="F66" s="60">
        <f>E66+3</f>
        <v>45800</v>
      </c>
      <c r="G66" s="12"/>
      <c r="H66" s="3">
        <f t="shared" si="52"/>
        <v>4</v>
      </c>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row>
    <row r="67" spans="2:240" ht="30" customHeight="1" thickBot="1" x14ac:dyDescent="0.2">
      <c r="B67" s="57"/>
      <c r="C67" s="58" t="s">
        <v>44</v>
      </c>
      <c r="D67" s="59">
        <v>0</v>
      </c>
      <c r="E67" s="60">
        <f>E66</f>
        <v>45797</v>
      </c>
      <c r="F67" s="60">
        <f>E67+2</f>
        <v>45799</v>
      </c>
      <c r="G67" s="12"/>
      <c r="H67" s="3">
        <f t="shared" si="52"/>
        <v>3</v>
      </c>
      <c r="I67" s="46"/>
      <c r="J67" s="46"/>
      <c r="K67" s="46"/>
      <c r="L67" s="46"/>
      <c r="M67" s="46"/>
      <c r="N67" s="46"/>
      <c r="O67" s="46"/>
      <c r="P67" s="46"/>
      <c r="Q67" s="46"/>
      <c r="R67" s="46"/>
      <c r="S67" s="46"/>
      <c r="T67" s="46"/>
      <c r="U67" s="46"/>
      <c r="V67" s="46"/>
      <c r="W67" s="46"/>
      <c r="X67" s="46"/>
      <c r="Y67" s="51"/>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row>
    <row r="68" spans="2:240" ht="30" customHeight="1" thickBot="1" x14ac:dyDescent="0.2">
      <c r="B68" s="57"/>
      <c r="C68" s="58" t="s">
        <v>44</v>
      </c>
      <c r="D68" s="59">
        <v>0</v>
      </c>
      <c r="E68" s="60">
        <f>E67</f>
        <v>45797</v>
      </c>
      <c r="F68" s="60">
        <f>E68+3</f>
        <v>45800</v>
      </c>
      <c r="G68" s="12"/>
      <c r="H68" s="3">
        <f t="shared" si="52"/>
        <v>4</v>
      </c>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46"/>
      <c r="CD68" s="46"/>
      <c r="CE68" s="46"/>
      <c r="CF68" s="46"/>
      <c r="CG68" s="46"/>
      <c r="CH68" s="46"/>
      <c r="CI68" s="46"/>
      <c r="CJ68" s="46"/>
      <c r="CK68" s="46"/>
      <c r="CL68" s="46"/>
      <c r="CM68" s="46"/>
      <c r="CN68" s="46"/>
      <c r="CO68" s="46"/>
      <c r="CP68" s="46"/>
      <c r="CQ68" s="46"/>
      <c r="CR68" s="46"/>
      <c r="CS68" s="46"/>
      <c r="CT68" s="46"/>
      <c r="CU68" s="46"/>
      <c r="CV68" s="46"/>
      <c r="CW68" s="46"/>
      <c r="CX68" s="46"/>
      <c r="CY68" s="46"/>
      <c r="CZ68" s="46"/>
      <c r="DA68" s="46"/>
      <c r="DB68" s="46"/>
      <c r="DC68" s="46"/>
      <c r="DD68" s="46"/>
      <c r="DE68" s="46"/>
      <c r="DF68" s="46"/>
      <c r="DG68" s="46"/>
      <c r="DH68" s="46"/>
      <c r="DI68" s="46"/>
      <c r="DJ68" s="46"/>
      <c r="DK68" s="46"/>
      <c r="DL68" s="46"/>
      <c r="DM68" s="46"/>
      <c r="DN68" s="46"/>
      <c r="DO68" s="46"/>
      <c r="DP68" s="46"/>
    </row>
    <row r="69" spans="2:240" ht="30" customHeight="1" x14ac:dyDescent="0.15">
      <c r="B69" s="91" t="s">
        <v>57</v>
      </c>
      <c r="C69" s="92"/>
      <c r="D69" s="93"/>
      <c r="E69" s="94"/>
      <c r="F69" s="95" t="s">
        <v>58</v>
      </c>
    </row>
    <row r="75" spans="2:240" ht="30" customHeight="1" x14ac:dyDescent="0.15">
      <c r="DP75" s="10"/>
      <c r="DQ75" s="10" t="s">
        <v>47</v>
      </c>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row>
    <row r="76" spans="2:240" ht="30" customHeight="1" x14ac:dyDescent="0.15">
      <c r="DP76" s="10"/>
      <c r="DQ76" s="10" t="s">
        <v>27</v>
      </c>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row>
    <row r="77" spans="2:240" ht="30" customHeight="1" x14ac:dyDescent="0.15">
      <c r="DP77" s="10"/>
      <c r="DQ77" s="10" t="s">
        <v>28</v>
      </c>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row>
    <row r="78" spans="2:240" ht="30" customHeight="1" x14ac:dyDescent="0.15">
      <c r="DP78" s="10"/>
      <c r="DQ78" s="10" t="s">
        <v>29</v>
      </c>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row>
    <row r="79" spans="2:240" ht="30" customHeight="1" x14ac:dyDescent="0.15">
      <c r="DP79" s="10"/>
      <c r="DQ79" s="10" t="s">
        <v>30</v>
      </c>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row>
    <row r="80" spans="2:240" ht="30" customHeight="1" x14ac:dyDescent="0.15">
      <c r="DP80" s="10"/>
      <c r="DQ80" s="10" t="s">
        <v>31</v>
      </c>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row>
    <row r="81" spans="120:240" ht="30" customHeight="1" x14ac:dyDescent="0.15">
      <c r="DP81" s="10"/>
      <c r="DQ81" s="10" t="s">
        <v>49</v>
      </c>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row>
    <row r="82" spans="120:240" ht="30" customHeight="1" x14ac:dyDescent="0.15">
      <c r="DP82" s="10"/>
      <c r="DQ82" s="10" t="s">
        <v>32</v>
      </c>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row>
    <row r="83" spans="120:240" ht="30" customHeight="1" x14ac:dyDescent="0.15">
      <c r="DP83" s="10"/>
      <c r="DQ83" s="10" t="s">
        <v>33</v>
      </c>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row>
    <row r="84" spans="120:240" ht="30" customHeight="1" x14ac:dyDescent="0.15">
      <c r="DP84" s="10"/>
      <c r="DQ84" s="10" t="s">
        <v>34</v>
      </c>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row>
    <row r="85" spans="120:240" ht="30" customHeight="1" x14ac:dyDescent="0.15">
      <c r="DP85" s="10"/>
      <c r="DQ85" s="10" t="s">
        <v>35</v>
      </c>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row>
    <row r="86" spans="120:240" ht="30" customHeight="1" x14ac:dyDescent="0.15">
      <c r="DP86" s="10"/>
      <c r="DQ86" s="10" t="s">
        <v>36</v>
      </c>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row>
    <row r="87" spans="120:240" ht="30" customHeight="1" x14ac:dyDescent="0.15">
      <c r="DP87" s="10"/>
      <c r="DQ87" s="10" t="s">
        <v>50</v>
      </c>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row>
    <row r="88" spans="120:240" ht="30" customHeight="1" x14ac:dyDescent="0.15">
      <c r="DP88" s="10"/>
      <c r="DQ88" s="10" t="s">
        <v>33</v>
      </c>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row>
    <row r="89" spans="120:240" ht="30" customHeight="1" x14ac:dyDescent="0.15">
      <c r="DP89" s="10"/>
      <c r="DQ89" s="10" t="s">
        <v>37</v>
      </c>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row>
    <row r="90" spans="120:240" ht="30" customHeight="1" x14ac:dyDescent="0.15">
      <c r="DP90" s="10"/>
      <c r="DQ90" s="10" t="s">
        <v>38</v>
      </c>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row>
    <row r="91" spans="120:240" ht="30" customHeight="1" x14ac:dyDescent="0.15">
      <c r="DP91" s="10"/>
      <c r="DQ91" s="10" t="s">
        <v>39</v>
      </c>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row>
    <row r="92" spans="120:240" ht="30" customHeight="1" x14ac:dyDescent="0.15">
      <c r="DP92" s="10"/>
      <c r="DQ92" s="10" t="s">
        <v>40</v>
      </c>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row>
    <row r="93" spans="120:240" ht="30" customHeight="1" x14ac:dyDescent="0.15">
      <c r="DP93" s="10"/>
      <c r="DQ93" s="10" t="s">
        <v>51</v>
      </c>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row>
    <row r="94" spans="120:240" ht="30" customHeight="1" x14ac:dyDescent="0.15">
      <c r="DP94" s="10"/>
      <c r="DQ94" s="10" t="s">
        <v>22</v>
      </c>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row>
    <row r="95" spans="120:240" ht="30" customHeight="1" x14ac:dyDescent="0.15">
      <c r="DP95" s="10"/>
      <c r="DQ95" s="10" t="s">
        <v>23</v>
      </c>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row>
    <row r="96" spans="120:240" ht="30" customHeight="1" x14ac:dyDescent="0.15">
      <c r="DP96" s="10"/>
      <c r="DQ96" s="10" t="s">
        <v>24</v>
      </c>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row>
    <row r="97" spans="120:240" ht="30" customHeight="1" x14ac:dyDescent="0.15">
      <c r="DP97" s="10"/>
      <c r="DQ97" s="10" t="s">
        <v>25</v>
      </c>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row>
    <row r="98" spans="120:240" ht="30" customHeight="1" x14ac:dyDescent="0.15">
      <c r="DP98" s="10"/>
      <c r="DQ98" s="10" t="s">
        <v>26</v>
      </c>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row>
    <row r="99" spans="120:240" ht="30" customHeight="1" x14ac:dyDescent="0.15">
      <c r="DP99" s="10"/>
      <c r="DQ99" s="10" t="s">
        <v>52</v>
      </c>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row>
    <row r="100" spans="120:240" ht="30" customHeight="1" x14ac:dyDescent="0.15">
      <c r="DP100" s="10"/>
      <c r="DQ100" s="10" t="s">
        <v>53</v>
      </c>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row>
    <row r="101" spans="120:240" ht="30" customHeight="1" x14ac:dyDescent="0.15">
      <c r="DP101" s="10"/>
      <c r="DQ101" s="10" t="s">
        <v>27</v>
      </c>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row>
    <row r="102" spans="120:240" ht="30" customHeight="1" x14ac:dyDescent="0.15">
      <c r="DP102" s="10"/>
      <c r="DQ102" s="10" t="s">
        <v>28</v>
      </c>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row>
    <row r="103" spans="120:240" ht="30" customHeight="1" x14ac:dyDescent="0.15">
      <c r="DP103" s="10"/>
      <c r="DQ103" s="10" t="s">
        <v>29</v>
      </c>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row>
    <row r="104" spans="120:240" ht="30" customHeight="1" x14ac:dyDescent="0.15">
      <c r="DP104" s="10"/>
      <c r="DQ104" s="10" t="s">
        <v>30</v>
      </c>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row>
    <row r="105" spans="120:240" ht="30" customHeight="1" x14ac:dyDescent="0.15">
      <c r="DP105" s="10"/>
      <c r="DQ105" s="10" t="s">
        <v>31</v>
      </c>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row>
    <row r="106" spans="120:240" ht="30" customHeight="1" x14ac:dyDescent="0.15">
      <c r="DP106" s="10"/>
      <c r="DQ106" s="10" t="s">
        <v>54</v>
      </c>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row>
    <row r="107" spans="120:240" ht="30" customHeight="1" x14ac:dyDescent="0.15">
      <c r="DP107" s="10"/>
      <c r="DQ107" s="10" t="s">
        <v>32</v>
      </c>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row>
    <row r="108" spans="120:240" ht="30" customHeight="1" x14ac:dyDescent="0.15">
      <c r="DP108" s="10"/>
      <c r="DQ108" s="10" t="s">
        <v>33</v>
      </c>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row>
    <row r="109" spans="120:240" ht="30" customHeight="1" x14ac:dyDescent="0.15">
      <c r="DP109" s="10"/>
      <c r="DQ109" s="10" t="s">
        <v>34</v>
      </c>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row>
    <row r="110" spans="120:240" ht="30" customHeight="1" x14ac:dyDescent="0.15">
      <c r="DP110" s="10"/>
      <c r="DQ110" s="10" t="s">
        <v>35</v>
      </c>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row>
    <row r="111" spans="120:240" ht="30" customHeight="1" x14ac:dyDescent="0.15">
      <c r="DP111" s="10"/>
      <c r="DQ111" s="10" t="s">
        <v>36</v>
      </c>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row>
    <row r="112" spans="120:240" ht="30" customHeight="1" x14ac:dyDescent="0.15">
      <c r="DP112" s="10"/>
      <c r="DQ112" s="10" t="s">
        <v>55</v>
      </c>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row>
    <row r="113" spans="120:240" ht="30" customHeight="1" x14ac:dyDescent="0.15">
      <c r="DP113" s="10"/>
      <c r="DQ113" s="10" t="s">
        <v>33</v>
      </c>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row>
    <row r="114" spans="120:240" ht="30" customHeight="1" x14ac:dyDescent="0.15">
      <c r="DP114" s="10"/>
      <c r="DQ114" s="10" t="s">
        <v>37</v>
      </c>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row>
    <row r="115" spans="120:240" ht="30" customHeight="1" x14ac:dyDescent="0.15">
      <c r="DP115" s="10"/>
      <c r="DQ115" s="10" t="s">
        <v>38</v>
      </c>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row>
    <row r="116" spans="120:240" ht="30" customHeight="1" x14ac:dyDescent="0.15">
      <c r="DP116" s="10"/>
      <c r="DQ116" s="10" t="s">
        <v>39</v>
      </c>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row>
    <row r="117" spans="120:240" ht="30" customHeight="1" x14ac:dyDescent="0.15">
      <c r="DP117" s="10"/>
      <c r="DQ117" s="10" t="s">
        <v>40</v>
      </c>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row>
    <row r="118" spans="120:240" ht="30" customHeight="1" x14ac:dyDescent="0.15">
      <c r="DP118" s="10"/>
      <c r="DQ118" s="10" t="s">
        <v>56</v>
      </c>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row>
    <row r="119" spans="120:240" ht="30" customHeight="1" x14ac:dyDescent="0.15">
      <c r="DP119" s="10"/>
      <c r="DQ119" s="10" t="s">
        <v>22</v>
      </c>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row>
    <row r="120" spans="120:240" ht="30" customHeight="1" x14ac:dyDescent="0.15">
      <c r="DP120" s="10"/>
      <c r="DQ120" s="10" t="s">
        <v>23</v>
      </c>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row>
    <row r="121" spans="120:240" ht="30" customHeight="1" x14ac:dyDescent="0.15">
      <c r="DP121" s="10"/>
      <c r="DQ121" s="10" t="s">
        <v>24</v>
      </c>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row>
    <row r="122" spans="120:240" ht="30" customHeight="1" x14ac:dyDescent="0.15">
      <c r="DP122" s="10"/>
      <c r="DQ122" s="10" t="s">
        <v>25</v>
      </c>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row>
    <row r="123" spans="120:240" ht="30" customHeight="1" x14ac:dyDescent="0.15">
      <c r="DP123" s="10"/>
      <c r="DQ123" s="10" t="s">
        <v>26</v>
      </c>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row>
    <row r="124" spans="120:240" ht="30" customHeight="1" x14ac:dyDescent="0.15">
      <c r="DP124" s="10"/>
      <c r="DQ124" s="10" t="s">
        <v>47</v>
      </c>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row>
    <row r="125" spans="120:240" ht="30" customHeight="1" x14ac:dyDescent="0.15">
      <c r="DP125" s="10"/>
      <c r="DQ125" s="10" t="s">
        <v>27</v>
      </c>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row>
    <row r="126" spans="120:240" ht="30" customHeight="1" x14ac:dyDescent="0.15">
      <c r="DP126" s="10"/>
      <c r="DQ126" s="10" t="s">
        <v>28</v>
      </c>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row>
    <row r="127" spans="120:240" ht="30" customHeight="1" x14ac:dyDescent="0.15">
      <c r="DP127" s="10"/>
      <c r="DQ127" s="10" t="s">
        <v>29</v>
      </c>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row>
    <row r="128" spans="120:240" ht="30" customHeight="1" x14ac:dyDescent="0.15">
      <c r="DP128" s="10"/>
      <c r="DQ128" s="10" t="s">
        <v>30</v>
      </c>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row>
    <row r="129" spans="120:240" ht="30" customHeight="1" x14ac:dyDescent="0.15">
      <c r="DP129" s="10"/>
      <c r="DQ129" s="10" t="s">
        <v>31</v>
      </c>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row>
    <row r="130" spans="120:240" ht="30" customHeight="1" x14ac:dyDescent="0.15">
      <c r="DP130" s="10"/>
      <c r="DQ130" s="10" t="s">
        <v>57</v>
      </c>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row>
    <row r="131" spans="120:240" ht="30" customHeight="1" x14ac:dyDescent="0.15">
      <c r="DP131" s="10"/>
      <c r="DQ131" s="10"/>
      <c r="DR131" s="10"/>
      <c r="DS131" s="10"/>
      <c r="DT131" s="10"/>
      <c r="DU131" s="10"/>
      <c r="DV131" s="10"/>
      <c r="DW131" s="10"/>
      <c r="DX131" s="10"/>
    </row>
    <row r="132" spans="120:240" ht="30" customHeight="1" x14ac:dyDescent="0.15">
      <c r="DP132" s="10"/>
      <c r="DQ132" s="10"/>
      <c r="DR132" s="10"/>
      <c r="DS132" s="10"/>
      <c r="DT132" s="10"/>
      <c r="DU132" s="10"/>
      <c r="DV132" s="10"/>
      <c r="DW132" s="10"/>
      <c r="DX132" s="10"/>
    </row>
    <row r="133" spans="120:240" ht="30" customHeight="1" x14ac:dyDescent="0.15">
      <c r="DP133" s="10"/>
      <c r="DQ133" s="10"/>
      <c r="DR133" s="10"/>
      <c r="DS133" s="10"/>
      <c r="DT133" s="10"/>
      <c r="DU133" s="10"/>
      <c r="DV133" s="10"/>
      <c r="DW133" s="10"/>
      <c r="DX133" s="10"/>
    </row>
    <row r="134" spans="120:240" ht="30" customHeight="1" x14ac:dyDescent="0.15">
      <c r="DP134" s="10"/>
      <c r="DQ134" s="10"/>
      <c r="DR134" s="10"/>
      <c r="DS134" s="10"/>
      <c r="DT134" s="10"/>
      <c r="DU134" s="10"/>
      <c r="DV134" s="10"/>
      <c r="DW134" s="10"/>
      <c r="DX134" s="10"/>
    </row>
    <row r="135" spans="120:240" ht="30" customHeight="1" x14ac:dyDescent="0.15">
      <c r="DP135" s="10"/>
      <c r="DQ135" s="10"/>
      <c r="DR135" s="10"/>
      <c r="DS135" s="10"/>
      <c r="DT135" s="10"/>
      <c r="DU135" s="10"/>
      <c r="DV135" s="10"/>
      <c r="DW135" s="10"/>
      <c r="DX135" s="10"/>
    </row>
    <row r="136" spans="120:240" ht="30" customHeight="1" x14ac:dyDescent="0.15">
      <c r="DP136" s="10"/>
      <c r="DQ136" s="10"/>
      <c r="DR136" s="10"/>
      <c r="DS136" s="10"/>
      <c r="DT136" s="10"/>
      <c r="DU136" s="10"/>
      <c r="DV136" s="10"/>
      <c r="DW136" s="10"/>
      <c r="DX136" s="10"/>
    </row>
    <row r="137" spans="120:240" ht="30" customHeight="1" x14ac:dyDescent="0.15">
      <c r="DP137" s="10"/>
      <c r="DQ137" s="10"/>
      <c r="DR137" s="10"/>
      <c r="DS137" s="10"/>
      <c r="DT137" s="10"/>
      <c r="DU137" s="10"/>
      <c r="DV137" s="10"/>
      <c r="DW137" s="10"/>
      <c r="DX137" s="10"/>
    </row>
    <row r="138" spans="120:240" ht="30" customHeight="1" x14ac:dyDescent="0.15">
      <c r="DP138" s="10"/>
      <c r="DQ138" s="10"/>
      <c r="DR138" s="10"/>
      <c r="DS138" s="10"/>
      <c r="DT138" s="10"/>
      <c r="DU138" s="10"/>
      <c r="DV138" s="10"/>
      <c r="DW138" s="10"/>
      <c r="DX138" s="10"/>
    </row>
    <row r="139" spans="120:240" ht="30" customHeight="1" x14ac:dyDescent="0.15">
      <c r="DP139" s="10"/>
      <c r="DQ139" s="10"/>
      <c r="DR139" s="10"/>
      <c r="DS139" s="10"/>
      <c r="DT139" s="10"/>
      <c r="DU139" s="10"/>
      <c r="DV139" s="10"/>
      <c r="DW139" s="10"/>
      <c r="DX139" s="10"/>
    </row>
    <row r="140" spans="120:240" ht="30" customHeight="1" x14ac:dyDescent="0.15">
      <c r="DP140" s="10"/>
      <c r="DQ140" s="10"/>
      <c r="DR140" s="10"/>
      <c r="DS140" s="10"/>
      <c r="DT140" s="10"/>
      <c r="DU140" s="10"/>
      <c r="DV140" s="10"/>
      <c r="DW140" s="10"/>
      <c r="DX140" s="10"/>
    </row>
    <row r="141" spans="120:240" ht="30" customHeight="1" x14ac:dyDescent="0.15">
      <c r="DP141" s="10"/>
      <c r="DQ141" s="10"/>
      <c r="DR141" s="10"/>
      <c r="DS141" s="10"/>
      <c r="DT141" s="10"/>
      <c r="DU141" s="10"/>
      <c r="DV141" s="10"/>
      <c r="DW141" s="10"/>
      <c r="DX141" s="10"/>
    </row>
    <row r="142" spans="120:240" ht="30" customHeight="1" x14ac:dyDescent="0.15">
      <c r="DP142" s="10"/>
      <c r="DQ142" s="10"/>
      <c r="DR142" s="10"/>
      <c r="DS142" s="10"/>
      <c r="DT142" s="10"/>
      <c r="DU142" s="10"/>
      <c r="DV142" s="10"/>
      <c r="DW142" s="10"/>
      <c r="DX142" s="10"/>
    </row>
    <row r="143" spans="120:240" ht="30" customHeight="1" x14ac:dyDescent="0.15">
      <c r="DP143" s="10"/>
      <c r="DQ143" s="10"/>
      <c r="DR143" s="10"/>
      <c r="DS143" s="10"/>
      <c r="DT143" s="10"/>
      <c r="DU143" s="10"/>
      <c r="DV143" s="10"/>
      <c r="DW143" s="10"/>
      <c r="DX143" s="10"/>
    </row>
    <row r="144" spans="120:240" ht="30" customHeight="1" x14ac:dyDescent="0.15">
      <c r="DP144" s="10"/>
      <c r="DQ144" s="10"/>
      <c r="DR144" s="10"/>
      <c r="DS144" s="10"/>
      <c r="DT144" s="10"/>
      <c r="DU144" s="10"/>
      <c r="DV144" s="10"/>
      <c r="DW144" s="10"/>
      <c r="DX144" s="10"/>
    </row>
    <row r="145" spans="120:128" ht="30" customHeight="1" x14ac:dyDescent="0.15">
      <c r="DP145" s="10"/>
      <c r="DQ145" s="10"/>
      <c r="DR145" s="10"/>
      <c r="DS145" s="10"/>
      <c r="DT145" s="10"/>
      <c r="DU145" s="10"/>
      <c r="DV145" s="10"/>
      <c r="DW145" s="10"/>
      <c r="DX145" s="10"/>
    </row>
    <row r="146" spans="120:128" ht="30" customHeight="1" x14ac:dyDescent="0.15">
      <c r="DP146" s="10"/>
      <c r="DQ146" s="10"/>
      <c r="DR146" s="10"/>
      <c r="DS146" s="10"/>
      <c r="DT146" s="10"/>
      <c r="DU146" s="10"/>
      <c r="DV146" s="10"/>
      <c r="DW146" s="10"/>
      <c r="DX146" s="10"/>
    </row>
    <row r="147" spans="120:128" ht="30" customHeight="1" x14ac:dyDescent="0.15">
      <c r="DP147" s="10"/>
      <c r="DQ147" s="10"/>
      <c r="DR147" s="10"/>
      <c r="DS147" s="10"/>
      <c r="DT147" s="10"/>
      <c r="DU147" s="10"/>
      <c r="DV147" s="10"/>
      <c r="DW147" s="10"/>
      <c r="DX147" s="10"/>
    </row>
    <row r="148" spans="120:128" ht="30" customHeight="1" x14ac:dyDescent="0.15">
      <c r="DP148" s="10"/>
      <c r="DQ148" s="10"/>
      <c r="DR148" s="10"/>
      <c r="DS148" s="10"/>
      <c r="DT148" s="10"/>
      <c r="DU148" s="10"/>
      <c r="DV148" s="10"/>
      <c r="DW148" s="10"/>
      <c r="DX148" s="10"/>
    </row>
    <row r="149" spans="120:128" ht="30" customHeight="1" x14ac:dyDescent="0.15">
      <c r="DP149" s="10"/>
      <c r="DQ149" s="10"/>
      <c r="DR149" s="10"/>
      <c r="DS149" s="10"/>
      <c r="DT149" s="10"/>
      <c r="DU149" s="10"/>
      <c r="DV149" s="10"/>
      <c r="DW149" s="10"/>
      <c r="DX149" s="10"/>
    </row>
    <row r="150" spans="120:128" ht="30" customHeight="1" x14ac:dyDescent="0.15">
      <c r="DP150" s="10"/>
      <c r="DQ150" s="10"/>
      <c r="DR150" s="10"/>
      <c r="DS150" s="10"/>
      <c r="DT150" s="10"/>
      <c r="DU150" s="10"/>
      <c r="DV150" s="10"/>
      <c r="DW150" s="10"/>
      <c r="DX150" s="10"/>
    </row>
    <row r="151" spans="120:128" ht="30" customHeight="1" x14ac:dyDescent="0.15">
      <c r="DP151" s="10"/>
      <c r="DQ151" s="10"/>
      <c r="DR151" s="10"/>
      <c r="DS151" s="10"/>
      <c r="DT151" s="10"/>
      <c r="DU151" s="10"/>
      <c r="DV151" s="10"/>
      <c r="DW151" s="10"/>
      <c r="DX151" s="10"/>
    </row>
    <row r="152" spans="120:128" ht="30" customHeight="1" x14ac:dyDescent="0.15">
      <c r="DP152" s="10"/>
      <c r="DQ152" s="10"/>
      <c r="DR152" s="10"/>
      <c r="DS152" s="10"/>
      <c r="DT152" s="10"/>
      <c r="DU152" s="10"/>
      <c r="DV152" s="10"/>
      <c r="DW152" s="10"/>
      <c r="DX152" s="10"/>
    </row>
    <row r="153" spans="120:128" ht="30" customHeight="1" x14ac:dyDescent="0.15">
      <c r="DP153" s="10"/>
      <c r="DQ153" s="10"/>
      <c r="DR153" s="10"/>
      <c r="DS153" s="10"/>
      <c r="DT153" s="10"/>
      <c r="DU153" s="10"/>
      <c r="DV153" s="10"/>
      <c r="DW153" s="10"/>
      <c r="DX153" s="10"/>
    </row>
    <row r="154" spans="120:128" ht="30" customHeight="1" x14ac:dyDescent="0.15">
      <c r="DP154" s="10"/>
      <c r="DQ154" s="10"/>
      <c r="DR154" s="10"/>
      <c r="DS154" s="10"/>
      <c r="DT154" s="10"/>
      <c r="DU154" s="10"/>
      <c r="DV154" s="10"/>
      <c r="DW154" s="10"/>
      <c r="DX154" s="10"/>
    </row>
    <row r="155" spans="120:128" ht="30" customHeight="1" x14ac:dyDescent="0.15">
      <c r="DP155" s="10"/>
      <c r="DQ155" s="10"/>
      <c r="DR155" s="10"/>
      <c r="DS155" s="10"/>
      <c r="DT155" s="10"/>
      <c r="DU155" s="10"/>
      <c r="DV155" s="10"/>
      <c r="DW155" s="10"/>
      <c r="DX155" s="10"/>
    </row>
    <row r="156" spans="120:128" ht="30" customHeight="1" x14ac:dyDescent="0.15">
      <c r="DP156" s="10"/>
      <c r="DQ156" s="10"/>
      <c r="DR156" s="10"/>
      <c r="DS156" s="10"/>
      <c r="DT156" s="10"/>
      <c r="DU156" s="10"/>
      <c r="DV156" s="10"/>
      <c r="DW156" s="10"/>
      <c r="DX156" s="10"/>
    </row>
    <row r="157" spans="120:128" ht="30" customHeight="1" x14ac:dyDescent="0.15">
      <c r="DP157" s="10"/>
      <c r="DQ157" s="10"/>
      <c r="DR157" s="10"/>
      <c r="DS157" s="10"/>
      <c r="DT157" s="10"/>
      <c r="DU157" s="10"/>
      <c r="DV157" s="10"/>
      <c r="DW157" s="10"/>
      <c r="DX157" s="10"/>
    </row>
    <row r="158" spans="120:128" ht="30" customHeight="1" x14ac:dyDescent="0.15">
      <c r="DP158" s="10"/>
      <c r="DQ158" s="10"/>
      <c r="DR158" s="10"/>
      <c r="DS158" s="10"/>
      <c r="DT158" s="10"/>
      <c r="DU158" s="10"/>
      <c r="DV158" s="10"/>
      <c r="DW158" s="10"/>
      <c r="DX158" s="10"/>
    </row>
    <row r="159" spans="120:128" ht="30" customHeight="1" x14ac:dyDescent="0.15">
      <c r="DP159" s="10"/>
      <c r="DQ159" s="10"/>
      <c r="DR159" s="10"/>
      <c r="DS159" s="10"/>
      <c r="DT159" s="10"/>
      <c r="DU159" s="10"/>
      <c r="DV159" s="10"/>
      <c r="DW159" s="10"/>
      <c r="DX159" s="10"/>
    </row>
    <row r="160" spans="120:128" ht="30" customHeight="1" x14ac:dyDescent="0.15">
      <c r="DP160" s="10"/>
      <c r="DQ160" s="10"/>
      <c r="DR160" s="10"/>
      <c r="DS160" s="10"/>
      <c r="DT160" s="10"/>
      <c r="DU160" s="10"/>
      <c r="DV160" s="10"/>
      <c r="DW160" s="10"/>
      <c r="DX160" s="10"/>
    </row>
    <row r="161" spans="120:128" ht="30" customHeight="1" x14ac:dyDescent="0.15">
      <c r="DP161" s="10"/>
      <c r="DQ161" s="10"/>
      <c r="DR161" s="10"/>
      <c r="DS161" s="10"/>
      <c r="DT161" s="10"/>
      <c r="DU161" s="10"/>
      <c r="DV161" s="10"/>
      <c r="DW161" s="10"/>
      <c r="DX161" s="10"/>
    </row>
    <row r="162" spans="120:128" ht="30" customHeight="1" x14ac:dyDescent="0.15">
      <c r="DP162" s="10"/>
      <c r="DQ162" s="10"/>
      <c r="DR162" s="10"/>
      <c r="DS162" s="10"/>
      <c r="DT162" s="10"/>
      <c r="DU162" s="10"/>
      <c r="DV162" s="10"/>
      <c r="DW162" s="10"/>
      <c r="DX162" s="10"/>
    </row>
    <row r="163" spans="120:128" ht="30" customHeight="1" x14ac:dyDescent="0.15">
      <c r="DP163" s="10"/>
      <c r="DQ163" s="10"/>
      <c r="DR163" s="10"/>
      <c r="DS163" s="10"/>
      <c r="DT163" s="10"/>
      <c r="DU163" s="10"/>
      <c r="DV163" s="10"/>
      <c r="DW163" s="10"/>
      <c r="DX163" s="10"/>
    </row>
    <row r="164" spans="120:128" ht="30" customHeight="1" x14ac:dyDescent="0.15">
      <c r="DP164" s="10"/>
      <c r="DQ164" s="10"/>
      <c r="DR164" s="10"/>
      <c r="DS164" s="10"/>
      <c r="DT164" s="10"/>
      <c r="DU164" s="10"/>
      <c r="DV164" s="10"/>
      <c r="DW164" s="10"/>
      <c r="DX164" s="10"/>
    </row>
    <row r="165" spans="120:128" ht="30" customHeight="1" x14ac:dyDescent="0.15">
      <c r="DP165" s="10"/>
      <c r="DQ165" s="10"/>
      <c r="DR165" s="10"/>
      <c r="DS165" s="10"/>
      <c r="DT165" s="10"/>
      <c r="DU165" s="10"/>
      <c r="DV165" s="10"/>
      <c r="DW165" s="10"/>
      <c r="DX165" s="10"/>
    </row>
    <row r="166" spans="120:128" ht="30" customHeight="1" x14ac:dyDescent="0.15">
      <c r="DP166" s="10"/>
      <c r="DQ166" s="10"/>
      <c r="DR166" s="10"/>
      <c r="DS166" s="10"/>
      <c r="DT166" s="10"/>
      <c r="DU166" s="10"/>
      <c r="DV166" s="10"/>
      <c r="DW166" s="10"/>
      <c r="DX166" s="10"/>
    </row>
    <row r="167" spans="120:128" ht="30" customHeight="1" x14ac:dyDescent="0.15">
      <c r="DP167" s="10"/>
      <c r="DQ167" s="10"/>
      <c r="DR167" s="10"/>
      <c r="DS167" s="10"/>
      <c r="DT167" s="10"/>
      <c r="DU167" s="10"/>
      <c r="DV167" s="10"/>
      <c r="DW167" s="10"/>
      <c r="DX167" s="10"/>
    </row>
    <row r="168" spans="120:128" ht="30" customHeight="1" x14ac:dyDescent="0.15">
      <c r="DP168" s="10"/>
      <c r="DQ168" s="10"/>
      <c r="DR168" s="10"/>
      <c r="DS168" s="10"/>
      <c r="DT168" s="10"/>
      <c r="DU168" s="10"/>
      <c r="DV168" s="10"/>
      <c r="DW168" s="10"/>
      <c r="DX168" s="10"/>
    </row>
    <row r="169" spans="120:128" ht="30" customHeight="1" x14ac:dyDescent="0.15">
      <c r="DP169" s="10"/>
      <c r="DQ169" s="10"/>
      <c r="DR169" s="10"/>
      <c r="DS169" s="10"/>
      <c r="DT169" s="10"/>
      <c r="DU169" s="10"/>
      <c r="DV169" s="10"/>
      <c r="DW169" s="10"/>
      <c r="DX169" s="10"/>
    </row>
    <row r="170" spans="120:128" ht="30" customHeight="1" x14ac:dyDescent="0.15">
      <c r="DP170" s="10"/>
      <c r="DQ170" s="10"/>
      <c r="DR170" s="10"/>
      <c r="DS170" s="10"/>
      <c r="DT170" s="10"/>
      <c r="DU170" s="10"/>
      <c r="DV170" s="10"/>
      <c r="DW170" s="10"/>
      <c r="DX170" s="10"/>
    </row>
    <row r="171" spans="120:128" ht="30" customHeight="1" x14ac:dyDescent="0.15">
      <c r="DP171" s="10"/>
      <c r="DQ171" s="10"/>
      <c r="DR171" s="10"/>
      <c r="DS171" s="10"/>
      <c r="DT171" s="10"/>
      <c r="DU171" s="10"/>
      <c r="DV171" s="10"/>
      <c r="DW171" s="10"/>
      <c r="DX171" s="10"/>
    </row>
    <row r="172" spans="120:128" ht="30" customHeight="1" x14ac:dyDescent="0.15">
      <c r="DP172" s="10"/>
      <c r="DQ172" s="10"/>
      <c r="DR172" s="10"/>
      <c r="DS172" s="10"/>
      <c r="DT172" s="10"/>
      <c r="DU172" s="10"/>
      <c r="DV172" s="10"/>
      <c r="DW172" s="10"/>
      <c r="DX172" s="10"/>
    </row>
    <row r="173" spans="120:128" ht="30" customHeight="1" x14ac:dyDescent="0.15">
      <c r="DP173" s="10"/>
      <c r="DQ173" s="10"/>
      <c r="DR173" s="10"/>
      <c r="DS173" s="10"/>
      <c r="DT173" s="10"/>
      <c r="DU173" s="10"/>
      <c r="DV173" s="10"/>
      <c r="DW173" s="10"/>
      <c r="DX173" s="10"/>
    </row>
    <row r="174" spans="120:128" ht="30" customHeight="1" x14ac:dyDescent="0.15">
      <c r="DP174" s="10"/>
      <c r="DQ174" s="10"/>
      <c r="DR174" s="10"/>
      <c r="DS174" s="10"/>
      <c r="DT174" s="10"/>
      <c r="DU174" s="10"/>
      <c r="DV174" s="10"/>
      <c r="DW174" s="10"/>
      <c r="DX174" s="10"/>
    </row>
    <row r="175" spans="120:128" ht="30" customHeight="1" x14ac:dyDescent="0.15">
      <c r="DP175" s="10"/>
      <c r="DQ175" s="10"/>
      <c r="DR175" s="10"/>
      <c r="DS175" s="10"/>
      <c r="DT175" s="10"/>
      <c r="DU175" s="10"/>
      <c r="DV175" s="10"/>
      <c r="DW175" s="10"/>
      <c r="DX175" s="10"/>
    </row>
    <row r="176" spans="120:128" ht="30" customHeight="1" x14ac:dyDescent="0.15">
      <c r="DP176" s="10"/>
      <c r="DQ176" s="10"/>
      <c r="DR176" s="10"/>
      <c r="DS176" s="10"/>
      <c r="DT176" s="10"/>
      <c r="DU176" s="10"/>
      <c r="DV176" s="10"/>
      <c r="DW176" s="10"/>
      <c r="DX176" s="10"/>
    </row>
    <row r="177" spans="120:128" ht="30" customHeight="1" x14ac:dyDescent="0.15">
      <c r="DP177" s="10"/>
      <c r="DQ177" s="10"/>
      <c r="DR177" s="10"/>
      <c r="DS177" s="10"/>
      <c r="DT177" s="10"/>
      <c r="DU177" s="10"/>
      <c r="DV177" s="10"/>
      <c r="DW177" s="10"/>
      <c r="DX177" s="10"/>
    </row>
    <row r="178" spans="120:128" ht="30" customHeight="1" x14ac:dyDescent="0.15">
      <c r="DP178" s="10"/>
      <c r="DQ178" s="10"/>
      <c r="DR178" s="10"/>
      <c r="DS178" s="10"/>
      <c r="DT178" s="10"/>
      <c r="DU178" s="10"/>
      <c r="DV178" s="10"/>
      <c r="DW178" s="10"/>
      <c r="DX178" s="10"/>
    </row>
    <row r="179" spans="120:128" ht="30" customHeight="1" x14ac:dyDescent="0.15">
      <c r="DP179" s="10"/>
      <c r="DQ179" s="10"/>
      <c r="DR179" s="10"/>
      <c r="DS179" s="10"/>
      <c r="DT179" s="10"/>
      <c r="DU179" s="10"/>
      <c r="DV179" s="10"/>
      <c r="DW179" s="10"/>
      <c r="DX179" s="10"/>
    </row>
    <row r="180" spans="120:128" ht="30" customHeight="1" x14ac:dyDescent="0.15">
      <c r="DP180" s="10"/>
      <c r="DQ180" s="10"/>
      <c r="DR180" s="10"/>
      <c r="DS180" s="10"/>
      <c r="DT180" s="10"/>
      <c r="DU180" s="10"/>
      <c r="DV180" s="10"/>
      <c r="DW180" s="10"/>
      <c r="DX180" s="10"/>
    </row>
    <row r="181" spans="120:128" ht="30" customHeight="1" x14ac:dyDescent="0.15">
      <c r="DP181" s="10"/>
      <c r="DQ181" s="10"/>
      <c r="DR181" s="10"/>
      <c r="DS181" s="10"/>
      <c r="DT181" s="10"/>
      <c r="DU181" s="10"/>
      <c r="DV181" s="10"/>
      <c r="DW181" s="10"/>
      <c r="DX181" s="10"/>
    </row>
    <row r="182" spans="120:128" ht="30" customHeight="1" x14ac:dyDescent="0.15">
      <c r="DP182" s="10"/>
      <c r="DQ182" s="10"/>
      <c r="DR182" s="10"/>
      <c r="DS182" s="10"/>
      <c r="DT182" s="10"/>
      <c r="DU182" s="10"/>
      <c r="DV182" s="10"/>
      <c r="DW182" s="10"/>
      <c r="DX182" s="10"/>
    </row>
    <row r="183" spans="120:128" ht="30" customHeight="1" x14ac:dyDescent="0.15">
      <c r="DP183" s="10"/>
      <c r="DQ183" s="10"/>
      <c r="DR183" s="10"/>
      <c r="DS183" s="10"/>
      <c r="DT183" s="10"/>
      <c r="DU183" s="10"/>
      <c r="DV183" s="10"/>
      <c r="DW183" s="10"/>
      <c r="DX183" s="10"/>
    </row>
    <row r="184" spans="120:128" ht="30" customHeight="1" x14ac:dyDescent="0.15">
      <c r="DP184" s="10"/>
      <c r="DQ184" s="10"/>
      <c r="DR184" s="10"/>
      <c r="DS184" s="10"/>
      <c r="DT184" s="10"/>
      <c r="DU184" s="10"/>
      <c r="DV184" s="10"/>
      <c r="DW184" s="10"/>
      <c r="DX184" s="10"/>
    </row>
    <row r="185" spans="120:128" ht="30" customHeight="1" x14ac:dyDescent="0.15">
      <c r="DP185" s="10"/>
      <c r="DQ185" s="10"/>
      <c r="DR185" s="10"/>
      <c r="DS185" s="10"/>
      <c r="DT185" s="10"/>
      <c r="DU185" s="10"/>
      <c r="DV185" s="10"/>
      <c r="DW185" s="10"/>
      <c r="DX185" s="10"/>
    </row>
    <row r="186" spans="120:128" ht="30" customHeight="1" x14ac:dyDescent="0.15">
      <c r="DP186" s="10"/>
      <c r="DQ186" s="10"/>
      <c r="DR186" s="10"/>
      <c r="DS186" s="10"/>
      <c r="DT186" s="10"/>
      <c r="DU186" s="10"/>
      <c r="DV186" s="10"/>
      <c r="DW186" s="10"/>
      <c r="DX186" s="10"/>
    </row>
    <row r="187" spans="120:128" ht="30" customHeight="1" x14ac:dyDescent="0.15">
      <c r="DP187" s="10"/>
      <c r="DQ187" s="10"/>
      <c r="DR187" s="10"/>
      <c r="DS187" s="10"/>
      <c r="DT187" s="10"/>
      <c r="DU187" s="10"/>
      <c r="DV187" s="10"/>
      <c r="DW187" s="10"/>
      <c r="DX187" s="10"/>
    </row>
    <row r="188" spans="120:128" ht="30" customHeight="1" x14ac:dyDescent="0.15">
      <c r="DP188" s="10"/>
      <c r="DQ188" s="10"/>
      <c r="DR188" s="10"/>
      <c r="DS188" s="10"/>
      <c r="DT188" s="10"/>
      <c r="DU188" s="10"/>
      <c r="DV188" s="10"/>
      <c r="DW188" s="10"/>
      <c r="DX188" s="10"/>
    </row>
    <row r="189" spans="120:128" ht="30" customHeight="1" x14ac:dyDescent="0.15">
      <c r="DP189" s="10"/>
      <c r="DQ189" s="10"/>
      <c r="DR189" s="10"/>
      <c r="DS189" s="10"/>
      <c r="DT189" s="10"/>
      <c r="DU189" s="10"/>
      <c r="DV189" s="10"/>
      <c r="DW189" s="10"/>
      <c r="DX189" s="10"/>
    </row>
    <row r="190" spans="120:128" ht="30" customHeight="1" x14ac:dyDescent="0.15">
      <c r="DP190" s="10"/>
      <c r="DQ190" s="10"/>
      <c r="DR190" s="10"/>
      <c r="DS190" s="10"/>
      <c r="DT190" s="10"/>
      <c r="DU190" s="10"/>
      <c r="DV190" s="10"/>
      <c r="DW190" s="10"/>
      <c r="DX190" s="10"/>
    </row>
    <row r="191" spans="120:128" ht="30" customHeight="1" x14ac:dyDescent="0.15">
      <c r="DP191" s="10"/>
      <c r="DQ191" s="10"/>
      <c r="DR191" s="10"/>
      <c r="DS191" s="10"/>
      <c r="DT191" s="10"/>
      <c r="DU191" s="10"/>
      <c r="DV191" s="10"/>
      <c r="DW191" s="10"/>
      <c r="DX191" s="10"/>
    </row>
    <row r="192" spans="120:128" ht="30" customHeight="1" x14ac:dyDescent="0.15">
      <c r="DP192" s="10"/>
      <c r="DQ192" s="10"/>
      <c r="DR192" s="10"/>
      <c r="DS192" s="10"/>
      <c r="DT192" s="10"/>
      <c r="DU192" s="10"/>
      <c r="DV192" s="10"/>
      <c r="DW192" s="10"/>
      <c r="DX192" s="10"/>
    </row>
    <row r="193" spans="120:128" ht="30" customHeight="1" x14ac:dyDescent="0.15">
      <c r="DP193" s="10"/>
      <c r="DQ193" s="10"/>
      <c r="DR193" s="10"/>
      <c r="DS193" s="10"/>
      <c r="DT193" s="10"/>
      <c r="DU193" s="10"/>
      <c r="DV193" s="10"/>
      <c r="DW193" s="10"/>
      <c r="DX193" s="10"/>
    </row>
    <row r="194" spans="120:128" ht="30" customHeight="1" x14ac:dyDescent="0.15">
      <c r="DP194" s="10"/>
      <c r="DQ194" s="10"/>
      <c r="DR194" s="10"/>
      <c r="DS194" s="10"/>
      <c r="DT194" s="10"/>
      <c r="DU194" s="10"/>
      <c r="DV194" s="10"/>
      <c r="DW194" s="10"/>
      <c r="DX194" s="10"/>
    </row>
    <row r="195" spans="120:128" ht="30" customHeight="1" x14ac:dyDescent="0.15">
      <c r="DP195" s="10"/>
      <c r="DQ195" s="10"/>
      <c r="DR195" s="10"/>
      <c r="DS195" s="10"/>
      <c r="DT195" s="10"/>
      <c r="DU195" s="10"/>
      <c r="DV195" s="10"/>
      <c r="DW195" s="10"/>
      <c r="DX195" s="10"/>
    </row>
    <row r="196" spans="120:128" ht="30" customHeight="1" x14ac:dyDescent="0.15">
      <c r="DP196" s="10"/>
      <c r="DQ196" s="10"/>
      <c r="DR196" s="10"/>
      <c r="DS196" s="10"/>
      <c r="DT196" s="10"/>
      <c r="DU196" s="10"/>
      <c r="DV196" s="10"/>
      <c r="DW196" s="10"/>
      <c r="DX196" s="10"/>
    </row>
    <row r="197" spans="120:128" ht="30" customHeight="1" x14ac:dyDescent="0.15">
      <c r="DP197" s="10"/>
      <c r="DQ197" s="10"/>
      <c r="DR197" s="10"/>
      <c r="DS197" s="10"/>
      <c r="DT197" s="10"/>
      <c r="DU197" s="10"/>
      <c r="DV197" s="10"/>
      <c r="DW197" s="10"/>
      <c r="DX197" s="10"/>
    </row>
  </sheetData>
  <mergeCells count="26">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7:D69">
    <cfRule type="dataBar" priority="151">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G12">
    <cfRule type="expression" dxfId="84" priority="2">
      <formula>AND(TODAY()&gt;=I$5, TODAY()&lt;J$5)</formula>
    </cfRule>
  </conditionalFormatting>
  <conditionalFormatting sqref="G13:G14">
    <cfRule type="expression" dxfId="83" priority="167">
      <formula>AND(TODAY()&gt;=I$5, TODAY()&lt;J$5)</formula>
    </cfRule>
  </conditionalFormatting>
  <conditionalFormatting sqref="I4:BL68">
    <cfRule type="expression" dxfId="82" priority="53">
      <formula>AND(TODAY()&gt;=I$5, TODAY()&lt;J$5)</formula>
    </cfRule>
  </conditionalFormatting>
  <conditionalFormatting sqref="I13:BL19">
    <cfRule type="expression" dxfId="81" priority="132">
      <formula>AND(task_start&lt;=I$5,ROUNDDOWN((task_end-task_start+1)*task_progress,0)+task_start-1&gt;=I$5)</formula>
    </cfRule>
    <cfRule type="expression" dxfId="80" priority="133" stopIfTrue="1">
      <formula>AND(task_end&gt;=I$5,task_start&lt;J$5)</formula>
    </cfRule>
  </conditionalFormatting>
  <conditionalFormatting sqref="I19:BL24">
    <cfRule type="expression" dxfId="79" priority="130">
      <formula>AND(task_start&lt;=I$5,ROUNDDOWN((task_end-task_start+1)*task_progress,0)+task_start-1&gt;=I$5)</formula>
    </cfRule>
    <cfRule type="expression" dxfId="78" priority="131" stopIfTrue="1">
      <formula>AND(task_end&gt;=I$5,task_start&lt;J$5)</formula>
    </cfRule>
  </conditionalFormatting>
  <conditionalFormatting sqref="I25:BL31">
    <cfRule type="expression" dxfId="77" priority="164">
      <formula>AND(task_start&lt;=I$5,ROUNDDOWN((task_end-task_start+1)*task_progress,0)+task_start-1&gt;=I$5)</formula>
    </cfRule>
    <cfRule type="expression" dxfId="76" priority="165" stopIfTrue="1">
      <formula>AND(task_end&gt;=I$5,task_start&lt;J$5)</formula>
    </cfRule>
  </conditionalFormatting>
  <conditionalFormatting sqref="I39:BL44">
    <cfRule type="expression" dxfId="75" priority="124">
      <formula>AND(task_start&lt;=I$5,ROUNDDOWN((task_end-task_start+1)*task_progress,0)+task_start-1&gt;=I$5)</formula>
    </cfRule>
    <cfRule type="expression" dxfId="74" priority="125" stopIfTrue="1">
      <formula>AND(task_end&gt;=I$5,task_start&lt;J$5)</formula>
    </cfRule>
  </conditionalFormatting>
  <conditionalFormatting sqref="I45:BL50">
    <cfRule type="expression" dxfId="73" priority="121">
      <formula>AND(task_start&lt;=I$5,ROUNDDOWN((task_end-task_start+1)*task_progress,0)+task_start-1&gt;=I$5)</formula>
    </cfRule>
    <cfRule type="expression" dxfId="72" priority="122" stopIfTrue="1">
      <formula>AND(task_end&gt;=I$5,task_start&lt;J$5)</formula>
    </cfRule>
  </conditionalFormatting>
  <conditionalFormatting sqref="I51:BL56">
    <cfRule type="expression" dxfId="71" priority="118">
      <formula>AND(task_start&lt;=I$5,ROUNDDOWN((task_end-task_start+1)*task_progress,0)+task_start-1&gt;=I$5)</formula>
    </cfRule>
    <cfRule type="expression" dxfId="70" priority="119" stopIfTrue="1">
      <formula>AND(task_end&gt;=I$5,task_start&lt;J$5)</formula>
    </cfRule>
  </conditionalFormatting>
  <conditionalFormatting sqref="I64:BL68">
    <cfRule type="expression" dxfId="69" priority="54">
      <formula>AND(task_start&lt;=I$5,ROUNDDOWN((task_end-task_start+1)*task_progress,0)+task_start-1&gt;=I$5)</formula>
    </cfRule>
    <cfRule type="expression" dxfId="68" priority="55" stopIfTrue="1">
      <formula>AND(task_end&gt;=I$5,task_start&lt;J$5)</formula>
    </cfRule>
  </conditionalFormatting>
  <conditionalFormatting sqref="I9:DP12">
    <cfRule type="expression" dxfId="67" priority="104">
      <formula>AND(task_start&lt;=I$5,ROUNDDOWN((task_end-task_start+1)*task_progress,0)+task_start-1&gt;=I$5)</formula>
    </cfRule>
    <cfRule type="expression" dxfId="66" priority="105" stopIfTrue="1">
      <formula>AND(task_end&gt;=I$5,task_start&lt;J$5)</formula>
    </cfRule>
  </conditionalFormatting>
  <conditionalFormatting sqref="I33:DP37">
    <cfRule type="expression" dxfId="65" priority="80">
      <formula>AND(task_start&lt;=I$5,ROUNDDOWN((task_end-task_start+1)*task_progress,0)+task_start-1&gt;=I$5)</formula>
    </cfRule>
    <cfRule type="expression" dxfId="64" priority="81" stopIfTrue="1">
      <formula>AND(task_end&gt;=I$5,task_start&lt;J$5)</formula>
    </cfRule>
  </conditionalFormatting>
  <conditionalFormatting sqref="I58:DP62">
    <cfRule type="expression" dxfId="63" priority="57">
      <formula>AND(task_start&lt;=I$5,ROUNDDOWN((task_end-task_start+1)*task_progress,0)+task_start-1&gt;=I$5)</formula>
    </cfRule>
    <cfRule type="expression" dxfId="62" priority="58" stopIfTrue="1">
      <formula>AND(task_end&gt;=I$5,task_start&lt;J$5)</formula>
    </cfRule>
  </conditionalFormatting>
  <conditionalFormatting sqref="BM4:DP6">
    <cfRule type="expression" dxfId="61" priority="109">
      <formula>AND(TODAY()&gt;=BM$5, TODAY()&lt;BN$5)</formula>
    </cfRule>
  </conditionalFormatting>
  <conditionalFormatting sqref="BM9:DP12">
    <cfRule type="expression" dxfId="60" priority="103">
      <formula>AND(TODAY()&gt;=BM$5, TODAY()&lt;BN$5)</formula>
    </cfRule>
  </conditionalFormatting>
  <conditionalFormatting sqref="BM13:DP19">
    <cfRule type="expression" dxfId="59" priority="97">
      <formula>AND(TODAY()&gt;=BM$5, TODAY()&lt;BN$5)</formula>
    </cfRule>
    <cfRule type="expression" dxfId="58" priority="98">
      <formula>AND(task_start&lt;=BM$5,ROUNDDOWN((task_end-task_start+1)*task_progress,0)+task_start-1&gt;=BM$5)</formula>
    </cfRule>
    <cfRule type="expression" dxfId="57" priority="99" stopIfTrue="1">
      <formula>AND(task_end&gt;=BM$5,task_start&lt;BN$5)</formula>
    </cfRule>
  </conditionalFormatting>
  <conditionalFormatting sqref="BM19:DP24">
    <cfRule type="expression" dxfId="56" priority="91">
      <formula>AND(TODAY()&gt;=BM$5, TODAY()&lt;BN$5)</formula>
    </cfRule>
    <cfRule type="expression" dxfId="55" priority="92">
      <formula>AND(task_start&lt;=BM$5,ROUNDDOWN((task_end-task_start+1)*task_progress,0)+task_start-1&gt;=BM$5)</formula>
    </cfRule>
    <cfRule type="expression" dxfId="54" priority="93" stopIfTrue="1">
      <formula>AND(task_end&gt;=BM$5,task_start&lt;BN$5)</formula>
    </cfRule>
  </conditionalFormatting>
  <conditionalFormatting sqref="BM25:DP31">
    <cfRule type="expression" dxfId="53" priority="85">
      <formula>AND(TODAY()&gt;=BM$5, TODAY()&lt;BN$5)</formula>
    </cfRule>
    <cfRule type="expression" dxfId="52" priority="86">
      <formula>AND(task_start&lt;=BM$5,ROUNDDOWN((task_end-task_start+1)*task_progress,0)+task_start-1&gt;=BM$5)</formula>
    </cfRule>
    <cfRule type="expression" dxfId="51" priority="87" stopIfTrue="1">
      <formula>AND(task_end&gt;=BM$5,task_start&lt;BN$5)</formula>
    </cfRule>
  </conditionalFormatting>
  <conditionalFormatting sqref="BM33:DP37">
    <cfRule type="expression" dxfId="50" priority="79">
      <formula>AND(TODAY()&gt;=BM$5, TODAY()&lt;BN$5)</formula>
    </cfRule>
  </conditionalFormatting>
  <conditionalFormatting sqref="BM39:DP56">
    <cfRule type="expression" dxfId="49" priority="61">
      <formula>AND(TODAY()&gt;=BM$5, TODAY()&lt;BN$5)</formula>
    </cfRule>
    <cfRule type="expression" dxfId="48" priority="62">
      <formula>AND(task_start&lt;=BM$5,ROUNDDOWN((task_end-task_start+1)*task_progress,0)+task_start-1&gt;=BM$5)</formula>
    </cfRule>
    <cfRule type="expression" dxfId="47" priority="63" stopIfTrue="1">
      <formula>AND(task_end&gt;=BM$5,task_start&lt;BN$5)</formula>
    </cfRule>
  </conditionalFormatting>
  <conditionalFormatting sqref="BM58:DP62">
    <cfRule type="expression" dxfId="46" priority="56">
      <formula>AND(TODAY()&gt;=BM$5, TODAY()&lt;BN$5)</formula>
    </cfRule>
  </conditionalFormatting>
  <conditionalFormatting sqref="BM64:DP68">
    <cfRule type="expression" dxfId="45" priority="50">
      <formula>AND(TODAY()&gt;=BM$5, TODAY()&lt;BN$5)</formula>
    </cfRule>
    <cfRule type="expression" dxfId="44" priority="51">
      <formula>AND(task_start&lt;=BM$5,ROUNDDOWN((task_end-task_start+1)*task_progress,0)+task_start-1&gt;=BM$5)</formula>
    </cfRule>
    <cfRule type="expression" dxfId="43" priority="52" stopIfTrue="1">
      <formula>AND(task_end&gt;=BM$5,task_start&lt;BN$5)</formula>
    </cfRule>
  </conditionalFormatting>
  <conditionalFormatting sqref="DS75:DS130">
    <cfRule type="dataBar" priority="47">
      <dataBar>
        <cfvo type="num" val="0"/>
        <cfvo type="num" val="1"/>
        <color theme="0"/>
      </dataBar>
      <extLst>
        <ext xmlns:x14="http://schemas.microsoft.com/office/spreadsheetml/2009/9/main" uri="{B025F937-C7B1-47D3-B67F-A62EFF666E3E}">
          <x14:id>{71C973A6-7D13-2A4D-B7E0-C14C40BCE926}</x14:id>
        </ext>
      </extLst>
    </cfRule>
  </conditionalFormatting>
  <conditionalFormatting sqref="DX75:GA129">
    <cfRule type="expression" dxfId="42" priority="6">
      <formula>AND(TODAY()&gt;=DX$5, TODAY()&lt;DY$5)</formula>
    </cfRule>
  </conditionalFormatting>
  <conditionalFormatting sqref="DX76:GA80">
    <cfRule type="expression" dxfId="41" priority="45">
      <formula>AND(task_start&lt;=DX$5,ROUNDDOWN((task_end-task_start+1)*task_progress,0)+task_start-1&gt;=DX$5)</formula>
    </cfRule>
    <cfRule type="expression" dxfId="40" priority="46" stopIfTrue="1">
      <formula>AND(task_end&gt;=DX$5,task_start&lt;DY$5)</formula>
    </cfRule>
  </conditionalFormatting>
  <conditionalFormatting sqref="DX82:GA86">
    <cfRule type="expression" dxfId="39" priority="43">
      <formula>AND(task_start&lt;=DX$5,ROUNDDOWN((task_end-task_start+1)*task_progress,0)+task_start-1&gt;=DX$5)</formula>
    </cfRule>
    <cfRule type="expression" dxfId="38" priority="44" stopIfTrue="1">
      <formula>AND(task_end&gt;=DX$5,task_start&lt;DY$5)</formula>
    </cfRule>
  </conditionalFormatting>
  <conditionalFormatting sqref="DX88:GA92">
    <cfRule type="expression" dxfId="37" priority="48">
      <formula>AND(task_start&lt;=DX$5,ROUNDDOWN((task_end-task_start+1)*task_progress,0)+task_start-1&gt;=DX$5)</formula>
    </cfRule>
    <cfRule type="expression" dxfId="36" priority="49" stopIfTrue="1">
      <formula>AND(task_end&gt;=DX$5,task_start&lt;DY$5)</formula>
    </cfRule>
  </conditionalFormatting>
  <conditionalFormatting sqref="DX100:GA105">
    <cfRule type="expression" dxfId="35" priority="40">
      <formula>AND(task_start&lt;=DX$5,ROUNDDOWN((task_end-task_start+1)*task_progress,0)+task_start-1&gt;=DX$5)</formula>
    </cfRule>
    <cfRule type="expression" dxfId="34" priority="41" stopIfTrue="1">
      <formula>AND(task_end&gt;=DX$5,task_start&lt;DY$5)</formula>
    </cfRule>
  </conditionalFormatting>
  <conditionalFormatting sqref="DX106:GA111">
    <cfRule type="expression" dxfId="33" priority="38">
      <formula>AND(task_start&lt;=DX$5,ROUNDDOWN((task_end-task_start+1)*task_progress,0)+task_start-1&gt;=DX$5)</formula>
    </cfRule>
    <cfRule type="expression" dxfId="32" priority="39" stopIfTrue="1">
      <formula>AND(task_end&gt;=DX$5,task_start&lt;DY$5)</formula>
    </cfRule>
  </conditionalFormatting>
  <conditionalFormatting sqref="DX112:GA117">
    <cfRule type="expression" dxfId="31" priority="36">
      <formula>AND(task_start&lt;=DX$5,ROUNDDOWN((task_end-task_start+1)*task_progress,0)+task_start-1&gt;=DX$5)</formula>
    </cfRule>
    <cfRule type="expression" dxfId="30" priority="37" stopIfTrue="1">
      <formula>AND(task_end&gt;=DX$5,task_start&lt;DY$5)</formula>
    </cfRule>
  </conditionalFormatting>
  <conditionalFormatting sqref="DX125:GA129">
    <cfRule type="expression" dxfId="29" priority="7">
      <formula>AND(task_start&lt;=DX$5,ROUNDDOWN((task_end-task_start+1)*task_progress,0)+task_start-1&gt;=DX$5)</formula>
    </cfRule>
    <cfRule type="expression" dxfId="28" priority="8" stopIfTrue="1">
      <formula>AND(task_end&gt;=DX$5,task_start&lt;DY$5)</formula>
    </cfRule>
  </conditionalFormatting>
  <conditionalFormatting sqref="DX94:IE98">
    <cfRule type="expression" dxfId="27" priority="24">
      <formula>AND(task_start&lt;=DX$5,ROUNDDOWN((task_end-task_start+1)*task_progress,0)+task_start-1&gt;=DX$5)</formula>
    </cfRule>
    <cfRule type="expression" dxfId="26" priority="25" stopIfTrue="1">
      <formula>AND(task_end&gt;=DX$5,task_start&lt;DY$5)</formula>
    </cfRule>
  </conditionalFormatting>
  <conditionalFormatting sqref="DX119:IE123">
    <cfRule type="expression" dxfId="25" priority="10">
      <formula>AND(task_start&lt;=DX$5,ROUNDDOWN((task_end-task_start+1)*task_progress,0)+task_start-1&gt;=DX$5)</formula>
    </cfRule>
    <cfRule type="expression" dxfId="24" priority="11" stopIfTrue="1">
      <formula>AND(task_end&gt;=DX$5,task_start&lt;DY$5)</formula>
    </cfRule>
  </conditionalFormatting>
  <conditionalFormatting sqref="GB76:IE80">
    <cfRule type="expression" dxfId="23" priority="32">
      <formula>AND(TODAY()&gt;=GB$5, TODAY()&lt;GC$5)</formula>
    </cfRule>
    <cfRule type="expression" dxfId="22" priority="33">
      <formula>AND(task_start&lt;=GB$5,ROUNDDOWN((task_end-task_start+1)*task_progress,0)+task_start-1&gt;=GB$5)</formula>
    </cfRule>
    <cfRule type="expression" dxfId="21" priority="34" stopIfTrue="1">
      <formula>AND(task_end&gt;=GB$5,task_start&lt;GC$5)</formula>
    </cfRule>
  </conditionalFormatting>
  <conditionalFormatting sqref="GB82:IE86">
    <cfRule type="expression" dxfId="20" priority="29">
      <formula>AND(TODAY()&gt;=GB$5, TODAY()&lt;GC$5)</formula>
    </cfRule>
    <cfRule type="expression" dxfId="19" priority="30">
      <formula>AND(task_start&lt;=GB$5,ROUNDDOWN((task_end-task_start+1)*task_progress,0)+task_start-1&gt;=GB$5)</formula>
    </cfRule>
    <cfRule type="expression" dxfId="18" priority="31" stopIfTrue="1">
      <formula>AND(task_end&gt;=GB$5,task_start&lt;GC$5)</formula>
    </cfRule>
  </conditionalFormatting>
  <conditionalFormatting sqref="GB88:IE92">
    <cfRule type="expression" dxfId="17" priority="26">
      <formula>AND(TODAY()&gt;=GB$5, TODAY()&lt;GC$5)</formula>
    </cfRule>
    <cfRule type="expression" dxfId="16" priority="27">
      <formula>AND(task_start&lt;=GB$5,ROUNDDOWN((task_end-task_start+1)*task_progress,0)+task_start-1&gt;=GB$5)</formula>
    </cfRule>
    <cfRule type="expression" dxfId="15" priority="28" stopIfTrue="1">
      <formula>AND(task_end&gt;=GB$5,task_start&lt;GC$5)</formula>
    </cfRule>
  </conditionalFormatting>
  <conditionalFormatting sqref="GB94:IE98">
    <cfRule type="expression" dxfId="14" priority="23">
      <formula>AND(TODAY()&gt;=GB$5, TODAY()&lt;GC$5)</formula>
    </cfRule>
  </conditionalFormatting>
  <conditionalFormatting sqref="GB100:IE117">
    <cfRule type="expression" dxfId="13" priority="14">
      <formula>AND(TODAY()&gt;=GB$5, TODAY()&lt;GC$5)</formula>
    </cfRule>
    <cfRule type="expression" dxfId="12" priority="15">
      <formula>AND(task_start&lt;=GB$5,ROUNDDOWN((task_end-task_start+1)*task_progress,0)+task_start-1&gt;=GB$5)</formula>
    </cfRule>
    <cfRule type="expression" dxfId="11" priority="16" stopIfTrue="1">
      <formula>AND(task_end&gt;=GB$5,task_start&lt;GC$5)</formula>
    </cfRule>
  </conditionalFormatting>
  <conditionalFormatting sqref="GB119:IE123">
    <cfRule type="expression" dxfId="10" priority="9">
      <formula>AND(TODAY()&gt;=GB$5, TODAY()&lt;GC$5)</formula>
    </cfRule>
  </conditionalFormatting>
  <conditionalFormatting sqref="GB125:IE129">
    <cfRule type="expression" dxfId="9" priority="3">
      <formula>AND(TODAY()&gt;=GB$5, TODAY()&lt;GC$5)</formula>
    </cfRule>
    <cfRule type="expression" dxfId="8" priority="4">
      <formula>AND(task_start&lt;=GB$5,ROUNDDOWN((task_end-task_start+1)*task_progress,0)+task_start-1&gt;=GB$5)</formula>
    </cfRule>
    <cfRule type="expression" dxfId="7" priority="5" stopIfTrue="1">
      <formula>AND(task_end&gt;=GB$5,task_start&lt;GC$5)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D7:D69</xm:sqref>
        </x14:conditionalFormatting>
        <x14:conditionalFormatting xmlns:xm="http://schemas.microsoft.com/office/excel/2006/main">
          <x14:cfRule type="dataBar" id="{71C973A6-7D13-2A4D-B7E0-C14C40BCE926}">
            <x14:dataBar minLength="0" maxLength="100" gradient="0">
              <x14:cfvo type="num">
                <xm:f>0</xm:f>
              </x14:cfvo>
              <x14:cfvo type="num">
                <xm:f>1</xm:f>
              </x14:cfvo>
              <x14:negativeFillColor rgb="FFFF0000"/>
              <x14:axisColor rgb="FF000000"/>
            </x14:dataBar>
          </x14:cfRule>
          <xm:sqref>DS75:DS130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4" t="s">
        <v>6</v>
      </c>
      <c r="B2" s="5"/>
    </row>
    <row r="3" spans="1:2" s="8" customFormat="1" ht="27" customHeight="1" x14ac:dyDescent="0.15">
      <c r="A3" s="85"/>
      <c r="B3" s="9"/>
    </row>
    <row r="4" spans="1:2" s="7" customFormat="1" ht="31" x14ac:dyDescent="0.45">
      <c r="A4" s="86" t="s">
        <v>5</v>
      </c>
    </row>
    <row r="5" spans="1:2" ht="74.25" customHeight="1" x14ac:dyDescent="0.15">
      <c r="A5" s="87" t="s">
        <v>14</v>
      </c>
    </row>
    <row r="6" spans="1:2" ht="26.25" customHeight="1" x14ac:dyDescent="0.15">
      <c r="A6" s="86" t="s">
        <v>17</v>
      </c>
    </row>
    <row r="7" spans="1:2" s="4" customFormat="1" ht="205" customHeight="1" x14ac:dyDescent="0.15">
      <c r="A7" s="88" t="s">
        <v>16</v>
      </c>
    </row>
    <row r="8" spans="1:2" s="7" customFormat="1" ht="31" x14ac:dyDescent="0.45">
      <c r="A8" s="86" t="s">
        <v>7</v>
      </c>
    </row>
    <row r="9" spans="1:2" ht="60" x14ac:dyDescent="0.15">
      <c r="A9" s="87" t="s">
        <v>15</v>
      </c>
    </row>
    <row r="10" spans="1:2" s="4" customFormat="1" ht="28" customHeight="1" x14ac:dyDescent="0.15">
      <c r="A10" s="89" t="s">
        <v>13</v>
      </c>
    </row>
    <row r="11" spans="1:2" s="7" customFormat="1" ht="31" x14ac:dyDescent="0.45">
      <c r="A11" s="86" t="s">
        <v>4</v>
      </c>
    </row>
    <row r="12" spans="1:2" ht="30" x14ac:dyDescent="0.15">
      <c r="A12" s="87" t="s">
        <v>12</v>
      </c>
    </row>
    <row r="13" spans="1:2" s="4" customFormat="1" ht="28" customHeight="1" x14ac:dyDescent="0.15">
      <c r="A13" s="89" t="s">
        <v>1</v>
      </c>
    </row>
    <row r="14" spans="1:2" s="7" customFormat="1" ht="31" x14ac:dyDescent="0.45">
      <c r="A14" s="86" t="s">
        <v>8</v>
      </c>
    </row>
    <row r="15" spans="1:2" ht="75" customHeight="1" x14ac:dyDescent="0.15">
      <c r="A15" s="87" t="s">
        <v>9</v>
      </c>
    </row>
    <row r="16" spans="1:2" ht="75" x14ac:dyDescent="0.15">
      <c r="A16" s="87" t="s">
        <v>10</v>
      </c>
    </row>
    <row r="17" spans="1:1" x14ac:dyDescent="0.15">
      <c r="A17" s="90"/>
    </row>
    <row r="18" spans="1:1" x14ac:dyDescent="0.15">
      <c r="A18" s="90"/>
    </row>
    <row r="19" spans="1:1" x14ac:dyDescent="0.15">
      <c r="A19" s="90"/>
    </row>
    <row r="20" spans="1:1" x14ac:dyDescent="0.15">
      <c r="A20" s="90"/>
    </row>
    <row r="21" spans="1:1" x14ac:dyDescent="0.15">
      <c r="A21" s="90"/>
    </row>
    <row r="22" spans="1:1" x14ac:dyDescent="0.15">
      <c r="A22" s="90"/>
    </row>
    <row r="23" spans="1:1" x14ac:dyDescent="0.15">
      <c r="A23" s="90"/>
    </row>
    <row r="24" spans="1:1" x14ac:dyDescent="0.1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Abdallah Elsayed</cp:lastModifiedBy>
  <dcterms:created xsi:type="dcterms:W3CDTF">2022-03-11T22:41:12Z</dcterms:created>
  <dcterms:modified xsi:type="dcterms:W3CDTF">2025-05-13T01:30:15Z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