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B34F23D8-B165-DA4F-B9F4-84DF28120FC7}"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1" l="1"/>
  <c r="E43" i="11" s="1"/>
  <c r="H41" i="11"/>
  <c r="H40" i="11"/>
  <c r="F39" i="11"/>
  <c r="F38" i="11"/>
  <c r="E37" i="11"/>
  <c r="F37" i="11" s="1"/>
  <c r="F36" i="11"/>
  <c r="F35" i="11"/>
  <c r="F34" i="11"/>
  <c r="E38" i="11"/>
  <c r="E36" i="11"/>
  <c r="E35" i="11"/>
  <c r="E34" i="11"/>
  <c r="F33" i="11"/>
  <c r="E33" i="11"/>
  <c r="F31" i="11"/>
  <c r="DZ103" i="11"/>
  <c r="DZ102" i="11"/>
  <c r="DZ101" i="11"/>
  <c r="DZ100" i="11"/>
  <c r="DZ99" i="11"/>
  <c r="DZ98" i="11"/>
  <c r="DZ97" i="11"/>
  <c r="DZ96" i="11"/>
  <c r="DZ95" i="11"/>
  <c r="DZ94" i="11"/>
  <c r="DZ93" i="11"/>
  <c r="DW93" i="11"/>
  <c r="DX93" i="11" s="1"/>
  <c r="DW94" i="11" s="1"/>
  <c r="DZ92" i="11"/>
  <c r="DZ91" i="11"/>
  <c r="DZ90" i="11"/>
  <c r="DZ89" i="11"/>
  <c r="DZ88" i="11"/>
  <c r="DZ87" i="11"/>
  <c r="DZ86" i="11"/>
  <c r="DZ85" i="11"/>
  <c r="DZ84" i="11"/>
  <c r="DZ83" i="11"/>
  <c r="DZ82" i="11"/>
  <c r="DZ81" i="11"/>
  <c r="DW81" i="11"/>
  <c r="DX81" i="11" s="1"/>
  <c r="DW82" i="11" s="1"/>
  <c r="DZ80" i="11"/>
  <c r="DZ79" i="11"/>
  <c r="DZ78" i="11"/>
  <c r="DZ77" i="11"/>
  <c r="DZ76" i="11"/>
  <c r="DZ75" i="11"/>
  <c r="DW75" i="11"/>
  <c r="DX75" i="11" s="1"/>
  <c r="DZ74" i="11"/>
  <c r="DZ73" i="11"/>
  <c r="E27" i="11"/>
  <c r="F27" i="11" s="1"/>
  <c r="E28" i="11" s="1"/>
  <c r="F28" i="11" s="1"/>
  <c r="H24" i="11"/>
  <c r="H18" i="11"/>
  <c r="H32" i="11"/>
  <c r="H12" i="11"/>
  <c r="F43" i="11" l="1"/>
  <c r="E44" i="11" s="1"/>
  <c r="F42" i="11"/>
  <c r="H42" i="11" s="1"/>
  <c r="DW97" i="11"/>
  <c r="DX94" i="11"/>
  <c r="DW95" i="11" s="1"/>
  <c r="DX95" i="11" s="1"/>
  <c r="DW96" i="11" s="1"/>
  <c r="DX96" i="11" s="1"/>
  <c r="DW83" i="11"/>
  <c r="DX82" i="11"/>
  <c r="DW87" i="11"/>
  <c r="DW76" i="11"/>
  <c r="DX76" i="11" s="1"/>
  <c r="DW77" i="11" s="1"/>
  <c r="Q1" i="11"/>
  <c r="H7" i="11"/>
  <c r="F44" i="11" l="1"/>
  <c r="H44" i="11" s="1"/>
  <c r="E45" i="11"/>
  <c r="H43" i="11"/>
  <c r="DX77" i="11"/>
  <c r="DW78" i="11"/>
  <c r="DW90" i="11"/>
  <c r="DX90" i="11" s="1"/>
  <c r="DW91" i="11"/>
  <c r="DX91" i="11" s="1"/>
  <c r="DX87" i="11"/>
  <c r="DW88" i="11" s="1"/>
  <c r="DX88" i="11" s="1"/>
  <c r="DW89" i="11" s="1"/>
  <c r="DX89" i="11" s="1"/>
  <c r="DX83" i="11"/>
  <c r="DW84" i="11" s="1"/>
  <c r="DX84" i="11" s="1"/>
  <c r="DW85" i="11"/>
  <c r="DX85" i="11" s="1"/>
  <c r="DX97" i="11"/>
  <c r="DW99" i="11"/>
  <c r="E9" i="11"/>
  <c r="F9" i="11" s="1"/>
  <c r="I5" i="11"/>
  <c r="I4" i="11" s="1"/>
  <c r="H28" i="11"/>
  <c r="E10" i="11"/>
  <c r="F10" i="11" s="1"/>
  <c r="E11" i="11" s="1"/>
  <c r="F11" i="11" s="1"/>
  <c r="E13" i="11" s="1"/>
  <c r="H8" i="11"/>
  <c r="E46" i="11" l="1"/>
  <c r="F45" i="11"/>
  <c r="H45" i="11" s="1"/>
  <c r="DW79" i="11"/>
  <c r="DX79" i="11" s="1"/>
  <c r="DX78" i="11"/>
  <c r="DW100" i="11"/>
  <c r="DX100" i="11" s="1"/>
  <c r="DW101" i="11" s="1"/>
  <c r="DX99" i="11"/>
  <c r="H33" i="11"/>
  <c r="F13" i="11"/>
  <c r="E14" i="11" s="1"/>
  <c r="F14" i="11" s="1"/>
  <c r="E15" i="11" s="1"/>
  <c r="H13" i="11"/>
  <c r="H27" i="11"/>
  <c r="H9" i="11"/>
  <c r="I6" i="11"/>
  <c r="F46" i="11" l="1"/>
  <c r="H46" i="11" s="1"/>
  <c r="DX101" i="11"/>
  <c r="DW102" i="11"/>
  <c r="H34" i="11"/>
  <c r="F15" i="11"/>
  <c r="E16" i="11" s="1"/>
  <c r="F16" i="11" s="1"/>
  <c r="E17" i="11" s="1"/>
  <c r="F17" i="11" s="1"/>
  <c r="E19" i="11" s="1"/>
  <c r="H15" i="11"/>
  <c r="H14" i="11"/>
  <c r="H10" i="11"/>
  <c r="J5" i="11"/>
  <c r="K5" i="11" s="1"/>
  <c r="L5" i="11" s="1"/>
  <c r="M5" i="11" s="1"/>
  <c r="N5" i="11" s="1"/>
  <c r="O5" i="11" s="1"/>
  <c r="P5" i="11" s="1"/>
  <c r="DW103" i="11" l="1"/>
  <c r="DX103" i="11" s="1"/>
  <c r="DX102" i="11"/>
  <c r="H37" i="11"/>
  <c r="F19" i="11"/>
  <c r="E20" i="11" s="1"/>
  <c r="H19" i="11"/>
  <c r="P4" i="11"/>
  <c r="Q5" i="11"/>
  <c r="Q6" i="11" s="1"/>
  <c r="H11" i="11"/>
  <c r="J6" i="11"/>
  <c r="H35" i="11" l="1"/>
  <c r="E39" i="11"/>
  <c r="H38" i="11"/>
  <c r="H36" i="11"/>
  <c r="F20" i="11"/>
  <c r="E21" i="11" s="1"/>
  <c r="F21" i="11" s="1"/>
  <c r="E22" i="11" s="1"/>
  <c r="F22" i="11" s="1"/>
  <c r="H20" i="11"/>
  <c r="E31" i="11"/>
  <c r="H31" i="11" s="1"/>
  <c r="H16" i="11"/>
  <c r="H17" i="11"/>
  <c r="R5" i="11"/>
  <c r="S5" i="11" s="1"/>
  <c r="T5" i="11" s="1"/>
  <c r="U5" i="11" s="1"/>
  <c r="V5" i="11" s="1"/>
  <c r="W5" i="11" s="1"/>
  <c r="W4" i="11" s="1"/>
  <c r="K6" i="11"/>
  <c r="H39" i="11" l="1"/>
  <c r="H21" i="11"/>
  <c r="H22" i="11"/>
  <c r="E23" i="11"/>
  <c r="F23" i="11" s="1"/>
  <c r="E25" i="11" s="1"/>
  <c r="X5" i="11"/>
  <c r="Y5" i="11" s="1"/>
  <c r="Z5" i="11" s="1"/>
  <c r="AA5" i="11" s="1"/>
  <c r="AB5" i="11" s="1"/>
  <c r="AC5" i="11" s="1"/>
  <c r="AD5" i="11" s="1"/>
  <c r="AE5" i="11" s="1"/>
  <c r="AF5" i="11" s="1"/>
  <c r="AG5" i="11" s="1"/>
  <c r="AH5" i="11" s="1"/>
  <c r="AI5" i="11" s="1"/>
  <c r="AJ5" i="11" s="1"/>
  <c r="L6" i="11"/>
  <c r="F25" i="11" l="1"/>
  <c r="H25" i="11" s="1"/>
  <c r="H23" i="11"/>
  <c r="AD4" i="11"/>
  <c r="AK5" i="11"/>
  <c r="AL5" i="11" s="1"/>
  <c r="AM5" i="11" s="1"/>
  <c r="AN5" i="11" s="1"/>
  <c r="AO5" i="11" s="1"/>
  <c r="AP5" i="11" s="1"/>
  <c r="AQ5" i="11" s="1"/>
  <c r="M6" i="11"/>
  <c r="E29" i="11" l="1"/>
  <c r="E26" i="11"/>
  <c r="AR5" i="11"/>
  <c r="AS5" i="11" s="1"/>
  <c r="AK4" i="11"/>
  <c r="N6" i="11"/>
  <c r="F26" i="11" l="1"/>
  <c r="H26" i="11"/>
  <c r="F29" i="11"/>
  <c r="E30" i="11" s="1"/>
  <c r="F30" i="11" s="1"/>
  <c r="H29" i="11"/>
  <c r="AT5" i="11"/>
  <c r="AS6" i="11"/>
  <c r="AR4" i="11"/>
  <c r="O6" i="11"/>
  <c r="H30" i="11" l="1"/>
  <c r="AU5" i="11"/>
  <c r="AT6" i="11"/>
  <c r="AV5" i="11" l="1"/>
  <c r="AU6" i="11"/>
  <c r="P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<sst xmlns="http://schemas.openxmlformats.org/spreadsheetml/2006/main" count="179" uniqueCount="90">
  <si>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</si>
  <si>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</si>
  <si>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</si>
  <si>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</si>
  <si>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</si>
  <si>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</si>
  <si>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</si>
  <si>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</si>
  <si>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</si>
  <si>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</si>
  <si>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</si>
  <si>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</si>
  <si>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</si>
  <si>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</si>
  <si>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</si>
  <si>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</si>
  <si>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</si>
  <si>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</si>
  <si>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</si>
  <si>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</si>
  <si>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</si>
  <si>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</si>
  <si>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</si>
  <si>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</si>
  <si>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</si>
  <si>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</si>
  <si>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</si>
  <si>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</si>
  <si>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</si>
  <si>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</si>
  <si>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</si>
  <si>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</si>
  <si>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</si>
  <si>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</si>
  <si>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</si>
  <si>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</si>
  <si>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</si>
  <si>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</si>
  <si>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</si>
  <si>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</si>
  <si>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</si>
  <si>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</si>
  <si>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</si>
  <si>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</si>
  <si>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</si>
  <si>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</si>
  <si>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</si>
  <si>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</si>
  <si>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</si>
  <si>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</si>
  <si>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</si>
  <si>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</si>
  <si>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</si>
  <si>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</si>
  <si>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</si>
  <si>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</si>
  <si>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</si>
  <si>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</si>
  <si>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7/28/25</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</si>
  <si>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</si>
  <si>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</si>
  <si>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</si>
  <si>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</si>
  <si>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</si>
  <si>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</si>
  <si>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</si>
  <si>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</si>
  <si>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</si>
  <si>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</si>
  <si>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</si>
  <si>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</si>
  <si>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</si>
  <si>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Fill out C3 Table</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</si>
  <si>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</si>
  <si>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</si>
  <si>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</si>
  <si>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</si>
  <si>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</si>
  <si>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</si>
  <si>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</si>
  <si>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</si>
  <si>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</si>
  <si>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</si>
  <si>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</si>
  <si>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</si>
  <si>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</si>
  <si>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</si>
  <si>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Set up Database and/or Spreadsheet Data Software</t>
  </si>
  <si>
    <t>Apply Data Validation Techniques to Database</t>
  </si>
  <si>
    <t>Document Range of Suitable Testing Techniques in a Test Plan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</si>
</sst>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0">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7">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6"/>
      <tableStyleElement type="headerRow" dxfId="115"/>
      <tableStyleElement type="totalRow" dxfId="114"/>
      <tableStyleElement type="firstColumn" dxfId="113"/>
      <tableStyleElement type="lastColumn" dxfId="112"/>
      <tableStyleElement type="firstRowStripe" dxfId="111"/>
      <tableStyleElement type="secondRowStripe" dxfId="110"/>
      <tableStyleElement type="firstColumnStripe" dxfId="109"/>
      <tableStyleElement type="secondColumnStripe" dxfId="10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12</xdr:col>
      <xdr:colOff>202364</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71921" y="3839307"/>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15167</xdr:colOff>
      <xdr:row>16</xdr:row>
      <xdr:rowOff>15630</xdr:rowOff>
    </xdr:from>
    <xdr:to>
      <xdr:col>16</xdr:col>
      <xdr:colOff>3071</xdr:colOff>
      <xdr:row>16</xdr:row>
      <xdr:rowOff>372440</xdr:rowOff>
    </xdr:to>
    <xdr:sp macro="" textlink="">
      <xdr:nvSpPr>
        <xdr:cNvPr id="6" name="Diamond 5">
          <a:extLst>
            <a:ext uri="{FF2B5EF4-FFF2-40B4-BE49-F238E27FC236}">
              <a16:creationId xmlns:a16="http://schemas.microsoft.com/office/drawing/2014/main" id="{759AA1D7-4290-794B-AADB-E1A42FD887A0}"/>
            </a:ext>
          </a:extLst>
        </xdr:cNvPr>
        <xdr:cNvSpPr/>
      </xdr:nvSpPr>
      <xdr:spPr>
        <a:xfrm>
          <a:off x="7293244" y="6121399"/>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21028</xdr:colOff>
      <xdr:row>22</xdr:row>
      <xdr:rowOff>21493</xdr:rowOff>
    </xdr:from>
    <xdr:to>
      <xdr:col>23</xdr:col>
      <xdr:colOff>8932</xdr:colOff>
      <xdr:row>22</xdr:row>
      <xdr:rowOff>378303</xdr:rowOff>
    </xdr:to>
    <xdr:sp macro="" textlink="">
      <xdr:nvSpPr>
        <xdr:cNvPr id="8" name="Diamond 7">
          <a:extLst>
            <a:ext uri="{FF2B5EF4-FFF2-40B4-BE49-F238E27FC236}">
              <a16:creationId xmlns:a16="http://schemas.microsoft.com/office/drawing/2014/main" id="{5FF02BEE-CE74-9844-8BD0-544C35268117}"/>
            </a:ext>
          </a:extLst>
        </xdr:cNvPr>
        <xdr:cNvSpPr/>
      </xdr:nvSpPr>
      <xdr:spPr>
        <a:xfrm>
          <a:off x="8735182" y="8413262"/>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393149" y="3498740"/>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0</xdr:colOff>
      <xdr:row>14</xdr:row>
      <xdr:rowOff>0</xdr:rowOff>
    </xdr:from>
    <xdr:to>
      <xdr:col>25</xdr:col>
      <xdr:colOff>84670</xdr:colOff>
      <xdr:row>14</xdr:row>
      <xdr:rowOff>243418</xdr:rowOff>
    </xdr:to>
    <xdr:cxnSp macro="">
      <xdr:nvCxnSpPr>
        <xdr:cNvPr id="16" name="Elbow Connector 15">
          <a:extLst>
            <a:ext uri="{FF2B5EF4-FFF2-40B4-BE49-F238E27FC236}">
              <a16:creationId xmlns:a16="http://schemas.microsoft.com/office/drawing/2014/main" id="{31480508-6495-4F40-8E41-BBF9A4B9BA51}"/>
            </a:ext>
          </a:extLst>
        </xdr:cNvPr>
        <xdr:cNvCxnSpPr/>
      </xdr:nvCxnSpPr>
      <xdr:spPr>
        <a:xfrm rot="16200000" flipH="1">
          <a:off x="9181043" y="54133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27</xdr:col>
      <xdr:colOff>0</xdr:colOff>
      <xdr:row>14</xdr:row>
      <xdr:rowOff>0</xdr:rowOff>
    </xdr:from>
    <xdr:to>
      <xdr:col>27</xdr:col>
      <xdr:colOff>91724</xdr:colOff>
      <xdr:row>15</xdr:row>
      <xdr:rowOff>217093</xdr:rowOff>
    </xdr:to>
    <xdr:cxnSp macro="">
      <xdr:nvCxnSpPr>
        <xdr:cNvPr id="19" name="Elbow Connector 18">
          <a:extLst>
            <a:ext uri="{FF2B5EF4-FFF2-40B4-BE49-F238E27FC236}">
              <a16:creationId xmlns:a16="http://schemas.microsoft.com/office/drawing/2014/main" id="{FB4C0FCB-2F44-C64B-A2A6-5832DD9AF0B2}"/>
            </a:ext>
          </a:extLst>
        </xdr:cNvPr>
        <xdr:cNvCxnSpPr/>
      </xdr:nvCxnSpPr>
      <xdr:spPr>
        <a:xfrm rot="16200000" flipH="1">
          <a:off x="9409398" y="5587185"/>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0</xdr:colOff>
      <xdr:row>14</xdr:row>
      <xdr:rowOff>0</xdr:rowOff>
    </xdr:from>
    <xdr:to>
      <xdr:col>28</xdr:col>
      <xdr:colOff>188987</xdr:colOff>
      <xdr:row>14</xdr:row>
      <xdr:rowOff>356810</xdr:rowOff>
    </xdr:to>
    <xdr:sp macro="" textlink="">
      <xdr:nvSpPr>
        <xdr:cNvPr id="21" name="Diamond 20">
          <a:extLst>
            <a:ext uri="{FF2B5EF4-FFF2-40B4-BE49-F238E27FC236}">
              <a16:creationId xmlns:a16="http://schemas.microsoft.com/office/drawing/2014/main" id="{4BC9AA88-9781-BA4B-86D4-6788567E02AF}"/>
            </a:ext>
          </a:extLst>
        </xdr:cNvPr>
        <xdr:cNvSpPr/>
      </xdr:nvSpPr>
      <xdr:spPr>
        <a:xfrm>
          <a:off x="9863667" y="5334000"/>
          <a:ext cx="188987"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9769</xdr:colOff>
      <xdr:row>24</xdr:row>
      <xdr:rowOff>9770</xdr:rowOff>
    </xdr:from>
    <xdr:to>
      <xdr:col>22</xdr:col>
      <xdr:colOff>198756</xdr:colOff>
      <xdr:row>24</xdr:row>
      <xdr:rowOff>366580</xdr:rowOff>
    </xdr:to>
    <xdr:sp macro="" textlink="">
      <xdr:nvSpPr>
        <xdr:cNvPr id="28" name="Diamond 27">
          <a:extLst>
            <a:ext uri="{FF2B5EF4-FFF2-40B4-BE49-F238E27FC236}">
              <a16:creationId xmlns:a16="http://schemas.microsoft.com/office/drawing/2014/main" id="{00B44EF1-BE8A-A64B-BD23-B079CB6B851F}"/>
            </a:ext>
          </a:extLst>
        </xdr:cNvPr>
        <xdr:cNvSpPr/>
      </xdr:nvSpPr>
      <xdr:spPr>
        <a:xfrm>
          <a:off x="8723923" y="9163539"/>
          <a:ext cx="188987"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32155" y="1242078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644096" y="1432802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28096" y="1280178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02882" y="13723471"/>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22400"/>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16933</xdr:colOff>
      <xdr:row>38</xdr:row>
      <xdr:rowOff>16933</xdr:rowOff>
    </xdr:from>
    <xdr:to>
      <xdr:col>48</xdr:col>
      <xdr:colOff>766</xdr:colOff>
      <xdr:row>38</xdr:row>
      <xdr:rowOff>373743</xdr:rowOff>
    </xdr:to>
    <xdr:sp macro="" textlink="">
      <xdr:nvSpPr>
        <xdr:cNvPr id="42" name="Diamond 41">
          <a:extLst>
            <a:ext uri="{FF2B5EF4-FFF2-40B4-BE49-F238E27FC236}">
              <a16:creationId xmlns:a16="http://schemas.microsoft.com/office/drawing/2014/main" id="{8B30BAF0-E0C8-B440-873E-3CA3B5113F32}"/>
            </a:ext>
          </a:extLst>
        </xdr:cNvPr>
        <xdr:cNvSpPr/>
      </xdr:nvSpPr>
      <xdr:spPr>
        <a:xfrm>
          <a:off x="13783733" y="14503400"/>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H197"/>
  <sheetViews>
    <sheetView showGridLines="0" tabSelected="1" showRuler="0" topLeftCell="A31" zoomScale="80" zoomScaleNormal="80" zoomScalePageLayoutView="70" workbookViewId="0">
      <selection activeCell="B45" sqref="B45"/>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04" t="s">
        <v>41</v>
      </c>
      <c r="J1" s="105"/>
      <c r="K1" s="105"/>
      <c r="L1" s="105"/>
      <c r="M1" s="105"/>
      <c r="N1" s="105"/>
      <c r="O1" s="105"/>
      <c r="P1" s="19"/>
      <c r="Q1" s="103">
        <f>DATE(2025,5,8)</f>
        <v>45785</v>
      </c>
      <c r="R1" s="102"/>
      <c r="S1" s="102"/>
      <c r="T1" s="102"/>
      <c r="U1" s="102"/>
      <c r="V1" s="102"/>
      <c r="W1" s="102"/>
      <c r="X1" s="102"/>
      <c r="Y1" s="102"/>
      <c r="Z1" s="102"/>
    </row>
    <row r="2" spans="1:120" ht="30" customHeight="1" x14ac:dyDescent="0.4">
      <c r="B2" s="81" t="s">
        <v>19</v>
      </c>
      <c r="C2" s="82" t="s">
        <v>20</v>
      </c>
      <c r="D2" s="17"/>
      <c r="E2" s="18"/>
      <c r="F2" s="17"/>
      <c r="I2" s="104" t="s">
        <v>42</v>
      </c>
      <c r="J2" s="105"/>
      <c r="K2" s="105"/>
      <c r="L2" s="105"/>
      <c r="M2" s="105"/>
      <c r="N2" s="105"/>
      <c r="O2" s="105"/>
      <c r="P2" s="19"/>
      <c r="Q2" s="101">
        <v>1</v>
      </c>
      <c r="R2" s="102"/>
      <c r="S2" s="102"/>
      <c r="T2" s="102"/>
      <c r="U2" s="102"/>
      <c r="V2" s="102"/>
      <c r="W2" s="102"/>
      <c r="X2" s="102"/>
      <c r="Y2" s="102"/>
      <c r="Z2" s="102"/>
    </row>
    <row r="3" spans="1:120" s="21" customFormat="1" ht="30" customHeight="1" x14ac:dyDescent="0.15">
      <c r="A3" s="10"/>
      <c r="B3" s="20" t="s">
        <v>6</v>
      </c>
      <c r="D3" s="22"/>
      <c r="E3" s="23"/>
    </row>
    <row r="4" spans="1:120" s="21" customFormat="1" ht="30" customHeight="1" x14ac:dyDescent="0.15">
      <c r="A4" s="11"/>
      <c r="B4" s="24" t="s">
        <v>11</v>
      </c>
      <c r="E4" s="25"/>
      <c r="I4" s="98">
        <f>I5</f>
        <v>45782</v>
      </c>
      <c r="J4" s="96"/>
      <c r="K4" s="96"/>
      <c r="L4" s="96"/>
      <c r="M4" s="96"/>
      <c r="N4" s="96"/>
      <c r="O4" s="96"/>
      <c r="P4" s="96">
        <f>P5</f>
        <v>45789</v>
      </c>
      <c r="Q4" s="96"/>
      <c r="R4" s="96"/>
      <c r="S4" s="96"/>
      <c r="T4" s="96"/>
      <c r="U4" s="96"/>
      <c r="V4" s="96"/>
      <c r="W4" s="96">
        <f>W5</f>
        <v>45796</v>
      </c>
      <c r="X4" s="96"/>
      <c r="Y4" s="96"/>
      <c r="Z4" s="96"/>
      <c r="AA4" s="96"/>
      <c r="AB4" s="96"/>
      <c r="AC4" s="96"/>
      <c r="AD4" s="96">
        <f>AD5</f>
        <v>45803</v>
      </c>
      <c r="AE4" s="96"/>
      <c r="AF4" s="96"/>
      <c r="AG4" s="96"/>
      <c r="AH4" s="96"/>
      <c r="AI4" s="96"/>
      <c r="AJ4" s="96"/>
      <c r="AK4" s="96">
        <f>AK5</f>
        <v>45810</v>
      </c>
      <c r="AL4" s="96"/>
      <c r="AM4" s="96"/>
      <c r="AN4" s="96"/>
      <c r="AO4" s="96"/>
      <c r="AP4" s="96"/>
      <c r="AQ4" s="96"/>
      <c r="AR4" s="96">
        <f>AR5</f>
        <v>45817</v>
      </c>
      <c r="AS4" s="96"/>
      <c r="AT4" s="96"/>
      <c r="AU4" s="96"/>
      <c r="AV4" s="96"/>
      <c r="AW4" s="96"/>
      <c r="AX4" s="96"/>
      <c r="AY4" s="96">
        <f>AY5</f>
        <v>45824</v>
      </c>
      <c r="AZ4" s="96"/>
      <c r="BA4" s="96"/>
      <c r="BB4" s="96"/>
      <c r="BC4" s="96"/>
      <c r="BD4" s="96"/>
      <c r="BE4" s="96"/>
      <c r="BF4" s="96">
        <f>BF5</f>
        <v>45831</v>
      </c>
      <c r="BG4" s="96"/>
      <c r="BH4" s="96"/>
      <c r="BI4" s="96"/>
      <c r="BJ4" s="96"/>
      <c r="BK4" s="96"/>
      <c r="BL4" s="97"/>
      <c r="BM4" s="96">
        <f>BM5</f>
        <v>45838</v>
      </c>
      <c r="BN4" s="96"/>
      <c r="BO4" s="96"/>
      <c r="BP4" s="96"/>
      <c r="BQ4" s="96"/>
      <c r="BR4" s="96"/>
      <c r="BS4" s="97"/>
      <c r="BT4" s="96">
        <f>BT5</f>
        <v>45845</v>
      </c>
      <c r="BU4" s="96"/>
      <c r="BV4" s="96"/>
      <c r="BW4" s="96"/>
      <c r="BX4" s="96"/>
      <c r="BY4" s="96"/>
      <c r="BZ4" s="97"/>
      <c r="CA4" s="96">
        <f>CA5</f>
        <v>45852</v>
      </c>
      <c r="CB4" s="96"/>
      <c r="CC4" s="96"/>
      <c r="CD4" s="96"/>
      <c r="CE4" s="96"/>
      <c r="CF4" s="96"/>
      <c r="CG4" s="97"/>
      <c r="CH4" s="96">
        <f>CH5</f>
        <v>45859</v>
      </c>
      <c r="CI4" s="96"/>
      <c r="CJ4" s="96"/>
      <c r="CK4" s="96"/>
      <c r="CL4" s="96"/>
      <c r="CM4" s="96"/>
      <c r="CN4" s="97"/>
      <c r="CO4" s="96">
        <f>CO5</f>
        <v>45866</v>
      </c>
      <c r="CP4" s="96"/>
      <c r="CQ4" s="96"/>
      <c r="CR4" s="96"/>
      <c r="CS4" s="96"/>
      <c r="CT4" s="96"/>
      <c r="CU4" s="97"/>
      <c r="CV4" s="96">
        <f>CV5</f>
        <v>45873</v>
      </c>
      <c r="CW4" s="96"/>
      <c r="CX4" s="96"/>
      <c r="CY4" s="96"/>
      <c r="CZ4" s="96"/>
      <c r="DA4" s="96"/>
      <c r="DB4" s="97"/>
      <c r="DC4" s="96">
        <f>DC5</f>
        <v>45880</v>
      </c>
      <c r="DD4" s="96"/>
      <c r="DE4" s="96"/>
      <c r="DF4" s="96"/>
      <c r="DG4" s="96"/>
      <c r="DH4" s="96"/>
      <c r="DI4" s="97"/>
      <c r="DJ4" s="96">
        <f>DJ5</f>
        <v>45887</v>
      </c>
      <c r="DK4" s="96"/>
      <c r="DL4" s="96"/>
      <c r="DM4" s="96"/>
      <c r="DN4" s="96"/>
      <c r="DO4" s="96"/>
      <c r="DP4" s="97"/>
    </row>
    <row r="5" spans="1:120" s="21" customFormat="1" ht="15" customHeight="1" x14ac:dyDescent="0.15">
      <c r="A5" s="106"/>
      <c r="B5" s="107" t="s">
        <v>45</v>
      </c>
      <c r="C5" s="109" t="s">
        <v>43</v>
      </c>
      <c r="D5" s="99" t="s">
        <v>0</v>
      </c>
      <c r="E5" s="99" t="s">
        <v>2</v>
      </c>
      <c r="F5" s="9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AX5+1</f>
        <v>45824</v>
      </c>
      <c r="AZ5" s="26">
        <f>AY5+1</f>
        <v>45825</v>
      </c>
      <c r="BA5" s="26">
        <f t="shared" ref="BA5:BE5" si="1">AZ5+1</f>
        <v>45826</v>
      </c>
      <c r="BB5" s="26">
        <f t="shared" si="1"/>
        <v>45827</v>
      </c>
      <c r="BC5" s="26">
        <f t="shared" si="1"/>
        <v>45828</v>
      </c>
      <c r="BD5" s="26">
        <f t="shared" si="1"/>
        <v>45829</v>
      </c>
      <c r="BE5" s="27">
        <f t="shared" si="1"/>
        <v>45830</v>
      </c>
      <c r="BF5" s="28">
        <f>BE5+1</f>
        <v>45831</v>
      </c>
      <c r="BG5" s="26">
        <f>BF5+1</f>
        <v>45832</v>
      </c>
      <c r="BH5" s="26">
        <f t="shared" ref="BH5:BL5" si="2">BG5+1</f>
        <v>45833</v>
      </c>
      <c r="BI5" s="26">
        <f t="shared" si="2"/>
        <v>45834</v>
      </c>
      <c r="BJ5" s="26">
        <f t="shared" si="2"/>
        <v>45835</v>
      </c>
      <c r="BK5" s="26">
        <f t="shared" si="2"/>
        <v>45836</v>
      </c>
      <c r="BL5" s="26">
        <f t="shared" si="2"/>
        <v>45837</v>
      </c>
      <c r="BM5" s="28">
        <f>BL5+1</f>
        <v>45838</v>
      </c>
      <c r="BN5" s="26">
        <f>BM5+1</f>
        <v>45839</v>
      </c>
      <c r="BO5" s="26">
        <f t="shared" ref="BO5" si="3">BN5+1</f>
        <v>45840</v>
      </c>
      <c r="BP5" s="26">
        <f t="shared" ref="BP5" si="4">BO5+1</f>
        <v>45841</v>
      </c>
      <c r="BQ5" s="26">
        <f t="shared" ref="BQ5" si="5">BP5+1</f>
        <v>45842</v>
      </c>
      <c r="BR5" s="26">
        <f t="shared" ref="BR5" si="6">BQ5+1</f>
        <v>45843</v>
      </c>
      <c r="BS5" s="26">
        <f t="shared" ref="BS5" si="7">BR5+1</f>
        <v>45844</v>
      </c>
      <c r="BT5" s="28">
        <f>BS5+1</f>
        <v>45845</v>
      </c>
      <c r="BU5" s="26">
        <f>BT5+1</f>
        <v>45846</v>
      </c>
      <c r="BV5" s="26">
        <f t="shared" ref="BV5" si="8">BU5+1</f>
        <v>45847</v>
      </c>
      <c r="BW5" s="26">
        <f t="shared" ref="BW5" si="9">BV5+1</f>
        <v>45848</v>
      </c>
      <c r="BX5" s="26">
        <f t="shared" ref="BX5" si="10">BW5+1</f>
        <v>45849</v>
      </c>
      <c r="BY5" s="26">
        <f t="shared" ref="BY5" si="11">BX5+1</f>
        <v>45850</v>
      </c>
      <c r="BZ5" s="26">
        <f t="shared" ref="BZ5" si="12">BY5+1</f>
        <v>45851</v>
      </c>
      <c r="CA5" s="28">
        <f>BZ5+1</f>
        <v>45852</v>
      </c>
      <c r="CB5" s="26">
        <f>CA5+1</f>
        <v>45853</v>
      </c>
      <c r="CC5" s="26">
        <f t="shared" ref="CC5" si="13">CB5+1</f>
        <v>45854</v>
      </c>
      <c r="CD5" s="26">
        <f t="shared" ref="CD5" si="14">CC5+1</f>
        <v>45855</v>
      </c>
      <c r="CE5" s="26">
        <f t="shared" ref="CE5" si="15">CD5+1</f>
        <v>45856</v>
      </c>
      <c r="CF5" s="26">
        <f t="shared" ref="CF5" si="16">CE5+1</f>
        <v>45857</v>
      </c>
      <c r="CG5" s="26">
        <f t="shared" ref="CG5" si="17">CF5+1</f>
        <v>45858</v>
      </c>
      <c r="CH5" s="28">
        <f>CG5+1</f>
        <v>45859</v>
      </c>
      <c r="CI5" s="26">
        <f>CH5+1</f>
        <v>45860</v>
      </c>
      <c r="CJ5" s="26">
        <f t="shared" ref="CJ5" si="18">CI5+1</f>
        <v>45861</v>
      </c>
      <c r="CK5" s="26">
        <f t="shared" ref="CK5" si="19">CJ5+1</f>
        <v>45862</v>
      </c>
      <c r="CL5" s="26">
        <f t="shared" ref="CL5" si="20">CK5+1</f>
        <v>45863</v>
      </c>
      <c r="CM5" s="26">
        <f t="shared" ref="CM5" si="21">CL5+1</f>
        <v>45864</v>
      </c>
      <c r="CN5" s="26">
        <f t="shared" ref="CN5" si="22">CM5+1</f>
        <v>45865</v>
      </c>
      <c r="CO5" s="28">
        <f>CN5+1</f>
        <v>45866</v>
      </c>
      <c r="CP5" s="26">
        <f>CO5+1</f>
        <v>45867</v>
      </c>
      <c r="CQ5" s="26">
        <f t="shared" ref="CQ5" si="23">CP5+1</f>
        <v>45868</v>
      </c>
      <c r="CR5" s="26">
        <f t="shared" ref="CR5" si="24">CQ5+1</f>
        <v>45869</v>
      </c>
      <c r="CS5" s="26">
        <f t="shared" ref="CS5" si="25">CR5+1</f>
        <v>45870</v>
      </c>
      <c r="CT5" s="26">
        <f t="shared" ref="CT5" si="26">CS5+1</f>
        <v>45871</v>
      </c>
      <c r="CU5" s="26">
        <f t="shared" ref="CU5" si="27">CT5+1</f>
        <v>45872</v>
      </c>
      <c r="CV5" s="28">
        <f>CU5+1</f>
        <v>45873</v>
      </c>
      <c r="CW5" s="26">
        <f>CV5+1</f>
        <v>45874</v>
      </c>
      <c r="CX5" s="26">
        <f t="shared" ref="CX5" si="28">CW5+1</f>
        <v>45875</v>
      </c>
      <c r="CY5" s="26">
        <f t="shared" ref="CY5" si="29">CX5+1</f>
        <v>45876</v>
      </c>
      <c r="CZ5" s="26">
        <f t="shared" ref="CZ5" si="30">CY5+1</f>
        <v>45877</v>
      </c>
      <c r="DA5" s="26">
        <f t="shared" ref="DA5" si="31">CZ5+1</f>
        <v>45878</v>
      </c>
      <c r="DB5" s="26">
        <f t="shared" ref="DB5" si="32">DA5+1</f>
        <v>45879</v>
      </c>
      <c r="DC5" s="28">
        <f>DB5+1</f>
        <v>45880</v>
      </c>
      <c r="DD5" s="26">
        <f>DC5+1</f>
        <v>45881</v>
      </c>
      <c r="DE5" s="26">
        <f t="shared" ref="DE5" si="33">DD5+1</f>
        <v>45882</v>
      </c>
      <c r="DF5" s="26">
        <f t="shared" ref="DF5" si="34">DE5+1</f>
        <v>45883</v>
      </c>
      <c r="DG5" s="26">
        <f t="shared" ref="DG5" si="35">DF5+1</f>
        <v>45884</v>
      </c>
      <c r="DH5" s="26">
        <f t="shared" ref="DH5" si="36">DG5+1</f>
        <v>45885</v>
      </c>
      <c r="DI5" s="26">
        <f t="shared" ref="DI5" si="37">DH5+1</f>
        <v>45886</v>
      </c>
      <c r="DJ5" s="28">
        <f>DI5+1</f>
        <v>45887</v>
      </c>
      <c r="DK5" s="26">
        <f>DJ5+1</f>
        <v>45888</v>
      </c>
      <c r="DL5" s="26">
        <f t="shared" ref="DL5" si="38">DK5+1</f>
        <v>45889</v>
      </c>
      <c r="DM5" s="26">
        <f t="shared" ref="DM5" si="39">DL5+1</f>
        <v>45890</v>
      </c>
      <c r="DN5" s="26">
        <f t="shared" ref="DN5" si="40">DM5+1</f>
        <v>45891</v>
      </c>
      <c r="DO5" s="26">
        <f t="shared" ref="DO5" si="41">DN5+1</f>
        <v>45892</v>
      </c>
      <c r="DP5" s="26">
        <f t="shared" ref="DP5" si="42">DO5+1</f>
        <v>45893</v>
      </c>
    </row>
    <row r="6" spans="1:120" s="21" customFormat="1" ht="15" customHeight="1" thickBot="1" x14ac:dyDescent="0.2">
      <c r="A6" s="106"/>
      <c r="B6" s="108"/>
      <c r="C6" s="100"/>
      <c r="D6" s="100"/>
      <c r="E6" s="100"/>
      <c r="F6" s="100"/>
      <c r="I6" s="29" t="str">
        <f t="shared" ref="I6:AN6" si="43">LEFT(TEXT(I5,"ddd"),1)</f>
        <v>M</v>
      </c>
      <c r="J6" s="30" t="str">
        <f t="shared" si="43"/>
        <v>T</v>
      </c>
      <c r="K6" s="30" t="str">
        <f t="shared" si="43"/>
        <v>W</v>
      </c>
      <c r="L6" s="30" t="str">
        <f t="shared" si="43"/>
        <v>T</v>
      </c>
      <c r="M6" s="30" t="str">
        <f t="shared" si="43"/>
        <v>F</v>
      </c>
      <c r="N6" s="30" t="str">
        <f t="shared" si="43"/>
        <v>S</v>
      </c>
      <c r="O6" s="30" t="str">
        <f t="shared" si="43"/>
        <v>S</v>
      </c>
      <c r="P6" s="30" t="str">
        <f t="shared" si="43"/>
        <v>M</v>
      </c>
      <c r="Q6" s="30" t="str">
        <f>LEFT(TEXT(Q5,"ddd"),1)</f>
        <v>T</v>
      </c>
      <c r="R6" s="30" t="str">
        <f t="shared" si="43"/>
        <v>W</v>
      </c>
      <c r="S6" s="30" t="str">
        <f t="shared" si="43"/>
        <v>T</v>
      </c>
      <c r="T6" s="30" t="str">
        <f t="shared" si="43"/>
        <v>F</v>
      </c>
      <c r="U6" s="30" t="str">
        <f t="shared" si="43"/>
        <v>S</v>
      </c>
      <c r="V6" s="30" t="str">
        <f t="shared" si="43"/>
        <v>S</v>
      </c>
      <c r="W6" s="30" t="str">
        <f t="shared" si="43"/>
        <v>M</v>
      </c>
      <c r="X6" s="30" t="str">
        <f t="shared" si="43"/>
        <v>T</v>
      </c>
      <c r="Y6" s="30" t="str">
        <f t="shared" si="43"/>
        <v>W</v>
      </c>
      <c r="Z6" s="30" t="str">
        <f t="shared" si="43"/>
        <v>T</v>
      </c>
      <c r="AA6" s="30" t="str">
        <f t="shared" si="43"/>
        <v>F</v>
      </c>
      <c r="AB6" s="30" t="str">
        <f t="shared" si="43"/>
        <v>S</v>
      </c>
      <c r="AC6" s="30" t="str">
        <f t="shared" si="43"/>
        <v>S</v>
      </c>
      <c r="AD6" s="30" t="str">
        <f t="shared" si="43"/>
        <v>M</v>
      </c>
      <c r="AE6" s="30" t="str">
        <f t="shared" si="43"/>
        <v>T</v>
      </c>
      <c r="AF6" s="30" t="str">
        <f t="shared" si="43"/>
        <v>W</v>
      </c>
      <c r="AG6" s="30" t="str">
        <f t="shared" si="43"/>
        <v>T</v>
      </c>
      <c r="AH6" s="30" t="str">
        <f t="shared" si="43"/>
        <v>F</v>
      </c>
      <c r="AI6" s="30" t="str">
        <f t="shared" si="43"/>
        <v>S</v>
      </c>
      <c r="AJ6" s="30" t="str">
        <f t="shared" si="43"/>
        <v>S</v>
      </c>
      <c r="AK6" s="30" t="str">
        <f t="shared" si="43"/>
        <v>M</v>
      </c>
      <c r="AL6" s="30" t="str">
        <f t="shared" si="43"/>
        <v>T</v>
      </c>
      <c r="AM6" s="30" t="str">
        <f t="shared" si="43"/>
        <v>W</v>
      </c>
      <c r="AN6" s="30" t="str">
        <f t="shared" si="43"/>
        <v>T</v>
      </c>
      <c r="AO6" s="30" t="str">
        <f t="shared" ref="AO6:BL6" si="44">LEFT(TEXT(AO5,"ddd"),1)</f>
        <v>F</v>
      </c>
      <c r="AP6" s="30" t="str">
        <f t="shared" si="44"/>
        <v>S</v>
      </c>
      <c r="AQ6" s="30" t="str">
        <f t="shared" si="44"/>
        <v>S</v>
      </c>
      <c r="AR6" s="30" t="str">
        <f t="shared" si="44"/>
        <v>M</v>
      </c>
      <c r="AS6" s="30" t="str">
        <f t="shared" si="44"/>
        <v>T</v>
      </c>
      <c r="AT6" s="30" t="str">
        <f t="shared" si="44"/>
        <v>W</v>
      </c>
      <c r="AU6" s="30" t="str">
        <f t="shared" si="44"/>
        <v>T</v>
      </c>
      <c r="AV6" s="30" t="str">
        <f t="shared" si="44"/>
        <v>F</v>
      </c>
      <c r="AW6" s="30" t="str">
        <f t="shared" si="44"/>
        <v>S</v>
      </c>
      <c r="AX6" s="30" t="str">
        <f t="shared" si="44"/>
        <v>S</v>
      </c>
      <c r="AY6" s="30" t="str">
        <f t="shared" si="44"/>
        <v>M</v>
      </c>
      <c r="AZ6" s="30" t="str">
        <f t="shared" si="44"/>
        <v>T</v>
      </c>
      <c r="BA6" s="30" t="str">
        <f t="shared" si="44"/>
        <v>W</v>
      </c>
      <c r="BB6" s="30" t="str">
        <f t="shared" si="44"/>
        <v>T</v>
      </c>
      <c r="BC6" s="30" t="str">
        <f t="shared" si="44"/>
        <v>F</v>
      </c>
      <c r="BD6" s="30" t="str">
        <f t="shared" si="44"/>
        <v>S</v>
      </c>
      <c r="BE6" s="30" t="str">
        <f t="shared" si="44"/>
        <v>S</v>
      </c>
      <c r="BF6" s="30" t="str">
        <f t="shared" si="44"/>
        <v>M</v>
      </c>
      <c r="BG6" s="30" t="str">
        <f t="shared" si="44"/>
        <v>T</v>
      </c>
      <c r="BH6" s="30" t="str">
        <f t="shared" si="44"/>
        <v>W</v>
      </c>
      <c r="BI6" s="30" t="str">
        <f t="shared" si="44"/>
        <v>T</v>
      </c>
      <c r="BJ6" s="30" t="str">
        <f t="shared" si="44"/>
        <v>F</v>
      </c>
      <c r="BK6" s="30" t="str">
        <f t="shared" si="44"/>
        <v>S</v>
      </c>
      <c r="BL6" s="31" t="str">
        <f t="shared" si="44"/>
        <v>S</v>
      </c>
      <c r="BM6" s="30" t="str">
        <f t="shared" ref="BM6:BS6" si="45">LEFT(TEXT(BM5,"ddd"),1)</f>
        <v>M</v>
      </c>
      <c r="BN6" s="30" t="str">
        <f t="shared" si="45"/>
        <v>T</v>
      </c>
      <c r="BO6" s="30" t="str">
        <f t="shared" si="45"/>
        <v>W</v>
      </c>
      <c r="BP6" s="30" t="str">
        <f t="shared" si="45"/>
        <v>T</v>
      </c>
      <c r="BQ6" s="30" t="str">
        <f t="shared" si="45"/>
        <v>F</v>
      </c>
      <c r="BR6" s="30" t="str">
        <f t="shared" si="45"/>
        <v>S</v>
      </c>
      <c r="BS6" s="31" t="str">
        <f t="shared" si="45"/>
        <v>S</v>
      </c>
      <c r="BT6" s="30" t="str">
        <f t="shared" ref="BT6:BZ6" si="46">LEFT(TEXT(BT5,"ddd"),1)</f>
        <v>M</v>
      </c>
      <c r="BU6" s="30" t="str">
        <f t="shared" si="46"/>
        <v>T</v>
      </c>
      <c r="BV6" s="30" t="str">
        <f t="shared" si="46"/>
        <v>W</v>
      </c>
      <c r="BW6" s="30" t="str">
        <f t="shared" si="46"/>
        <v>T</v>
      </c>
      <c r="BX6" s="30" t="str">
        <f t="shared" si="46"/>
        <v>F</v>
      </c>
      <c r="BY6" s="30" t="str">
        <f t="shared" si="46"/>
        <v>S</v>
      </c>
      <c r="BZ6" s="31" t="str">
        <f t="shared" si="46"/>
        <v>S</v>
      </c>
      <c r="CA6" s="30" t="str">
        <f t="shared" ref="CA6:CG6" si="47">LEFT(TEXT(CA5,"ddd"),1)</f>
        <v>M</v>
      </c>
      <c r="CB6" s="30" t="str">
        <f t="shared" si="47"/>
        <v>T</v>
      </c>
      <c r="CC6" s="30" t="str">
        <f t="shared" si="47"/>
        <v>W</v>
      </c>
      <c r="CD6" s="30" t="str">
        <f t="shared" si="47"/>
        <v>T</v>
      </c>
      <c r="CE6" s="30" t="str">
        <f t="shared" si="47"/>
        <v>F</v>
      </c>
      <c r="CF6" s="30" t="str">
        <f t="shared" si="47"/>
        <v>S</v>
      </c>
      <c r="CG6" s="31" t="str">
        <f t="shared" si="47"/>
        <v>S</v>
      </c>
      <c r="CH6" s="30" t="str">
        <f t="shared" ref="CH6:CU6" si="48">LEFT(TEXT(CH5,"ddd"),1)</f>
        <v>M</v>
      </c>
      <c r="CI6" s="30" t="str">
        <f t="shared" si="48"/>
        <v>T</v>
      </c>
      <c r="CJ6" s="30" t="str">
        <f t="shared" si="48"/>
        <v>W</v>
      </c>
      <c r="CK6" s="30" t="str">
        <f t="shared" si="48"/>
        <v>T</v>
      </c>
      <c r="CL6" s="30" t="str">
        <f t="shared" si="48"/>
        <v>F</v>
      </c>
      <c r="CM6" s="30" t="str">
        <f t="shared" si="48"/>
        <v>S</v>
      </c>
      <c r="CN6" s="31" t="str">
        <f t="shared" si="48"/>
        <v>S</v>
      </c>
      <c r="CO6" s="30" t="str">
        <f t="shared" si="48"/>
        <v>M</v>
      </c>
      <c r="CP6" s="30" t="str">
        <f t="shared" si="48"/>
        <v>T</v>
      </c>
      <c r="CQ6" s="30" t="str">
        <f t="shared" si="48"/>
        <v>W</v>
      </c>
      <c r="CR6" s="30" t="str">
        <f t="shared" si="48"/>
        <v>T</v>
      </c>
      <c r="CS6" s="30" t="str">
        <f t="shared" si="48"/>
        <v>F</v>
      </c>
      <c r="CT6" s="30" t="str">
        <f t="shared" si="48"/>
        <v>S</v>
      </c>
      <c r="CU6" s="31" t="str">
        <f t="shared" si="48"/>
        <v>S</v>
      </c>
      <c r="CV6" s="30" t="str">
        <f t="shared" ref="CV6:DB6" si="49">LEFT(TEXT(CV5,"ddd"),1)</f>
        <v>M</v>
      </c>
      <c r="CW6" s="30" t="str">
        <f t="shared" si="49"/>
        <v>T</v>
      </c>
      <c r="CX6" s="30" t="str">
        <f t="shared" si="49"/>
        <v>W</v>
      </c>
      <c r="CY6" s="30" t="str">
        <f t="shared" si="49"/>
        <v>T</v>
      </c>
      <c r="CZ6" s="30" t="str">
        <f t="shared" si="49"/>
        <v>F</v>
      </c>
      <c r="DA6" s="30" t="str">
        <f t="shared" si="49"/>
        <v>S</v>
      </c>
      <c r="DB6" s="31" t="str">
        <f t="shared" si="49"/>
        <v>S</v>
      </c>
      <c r="DC6" s="30" t="str">
        <f t="shared" ref="DC6:DI6" si="50">LEFT(TEXT(DC5,"ddd"),1)</f>
        <v>M</v>
      </c>
      <c r="DD6" s="30" t="str">
        <f t="shared" si="50"/>
        <v>T</v>
      </c>
      <c r="DE6" s="30" t="str">
        <f t="shared" si="50"/>
        <v>W</v>
      </c>
      <c r="DF6" s="30" t="str">
        <f t="shared" si="50"/>
        <v>T</v>
      </c>
      <c r="DG6" s="30" t="str">
        <f t="shared" si="50"/>
        <v>F</v>
      </c>
      <c r="DH6" s="30" t="str">
        <f t="shared" si="50"/>
        <v>S</v>
      </c>
      <c r="DI6" s="31" t="str">
        <f t="shared" si="50"/>
        <v>S</v>
      </c>
      <c r="DJ6" s="30" t="str">
        <f t="shared" ref="DJ6:DP6" si="51">LEFT(TEXT(DJ5,"ddd"),1)</f>
        <v>M</v>
      </c>
      <c r="DK6" s="30" t="str">
        <f t="shared" si="51"/>
        <v>T</v>
      </c>
      <c r="DL6" s="30" t="str">
        <f t="shared" si="51"/>
        <v>W</v>
      </c>
      <c r="DM6" s="30" t="str">
        <f t="shared" si="51"/>
        <v>T</v>
      </c>
      <c r="DN6" s="30" t="str">
        <f t="shared" si="51"/>
        <v>F</v>
      </c>
      <c r="DO6" s="30" t="str">
        <f t="shared" si="51"/>
        <v>S</v>
      </c>
      <c r="DP6" s="31" t="str">
        <f t="shared" si="51"/>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46</v>
      </c>
      <c r="C8" s="36"/>
      <c r="D8" s="37"/>
      <c r="E8" s="38"/>
      <c r="F8" s="39" t="s">
        <v>48</v>
      </c>
      <c r="G8" s="12"/>
      <c r="H8" s="3" t="str">
        <f t="shared" ref="H8:H70" si="5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44</v>
      </c>
      <c r="D9" s="44">
        <v>1</v>
      </c>
      <c r="E9" s="45">
        <f>Project_Start</f>
        <v>45785</v>
      </c>
      <c r="F9" s="45">
        <f>E9</f>
        <v>45785</v>
      </c>
      <c r="G9" s="12"/>
      <c r="H9" s="3">
        <f t="shared" si="52"/>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59</v>
      </c>
      <c r="C10" s="48" t="s">
        <v>44</v>
      </c>
      <c r="D10" s="49">
        <v>1</v>
      </c>
      <c r="E10" s="50">
        <f>F9</f>
        <v>45785</v>
      </c>
      <c r="F10" s="50">
        <f>E10</f>
        <v>45785</v>
      </c>
      <c r="G10" s="12"/>
      <c r="H10" s="3">
        <f t="shared" si="52"/>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60</v>
      </c>
      <c r="C11" s="48" t="s">
        <v>44</v>
      </c>
      <c r="D11" s="49">
        <v>1</v>
      </c>
      <c r="E11" s="50">
        <f>F10</f>
        <v>45785</v>
      </c>
      <c r="F11" s="50">
        <f>E11+1</f>
        <v>45786</v>
      </c>
      <c r="G11" s="12"/>
      <c r="H11" s="3">
        <f t="shared" si="52"/>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47</v>
      </c>
      <c r="C12" s="53"/>
      <c r="D12" s="54"/>
      <c r="E12" s="55"/>
      <c r="F12" s="56"/>
      <c r="H12" s="3" t="str">
        <f t="shared" si="52"/>
        <v/>
      </c>
    </row>
    <row r="13" spans="1:120" s="41" customFormat="1" ht="30" customHeight="1" thickBot="1" x14ac:dyDescent="0.2">
      <c r="A13" s="10"/>
      <c r="B13" s="57" t="s">
        <v>64</v>
      </c>
      <c r="C13" s="58" t="s">
        <v>44</v>
      </c>
      <c r="D13" s="59">
        <v>1</v>
      </c>
      <c r="E13" s="60">
        <f>F11</f>
        <v>45786</v>
      </c>
      <c r="F13" s="60">
        <f>E13+1</f>
        <v>45787</v>
      </c>
      <c r="G13" s="12"/>
      <c r="H13" s="3">
        <f t="shared" si="52"/>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64</v>
      </c>
      <c r="C14" s="58" t="s">
        <v>44</v>
      </c>
      <c r="D14" s="59">
        <v>1</v>
      </c>
      <c r="E14" s="60">
        <f>F13</f>
        <v>45787</v>
      </c>
      <c r="F14" s="60">
        <f>E14+1</f>
        <v>45788</v>
      </c>
      <c r="G14" s="12"/>
      <c r="H14" s="3">
        <f t="shared" si="52"/>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63</v>
      </c>
      <c r="C15" s="58" t="s">
        <v>44</v>
      </c>
      <c r="D15" s="59">
        <v>1</v>
      </c>
      <c r="E15" s="60">
        <f>F14</f>
        <v>45788</v>
      </c>
      <c r="F15" s="60">
        <f>E15</f>
        <v>45788</v>
      </c>
      <c r="G15" s="12"/>
      <c r="H15" s="3">
        <f t="shared" si="52"/>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62</v>
      </c>
      <c r="C16" s="58" t="s">
        <v>44</v>
      </c>
      <c r="D16" s="59">
        <v>1</v>
      </c>
      <c r="E16" s="60">
        <f>F15</f>
        <v>45788</v>
      </c>
      <c r="F16" s="60">
        <f>E16+1</f>
        <v>45789</v>
      </c>
      <c r="G16" s="12"/>
      <c r="H16" s="3">
        <f t="shared" si="52"/>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61</v>
      </c>
      <c r="C17" s="58" t="s">
        <v>44</v>
      </c>
      <c r="D17" s="59">
        <v>1</v>
      </c>
      <c r="E17" s="60">
        <f>F16</f>
        <v>45789</v>
      </c>
      <c r="F17" s="60">
        <f>E17</f>
        <v>45789</v>
      </c>
      <c r="G17" s="12"/>
      <c r="H17" s="3">
        <f t="shared" si="52"/>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49</v>
      </c>
      <c r="C18" s="62"/>
      <c r="D18" s="63"/>
      <c r="E18" s="64"/>
      <c r="F18" s="65"/>
      <c r="G18" s="12"/>
      <c r="H18" s="3" t="str">
        <f t="shared" si="52"/>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68</v>
      </c>
      <c r="C19" s="68" t="s">
        <v>44</v>
      </c>
      <c r="D19" s="69">
        <v>1</v>
      </c>
      <c r="E19" s="70">
        <f>F17</f>
        <v>45789</v>
      </c>
      <c r="F19" s="70">
        <f>E19</f>
        <v>45789</v>
      </c>
      <c r="G19" s="12"/>
      <c r="H19" s="3">
        <f t="shared" si="52"/>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69</v>
      </c>
      <c r="C20" s="68" t="s">
        <v>44</v>
      </c>
      <c r="D20" s="69">
        <v>1</v>
      </c>
      <c r="E20" s="70">
        <f>F19</f>
        <v>45789</v>
      </c>
      <c r="F20" s="70">
        <f>E20+1</f>
        <v>45790</v>
      </c>
      <c r="G20" s="12"/>
      <c r="H20" s="3">
        <f t="shared" si="52"/>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70</v>
      </c>
      <c r="C21" s="68" t="s">
        <v>44</v>
      </c>
      <c r="D21" s="69">
        <v>1</v>
      </c>
      <c r="E21" s="70">
        <f>F20</f>
        <v>45790</v>
      </c>
      <c r="F21" s="70">
        <f>E21</f>
        <v>45790</v>
      </c>
      <c r="G21" s="12"/>
      <c r="H21" s="3">
        <f t="shared" si="52"/>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71</v>
      </c>
      <c r="C22" s="68" t="s">
        <v>44</v>
      </c>
      <c r="D22" s="69">
        <v>0.75</v>
      </c>
      <c r="E22" s="70">
        <f>F21</f>
        <v>45790</v>
      </c>
      <c r="F22" s="70">
        <f>E22+4</f>
        <v>45794</v>
      </c>
      <c r="G22" s="12"/>
      <c r="H22" s="3">
        <f t="shared" si="52"/>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72</v>
      </c>
      <c r="C23" s="68" t="s">
        <v>44</v>
      </c>
      <c r="D23" s="69">
        <v>0.5</v>
      </c>
      <c r="E23" s="70">
        <f>F22</f>
        <v>45794</v>
      </c>
      <c r="F23" s="70">
        <f>E23+2</f>
        <v>45796</v>
      </c>
      <c r="G23" s="12"/>
      <c r="H23" s="3">
        <f t="shared" si="52"/>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50</v>
      </c>
      <c r="C24" s="72"/>
      <c r="D24" s="73"/>
      <c r="E24" s="74"/>
      <c r="F24" s="75"/>
      <c r="G24" s="12"/>
      <c r="H24" s="3" t="str">
        <f t="shared" si="52"/>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69</v>
      </c>
      <c r="C25" s="78" t="s">
        <v>44</v>
      </c>
      <c r="D25" s="79">
        <v>1</v>
      </c>
      <c r="E25" s="80">
        <f>F23</f>
        <v>45796</v>
      </c>
      <c r="F25" s="80">
        <f>E25</f>
        <v>45796</v>
      </c>
      <c r="G25" s="12"/>
      <c r="H25" s="3">
        <f t="shared" si="52"/>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74</v>
      </c>
      <c r="C26" s="78" t="s">
        <v>44</v>
      </c>
      <c r="D26" s="79">
        <v>0.25</v>
      </c>
      <c r="E26" s="80">
        <f>F25</f>
        <v>45796</v>
      </c>
      <c r="F26" s="80">
        <f>E26+1</f>
        <v>45797</v>
      </c>
      <c r="G26" s="12"/>
      <c r="H26" s="3">
        <f t="shared" si="52"/>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75</v>
      </c>
      <c r="C27" s="78" t="s">
        <v>44</v>
      </c>
      <c r="D27" s="79">
        <v>1</v>
      </c>
      <c r="E27" s="80">
        <f>DATE(2025, 5, 19)</f>
        <v>45796</v>
      </c>
      <c r="F27" s="80">
        <f>E27</f>
        <v>45796</v>
      </c>
      <c r="G27" s="12"/>
      <c r="H27" s="3">
        <f t="shared" si="52"/>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78</v>
      </c>
      <c r="C28" s="78" t="s">
        <v>44</v>
      </c>
      <c r="D28" s="79">
        <v>1</v>
      </c>
      <c r="E28" s="80">
        <f>F27</f>
        <v>45796</v>
      </c>
      <c r="F28" s="80">
        <f>E28+1</f>
        <v>45797</v>
      </c>
      <c r="G28" s="12"/>
      <c r="H28" s="3">
        <f t="shared" si="52"/>
        <v>2</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76</v>
      </c>
      <c r="C29" s="78" t="s">
        <v>44</v>
      </c>
      <c r="D29" s="79">
        <v>0</v>
      </c>
      <c r="E29" s="80">
        <f>F25+1</f>
        <v>45797</v>
      </c>
      <c r="F29" s="80">
        <f>E29+1</f>
        <v>45798</v>
      </c>
      <c r="G29" s="12"/>
      <c r="H29" s="3">
        <f t="shared" si="52"/>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77</v>
      </c>
      <c r="C30" s="78" t="s">
        <v>44</v>
      </c>
      <c r="D30" s="79">
        <v>0</v>
      </c>
      <c r="E30" s="80">
        <f>F29</f>
        <v>45798</v>
      </c>
      <c r="F30" s="80">
        <f>E30+10</f>
        <v>45808</v>
      </c>
      <c r="G30" s="12"/>
      <c r="H30" s="3">
        <f t="shared" si="52"/>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79</v>
      </c>
      <c r="C31" s="78" t="s">
        <v>44</v>
      </c>
      <c r="D31" s="79">
        <v>0</v>
      </c>
      <c r="E31" s="80">
        <f>E27+7</f>
        <v>45803</v>
      </c>
      <c r="F31" s="80">
        <f>E31+9</f>
        <v>45812</v>
      </c>
      <c r="G31" s="12"/>
      <c r="H31" s="3">
        <f t="shared" si="52"/>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51</v>
      </c>
      <c r="C32" s="36"/>
      <c r="D32" s="37"/>
      <c r="E32" s="38"/>
      <c r="F32" s="39"/>
      <c r="G32" s="12"/>
      <c r="H32" s="3" t="str">
        <f t="shared" si="52"/>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85</v>
      </c>
      <c r="C33" s="43" t="s">
        <v>44</v>
      </c>
      <c r="D33" s="44">
        <v>0</v>
      </c>
      <c r="E33" s="45">
        <f>F31</f>
        <v>45812</v>
      </c>
      <c r="F33" s="45">
        <f>E33+1</f>
        <v>45813</v>
      </c>
      <c r="G33" s="12"/>
      <c r="H33" s="3">
        <f t="shared" si="52"/>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80</v>
      </c>
      <c r="C34" s="48" t="s">
        <v>44</v>
      </c>
      <c r="D34" s="49">
        <v>0</v>
      </c>
      <c r="E34" s="50">
        <f>F33</f>
        <v>45813</v>
      </c>
      <c r="F34" s="50">
        <f>E34+2</f>
        <v>45815</v>
      </c>
      <c r="G34" s="12"/>
      <c r="H34" s="3">
        <f t="shared" si="52"/>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81</v>
      </c>
      <c r="C35" s="48" t="s">
        <v>44</v>
      </c>
      <c r="D35" s="49">
        <v>0</v>
      </c>
      <c r="E35" s="50">
        <f>F34</f>
        <v>45815</v>
      </c>
      <c r="F35" s="50">
        <f>E35+2</f>
        <v>45817</v>
      </c>
      <c r="G35" s="12"/>
      <c r="H35" s="3">
        <f t="shared" si="52"/>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82</v>
      </c>
      <c r="C36" s="48" t="s">
        <v>44</v>
      </c>
      <c r="D36" s="49">
        <v>0</v>
      </c>
      <c r="E36" s="50">
        <f>F34</f>
        <v>45815</v>
      </c>
      <c r="F36" s="50">
        <f>E36+2</f>
        <v>45817</v>
      </c>
      <c r="G36" s="12"/>
      <c r="H36" s="3">
        <f t="shared" si="52"/>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83</v>
      </c>
      <c r="C37" s="48" t="s">
        <v>44</v>
      </c>
      <c r="D37" s="49">
        <v>0</v>
      </c>
      <c r="E37" s="50">
        <f>F36+1</f>
        <v>45818</v>
      </c>
      <c r="F37" s="50">
        <f>E37+2</f>
        <v>45820</v>
      </c>
      <c r="G37" s="12"/>
      <c r="H37" s="3">
        <f t="shared" si="52"/>
        <v>3</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84</v>
      </c>
      <c r="C38" s="48" t="s">
        <v>44</v>
      </c>
      <c r="D38" s="49">
        <v>0</v>
      </c>
      <c r="E38" s="50">
        <f>F34</f>
        <v>45815</v>
      </c>
      <c r="F38" s="50">
        <f>E38+5</f>
        <v>45820</v>
      </c>
      <c r="G38" s="12"/>
      <c r="H38" s="3">
        <f t="shared" si="52"/>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86</v>
      </c>
      <c r="C39" s="48" t="s">
        <v>44</v>
      </c>
      <c r="D39" s="49">
        <v>0</v>
      </c>
      <c r="E39" s="50">
        <f>F38+1</f>
        <v>45821</v>
      </c>
      <c r="F39" s="50">
        <f>E39</f>
        <v>45821</v>
      </c>
      <c r="G39" s="12"/>
      <c r="H39" s="3">
        <f t="shared" si="52"/>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73</v>
      </c>
      <c r="C40" s="92"/>
      <c r="D40" s="93"/>
      <c r="E40" s="94"/>
      <c r="F40" s="95"/>
      <c r="G40" s="12"/>
      <c r="H40" s="3" t="str">
        <f t="shared" si="52"/>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53</v>
      </c>
      <c r="C41" s="53"/>
      <c r="D41" s="54"/>
      <c r="E41" s="55"/>
      <c r="F41" s="56"/>
      <c r="G41" s="12"/>
      <c r="H41" s="3" t="str">
        <f t="shared" si="52"/>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ht="30" customHeight="1" thickBot="1" x14ac:dyDescent="0.2">
      <c r="B42" s="57" t="s">
        <v>87</v>
      </c>
      <c r="C42" s="58" t="s">
        <v>44</v>
      </c>
      <c r="D42" s="59">
        <v>0</v>
      </c>
      <c r="E42" s="60">
        <f>F39</f>
        <v>45821</v>
      </c>
      <c r="F42" s="60">
        <f>E42+4</f>
        <v>45825</v>
      </c>
      <c r="G42" s="12"/>
      <c r="H42" s="3">
        <f t="shared" si="52"/>
        <v>5</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row>
    <row r="43" spans="1:122" ht="30" customHeight="1" thickBot="1" x14ac:dyDescent="0.2">
      <c r="B43" s="57" t="s">
        <v>88</v>
      </c>
      <c r="C43" s="58" t="s">
        <v>44</v>
      </c>
      <c r="D43" s="59">
        <v>0</v>
      </c>
      <c r="E43" s="60">
        <f>E42+2</f>
        <v>45823</v>
      </c>
      <c r="F43" s="60">
        <f>E43+5</f>
        <v>45828</v>
      </c>
      <c r="G43" s="12"/>
      <c r="H43" s="3">
        <f t="shared" si="52"/>
        <v>6</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89</v>
      </c>
      <c r="C44" s="58" t="s">
        <v>44</v>
      </c>
      <c r="D44" s="59">
        <v>0</v>
      </c>
      <c r="E44" s="60">
        <f>F43</f>
        <v>45828</v>
      </c>
      <c r="F44" s="60">
        <f>E44+3</f>
        <v>45831</v>
      </c>
      <c r="G44" s="12"/>
      <c r="H44" s="3">
        <f t="shared" si="52"/>
        <v>4</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c r="C45" s="58" t="s">
        <v>44</v>
      </c>
      <c r="D45" s="59">
        <v>0</v>
      </c>
      <c r="E45" s="60">
        <f>E44</f>
        <v>45828</v>
      </c>
      <c r="F45" s="60">
        <f>E45+2</f>
        <v>45830</v>
      </c>
      <c r="G45" s="12"/>
      <c r="H45" s="3">
        <f t="shared" si="52"/>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c r="C46" s="58" t="s">
        <v>44</v>
      </c>
      <c r="D46" s="59">
        <v>0</v>
      </c>
      <c r="E46" s="60">
        <f>E45</f>
        <v>45828</v>
      </c>
      <c r="F46" s="60">
        <f>E46+3</f>
        <v>45831</v>
      </c>
      <c r="G46" s="12"/>
      <c r="H46" s="3">
        <f t="shared" si="52"/>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row>
    <row r="47" spans="1:122" ht="30" customHeight="1" x14ac:dyDescent="0.1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row>
    <row r="48" spans="1:122" ht="30" customHeight="1" x14ac:dyDescent="0.1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row>
    <row r="49" spans="2:122" ht="30" customHeight="1" x14ac:dyDescent="0.1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row>
    <row r="50" spans="2:122" ht="30" customHeight="1" x14ac:dyDescent="0.1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row>
    <row r="51" spans="2:122" ht="30" customHeight="1" x14ac:dyDescent="0.1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row>
    <row r="52" spans="2:122" ht="30" customHeight="1" x14ac:dyDescent="0.1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row>
    <row r="53" spans="2:122" ht="30" customHeight="1" x14ac:dyDescent="0.1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row>
    <row r="54" spans="2:122" ht="30" customHeight="1" x14ac:dyDescent="0.1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row>
    <row r="55" spans="2:122" ht="30" customHeight="1" x14ac:dyDescent="0.1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row>
    <row r="56" spans="2:122" ht="30" customHeight="1" x14ac:dyDescent="0.1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row>
    <row r="57" spans="2:122" ht="30" customHeight="1" x14ac:dyDescent="0.1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row>
    <row r="58" spans="2:122" ht="30" customHeight="1" x14ac:dyDescent="0.1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row>
    <row r="59" spans="2:122" ht="30" customHeight="1" x14ac:dyDescent="0.1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row>
    <row r="60" spans="2:122" ht="30" customHeight="1" x14ac:dyDescent="0.1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row>
    <row r="61" spans="2:122" ht="30" customHeight="1" x14ac:dyDescent="0.1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row>
    <row r="62" spans="2:122" ht="30" customHeight="1" x14ac:dyDescent="0.1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row>
    <row r="63" spans="2:122" ht="30" customHeight="1" x14ac:dyDescent="0.1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row>
    <row r="64" spans="2:122" ht="30" customHeight="1" x14ac:dyDescent="0.1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row>
    <row r="65" spans="2:242" ht="30" customHeight="1" x14ac:dyDescent="0.1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row>
    <row r="66" spans="2:242" ht="30" customHeight="1" x14ac:dyDescent="0.1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row>
    <row r="67" spans="2:242" ht="30" customHeight="1" x14ac:dyDescent="0.1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row>
    <row r="68" spans="2:242" ht="30" customHeight="1" x14ac:dyDescent="0.1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2" ht="30" customHeight="1" x14ac:dyDescent="0.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2" ht="30" customHeight="1" x14ac:dyDescent="0.1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2" ht="30" customHeight="1" x14ac:dyDescent="0.1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row>
    <row r="72" spans="2:242" ht="30" customHeight="1" thickBot="1" x14ac:dyDescent="0.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row>
    <row r="73" spans="2:242" ht="30" customHeight="1" thickBot="1" x14ac:dyDescent="0.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91" t="s">
        <v>73</v>
      </c>
      <c r="DU73" s="92"/>
      <c r="DV73" s="93"/>
      <c r="DW73" s="94"/>
      <c r="DX73" s="95"/>
      <c r="DY73" s="12"/>
      <c r="DZ73" s="3" t="str">
        <f t="shared" ref="DZ73:DZ105" si="53">IF(OR(ISBLANK(task_start),ISBLANK(task_end)),"",task_end-task_start+1)</f>
        <v/>
      </c>
      <c r="EA73" s="41"/>
      <c r="EB73" s="41"/>
      <c r="EC73" s="41"/>
      <c r="ED73" s="41"/>
      <c r="EE73" s="41"/>
      <c r="EF73" s="41"/>
      <c r="EG73" s="41"/>
      <c r="EH73" s="41"/>
      <c r="EI73" s="41"/>
      <c r="EJ73" s="41"/>
      <c r="EK73" s="41"/>
      <c r="EL73" s="41"/>
      <c r="EM73" s="41"/>
      <c r="EN73" s="41"/>
      <c r="EO73" s="41"/>
      <c r="EP73" s="41"/>
      <c r="EQ73" s="41"/>
      <c r="ER73" s="41"/>
      <c r="ES73" s="41"/>
      <c r="ET73" s="41"/>
      <c r="EU73" s="41"/>
      <c r="EV73" s="41"/>
      <c r="EW73" s="41"/>
      <c r="EX73" s="41"/>
      <c r="EY73" s="41"/>
      <c r="EZ73" s="41"/>
      <c r="FA73" s="41"/>
      <c r="FB73" s="41"/>
      <c r="FC73" s="41"/>
      <c r="FD73" s="41"/>
      <c r="FE73" s="41"/>
      <c r="FF73" s="41"/>
      <c r="FG73" s="41"/>
      <c r="FH73" s="41"/>
      <c r="FI73" s="41"/>
      <c r="FJ73" s="41"/>
      <c r="FK73" s="41"/>
      <c r="FL73" s="41"/>
      <c r="FM73" s="41"/>
      <c r="FN73" s="41"/>
      <c r="FO73" s="41"/>
      <c r="FP73" s="41"/>
      <c r="FQ73" s="41"/>
      <c r="FR73" s="41"/>
      <c r="FS73" s="41"/>
      <c r="FT73" s="41"/>
      <c r="FU73" s="41"/>
      <c r="FV73" s="41"/>
      <c r="FW73" s="41"/>
      <c r="FX73" s="41"/>
      <c r="FY73" s="41"/>
      <c r="FZ73" s="41"/>
      <c r="GA73" s="41"/>
      <c r="GB73" s="41"/>
      <c r="GC73" s="41"/>
      <c r="GD73" s="41"/>
    </row>
    <row r="74" spans="2:242" ht="30" customHeight="1" thickBot="1" x14ac:dyDescent="0.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52" t="s">
        <v>53</v>
      </c>
      <c r="DU74" s="53"/>
      <c r="DV74" s="54"/>
      <c r="DW74" s="55"/>
      <c r="DX74" s="56"/>
      <c r="DY74" s="12"/>
      <c r="DZ74" s="3" t="str">
        <f t="shared" si="53"/>
        <v/>
      </c>
      <c r="EA74" s="41"/>
      <c r="EB74" s="41"/>
      <c r="EC74" s="41"/>
      <c r="ED74" s="41"/>
      <c r="EE74" s="41"/>
      <c r="EF74" s="41"/>
      <c r="EG74" s="41"/>
      <c r="EH74" s="41"/>
      <c r="EI74" s="41"/>
      <c r="EJ74" s="41"/>
      <c r="EK74" s="41"/>
      <c r="EL74" s="41"/>
      <c r="EM74" s="41"/>
      <c r="EN74" s="41"/>
      <c r="EO74" s="41"/>
      <c r="EP74" s="41"/>
      <c r="EQ74" s="41"/>
      <c r="ER74" s="41"/>
      <c r="ES74" s="41"/>
      <c r="ET74" s="41"/>
      <c r="EU74" s="41"/>
      <c r="EV74" s="41"/>
      <c r="EW74" s="41"/>
      <c r="EX74" s="41"/>
      <c r="EY74" s="41"/>
      <c r="EZ74" s="41"/>
      <c r="FA74" s="41"/>
      <c r="FB74" s="41"/>
      <c r="FC74" s="41"/>
      <c r="FD74" s="41"/>
      <c r="FE74" s="41"/>
      <c r="FF74" s="41"/>
      <c r="FG74" s="41"/>
      <c r="FH74" s="41"/>
      <c r="FI74" s="41"/>
      <c r="FJ74" s="41"/>
      <c r="FK74" s="41"/>
      <c r="FL74" s="41"/>
      <c r="FM74" s="41"/>
      <c r="FN74" s="41"/>
      <c r="FO74" s="41"/>
      <c r="FP74" s="41"/>
      <c r="FQ74" s="41"/>
      <c r="FR74" s="41"/>
      <c r="FS74" s="41"/>
      <c r="FT74" s="41"/>
      <c r="FU74" s="41"/>
      <c r="FV74" s="41"/>
      <c r="FW74" s="41"/>
      <c r="FX74" s="41"/>
      <c r="FY74" s="41"/>
      <c r="FZ74" s="41"/>
      <c r="GA74" s="41"/>
      <c r="GB74" s="41"/>
      <c r="GC74" s="41"/>
      <c r="GD74" s="41"/>
    </row>
    <row r="75" spans="2:242" ht="30" customHeight="1" thickBo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57"/>
      <c r="DU75" s="58" t="s">
        <v>44</v>
      </c>
      <c r="DV75" s="59">
        <v>0</v>
      </c>
      <c r="DW75" s="60">
        <f>DW73+1</f>
        <v>1</v>
      </c>
      <c r="DX75" s="60">
        <f>DW75+4</f>
        <v>5</v>
      </c>
      <c r="DY75" s="12"/>
      <c r="DZ75" s="3" t="str">
        <f t="shared" si="53"/>
        <v/>
      </c>
      <c r="EA75" s="46"/>
      <c r="EB75" s="46"/>
      <c r="EC75" s="46"/>
      <c r="ED75" s="46"/>
      <c r="EE75" s="46"/>
      <c r="EF75" s="46"/>
      <c r="EG75" s="46"/>
      <c r="EH75" s="46"/>
      <c r="EI75" s="46"/>
      <c r="EJ75" s="46"/>
      <c r="EK75" s="46"/>
      <c r="EL75" s="46"/>
      <c r="EM75" s="46"/>
      <c r="EN75" s="46"/>
      <c r="EO75" s="46"/>
      <c r="EP75" s="46"/>
      <c r="EQ75" s="46"/>
      <c r="ER75" s="46"/>
      <c r="ES75" s="46"/>
      <c r="ET75" s="46"/>
      <c r="EU75" s="46"/>
      <c r="EV75" s="46"/>
      <c r="EW75" s="46"/>
      <c r="EX75" s="46"/>
      <c r="EY75" s="46"/>
      <c r="EZ75" s="46"/>
      <c r="FA75" s="46"/>
      <c r="FB75" s="46"/>
      <c r="FC75" s="46"/>
      <c r="FD75" s="46"/>
      <c r="FE75" s="46"/>
      <c r="FF75" s="46"/>
      <c r="FG75" s="46"/>
      <c r="FH75" s="46"/>
      <c r="FI75" s="46"/>
      <c r="FJ75" s="46"/>
      <c r="FK75" s="46"/>
      <c r="FL75" s="46"/>
      <c r="FM75" s="46"/>
      <c r="FN75" s="46"/>
      <c r="FO75" s="46"/>
      <c r="FP75" s="46"/>
      <c r="FQ75" s="46"/>
      <c r="FR75" s="46"/>
      <c r="FS75" s="46"/>
      <c r="FT75" s="46"/>
      <c r="FU75" s="46"/>
      <c r="FV75" s="46"/>
      <c r="FW75" s="46"/>
      <c r="FX75" s="46"/>
      <c r="FY75" s="46"/>
      <c r="FZ75" s="46"/>
      <c r="GA75" s="46"/>
      <c r="GB75" s="46"/>
      <c r="GC75" s="46"/>
      <c r="GD75" s="46"/>
      <c r="GE75" s="46"/>
      <c r="GF75" s="46"/>
      <c r="GG75" s="46"/>
      <c r="GH75" s="46"/>
      <c r="GI75" s="46"/>
      <c r="GJ75" s="46"/>
      <c r="GK75" s="46"/>
      <c r="GL75" s="46"/>
      <c r="GM75" s="46"/>
      <c r="GN75" s="46"/>
      <c r="GO75" s="46"/>
      <c r="GP75" s="46"/>
      <c r="GQ75" s="46"/>
      <c r="GR75" s="46"/>
      <c r="GS75" s="46"/>
      <c r="GT75" s="46"/>
      <c r="GU75" s="46"/>
      <c r="GV75" s="46"/>
      <c r="GW75" s="46"/>
      <c r="GX75" s="46"/>
      <c r="GY75" s="46"/>
      <c r="GZ75" s="46"/>
      <c r="HA75" s="46"/>
      <c r="HB75" s="46"/>
      <c r="HC75" s="46"/>
      <c r="HD75" s="46"/>
      <c r="HE75" s="46"/>
      <c r="HF75" s="46"/>
      <c r="HG75" s="46"/>
      <c r="HH75" s="46"/>
      <c r="HI75" s="46"/>
      <c r="HJ75" s="46"/>
      <c r="HK75" s="46"/>
      <c r="HL75" s="46"/>
      <c r="HM75" s="46"/>
      <c r="HN75" s="46"/>
      <c r="HO75" s="46"/>
      <c r="HP75" s="46"/>
      <c r="HQ75" s="46"/>
      <c r="HR75" s="46"/>
      <c r="HS75" s="46"/>
      <c r="HT75" s="46"/>
      <c r="HU75" s="46"/>
      <c r="HV75" s="46"/>
      <c r="HW75" s="46"/>
      <c r="HX75" s="46"/>
      <c r="HY75" s="46"/>
      <c r="HZ75" s="46"/>
      <c r="IA75" s="46"/>
      <c r="IB75" s="46"/>
      <c r="IC75" s="46"/>
      <c r="ID75" s="46"/>
      <c r="IE75" s="46"/>
      <c r="IF75" s="46"/>
      <c r="IG75" s="46"/>
      <c r="IH75" s="46"/>
    </row>
    <row r="76" spans="2:242" ht="30" customHeight="1" thickBot="1" x14ac:dyDescent="0.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57"/>
      <c r="DU76" s="58" t="s">
        <v>44</v>
      </c>
      <c r="DV76" s="59">
        <v>0</v>
      </c>
      <c r="DW76" s="60">
        <f>DW75+2</f>
        <v>3</v>
      </c>
      <c r="DX76" s="60">
        <f>DW76+5</f>
        <v>8</v>
      </c>
      <c r="DY76" s="12"/>
      <c r="DZ76" s="3" t="str">
        <f t="shared" si="53"/>
        <v/>
      </c>
      <c r="EA76" s="46"/>
      <c r="EB76" s="46"/>
      <c r="EC76" s="46"/>
      <c r="ED76" s="46"/>
      <c r="EE76" s="46"/>
      <c r="EF76" s="46"/>
      <c r="EG76" s="46"/>
      <c r="EH76" s="46"/>
      <c r="EI76" s="46"/>
      <c r="EJ76" s="46"/>
      <c r="EK76" s="46"/>
      <c r="EL76" s="46"/>
      <c r="EM76" s="51"/>
      <c r="EN76" s="51"/>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c r="IF76" s="46"/>
      <c r="IG76" s="46"/>
      <c r="IH76" s="46"/>
    </row>
    <row r="77" spans="2:242" ht="30" customHeight="1" thickBot="1" x14ac:dyDescent="0.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57"/>
      <c r="DU77" s="58" t="s">
        <v>44</v>
      </c>
      <c r="DV77" s="59">
        <v>0</v>
      </c>
      <c r="DW77" s="60">
        <f>DX76</f>
        <v>8</v>
      </c>
      <c r="DX77" s="60">
        <f>DW77+3</f>
        <v>11</v>
      </c>
      <c r="DY77" s="12"/>
      <c r="DZ77" s="3" t="str">
        <f t="shared" si="53"/>
        <v/>
      </c>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c r="IF77" s="46"/>
      <c r="IG77" s="46"/>
      <c r="IH77" s="46"/>
    </row>
    <row r="78" spans="2:242" ht="30" customHeight="1" thickBot="1" x14ac:dyDescent="0.2">
      <c r="DP78" s="10"/>
      <c r="DQ78" s="10"/>
      <c r="DR78" s="10"/>
      <c r="DS78" s="10"/>
      <c r="DT78" s="57"/>
      <c r="DU78" s="58" t="s">
        <v>44</v>
      </c>
      <c r="DV78" s="59">
        <v>0</v>
      </c>
      <c r="DW78" s="60">
        <f>DW77</f>
        <v>8</v>
      </c>
      <c r="DX78" s="60">
        <f>DW78+2</f>
        <v>10</v>
      </c>
      <c r="DY78" s="12"/>
      <c r="DZ78" s="3" t="str">
        <f t="shared" si="53"/>
        <v/>
      </c>
      <c r="EA78" s="46"/>
      <c r="EB78" s="46"/>
      <c r="EC78" s="46"/>
      <c r="ED78" s="46"/>
      <c r="EE78" s="46"/>
      <c r="EF78" s="46"/>
      <c r="EG78" s="46"/>
      <c r="EH78" s="46"/>
      <c r="EI78" s="46"/>
      <c r="EJ78" s="46"/>
      <c r="EK78" s="46"/>
      <c r="EL78" s="46"/>
      <c r="EM78" s="46"/>
      <c r="EN78" s="46"/>
      <c r="EO78" s="46"/>
      <c r="EP78" s="46"/>
      <c r="EQ78" s="51"/>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c r="IF78" s="46"/>
      <c r="IG78" s="46"/>
      <c r="IH78" s="46"/>
    </row>
    <row r="79" spans="2:242" ht="30" customHeight="1" thickBot="1" x14ac:dyDescent="0.2">
      <c r="DP79" s="10"/>
      <c r="DQ79" s="10"/>
      <c r="DR79" s="10"/>
      <c r="DS79" s="10"/>
      <c r="DT79" s="57"/>
      <c r="DU79" s="58" t="s">
        <v>44</v>
      </c>
      <c r="DV79" s="59">
        <v>0</v>
      </c>
      <c r="DW79" s="60">
        <f>DW78</f>
        <v>8</v>
      </c>
      <c r="DX79" s="60">
        <f>DW79+3</f>
        <v>11</v>
      </c>
      <c r="DY79" s="12"/>
      <c r="DZ79" s="3" t="str">
        <f t="shared" si="53"/>
        <v/>
      </c>
      <c r="EA79" s="46"/>
      <c r="EB79" s="46"/>
      <c r="EC79" s="46"/>
      <c r="ED79" s="46"/>
      <c r="EE79" s="46"/>
      <c r="EF79" s="46"/>
      <c r="EG79" s="46"/>
      <c r="EH79" s="46"/>
      <c r="EI79" s="46"/>
      <c r="EJ79" s="46"/>
      <c r="EK79" s="46"/>
      <c r="EL79" s="46"/>
      <c r="EM79" s="46"/>
      <c r="EN79" s="46"/>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c r="IF79" s="46"/>
      <c r="IG79" s="46"/>
      <c r="IH79" s="46"/>
    </row>
    <row r="80" spans="2:242" ht="30" customHeight="1" thickBot="1" x14ac:dyDescent="0.2">
      <c r="DP80" s="10"/>
      <c r="DQ80" s="10"/>
      <c r="DR80" s="10"/>
      <c r="DS80" s="10"/>
      <c r="DT80" s="61" t="s">
        <v>54</v>
      </c>
      <c r="DU80" s="62"/>
      <c r="DV80" s="63"/>
      <c r="DW80" s="64"/>
      <c r="DX80" s="65"/>
      <c r="DY80" s="12"/>
      <c r="DZ80" s="3" t="str">
        <f t="shared" si="53"/>
        <v/>
      </c>
      <c r="EA80" s="66"/>
      <c r="EB80" s="66"/>
      <c r="EC80" s="66"/>
      <c r="ED80" s="66"/>
      <c r="EE80" s="66"/>
      <c r="EF80" s="66"/>
      <c r="EG80" s="66"/>
      <c r="EH80" s="66"/>
      <c r="EI80" s="66"/>
      <c r="EJ80" s="66"/>
      <c r="EK80" s="66"/>
      <c r="EL80" s="66"/>
      <c r="EM80" s="66"/>
      <c r="EN80" s="66"/>
      <c r="EO80" s="66"/>
      <c r="EP80" s="66"/>
      <c r="EQ80" s="66"/>
      <c r="ER80" s="66"/>
      <c r="ES80" s="66"/>
      <c r="ET80" s="66"/>
      <c r="EU80" s="66"/>
      <c r="EV80" s="66"/>
      <c r="EW80" s="66"/>
      <c r="EX80" s="66"/>
      <c r="EY80" s="66"/>
      <c r="EZ80" s="66"/>
      <c r="FA80" s="66"/>
      <c r="FB80" s="66"/>
      <c r="FC80" s="66"/>
      <c r="FD80" s="66"/>
      <c r="FE80" s="66"/>
      <c r="FF80" s="66"/>
      <c r="FG80" s="66"/>
      <c r="FH80" s="66"/>
      <c r="FI80" s="66"/>
      <c r="FJ80" s="66"/>
      <c r="FK80" s="66"/>
      <c r="FL80" s="66"/>
      <c r="FM80" s="66"/>
      <c r="FN80" s="66"/>
      <c r="FO80" s="66"/>
      <c r="FP80" s="66"/>
      <c r="FQ80" s="66"/>
      <c r="FR80" s="66"/>
      <c r="FS80" s="66"/>
      <c r="FT80" s="66"/>
      <c r="FU80" s="66"/>
      <c r="FV80" s="66"/>
      <c r="FW80" s="66"/>
      <c r="FX80" s="66"/>
      <c r="FY80" s="66"/>
      <c r="FZ80" s="66"/>
      <c r="GA80" s="66"/>
      <c r="GB80" s="66"/>
      <c r="GC80" s="66"/>
      <c r="GD80" s="66"/>
    </row>
    <row r="81" spans="120:242" ht="30" customHeight="1" thickBot="1" x14ac:dyDescent="0.2">
      <c r="DP81" s="10"/>
      <c r="DQ81" s="10"/>
      <c r="DR81" s="10"/>
      <c r="DS81" s="10"/>
      <c r="DT81" s="67"/>
      <c r="DU81" s="68" t="s">
        <v>44</v>
      </c>
      <c r="DV81" s="69">
        <v>0</v>
      </c>
      <c r="DW81" s="70">
        <f>DW69+15</f>
        <v>15</v>
      </c>
      <c r="DX81" s="70">
        <f>DW81+5</f>
        <v>20</v>
      </c>
      <c r="DY81" s="12"/>
      <c r="DZ81" s="3" t="str">
        <f t="shared" si="53"/>
        <v/>
      </c>
      <c r="EA81" s="46"/>
      <c r="EB81" s="46"/>
      <c r="EC81" s="46"/>
      <c r="ED81" s="46"/>
      <c r="EE81" s="46"/>
      <c r="EF81" s="46"/>
      <c r="EG81" s="46"/>
      <c r="EH81" s="46"/>
      <c r="EI81" s="46"/>
      <c r="EJ81" s="46"/>
      <c r="EK81" s="46"/>
      <c r="EL81" s="46"/>
      <c r="EM81" s="46"/>
      <c r="EN81" s="46"/>
      <c r="EO81" s="46"/>
      <c r="EP81" s="46"/>
      <c r="EQ81" s="46"/>
      <c r="ER81" s="46"/>
      <c r="ES81" s="46"/>
      <c r="ET81" s="46"/>
      <c r="EU81" s="46"/>
      <c r="EV81" s="46"/>
      <c r="EW81" s="46"/>
      <c r="EX81" s="46"/>
      <c r="EY81" s="46"/>
      <c r="EZ81" s="46"/>
      <c r="FA81" s="46"/>
      <c r="FB81" s="46"/>
      <c r="FC81" s="46"/>
      <c r="FD81" s="46"/>
      <c r="FE81" s="46"/>
      <c r="FF81" s="46"/>
      <c r="FG81" s="46"/>
      <c r="FH81" s="46"/>
      <c r="FI81" s="46"/>
      <c r="FJ81" s="46"/>
      <c r="FK81" s="46"/>
      <c r="FL81" s="46"/>
      <c r="FM81" s="46"/>
      <c r="FN81" s="46"/>
      <c r="FO81" s="46"/>
      <c r="FP81" s="46"/>
      <c r="FQ81" s="46"/>
      <c r="FR81" s="46"/>
      <c r="FS81" s="46"/>
      <c r="FT81" s="46"/>
      <c r="FU81" s="46"/>
      <c r="FV81" s="46"/>
      <c r="FW81" s="46"/>
      <c r="FX81" s="46"/>
      <c r="FY81" s="46"/>
      <c r="FZ81" s="46"/>
      <c r="GA81" s="46"/>
      <c r="GB81" s="46"/>
      <c r="GC81" s="46"/>
      <c r="GD81" s="46"/>
      <c r="GE81" s="46"/>
      <c r="GF81" s="46"/>
      <c r="GG81" s="46"/>
      <c r="GH81" s="46"/>
      <c r="GI81" s="46"/>
      <c r="GJ81" s="46"/>
      <c r="GK81" s="46"/>
      <c r="GL81" s="46"/>
      <c r="GM81" s="46"/>
      <c r="GN81" s="46"/>
      <c r="GO81" s="46"/>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c r="HN81" s="46"/>
      <c r="HO81" s="46"/>
      <c r="HP81" s="46"/>
      <c r="HQ81" s="46"/>
      <c r="HR81" s="46"/>
      <c r="HS81" s="46"/>
      <c r="HT81" s="46"/>
      <c r="HU81" s="46"/>
      <c r="HV81" s="46"/>
      <c r="HW81" s="46"/>
      <c r="HX81" s="46"/>
      <c r="HY81" s="46"/>
      <c r="HZ81" s="46"/>
      <c r="IA81" s="46"/>
      <c r="IB81" s="46"/>
      <c r="IC81" s="46"/>
      <c r="ID81" s="46"/>
      <c r="IE81" s="46"/>
      <c r="IF81" s="46"/>
      <c r="IG81" s="46"/>
      <c r="IH81" s="46"/>
    </row>
    <row r="82" spans="120:242" ht="30" customHeight="1" thickBot="1" x14ac:dyDescent="0.2">
      <c r="DP82" s="10"/>
      <c r="DQ82" s="10"/>
      <c r="DR82" s="10"/>
      <c r="DS82" s="10"/>
      <c r="DT82" s="67"/>
      <c r="DU82" s="68" t="s">
        <v>44</v>
      </c>
      <c r="DV82" s="69">
        <v>0</v>
      </c>
      <c r="DW82" s="70">
        <f>DX81+1</f>
        <v>21</v>
      </c>
      <c r="DX82" s="70">
        <f>DW82+4</f>
        <v>25</v>
      </c>
      <c r="DY82" s="12"/>
      <c r="DZ82" s="3" t="str">
        <f t="shared" si="53"/>
        <v/>
      </c>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c r="IF82" s="46"/>
      <c r="IG82" s="46"/>
      <c r="IH82" s="46"/>
    </row>
    <row r="83" spans="120:242" ht="30" customHeight="1" thickBot="1" x14ac:dyDescent="0.2">
      <c r="DP83" s="10"/>
      <c r="DQ83" s="10" t="s">
        <v>33</v>
      </c>
      <c r="DR83" s="10"/>
      <c r="DS83" s="10"/>
      <c r="DT83" s="67"/>
      <c r="DU83" s="68" t="s">
        <v>44</v>
      </c>
      <c r="DV83" s="69">
        <v>0</v>
      </c>
      <c r="DW83" s="70">
        <f>DW82+5</f>
        <v>26</v>
      </c>
      <c r="DX83" s="70">
        <f>DW83+5</f>
        <v>31</v>
      </c>
      <c r="DY83" s="12"/>
      <c r="DZ83" s="3" t="str">
        <f t="shared" si="53"/>
        <v/>
      </c>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c r="IF83" s="46"/>
      <c r="IG83" s="46"/>
      <c r="IH83" s="46"/>
    </row>
    <row r="84" spans="120:242" ht="30" customHeight="1" thickBot="1" x14ac:dyDescent="0.2">
      <c r="DP84" s="10"/>
      <c r="DQ84" s="10" t="s">
        <v>34</v>
      </c>
      <c r="DR84" s="10"/>
      <c r="DS84" s="10"/>
      <c r="DT84" s="67"/>
      <c r="DU84" s="68" t="s">
        <v>44</v>
      </c>
      <c r="DV84" s="69">
        <v>0</v>
      </c>
      <c r="DW84" s="70">
        <f>DX83+1</f>
        <v>32</v>
      </c>
      <c r="DX84" s="70">
        <f>DW84+4</f>
        <v>36</v>
      </c>
      <c r="DY84" s="12"/>
      <c r="DZ84" s="3" t="str">
        <f t="shared" si="53"/>
        <v/>
      </c>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row>
    <row r="85" spans="120:242" ht="30" customHeight="1" thickBot="1" x14ac:dyDescent="0.2">
      <c r="DP85" s="10"/>
      <c r="DQ85" s="10" t="s">
        <v>35</v>
      </c>
      <c r="DR85" s="10"/>
      <c r="DS85" s="10"/>
      <c r="DT85" s="67"/>
      <c r="DU85" s="68" t="s">
        <v>44</v>
      </c>
      <c r="DV85" s="69">
        <v>0</v>
      </c>
      <c r="DW85" s="70">
        <f>DW83</f>
        <v>26</v>
      </c>
      <c r="DX85" s="70">
        <f>DW85+4</f>
        <v>30</v>
      </c>
      <c r="DY85" s="12"/>
      <c r="DZ85" s="3" t="str">
        <f t="shared" si="53"/>
        <v/>
      </c>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c r="IF85" s="46"/>
      <c r="IG85" s="46"/>
      <c r="IH85" s="46"/>
    </row>
    <row r="86" spans="120:242" ht="30" customHeight="1" thickBot="1" x14ac:dyDescent="0.2">
      <c r="DP86" s="10"/>
      <c r="DQ86" s="10" t="s">
        <v>36</v>
      </c>
      <c r="DR86" s="10"/>
      <c r="DS86" s="10"/>
      <c r="DT86" s="71" t="s">
        <v>66</v>
      </c>
      <c r="DU86" s="72"/>
      <c r="DV86" s="73"/>
      <c r="DW86" s="74"/>
      <c r="DX86" s="75"/>
      <c r="DY86" s="12"/>
      <c r="DZ86" s="3" t="str">
        <f t="shared" si="53"/>
        <v/>
      </c>
      <c r="EA86" s="76"/>
      <c r="EB86" s="76"/>
      <c r="EC86" s="76"/>
      <c r="ED86" s="76"/>
      <c r="EE86" s="76"/>
      <c r="EF86" s="76"/>
      <c r="EG86" s="76"/>
      <c r="EH86" s="76"/>
      <c r="EI86" s="76"/>
      <c r="EJ86" s="76"/>
      <c r="EK86" s="76"/>
      <c r="EL86" s="76"/>
      <c r="EM86" s="76"/>
      <c r="EN86" s="76"/>
      <c r="EO86" s="76"/>
      <c r="EP86" s="76"/>
      <c r="EQ86" s="76"/>
      <c r="ER86" s="76"/>
      <c r="ES86" s="76"/>
      <c r="ET86" s="76"/>
      <c r="EU86" s="76"/>
      <c r="EV86" s="76"/>
      <c r="EW86" s="76"/>
      <c r="EX86" s="76"/>
      <c r="EY86" s="76"/>
      <c r="EZ86" s="76"/>
      <c r="FA86" s="76"/>
      <c r="FB86" s="76"/>
      <c r="FC86" s="76"/>
      <c r="FD86" s="76"/>
      <c r="FE86" s="76"/>
      <c r="FF86" s="76"/>
      <c r="FG86" s="76"/>
      <c r="FH86" s="76"/>
      <c r="FI86" s="76"/>
      <c r="FJ86" s="76"/>
      <c r="FK86" s="76"/>
      <c r="FL86" s="76"/>
      <c r="FM86" s="76"/>
      <c r="FN86" s="76"/>
      <c r="FO86" s="76"/>
      <c r="FP86" s="76"/>
      <c r="FQ86" s="76"/>
      <c r="FR86" s="76"/>
      <c r="FS86" s="76"/>
      <c r="FT86" s="76"/>
      <c r="FU86" s="76"/>
      <c r="FV86" s="76"/>
      <c r="FW86" s="76"/>
      <c r="FX86" s="76"/>
      <c r="FY86" s="76"/>
      <c r="FZ86" s="76"/>
      <c r="GA86" s="76"/>
      <c r="GB86" s="76"/>
      <c r="GC86" s="76"/>
      <c r="GD86" s="76"/>
    </row>
    <row r="87" spans="120:242" ht="30" customHeight="1" thickBot="1" x14ac:dyDescent="0.2">
      <c r="DP87" s="10"/>
      <c r="DQ87" s="10" t="s">
        <v>50</v>
      </c>
      <c r="DR87" s="10"/>
      <c r="DS87" s="10"/>
      <c r="DT87" s="77"/>
      <c r="DU87" s="78" t="s">
        <v>44</v>
      </c>
      <c r="DV87" s="79">
        <v>0</v>
      </c>
      <c r="DW87" s="80">
        <f>DW81+2</f>
        <v>17</v>
      </c>
      <c r="DX87" s="80">
        <f>DW87+3</f>
        <v>20</v>
      </c>
      <c r="DY87" s="12"/>
      <c r="DZ87" s="3" t="str">
        <f t="shared" si="53"/>
        <v/>
      </c>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c r="FF87" s="46"/>
      <c r="FG87" s="46"/>
      <c r="FH87" s="46"/>
      <c r="FI87" s="46"/>
      <c r="FJ87" s="46"/>
      <c r="FK87" s="46"/>
      <c r="FL87" s="46"/>
      <c r="FM87" s="46"/>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row>
    <row r="88" spans="120:242" ht="30" customHeight="1" thickBot="1" x14ac:dyDescent="0.2">
      <c r="DP88" s="10"/>
      <c r="DQ88" s="10" t="s">
        <v>33</v>
      </c>
      <c r="DR88" s="10"/>
      <c r="DS88" s="10"/>
      <c r="DT88" s="77"/>
      <c r="DU88" s="78" t="s">
        <v>44</v>
      </c>
      <c r="DV88" s="79">
        <v>0</v>
      </c>
      <c r="DW88" s="80">
        <f>DX87</f>
        <v>20</v>
      </c>
      <c r="DX88" s="80">
        <f>DW88+4</f>
        <v>24</v>
      </c>
      <c r="DY88" s="12"/>
      <c r="DZ88" s="3" t="str">
        <f t="shared" si="53"/>
        <v/>
      </c>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c r="IF88" s="46"/>
      <c r="IG88" s="46"/>
      <c r="IH88" s="46"/>
    </row>
    <row r="89" spans="120:242" ht="30" customHeight="1" thickBot="1" x14ac:dyDescent="0.2">
      <c r="DP89" s="10"/>
      <c r="DQ89" s="10" t="s">
        <v>37</v>
      </c>
      <c r="DR89" s="10"/>
      <c r="DS89" s="10"/>
      <c r="DT89" s="77"/>
      <c r="DU89" s="78" t="s">
        <v>44</v>
      </c>
      <c r="DV89" s="79">
        <v>0</v>
      </c>
      <c r="DW89" s="80">
        <f>DX88+1</f>
        <v>25</v>
      </c>
      <c r="DX89" s="80">
        <f>DW89+3</f>
        <v>28</v>
      </c>
      <c r="DY89" s="12"/>
      <c r="DZ89" s="3" t="str">
        <f t="shared" si="53"/>
        <v/>
      </c>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row>
    <row r="90" spans="120:242" ht="30" customHeight="1" thickBot="1" x14ac:dyDescent="0.2">
      <c r="DP90" s="10"/>
      <c r="DQ90" s="10" t="s">
        <v>38</v>
      </c>
      <c r="DR90" s="10"/>
      <c r="DS90" s="10"/>
      <c r="DT90" s="77"/>
      <c r="DU90" s="78" t="s">
        <v>44</v>
      </c>
      <c r="DV90" s="79">
        <v>0</v>
      </c>
      <c r="DW90" s="80">
        <f>DW87+5</f>
        <v>22</v>
      </c>
      <c r="DX90" s="80">
        <f>DW90+3</f>
        <v>25</v>
      </c>
      <c r="DY90" s="12"/>
      <c r="DZ90" s="3" t="str">
        <f t="shared" si="53"/>
        <v/>
      </c>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row>
    <row r="91" spans="120:242" ht="30" customHeight="1" thickBot="1" x14ac:dyDescent="0.2">
      <c r="DP91" s="10"/>
      <c r="DQ91" s="10" t="s">
        <v>39</v>
      </c>
      <c r="DR91" s="10"/>
      <c r="DS91" s="10"/>
      <c r="DT91" s="77"/>
      <c r="DU91" s="78" t="s">
        <v>44</v>
      </c>
      <c r="DV91" s="79">
        <v>0</v>
      </c>
      <c r="DW91" s="80">
        <f>DW87+7</f>
        <v>24</v>
      </c>
      <c r="DX91" s="80">
        <f>DW91+5</f>
        <v>29</v>
      </c>
      <c r="DY91" s="12"/>
      <c r="DZ91" s="3" t="str">
        <f t="shared" si="53"/>
        <v/>
      </c>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c r="IF91" s="46"/>
      <c r="IG91" s="46"/>
      <c r="IH91" s="46"/>
    </row>
    <row r="92" spans="120:242" ht="30" customHeight="1" thickBot="1" x14ac:dyDescent="0.2">
      <c r="DP92" s="10"/>
      <c r="DQ92" s="10" t="s">
        <v>40</v>
      </c>
      <c r="DR92" s="10"/>
      <c r="DS92" s="10"/>
      <c r="DT92" s="35" t="s">
        <v>67</v>
      </c>
      <c r="DU92" s="36"/>
      <c r="DV92" s="37"/>
      <c r="DW92" s="38"/>
      <c r="DX92" s="39" t="s">
        <v>48</v>
      </c>
      <c r="DY92" s="12"/>
      <c r="DZ92" s="3" t="str">
        <f t="shared" si="53"/>
        <v/>
      </c>
      <c r="EA92" s="40"/>
      <c r="EB92" s="40"/>
      <c r="EC92" s="40"/>
      <c r="ED92" s="40"/>
      <c r="EE92" s="40"/>
      <c r="EF92" s="40"/>
      <c r="EG92" s="40"/>
      <c r="EH92" s="40"/>
      <c r="EI92" s="40"/>
      <c r="EJ92" s="4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40"/>
      <c r="FW92" s="40"/>
      <c r="FX92" s="40"/>
      <c r="FY92" s="40"/>
      <c r="FZ92" s="40"/>
      <c r="GA92" s="40"/>
      <c r="GB92" s="40"/>
      <c r="GC92" s="40"/>
      <c r="GD92" s="40"/>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c r="HO92" s="41"/>
      <c r="HP92" s="41"/>
      <c r="HQ92" s="41"/>
      <c r="HR92" s="41"/>
      <c r="HS92" s="41"/>
      <c r="HT92" s="41"/>
      <c r="HU92" s="41"/>
      <c r="HV92" s="41"/>
      <c r="HW92" s="41"/>
      <c r="HX92" s="41"/>
      <c r="HY92" s="41"/>
      <c r="HZ92" s="41"/>
      <c r="IA92" s="41"/>
      <c r="IB92" s="41"/>
      <c r="IC92" s="41"/>
      <c r="ID92" s="41"/>
      <c r="IE92" s="41"/>
      <c r="IF92" s="41"/>
      <c r="IG92" s="41"/>
      <c r="IH92" s="41"/>
    </row>
    <row r="93" spans="120:242" ht="30" customHeight="1" thickBot="1" x14ac:dyDescent="0.2">
      <c r="DP93" s="10"/>
      <c r="DQ93" s="10" t="s">
        <v>51</v>
      </c>
      <c r="DR93" s="10"/>
      <c r="DS93" s="10"/>
      <c r="DT93" s="42"/>
      <c r="DU93" s="43" t="s">
        <v>44</v>
      </c>
      <c r="DV93" s="44">
        <v>0</v>
      </c>
      <c r="DW93" s="45">
        <f>Project_Start</f>
        <v>45785</v>
      </c>
      <c r="DX93" s="45">
        <f>DW93+3</f>
        <v>45788</v>
      </c>
      <c r="DY93" s="12"/>
      <c r="DZ93" s="3" t="str">
        <f t="shared" si="53"/>
        <v/>
      </c>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c r="FJ93" s="46"/>
      <c r="FK93" s="46"/>
      <c r="FL93" s="46"/>
      <c r="FM93" s="46"/>
      <c r="FN93" s="46"/>
      <c r="FO93" s="46"/>
      <c r="FP93" s="46"/>
      <c r="FQ93" s="46"/>
      <c r="FR93" s="46"/>
      <c r="FS93" s="46"/>
      <c r="FT93" s="46"/>
      <c r="FU93" s="46"/>
      <c r="FV93" s="46"/>
      <c r="FW93" s="46"/>
      <c r="FX93" s="46"/>
      <c r="FY93" s="46"/>
      <c r="FZ93" s="46"/>
      <c r="GA93" s="46"/>
      <c r="GB93" s="46"/>
      <c r="GC93" s="46"/>
      <c r="GD93" s="46"/>
      <c r="GE93" s="46"/>
      <c r="GF93" s="46"/>
      <c r="GG93" s="46"/>
      <c r="GH93" s="46"/>
      <c r="GI93" s="46"/>
      <c r="GJ93" s="46"/>
      <c r="GK93" s="46"/>
      <c r="GL93" s="46"/>
      <c r="GM93" s="46"/>
      <c r="GN93" s="46"/>
      <c r="GO93" s="46"/>
      <c r="GP93" s="46"/>
      <c r="GQ93" s="46"/>
      <c r="GR93" s="46"/>
      <c r="GS93" s="46"/>
      <c r="GT93" s="46"/>
      <c r="GU93" s="46"/>
      <c r="GV93" s="46"/>
      <c r="GW93" s="46"/>
      <c r="GX93" s="46"/>
      <c r="GY93" s="46"/>
      <c r="GZ93" s="46"/>
      <c r="HA93" s="46"/>
      <c r="HB93" s="46"/>
      <c r="HC93" s="46"/>
      <c r="HD93" s="46"/>
      <c r="HE93" s="46"/>
      <c r="HF93" s="46"/>
      <c r="HG93" s="46"/>
      <c r="HH93" s="46"/>
      <c r="HI93" s="46"/>
      <c r="HJ93" s="46"/>
      <c r="HK93" s="46"/>
      <c r="HL93" s="46"/>
      <c r="HM93" s="46"/>
      <c r="HN93" s="46"/>
      <c r="HO93" s="46"/>
      <c r="HP93" s="46"/>
      <c r="HQ93" s="46"/>
      <c r="HR93" s="46"/>
      <c r="HS93" s="46"/>
      <c r="HT93" s="46"/>
      <c r="HU93" s="46"/>
      <c r="HV93" s="46"/>
      <c r="HW93" s="46"/>
      <c r="HX93" s="46"/>
      <c r="HY93" s="46"/>
      <c r="HZ93" s="46"/>
      <c r="IA93" s="46"/>
      <c r="IB93" s="46"/>
      <c r="IC93" s="46"/>
      <c r="ID93" s="46"/>
      <c r="IE93" s="46"/>
      <c r="IF93" s="46"/>
      <c r="IG93" s="46"/>
      <c r="IH93" s="46"/>
    </row>
    <row r="94" spans="120:242" ht="30" customHeight="1" thickBot="1" x14ac:dyDescent="0.2">
      <c r="DP94" s="10"/>
      <c r="DQ94" s="10" t="s">
        <v>22</v>
      </c>
      <c r="DR94" s="10"/>
      <c r="DS94" s="10"/>
      <c r="DT94" s="47"/>
      <c r="DU94" s="48" t="s">
        <v>44</v>
      </c>
      <c r="DV94" s="49">
        <v>0</v>
      </c>
      <c r="DW94" s="50">
        <f>DX93</f>
        <v>45788</v>
      </c>
      <c r="DX94" s="50">
        <f>DW94+2</f>
        <v>45790</v>
      </c>
      <c r="DY94" s="12"/>
      <c r="DZ94" s="3" t="str">
        <f t="shared" si="53"/>
        <v/>
      </c>
      <c r="EA94" s="46"/>
      <c r="EB94" s="46"/>
      <c r="EC94" s="46"/>
      <c r="ED94" s="46"/>
      <c r="EE94" s="46"/>
      <c r="EF94" s="46"/>
      <c r="EG94" s="46"/>
      <c r="EH94" s="46"/>
      <c r="EI94" s="46"/>
      <c r="EJ94" s="46"/>
      <c r="EK94" s="46"/>
      <c r="EL94" s="46"/>
      <c r="EM94" s="51"/>
      <c r="EN94" s="51"/>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c r="IF94" s="46"/>
      <c r="IG94" s="46"/>
      <c r="IH94" s="46"/>
    </row>
    <row r="95" spans="120:242" ht="30" customHeight="1" thickBot="1" x14ac:dyDescent="0.2">
      <c r="DP95" s="10"/>
      <c r="DQ95" s="10" t="s">
        <v>23</v>
      </c>
      <c r="DR95" s="10"/>
      <c r="DS95" s="10"/>
      <c r="DT95" s="47"/>
      <c r="DU95" s="48" t="s">
        <v>44</v>
      </c>
      <c r="DV95" s="49">
        <v>0</v>
      </c>
      <c r="DW95" s="50">
        <f>DX94</f>
        <v>45790</v>
      </c>
      <c r="DX95" s="50">
        <f>DW95+4</f>
        <v>45794</v>
      </c>
      <c r="DY95" s="12"/>
      <c r="DZ95" s="3" t="str">
        <f t="shared" si="53"/>
        <v/>
      </c>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c r="IF95" s="46"/>
      <c r="IG95" s="46"/>
      <c r="IH95" s="46"/>
    </row>
    <row r="96" spans="120:242" ht="30" customHeight="1" thickBot="1" x14ac:dyDescent="0.2">
      <c r="DP96" s="10"/>
      <c r="DQ96" s="10" t="s">
        <v>24</v>
      </c>
      <c r="DR96" s="10"/>
      <c r="DS96" s="10"/>
      <c r="DT96" s="47"/>
      <c r="DU96" s="48" t="s">
        <v>44</v>
      </c>
      <c r="DV96" s="49">
        <v>0</v>
      </c>
      <c r="DW96" s="50">
        <f>DX95</f>
        <v>45794</v>
      </c>
      <c r="DX96" s="50">
        <f>DW96+5</f>
        <v>45799</v>
      </c>
      <c r="DY96" s="12"/>
      <c r="DZ96" s="3" t="str">
        <f t="shared" si="53"/>
        <v/>
      </c>
      <c r="EA96" s="46"/>
      <c r="EB96" s="46"/>
      <c r="EC96" s="46"/>
      <c r="ED96" s="46"/>
      <c r="EE96" s="46"/>
      <c r="EF96" s="46"/>
      <c r="EG96" s="46"/>
      <c r="EH96" s="46"/>
      <c r="EI96" s="46"/>
      <c r="EJ96" s="46"/>
      <c r="EK96" s="46"/>
      <c r="EL96" s="46"/>
      <c r="EM96" s="46"/>
      <c r="EN96" s="46"/>
      <c r="EO96" s="46"/>
      <c r="EP96" s="46"/>
      <c r="EQ96" s="51"/>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c r="IF96" s="46"/>
      <c r="IG96" s="46"/>
      <c r="IH96" s="46"/>
    </row>
    <row r="97" spans="120:242" ht="30" customHeight="1" thickBot="1" x14ac:dyDescent="0.2">
      <c r="DP97" s="10"/>
      <c r="DQ97" s="10" t="s">
        <v>25</v>
      </c>
      <c r="DR97" s="10"/>
      <c r="DS97" s="10"/>
      <c r="DT97" s="47"/>
      <c r="DU97" s="48" t="s">
        <v>44</v>
      </c>
      <c r="DV97" s="49">
        <v>0</v>
      </c>
      <c r="DW97" s="50">
        <f>DW94+1</f>
        <v>45789</v>
      </c>
      <c r="DX97" s="50">
        <f>DW97+2</f>
        <v>45791</v>
      </c>
      <c r="DY97" s="12"/>
      <c r="DZ97" s="3" t="str">
        <f t="shared" si="53"/>
        <v/>
      </c>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c r="IF97" s="46"/>
      <c r="IG97" s="46"/>
      <c r="IH97" s="46"/>
    </row>
    <row r="98" spans="120:242" ht="30" customHeight="1" thickBot="1" x14ac:dyDescent="0.2">
      <c r="DP98" s="10"/>
      <c r="DQ98" s="10" t="s">
        <v>26</v>
      </c>
      <c r="DR98" s="10"/>
      <c r="DS98" s="10"/>
      <c r="DT98" s="52" t="s">
        <v>65</v>
      </c>
      <c r="DU98" s="53"/>
      <c r="DV98" s="54"/>
      <c r="DW98" s="55"/>
      <c r="DX98" s="56"/>
      <c r="DY98" s="12"/>
      <c r="DZ98" s="3" t="str">
        <f t="shared" si="53"/>
        <v/>
      </c>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c r="GN98" s="41"/>
      <c r="GO98" s="41"/>
      <c r="GP98" s="41"/>
      <c r="GQ98" s="41"/>
      <c r="GR98" s="41"/>
      <c r="GS98" s="41"/>
      <c r="GT98" s="41"/>
      <c r="GU98" s="41"/>
      <c r="GV98" s="41"/>
      <c r="GW98" s="41"/>
      <c r="GX98" s="41"/>
      <c r="GY98" s="41"/>
      <c r="GZ98" s="41"/>
      <c r="HA98" s="41"/>
      <c r="HB98" s="41"/>
      <c r="HC98" s="41"/>
      <c r="HD98" s="41"/>
      <c r="HE98" s="41"/>
      <c r="HF98" s="41"/>
      <c r="HG98" s="41"/>
      <c r="HH98" s="41"/>
      <c r="HI98" s="41"/>
      <c r="HJ98" s="41"/>
      <c r="HK98" s="41"/>
      <c r="HL98" s="41"/>
      <c r="HM98" s="41"/>
      <c r="HN98" s="41"/>
      <c r="HO98" s="41"/>
      <c r="HP98" s="41"/>
      <c r="HQ98" s="41"/>
      <c r="HR98" s="41"/>
      <c r="HS98" s="41"/>
      <c r="HT98" s="41"/>
      <c r="HU98" s="41"/>
      <c r="HV98" s="41"/>
      <c r="HW98" s="41"/>
      <c r="HX98" s="41"/>
      <c r="HY98" s="41"/>
      <c r="HZ98" s="41"/>
      <c r="IA98" s="41"/>
      <c r="IB98" s="41"/>
      <c r="IC98" s="41"/>
      <c r="ID98" s="41"/>
      <c r="IE98" s="41"/>
      <c r="IF98" s="41"/>
      <c r="IG98" s="41"/>
      <c r="IH98" s="41"/>
    </row>
    <row r="99" spans="120:242" ht="30" customHeight="1" thickBot="1" x14ac:dyDescent="0.2">
      <c r="DP99" s="10"/>
      <c r="DQ99" s="10" t="s">
        <v>52</v>
      </c>
      <c r="DR99" s="10"/>
      <c r="DS99" s="10"/>
      <c r="DT99" s="57"/>
      <c r="DU99" s="58" t="s">
        <v>44</v>
      </c>
      <c r="DV99" s="59">
        <v>0</v>
      </c>
      <c r="DW99" s="60">
        <f>DW97+1</f>
        <v>45790</v>
      </c>
      <c r="DX99" s="60">
        <f>DW99+4</f>
        <v>45794</v>
      </c>
      <c r="DY99" s="12"/>
      <c r="DZ99" s="3" t="str">
        <f t="shared" si="53"/>
        <v/>
      </c>
      <c r="EA99" s="46"/>
      <c r="EB99" s="46"/>
      <c r="EC99" s="46"/>
      <c r="ED99" s="46"/>
      <c r="EE99" s="46"/>
      <c r="EF99" s="46"/>
      <c r="EG99" s="46"/>
      <c r="EH99" s="46"/>
      <c r="EI99" s="46"/>
      <c r="EJ99" s="46"/>
      <c r="EK99" s="46"/>
      <c r="EL99" s="46"/>
      <c r="EM99" s="46"/>
      <c r="EN99" s="46"/>
      <c r="EO99" s="46"/>
      <c r="EP99" s="46"/>
      <c r="EQ99" s="46"/>
      <c r="ER99" s="46"/>
      <c r="ES99" s="46"/>
      <c r="ET99" s="46"/>
      <c r="EU99" s="46"/>
      <c r="EV99" s="46"/>
      <c r="EW99" s="46"/>
      <c r="EX99" s="46"/>
      <c r="EY99" s="46"/>
      <c r="EZ99" s="46"/>
      <c r="FA99" s="46"/>
      <c r="FB99" s="46"/>
      <c r="FC99" s="46"/>
      <c r="FD99" s="46"/>
      <c r="FE99" s="46"/>
      <c r="FF99" s="46"/>
      <c r="FG99" s="46"/>
      <c r="FH99" s="46"/>
      <c r="FI99" s="46"/>
      <c r="FJ99" s="46"/>
      <c r="FK99" s="46"/>
      <c r="FL99" s="46"/>
      <c r="FM99" s="46"/>
      <c r="FN99" s="46"/>
      <c r="FO99" s="46"/>
      <c r="FP99" s="46"/>
      <c r="FQ99" s="46"/>
      <c r="FR99" s="46"/>
      <c r="FS99" s="46"/>
      <c r="FT99" s="46"/>
      <c r="FU99" s="46"/>
      <c r="FV99" s="46"/>
      <c r="FW99" s="46"/>
      <c r="FX99" s="46"/>
      <c r="FY99" s="46"/>
      <c r="FZ99" s="46"/>
      <c r="GA99" s="46"/>
      <c r="GB99" s="46"/>
      <c r="GC99" s="46"/>
      <c r="GD99" s="46"/>
      <c r="GE99" s="46"/>
      <c r="GF99" s="46"/>
      <c r="GG99" s="46"/>
      <c r="GH99" s="46"/>
      <c r="GI99" s="46"/>
      <c r="GJ99" s="46"/>
      <c r="GK99" s="46"/>
      <c r="GL99" s="46"/>
      <c r="GM99" s="46"/>
      <c r="GN99" s="46"/>
      <c r="GO99" s="46"/>
      <c r="GP99" s="46"/>
      <c r="GQ99" s="46"/>
      <c r="GR99" s="46"/>
      <c r="GS99" s="46"/>
      <c r="GT99" s="46"/>
      <c r="GU99" s="46"/>
      <c r="GV99" s="46"/>
      <c r="GW99" s="46"/>
      <c r="GX99" s="46"/>
      <c r="GY99" s="46"/>
      <c r="GZ99" s="46"/>
      <c r="HA99" s="46"/>
      <c r="HB99" s="46"/>
      <c r="HC99" s="46"/>
      <c r="HD99" s="46"/>
      <c r="HE99" s="46"/>
      <c r="HF99" s="46"/>
      <c r="HG99" s="46"/>
      <c r="HH99" s="46"/>
      <c r="HI99" s="46"/>
      <c r="HJ99" s="46"/>
      <c r="HK99" s="46"/>
      <c r="HL99" s="46"/>
      <c r="HM99" s="46"/>
      <c r="HN99" s="46"/>
      <c r="HO99" s="46"/>
      <c r="HP99" s="46"/>
      <c r="HQ99" s="46"/>
      <c r="HR99" s="46"/>
      <c r="HS99" s="46"/>
      <c r="HT99" s="46"/>
      <c r="HU99" s="46"/>
      <c r="HV99" s="46"/>
      <c r="HW99" s="46"/>
      <c r="HX99" s="46"/>
      <c r="HY99" s="46"/>
      <c r="HZ99" s="46"/>
      <c r="IA99" s="46"/>
      <c r="IB99" s="46"/>
      <c r="IC99" s="46"/>
      <c r="ID99" s="46"/>
      <c r="IE99" s="46"/>
      <c r="IF99" s="46"/>
      <c r="IG99" s="46"/>
      <c r="IH99" s="46"/>
    </row>
    <row r="100" spans="120:242" ht="30" customHeight="1" thickBot="1" x14ac:dyDescent="0.2">
      <c r="DP100" s="10"/>
      <c r="DQ100" s="10" t="s">
        <v>53</v>
      </c>
      <c r="DR100" s="10"/>
      <c r="DS100" s="10"/>
      <c r="DT100" s="57"/>
      <c r="DU100" s="58" t="s">
        <v>44</v>
      </c>
      <c r="DV100" s="59">
        <v>0</v>
      </c>
      <c r="DW100" s="60">
        <f>DW99+2</f>
        <v>45792</v>
      </c>
      <c r="DX100" s="60">
        <f>DW100+5</f>
        <v>45797</v>
      </c>
      <c r="DY100" s="12"/>
      <c r="DZ100" s="3" t="str">
        <f t="shared" si="53"/>
        <v/>
      </c>
      <c r="EA100" s="46"/>
      <c r="EB100" s="46"/>
      <c r="EC100" s="46"/>
      <c r="ED100" s="46"/>
      <c r="EE100" s="46"/>
      <c r="EF100" s="46"/>
      <c r="EG100" s="46"/>
      <c r="EH100" s="46"/>
      <c r="EI100" s="46"/>
      <c r="EJ100" s="46"/>
      <c r="EK100" s="46"/>
      <c r="EL100" s="46"/>
      <c r="EM100" s="51"/>
      <c r="EN100" s="51"/>
      <c r="EO100" s="46"/>
      <c r="EP100" s="46"/>
      <c r="EQ100" s="46"/>
      <c r="ER100" s="46"/>
      <c r="ES100" s="46"/>
      <c r="ET100" s="46"/>
      <c r="EU100" s="46"/>
      <c r="EV100" s="46"/>
      <c r="EW100" s="46"/>
      <c r="EX100" s="46"/>
      <c r="EY100" s="46"/>
      <c r="EZ100" s="46"/>
      <c r="FA100" s="46"/>
      <c r="FB100" s="46"/>
      <c r="FC100" s="46"/>
      <c r="FD100" s="46"/>
      <c r="FE100" s="46"/>
      <c r="FF100" s="46"/>
      <c r="FG100" s="46"/>
      <c r="FH100" s="46"/>
      <c r="FI100" s="46"/>
      <c r="FJ100" s="46"/>
      <c r="FK100" s="46"/>
      <c r="FL100" s="46"/>
      <c r="FM100" s="46"/>
      <c r="FN100" s="46"/>
      <c r="FO100" s="46"/>
      <c r="FP100" s="46"/>
      <c r="FQ100" s="46"/>
      <c r="FR100" s="46"/>
      <c r="FS100" s="46"/>
      <c r="FT100" s="46"/>
      <c r="FU100" s="46"/>
      <c r="FV100" s="46"/>
      <c r="FW100" s="46"/>
      <c r="FX100" s="46"/>
      <c r="FY100" s="46"/>
      <c r="FZ100" s="46"/>
      <c r="GA100" s="46"/>
      <c r="GB100" s="46"/>
      <c r="GC100" s="46"/>
      <c r="GD100" s="46"/>
      <c r="GE100" s="46"/>
      <c r="GF100" s="46"/>
      <c r="GG100" s="46"/>
      <c r="GH100" s="46"/>
      <c r="GI100" s="46"/>
      <c r="GJ100" s="46"/>
      <c r="GK100" s="46"/>
      <c r="GL100" s="46"/>
      <c r="GM100" s="46"/>
      <c r="GN100" s="46"/>
      <c r="GO100" s="46"/>
      <c r="GP100" s="46"/>
      <c r="GQ100" s="46"/>
      <c r="GR100" s="46"/>
      <c r="GS100" s="46"/>
      <c r="GT100" s="46"/>
      <c r="GU100" s="46"/>
      <c r="GV100" s="46"/>
      <c r="GW100" s="46"/>
      <c r="GX100" s="46"/>
      <c r="GY100" s="46"/>
      <c r="GZ100" s="46"/>
      <c r="HA100" s="46"/>
      <c r="HB100" s="46"/>
      <c r="HC100" s="46"/>
      <c r="HD100" s="46"/>
      <c r="HE100" s="46"/>
      <c r="HF100" s="46"/>
      <c r="HG100" s="46"/>
      <c r="HH100" s="46"/>
      <c r="HI100" s="46"/>
      <c r="HJ100" s="46"/>
      <c r="HK100" s="46"/>
      <c r="HL100" s="46"/>
      <c r="HM100" s="46"/>
      <c r="HN100" s="46"/>
      <c r="HO100" s="46"/>
      <c r="HP100" s="46"/>
      <c r="HQ100" s="46"/>
      <c r="HR100" s="46"/>
      <c r="HS100" s="46"/>
      <c r="HT100" s="46"/>
      <c r="HU100" s="46"/>
      <c r="HV100" s="46"/>
      <c r="HW100" s="46"/>
      <c r="HX100" s="46"/>
      <c r="HY100" s="46"/>
      <c r="HZ100" s="46"/>
      <c r="IA100" s="46"/>
      <c r="IB100" s="46"/>
      <c r="IC100" s="46"/>
      <c r="ID100" s="46"/>
      <c r="IE100" s="46"/>
      <c r="IF100" s="46"/>
      <c r="IG100" s="46"/>
      <c r="IH100" s="46"/>
    </row>
    <row r="101" spans="120:242" ht="30" customHeight="1" thickBot="1" x14ac:dyDescent="0.2">
      <c r="DP101" s="10"/>
      <c r="DQ101" s="10" t="s">
        <v>27</v>
      </c>
      <c r="DR101" s="10"/>
      <c r="DS101" s="10"/>
      <c r="DT101" s="57"/>
      <c r="DU101" s="58" t="s">
        <v>44</v>
      </c>
      <c r="DV101" s="59">
        <v>0</v>
      </c>
      <c r="DW101" s="60">
        <f>DX100</f>
        <v>45797</v>
      </c>
      <c r="DX101" s="60">
        <f>DW101+3</f>
        <v>45800</v>
      </c>
      <c r="DY101" s="12"/>
      <c r="DZ101" s="3" t="str">
        <f t="shared" si="53"/>
        <v/>
      </c>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c r="FJ101" s="46"/>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c r="IF101" s="46"/>
      <c r="IG101" s="46"/>
      <c r="IH101" s="46"/>
    </row>
    <row r="102" spans="120:242" ht="30" customHeight="1" thickBot="1" x14ac:dyDescent="0.2">
      <c r="DP102" s="10"/>
      <c r="DQ102" s="10" t="s">
        <v>28</v>
      </c>
      <c r="DR102" s="10"/>
      <c r="DS102" s="10"/>
      <c r="DT102" s="57"/>
      <c r="DU102" s="58" t="s">
        <v>44</v>
      </c>
      <c r="DV102" s="59">
        <v>0</v>
      </c>
      <c r="DW102" s="60">
        <f>DW101</f>
        <v>45797</v>
      </c>
      <c r="DX102" s="60">
        <f>DW102+2</f>
        <v>45799</v>
      </c>
      <c r="DY102" s="12"/>
      <c r="DZ102" s="3" t="str">
        <f t="shared" si="53"/>
        <v/>
      </c>
      <c r="EA102" s="46"/>
      <c r="EB102" s="46"/>
      <c r="EC102" s="46"/>
      <c r="ED102" s="46"/>
      <c r="EE102" s="46"/>
      <c r="EF102" s="46"/>
      <c r="EG102" s="46"/>
      <c r="EH102" s="46"/>
      <c r="EI102" s="46"/>
      <c r="EJ102" s="46"/>
      <c r="EK102" s="46"/>
      <c r="EL102" s="46"/>
      <c r="EM102" s="46"/>
      <c r="EN102" s="46"/>
      <c r="EO102" s="46"/>
      <c r="EP102" s="46"/>
      <c r="EQ102" s="51"/>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c r="IF102" s="46"/>
      <c r="IG102" s="46"/>
      <c r="IH102" s="46"/>
    </row>
    <row r="103" spans="120:242" ht="30" customHeight="1" thickBot="1" x14ac:dyDescent="0.2">
      <c r="DP103" s="10"/>
      <c r="DQ103" s="10" t="s">
        <v>29</v>
      </c>
      <c r="DR103" s="10"/>
      <c r="DS103" s="10"/>
      <c r="DT103" s="57"/>
      <c r="DU103" s="58" t="s">
        <v>44</v>
      </c>
      <c r="DV103" s="59">
        <v>0</v>
      </c>
      <c r="DW103" s="60">
        <f>DW102</f>
        <v>45797</v>
      </c>
      <c r="DX103" s="60">
        <f>DW103+3</f>
        <v>45800</v>
      </c>
      <c r="DY103" s="12"/>
      <c r="DZ103" s="3" t="str">
        <f t="shared" si="53"/>
        <v/>
      </c>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c r="IF103" s="46"/>
      <c r="IG103" s="46"/>
      <c r="IH103" s="46"/>
    </row>
    <row r="104" spans="120:242" ht="30" customHeight="1" x14ac:dyDescent="0.15">
      <c r="DP104" s="10"/>
      <c r="DQ104" s="10" t="s">
        <v>30</v>
      </c>
      <c r="DR104" s="10"/>
      <c r="DS104" s="10"/>
      <c r="DT104" s="91" t="s">
        <v>57</v>
      </c>
      <c r="DU104" s="92"/>
      <c r="DV104" s="93"/>
      <c r="DW104" s="94"/>
      <c r="DX104" s="95" t="s">
        <v>58</v>
      </c>
    </row>
    <row r="105" spans="120:242" ht="30" customHeight="1" x14ac:dyDescent="0.15">
      <c r="DP105" s="10"/>
      <c r="DQ105" s="10" t="s">
        <v>31</v>
      </c>
      <c r="DR105" s="10"/>
      <c r="DS105" s="10"/>
      <c r="DW105" s="2"/>
    </row>
    <row r="106" spans="120:242" ht="30" customHeight="1" x14ac:dyDescent="0.15">
      <c r="DP106" s="10"/>
      <c r="DQ106" s="10" t="s">
        <v>54</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20:242"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20:242"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20:242"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20:242"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20:242"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20:242" ht="30" customHeight="1" x14ac:dyDescent="0.15">
      <c r="DP112" s="10"/>
      <c r="DQ112" s="10" t="s">
        <v>55</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56</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47</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57</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22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G12">
    <cfRule type="expression" dxfId="107" priority="73">
      <formula>AND(TODAY()&gt;=I$5, TODAY()&lt;J$5)</formula>
    </cfRule>
  </conditionalFormatting>
  <conditionalFormatting sqref="G13:G14">
    <cfRule type="expression" dxfId="106" priority="238">
      <formula>AND(TODAY()&gt;=I$5, TODAY()&lt;J$5)</formula>
    </cfRule>
  </conditionalFormatting>
  <conditionalFormatting sqref="I4:BL30 I32:BL39 I31:AS31 AV31:BL31">
    <cfRule type="expression" dxfId="105" priority="124">
      <formula>AND(TODAY()&gt;=I$5, TODAY()&lt;J$5)</formula>
    </cfRule>
  </conditionalFormatting>
  <conditionalFormatting sqref="I13:BL19">
    <cfRule type="expression" dxfId="104" priority="203">
      <formula>AND(task_start&lt;=I$5,ROUNDDOWN((task_end-task_start+1)*task_progress,0)+task_start-1&gt;=I$5)</formula>
    </cfRule>
    <cfRule type="expression" dxfId="103" priority="204" stopIfTrue="1">
      <formula>AND(task_end&gt;=I$5,task_start&lt;J$5)</formula>
    </cfRule>
  </conditionalFormatting>
  <conditionalFormatting sqref="I19:BL24">
    <cfRule type="expression" dxfId="102" priority="201">
      <formula>AND(task_start&lt;=I$5,ROUNDDOWN((task_end-task_start+1)*task_progress,0)+task_start-1&gt;=I$5)</formula>
    </cfRule>
    <cfRule type="expression" dxfId="101" priority="202" stopIfTrue="1">
      <formula>AND(task_end&gt;=I$5,task_start&lt;J$5)</formula>
    </cfRule>
  </conditionalFormatting>
  <conditionalFormatting sqref="I25:BL30 I31:AS31 AV31:BL31">
    <cfRule type="expression" dxfId="100" priority="235">
      <formula>AND(task_start&lt;=I$5,ROUNDDOWN((task_end-task_start+1)*task_progress,0)+task_start-1&gt;=I$5)</formula>
    </cfRule>
    <cfRule type="expression" dxfId="99" priority="236" stopIfTrue="1">
      <formula>AND(task_end&gt;=I$5,task_start&lt;J$5)</formula>
    </cfRule>
  </conditionalFormatting>
  <conditionalFormatting sqref="I9:DP12">
    <cfRule type="expression" dxfId="98" priority="175">
      <formula>AND(task_start&lt;=I$5,ROUNDDOWN((task_end-task_start+1)*task_progress,0)+task_start-1&gt;=I$5)</formula>
    </cfRule>
    <cfRule type="expression" dxfId="97" priority="176" stopIfTrue="1">
      <formula>AND(task_end&gt;=I$5,task_start&lt;J$5)</formula>
    </cfRule>
  </conditionalFormatting>
  <conditionalFormatting sqref="I33:DP37">
    <cfRule type="expression" dxfId="96" priority="151">
      <formula>AND(task_start&lt;=I$5,ROUNDDOWN((task_end-task_start+1)*task_progress,0)+task_start-1&gt;=I$5)</formula>
    </cfRule>
    <cfRule type="expression" dxfId="95" priority="152" stopIfTrue="1">
      <formula>AND(task_end&gt;=I$5,task_start&lt;J$5)</formula>
    </cfRule>
  </conditionalFormatting>
  <conditionalFormatting sqref="BM4:DP6">
    <cfRule type="expression" dxfId="94" priority="180">
      <formula>AND(TODAY()&gt;=BM$5, TODAY()&lt;BN$5)</formula>
    </cfRule>
  </conditionalFormatting>
  <conditionalFormatting sqref="BM9:DP12">
    <cfRule type="expression" dxfId="93" priority="174">
      <formula>AND(TODAY()&gt;=BM$5, TODAY()&lt;BN$5)</formula>
    </cfRule>
  </conditionalFormatting>
  <conditionalFormatting sqref="BM13:DP19">
    <cfRule type="expression" dxfId="92" priority="168">
      <formula>AND(TODAY()&gt;=BM$5, TODAY()&lt;BN$5)</formula>
    </cfRule>
    <cfRule type="expression" dxfId="91" priority="169">
      <formula>AND(task_start&lt;=BM$5,ROUNDDOWN((task_end-task_start+1)*task_progress,0)+task_start-1&gt;=BM$5)</formula>
    </cfRule>
    <cfRule type="expression" dxfId="90" priority="170" stopIfTrue="1">
      <formula>AND(task_end&gt;=BM$5,task_start&lt;BN$5)</formula>
    </cfRule>
  </conditionalFormatting>
  <conditionalFormatting sqref="BM19:DP24">
    <cfRule type="expression" dxfId="89" priority="162">
      <formula>AND(TODAY()&gt;=BM$5, TODAY()&lt;BN$5)</formula>
    </cfRule>
    <cfRule type="expression" dxfId="88" priority="163">
      <formula>AND(task_start&lt;=BM$5,ROUNDDOWN((task_end-task_start+1)*task_progress,0)+task_start-1&gt;=BM$5)</formula>
    </cfRule>
    <cfRule type="expression" dxfId="87" priority="164" stopIfTrue="1">
      <formula>AND(task_end&gt;=BM$5,task_start&lt;BN$5)</formula>
    </cfRule>
  </conditionalFormatting>
  <conditionalFormatting sqref="BM25:DP31">
    <cfRule type="expression" dxfId="86" priority="156">
      <formula>AND(TODAY()&gt;=BM$5, TODAY()&lt;BN$5)</formula>
    </cfRule>
    <cfRule type="expression" dxfId="85" priority="157">
      <formula>AND(task_start&lt;=BM$5,ROUNDDOWN((task_end-task_start+1)*task_progress,0)+task_start-1&gt;=BM$5)</formula>
    </cfRule>
    <cfRule type="expression" dxfId="84" priority="158" stopIfTrue="1">
      <formula>AND(task_end&gt;=BM$5,task_start&lt;BN$5)</formula>
    </cfRule>
  </conditionalFormatting>
  <conditionalFormatting sqref="BM33:DP37">
    <cfRule type="expression" dxfId="83" priority="150">
      <formula>AND(TODAY()&gt;=BM$5, TODAY()&lt;BN$5)</formula>
    </cfRule>
  </conditionalFormatting>
  <conditionalFormatting sqref="DS75:DS130">
    <cfRule type="dataBar" priority="11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29">
    <cfRule type="expression" dxfId="82" priority="77">
      <formula>AND(TODAY()&gt;=DX$5, TODAY()&lt;DY$5)</formula>
    </cfRule>
  </conditionalFormatting>
  <conditionalFormatting sqref="DX106:GA111">
    <cfRule type="expression" dxfId="81" priority="109">
      <formula>AND(task_start&lt;=DX$5,ROUNDDOWN((task_end-task_start+1)*task_progress,0)+task_start-1&gt;=DX$5)</formula>
    </cfRule>
    <cfRule type="expression" dxfId="80" priority="110" stopIfTrue="1">
      <formula>AND(task_end&gt;=DX$5,task_start&lt;DY$5)</formula>
    </cfRule>
  </conditionalFormatting>
  <conditionalFormatting sqref="DX112:GA117">
    <cfRule type="expression" dxfId="79" priority="107">
      <formula>AND(task_start&lt;=DX$5,ROUNDDOWN((task_end-task_start+1)*task_progress,0)+task_start-1&gt;=DX$5)</formula>
    </cfRule>
    <cfRule type="expression" dxfId="78" priority="108" stopIfTrue="1">
      <formula>AND(task_end&gt;=DX$5,task_start&lt;DY$5)</formula>
    </cfRule>
  </conditionalFormatting>
  <conditionalFormatting sqref="DX125:GA129">
    <cfRule type="expression" dxfId="77" priority="78">
      <formula>AND(task_start&lt;=DX$5,ROUNDDOWN((task_end-task_start+1)*task_progress,0)+task_start-1&gt;=DX$5)</formula>
    </cfRule>
    <cfRule type="expression" dxfId="76" priority="79" stopIfTrue="1">
      <formula>AND(task_end&gt;=DX$5,task_start&lt;DY$5)</formula>
    </cfRule>
  </conditionalFormatting>
  <conditionalFormatting sqref="DX119:IE123">
    <cfRule type="expression" dxfId="75" priority="81">
      <formula>AND(task_start&lt;=DX$5,ROUNDDOWN((task_end-task_start+1)*task_progress,0)+task_start-1&gt;=DX$5)</formula>
    </cfRule>
    <cfRule type="expression" dxfId="74" priority="82" stopIfTrue="1">
      <formula>AND(task_end&gt;=DX$5,task_start&lt;DY$5)</formula>
    </cfRule>
  </conditionalFormatting>
  <conditionalFormatting sqref="GB106:IE117">
    <cfRule type="expression" dxfId="73" priority="85">
      <formula>AND(TODAY()&gt;=GB$5, TODAY()&lt;GC$5)</formula>
    </cfRule>
    <cfRule type="expression" dxfId="72" priority="86">
      <formula>AND(task_start&lt;=GB$5,ROUNDDOWN((task_end-task_start+1)*task_progress,0)+task_start-1&gt;=GB$5)</formula>
    </cfRule>
    <cfRule type="expression" dxfId="71" priority="87" stopIfTrue="1">
      <formula>AND(task_end&gt;=GB$5,task_start&lt;GC$5)</formula>
    </cfRule>
  </conditionalFormatting>
  <conditionalFormatting sqref="GB119:IE123">
    <cfRule type="expression" dxfId="70" priority="80">
      <formula>AND(TODAY()&gt;=GB$5, TODAY()&lt;GC$5)</formula>
    </cfRule>
  </conditionalFormatting>
  <conditionalFormatting sqref="GB125:IE129">
    <cfRule type="expression" dxfId="69" priority="74">
      <formula>AND(TODAY()&gt;=GB$5, TODAY()&lt;GC$5)</formula>
    </cfRule>
    <cfRule type="expression" dxfId="68" priority="75">
      <formula>AND(task_start&lt;=GB$5,ROUNDDOWN((task_end-task_start+1)*task_progress,0)+task_start-1&gt;=GB$5)</formula>
    </cfRule>
    <cfRule type="expression" dxfId="67" priority="76" stopIfTrue="1">
      <formula>AND(task_end&gt;=GB$5,task_start&lt;GC$5)</formula>
    </cfRule>
  </conditionalFormatting>
  <conditionalFormatting sqref="DV73:DV104">
    <cfRule type="dataBar" priority="71">
      <dataBar>
        <cfvo type="num" val="0"/>
        <cfvo type="num" val="1"/>
        <color theme="0"/>
      </dataBar>
      <extLst>
        <ext xmlns:x14="http://schemas.microsoft.com/office/spreadsheetml/2009/9/main" uri="{B025F937-C7B1-47D3-B67F-A62EFF666E3E}">
          <x14:id>{91D6C508-B132-DB45-9CEE-6B656B4CACA8}</x14:id>
        </ext>
      </extLst>
    </cfRule>
  </conditionalFormatting>
  <conditionalFormatting sqref="EA73:GD103">
    <cfRule type="expression" dxfId="66" priority="56">
      <formula>AND(TODAY()&gt;=EA$5, TODAY()&lt;EB$5)</formula>
    </cfRule>
  </conditionalFormatting>
  <conditionalFormatting sqref="EA74:GD79">
    <cfRule type="expression" dxfId="65" priority="69">
      <formula>AND(task_start&lt;=EA$5,ROUNDDOWN((task_end-task_start+1)*task_progress,0)+task_start-1&gt;=EA$5)</formula>
    </cfRule>
    <cfRule type="expression" dxfId="64" priority="70" stopIfTrue="1">
      <formula>AND(task_end&gt;=EA$5,task_start&lt;EB$5)</formula>
    </cfRule>
  </conditionalFormatting>
  <conditionalFormatting sqref="EA80:GD85">
    <cfRule type="expression" dxfId="63" priority="67">
      <formula>AND(task_start&lt;=EA$5,ROUNDDOWN((task_end-task_start+1)*task_progress,0)+task_start-1&gt;=EA$5)</formula>
    </cfRule>
    <cfRule type="expression" dxfId="62" priority="68" stopIfTrue="1">
      <formula>AND(task_end&gt;=EA$5,task_start&lt;EB$5)</formula>
    </cfRule>
  </conditionalFormatting>
  <conditionalFormatting sqref="EA86:GD91">
    <cfRule type="expression" dxfId="61" priority="65">
      <formula>AND(task_start&lt;=EA$5,ROUNDDOWN((task_end-task_start+1)*task_progress,0)+task_start-1&gt;=EA$5)</formula>
    </cfRule>
    <cfRule type="expression" dxfId="60" priority="66" stopIfTrue="1">
      <formula>AND(task_end&gt;=EA$5,task_start&lt;EB$5)</formula>
    </cfRule>
  </conditionalFormatting>
  <conditionalFormatting sqref="EA99:GD103">
    <cfRule type="expression" dxfId="59" priority="57">
      <formula>AND(task_start&lt;=EA$5,ROUNDDOWN((task_end-task_start+1)*task_progress,0)+task_start-1&gt;=EA$5)</formula>
    </cfRule>
    <cfRule type="expression" dxfId="58" priority="58" stopIfTrue="1">
      <formula>AND(task_end&gt;=EA$5,task_start&lt;EB$5)</formula>
    </cfRule>
  </conditionalFormatting>
  <conditionalFormatting sqref="EA93:IH97">
    <cfRule type="expression" dxfId="57" priority="60">
      <formula>AND(task_start&lt;=EA$5,ROUNDDOWN((task_end-task_start+1)*task_progress,0)+task_start-1&gt;=EA$5)</formula>
    </cfRule>
    <cfRule type="expression" dxfId="56" priority="61" stopIfTrue="1">
      <formula>AND(task_end&gt;=EA$5,task_start&lt;EB$5)</formula>
    </cfRule>
  </conditionalFormatting>
  <conditionalFormatting sqref="GE74:IH91">
    <cfRule type="expression" dxfId="55" priority="62">
      <formula>AND(TODAY()&gt;=GE$5, TODAY()&lt;GF$5)</formula>
    </cfRule>
    <cfRule type="expression" dxfId="54" priority="63">
      <formula>AND(task_start&lt;=GE$5,ROUNDDOWN((task_end-task_start+1)*task_progress,0)+task_start-1&gt;=GE$5)</formula>
    </cfRule>
    <cfRule type="expression" dxfId="53" priority="64" stopIfTrue="1">
      <formula>AND(task_end&gt;=GE$5,task_start&lt;GF$5)</formula>
    </cfRule>
  </conditionalFormatting>
  <conditionalFormatting sqref="GE93:IH97">
    <cfRule type="expression" dxfId="52" priority="59">
      <formula>AND(TODAY()&gt;=GE$5, TODAY()&lt;GF$5)</formula>
    </cfRule>
  </conditionalFormatting>
  <conditionalFormatting sqref="GE99:IH103">
    <cfRule type="expression" dxfId="51" priority="53">
      <formula>AND(TODAY()&gt;=GE$5, TODAY()&lt;GF$5)</formula>
    </cfRule>
    <cfRule type="expression" dxfId="50" priority="54">
      <formula>AND(task_start&lt;=GE$5,ROUNDDOWN((task_end-task_start+1)*task_progress,0)+task_start-1&gt;=GE$5)</formula>
    </cfRule>
    <cfRule type="expression" dxfId="49" priority="55" stopIfTrue="1">
      <formula>AND(task_end&gt;=GE$5,task_start&lt;GF$5)</formula>
    </cfRule>
  </conditionalFormatting>
  <conditionalFormatting sqref="I38:DP39">
    <cfRule type="expression" dxfId="33" priority="32">
      <formula>AND(task_start&lt;=I$5,ROUNDDOWN((task_end-task_start+1)*task_progress,0)+task_start-1&gt;=I$5)</formula>
    </cfRule>
    <cfRule type="expression" dxfId="32" priority="33" stopIfTrue="1">
      <formula>AND(task_end&gt;=I$5,task_start&lt;J$5)</formula>
    </cfRule>
  </conditionalFormatting>
  <conditionalFormatting sqref="BM38:DP39">
    <cfRule type="expression" dxfId="31" priority="31">
      <formula>AND(TODAY()&gt;=BM$5, TODAY()&lt;BN$5)</formula>
    </cfRule>
  </conditionalFormatting>
  <conditionalFormatting sqref="AT31">
    <cfRule type="expression" dxfId="26" priority="240">
      <formula>AND(TODAY()&gt;=AU$5, TODAY()&lt;AV$5)</formula>
    </cfRule>
  </conditionalFormatting>
  <conditionalFormatting sqref="AT31">
    <cfRule type="expression" dxfId="25" priority="243">
      <formula>AND(task_start&lt;=AU$5,ROUNDDOWN((task_end-task_start+1)*task_progress,0)+task_start-1&gt;=AU$5)</formula>
    </cfRule>
    <cfRule type="expression" dxfId="24" priority="244" stopIfTrue="1">
      <formula>AND(task_end&gt;=AU$5,task_start&lt;AV$5)</formula>
    </cfRule>
  </conditionalFormatting>
  <conditionalFormatting sqref="F73:BI73">
    <cfRule type="expression" dxfId="23" priority="20">
      <formula>AND(TODAY()&gt;=F$5, TODAY()&lt;G$5)</formula>
    </cfRule>
  </conditionalFormatting>
  <conditionalFormatting sqref="F73:BI73">
    <cfRule type="expression" dxfId="22" priority="24">
      <formula>AND(task_start&lt;=F$5,ROUNDDOWN((task_end-task_start+1)*task_progress,0)+task_start-1&gt;=F$5)</formula>
    </cfRule>
    <cfRule type="expression" dxfId="21" priority="25" stopIfTrue="1">
      <formula>AND(task_end&gt;=F$5,task_start&lt;G$5)</formula>
    </cfRule>
  </conditionalFormatting>
  <conditionalFormatting sqref="BJ73:DM73">
    <cfRule type="expression" dxfId="20" priority="21">
      <formula>AND(TODAY()&gt;=BJ$5, TODAY()&lt;BK$5)</formula>
    </cfRule>
    <cfRule type="expression" dxfId="19" priority="22">
      <formula>AND(task_start&lt;=BJ$5,ROUNDDOWN((task_end-task_start+1)*task_progress,0)+task_start-1&gt;=BJ$5)</formula>
    </cfRule>
    <cfRule type="expression" dxfId="18" priority="23" stopIfTrue="1">
      <formula>AND(task_end&gt;=BJ$5,task_start&lt;BK$5)</formula>
    </cfRule>
  </conditionalFormatting>
  <conditionalFormatting sqref="D40:D71">
    <cfRule type="dataBar" priority="1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I40:BL70">
    <cfRule type="expression" dxfId="17" priority="4">
      <formula>AND(TODAY()&gt;=I$5, TODAY()&lt;J$5)</formula>
    </cfRule>
  </conditionalFormatting>
  <conditionalFormatting sqref="I41:BL46">
    <cfRule type="expression" dxfId="16" priority="17">
      <formula>AND(task_start&lt;=I$5,ROUNDDOWN((task_end-task_start+1)*task_progress,0)+task_start-1&gt;=I$5)</formula>
    </cfRule>
    <cfRule type="expression" dxfId="15" priority="18" stopIfTrue="1">
      <formula>AND(task_end&gt;=I$5,task_start&lt;J$5)</formula>
    </cfRule>
  </conditionalFormatting>
  <conditionalFormatting sqref="I47:BL52">
    <cfRule type="expression" dxfId="14" priority="15">
      <formula>AND(task_start&lt;=I$5,ROUNDDOWN((task_end-task_start+1)*task_progress,0)+task_start-1&gt;=I$5)</formula>
    </cfRule>
    <cfRule type="expression" dxfId="13" priority="16" stopIfTrue="1">
      <formula>AND(task_end&gt;=I$5,task_start&lt;J$5)</formula>
    </cfRule>
  </conditionalFormatting>
  <conditionalFormatting sqref="I53:BL58">
    <cfRule type="expression" dxfId="12" priority="13">
      <formula>AND(task_start&lt;=I$5,ROUNDDOWN((task_end-task_start+1)*task_progress,0)+task_start-1&gt;=I$5)</formula>
    </cfRule>
    <cfRule type="expression" dxfId="11" priority="14" stopIfTrue="1">
      <formula>AND(task_end&gt;=I$5,task_start&lt;J$5)</formula>
    </cfRule>
  </conditionalFormatting>
  <conditionalFormatting sqref="I66:BL70">
    <cfRule type="expression" dxfId="10" priority="5">
      <formula>AND(task_start&lt;=I$5,ROUNDDOWN((task_end-task_start+1)*task_progress,0)+task_start-1&gt;=I$5)</formula>
    </cfRule>
    <cfRule type="expression" dxfId="9" priority="6" stopIfTrue="1">
      <formula>AND(task_end&gt;=I$5,task_start&lt;J$5)</formula>
    </cfRule>
  </conditionalFormatting>
  <conditionalFormatting sqref="I60:DP64">
    <cfRule type="expression" dxfId="8" priority="8">
      <formula>AND(task_start&lt;=I$5,ROUNDDOWN((task_end-task_start+1)*task_progress,0)+task_start-1&gt;=I$5)</formula>
    </cfRule>
    <cfRule type="expression" dxfId="7" priority="9" stopIfTrue="1">
      <formula>AND(task_end&gt;=I$5,task_start&lt;J$5)</formula>
    </cfRule>
  </conditionalFormatting>
  <conditionalFormatting sqref="BM41:DP58">
    <cfRule type="expression" dxfId="6" priority="10">
      <formula>AND(TODAY()&gt;=BM$5, TODAY()&lt;BN$5)</formula>
    </cfRule>
    <cfRule type="expression" dxfId="5" priority="11">
      <formula>AND(task_start&lt;=BM$5,ROUNDDOWN((task_end-task_start+1)*task_progress,0)+task_start-1&gt;=BM$5)</formula>
    </cfRule>
    <cfRule type="expression" dxfId="4" priority="12" stopIfTrue="1">
      <formula>AND(task_end&gt;=BM$5,task_start&lt;BN$5)</formula>
    </cfRule>
  </conditionalFormatting>
  <conditionalFormatting sqref="BM60:DP64">
    <cfRule type="expression" dxfId="3" priority="7">
      <formula>AND(TODAY()&gt;=BM$5, TODAY()&lt;BN$5)</formula>
    </cfRule>
  </conditionalFormatting>
  <conditionalFormatting sqref="BM66:DP70">
    <cfRule type="expression" dxfId="2" priority="1">
      <formula>AND(TODAY()&gt;=BM$5, TODAY()&lt;BN$5)</formula>
    </cfRule>
    <cfRule type="expression" dxfId="1" priority="2">
      <formula>AND(task_start&lt;=BM$5,ROUNDDOWN((task_end-task_start+1)*task_progress,0)+task_start-1&gt;=BM$5)</formula>
    </cfRule>
    <cfRule type="expression" dxfId="0" priority="3" stopIfTrue="1">
      <formula>AND(task_end&gt;=BM$5,task_start&lt;BN$5)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 xmlns:xm="http://schemas.microsoft.com/office/excel/2006/main">
          <x14:cfRule type="dataBar" id="{91D6C508-B132-DB45-9CEE-6B656B4CACA8}">
            <x14:dataBar minLength="0" maxLength="100" gradient="0">
              <x14:cfvo type="num">
                <xm:f>0</xm:f>
              </x14:cfvo>
              <x14:cfvo type="num">
                <xm:f>1</xm:f>
              </x14:cfvo>
              <x14:negativeFillColor rgb="FFFF0000"/>
              <x14:axisColor rgb="FF000000"/>
            </x14:dataBar>
          </x14:cfRule>
          <xm:sqref>DV73:DV104</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2025-05-13T04:33:17Z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