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mc:AlternateContent xmlns:mc="http://schemas.openxmlformats.org/markup-compatibility/2006">
    <mc:Choice Requires="x15">
      <x15ac:absPath xmlns:x15ac="http://schemas.microsoft.com/office/spreadsheetml/2010/11/ac" url="/Users/a.elsayed/Documents/GitHub/app-3-4-SATrepositry/"/>
    </mc:Choice>
  </mc:AlternateContent>
  <xr:revisionPtr revIDLastSave="0" documentId="8_{46214DB3-FBBF-664B-B402-03DD4FE22300}" xr6:coauthVersionLast="47" xr6:coauthVersionMax="47" xr10:uidLastSave="{00000000-0000-0000-0000-000000000000}"/>
  <bookViews>
    <workbookView xWindow="0" yWindow="0" windowWidth="28800" windowHeight="1800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0" i="11" l="1"/>
  <c r="H44" i="11"/>
  <c r="H38" i="11"/>
  <c r="H32" i="11"/>
  <c r="H7" i="11"/>
  <c r="Q1" i="11" l="1"/>
  <c r="E9" i="11" l="1"/>
  <c r="F9" i="11" s="1"/>
  <c r="E10" i="11" s="1"/>
  <c r="E33" i="11"/>
  <c r="E45" i="11" s="1"/>
  <c r="E51" i="11" s="1"/>
  <c r="I5" i="11"/>
  <c r="I4" i="11" s="1"/>
  <c r="H26" i="11"/>
  <c r="H20" i="11"/>
  <c r="H14" i="11"/>
  <c r="H8" i="11"/>
  <c r="E21" i="11" l="1"/>
  <c r="F21" i="11" s="1"/>
  <c r="E22" i="11" s="1"/>
  <c r="E23" i="11" s="1"/>
  <c r="F23" i="11" s="1"/>
  <c r="E54" i="11"/>
  <c r="E55" i="11"/>
  <c r="F51" i="11"/>
  <c r="E52" i="11" s="1"/>
  <c r="F45" i="11"/>
  <c r="E46" i="11" s="1"/>
  <c r="F33" i="11"/>
  <c r="E34" i="11" s="1"/>
  <c r="H21" i="11"/>
  <c r="F22" i="11"/>
  <c r="H22" i="11" s="1"/>
  <c r="H9" i="11"/>
  <c r="E25" i="11"/>
  <c r="F10" i="11"/>
  <c r="E11" i="11" s="1"/>
  <c r="E13" i="11"/>
  <c r="E15" i="11" s="1"/>
  <c r="E16" i="11" s="1"/>
  <c r="I6" i="11"/>
  <c r="E27" i="11" l="1"/>
  <c r="F52" i="11"/>
  <c r="E53" i="11" s="1"/>
  <c r="F55" i="11"/>
  <c r="H55" i="11" s="1"/>
  <c r="H51" i="11"/>
  <c r="F54" i="11"/>
  <c r="H54" i="11" s="1"/>
  <c r="E47" i="11"/>
  <c r="F46" i="11"/>
  <c r="H46" i="11" s="1"/>
  <c r="H45" i="11"/>
  <c r="F34" i="11"/>
  <c r="E35" i="11" s="1"/>
  <c r="E37" i="11"/>
  <c r="E39" i="11" s="1"/>
  <c r="H33" i="11"/>
  <c r="F25" i="11"/>
  <c r="H25" i="11" s="1"/>
  <c r="H10" i="11"/>
  <c r="E24" i="11"/>
  <c r="H23" i="11"/>
  <c r="F16" i="11"/>
  <c r="F15" i="11"/>
  <c r="H15" i="11" s="1"/>
  <c r="F13" i="11"/>
  <c r="H13" i="11" s="1"/>
  <c r="F11" i="11"/>
  <c r="E12" i="11" s="1"/>
  <c r="J5" i="11"/>
  <c r="K5" i="11" s="1"/>
  <c r="L5" i="11" s="1"/>
  <c r="M5" i="11" s="1"/>
  <c r="N5" i="11" s="1"/>
  <c r="O5" i="11" s="1"/>
  <c r="P5" i="11" s="1"/>
  <c r="F27" i="11" l="1"/>
  <c r="E30" i="11"/>
  <c r="F30" i="11" s="1"/>
  <c r="H30" i="11" s="1"/>
  <c r="E31" i="11"/>
  <c r="F31" i="11" s="1"/>
  <c r="H31" i="11" s="1"/>
  <c r="H52" i="11"/>
  <c r="P4" i="11"/>
  <c r="Q5" i="11"/>
  <c r="Q6" i="11" s="1"/>
  <c r="F53" i="11"/>
  <c r="H53" i="11" s="1"/>
  <c r="F47" i="11"/>
  <c r="E48" i="11" s="1"/>
  <c r="E49" i="11"/>
  <c r="E40" i="11"/>
  <c r="F39" i="11"/>
  <c r="H39" i="11" s="1"/>
  <c r="F37" i="11"/>
  <c r="H37" i="11" s="1"/>
  <c r="F35" i="11"/>
  <c r="E36" i="11" s="1"/>
  <c r="H34" i="11"/>
  <c r="F24" i="11"/>
  <c r="H24" i="11" s="1"/>
  <c r="H16" i="11"/>
  <c r="E17" i="11"/>
  <c r="E18" i="11" s="1"/>
  <c r="E19" i="11" s="1"/>
  <c r="H11" i="11"/>
  <c r="F12" i="11"/>
  <c r="H12" i="11" s="1"/>
  <c r="J6" i="11"/>
  <c r="E28" i="11" l="1"/>
  <c r="H27" i="11"/>
  <c r="R5" i="11"/>
  <c r="S5" i="11" s="1"/>
  <c r="T5" i="11" s="1"/>
  <c r="U5" i="11" s="1"/>
  <c r="V5" i="11" s="1"/>
  <c r="W5" i="11" s="1"/>
  <c r="H35" i="11"/>
  <c r="F48" i="11"/>
  <c r="H48" i="11" s="1"/>
  <c r="F49" i="11"/>
  <c r="H49" i="11" s="1"/>
  <c r="H47" i="11"/>
  <c r="F40" i="11"/>
  <c r="E41" i="11" s="1"/>
  <c r="F36" i="11"/>
  <c r="H36" i="11" s="1"/>
  <c r="F19" i="11"/>
  <c r="H19" i="11" s="1"/>
  <c r="F18" i="11"/>
  <c r="H18" i="11" s="1"/>
  <c r="F17" i="11"/>
  <c r="H17" i="11" s="1"/>
  <c r="W4" i="11"/>
  <c r="X5" i="11"/>
  <c r="Y5" i="11" s="1"/>
  <c r="Z5" i="11" s="1"/>
  <c r="AA5" i="11" s="1"/>
  <c r="AB5" i="11" s="1"/>
  <c r="AC5" i="11" s="1"/>
  <c r="AD5" i="11" s="1"/>
  <c r="K6" i="11"/>
  <c r="F28" i="11" l="1"/>
  <c r="E29" i="11" s="1"/>
  <c r="F29" i="11" s="1"/>
  <c r="H29" i="11" s="1"/>
  <c r="E42" i="11"/>
  <c r="F41" i="11"/>
  <c r="H41" i="11" s="1"/>
  <c r="H40" i="11"/>
  <c r="AE5" i="11"/>
  <c r="AF5" i="11" s="1"/>
  <c r="AG5" i="11" s="1"/>
  <c r="AH5" i="11" s="1"/>
  <c r="AI5" i="11" s="1"/>
  <c r="AJ5" i="11" s="1"/>
  <c r="AD4" i="11"/>
  <c r="L6" i="11"/>
  <c r="H28" i="11" l="1"/>
  <c r="F42" i="11"/>
  <c r="H42" i="11" s="1"/>
  <c r="E43" i="11"/>
  <c r="AK5" i="11"/>
  <c r="AL5" i="11" s="1"/>
  <c r="AM5" i="11" s="1"/>
  <c r="AN5" i="11" s="1"/>
  <c r="AO5" i="11" s="1"/>
  <c r="AP5" i="11" s="1"/>
  <c r="AQ5" i="11" s="1"/>
  <c r="M6" i="11"/>
  <c r="F43" i="11" l="1"/>
  <c r="H43" i="11" s="1"/>
  <c r="AR5" i="11"/>
  <c r="AS5" i="11" s="1"/>
  <c r="AK4" i="11"/>
  <c r="N6" i="11"/>
  <c r="AT5" i="11" l="1"/>
  <c r="AS6" i="11"/>
  <c r="AR4" i="11"/>
  <c r="O6" i="11"/>
  <c r="AU5" i="11" l="1"/>
  <c r="AT6" i="11"/>
  <c r="AV5" i="11" l="1"/>
  <c r="AU6" i="11"/>
  <c r="P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O6" i="11" l="1"/>
  <c r="BP5" i="11"/>
  <c r="AI6" i="11"/>
  <c r="BQ5" i="11" l="1"/>
  <c r="BP6" i="11"/>
  <c r="AJ6" i="11"/>
  <c r="BQ6" i="11" l="1"/>
  <c r="BR5" i="11"/>
  <c r="AK6" i="11"/>
  <c r="BR6" i="11" l="1"/>
  <c r="BS5" i="11"/>
  <c r="AL6" i="11"/>
  <c r="BS6" i="11" l="1"/>
  <c r="BT5" i="11"/>
  <c r="AM6" i="11"/>
  <c r="BT6" i="11" l="1"/>
  <c r="BT4" i="11"/>
  <c r="BU5" i="11"/>
  <c r="AN6" i="11"/>
  <c r="BV5" i="11" l="1"/>
  <c r="BU6" i="11"/>
  <c r="AO6" i="11"/>
  <c r="BW5" i="11" l="1"/>
  <c r="BV6" i="11"/>
  <c r="AP6" i="11"/>
  <c r="BX5" i="11" l="1"/>
  <c r="BW6" i="11"/>
  <c r="AQ6" i="11"/>
  <c r="BY5" i="11" l="1"/>
  <c r="BX6" i="11"/>
  <c r="AR6" i="11"/>
  <c r="BZ5" i="11" l="1"/>
  <c r="BY6" i="11"/>
  <c r="BZ6" i="11" l="1"/>
  <c r="CA5" i="11"/>
  <c r="CB5" i="11" l="1"/>
  <c r="CA4" i="11"/>
  <c r="CA6" i="11"/>
  <c r="CC5" i="11" l="1"/>
  <c r="CB6" i="11"/>
  <c r="CC6" i="11" l="1"/>
  <c r="CD5" i="11"/>
  <c r="CD6" i="11" l="1"/>
  <c r="CE5" i="11"/>
  <c r="CF5" i="11" l="1"/>
  <c r="CE6" i="11"/>
  <c r="CF6" i="11" l="1"/>
  <c r="CG5" i="11"/>
  <c r="CG6" i="11" l="1"/>
  <c r="CH5" i="11"/>
  <c r="CH6" i="11" l="1"/>
  <c r="CI5" i="11"/>
  <c r="CH4" i="11"/>
  <c r="CJ5" i="11" l="1"/>
  <c r="CI6" i="11"/>
  <c r="CJ6" i="11" l="1"/>
  <c r="CK5" i="11"/>
  <c r="CL5" i="11" l="1"/>
  <c r="CK6" i="11"/>
  <c r="CM5" i="11" l="1"/>
  <c r="CL6" i="11"/>
  <c r="CM6" i="11" l="1"/>
  <c r="CN5" i="11"/>
  <c r="CN6" i="11" l="1"/>
  <c r="CO5" i="11"/>
  <c r="CO4" i="11" l="1"/>
  <c r="CP5" i="11"/>
  <c r="CO6" i="11"/>
  <c r="CQ5" i="11" l="1"/>
  <c r="CP6" i="11"/>
  <c r="CQ6" i="11" l="1"/>
  <c r="CR5" i="11"/>
  <c r="CS5" i="11" l="1"/>
  <c r="CR6" i="11"/>
  <c r="CT5" i="11" l="1"/>
  <c r="CS6" i="11"/>
  <c r="CT6" i="11" l="1"/>
  <c r="CU5" i="11"/>
  <c r="CU6" i="11" l="1"/>
  <c r="CV5" i="11"/>
  <c r="CW5" i="11" l="1"/>
  <c r="CV6" i="11"/>
  <c r="CV4" i="11"/>
  <c r="CX5" i="11" l="1"/>
  <c r="CW6" i="11"/>
  <c r="CX6" i="11" l="1"/>
  <c r="CY5" i="11"/>
  <c r="CZ5" i="11" l="1"/>
  <c r="CY6" i="11"/>
  <c r="DA5" i="11" l="1"/>
  <c r="CZ6" i="11"/>
  <c r="DB5" i="11" l="1"/>
  <c r="DA6" i="11"/>
  <c r="DB6" i="11" l="1"/>
  <c r="DC5" i="11"/>
  <c r="DD5" i="11" l="1"/>
  <c r="DC6" i="11"/>
  <c r="DC4" i="11"/>
  <c r="DE5" i="11" l="1"/>
  <c r="DD6" i="11"/>
  <c r="DF5" i="11" l="1"/>
  <c r="DE6" i="11"/>
  <c r="DG5" i="11" l="1"/>
  <c r="DF6" i="11"/>
  <c r="DH5" i="11" l="1"/>
  <c r="DG6" i="11"/>
  <c r="DH6" i="11" l="1"/>
  <c r="DI5" i="11"/>
  <c r="DI6" i="11" l="1"/>
  <c r="DJ5" i="11"/>
  <c r="DK5" i="11" l="1"/>
  <c r="DJ6" i="11"/>
  <c r="DJ4" i="11"/>
  <c r="DL5" i="11" l="1"/>
  <c r="DK6" i="11"/>
  <c r="DM5" i="11" l="1"/>
  <c r="DL6" i="11"/>
  <c r="DM6" i="11" l="1"/>
  <c r="DN5" i="11"/>
  <c r="DO5" i="11" l="1"/>
  <c r="DN6" i="11"/>
  <c r="DO6" i="11" l="1"/>
  <c r="DP5" i="11"/>
  <c r="DP6" i="11" s="1"/>
</calcChain>
</file>

<file path=xl/sharedStrings.xml><?xml version="1.0" encoding="utf-8"?>
<sst xmlns="http://schemas.openxmlformats.org/spreadsheetml/2006/main" count="115" uniqueCount="50">
  <si>
    <t>PROGRESS</t>
  </si>
  <si>
    <t>Project Management Templates</t>
  </si>
  <si>
    <t>START</t>
  </si>
  <si>
    <t>END</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</si>
  <si>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</si>
  <si>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</si>
  <si>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</si>
  <si>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</si>
  <si>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</si>
  <si>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</si>
  <si>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</si>
  <si>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</si>
  <si>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</si>
  <si>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</si>
  <si>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</si>
  <si>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</si>
  <si>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</si>
  <si>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</si>
  <si>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</si>
  <si>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VanArsdel, Ltd.</t>
  </si>
  <si>
    <t>Project lead</t>
  </si>
  <si>
    <t>Europa project</t>
  </si>
  <si>
    <t>Initiation</t>
  </si>
  <si>
    <t>Define goals</t>
  </si>
  <si>
    <t>Conduct studies</t>
  </si>
  <si>
    <t>Establish comms</t>
  </si>
  <si>
    <t>Develop charter</t>
  </si>
  <si>
    <t>Set up team</t>
  </si>
  <si>
    <t>Planning and design</t>
  </si>
  <si>
    <t>Create schedule</t>
  </si>
  <si>
    <t>Identify deliverables</t>
  </si>
  <si>
    <t>Develop budget</t>
  </si>
  <si>
    <t>Define scope</t>
  </si>
  <si>
    <t>Identify risks</t>
  </si>
  <si>
    <t>Execution</t>
  </si>
  <si>
    <t>Execute tasks</t>
  </si>
  <si>
    <t>Monitor progress</t>
  </si>
  <si>
    <t>Manage resources</t>
  </si>
  <si>
    <t>Provide updates</t>
  </si>
  <si>
    <t>Testing and validation</t>
  </si>
  <si>
    <t>Track expenses</t>
  </si>
  <si>
    <t>Evaluate progress</t>
  </si>
  <si>
    <t>Address risks</t>
  </si>
  <si>
    <t>Gather feedback</t>
  </si>
  <si>
    <t>Project start:</t>
  </si>
  <si>
    <t>Display week:</t>
  </si>
  <si>
    <t>ASSIGNED TO</t>
  </si>
  <si>
    <t>Evaluation</t>
  </si>
  <si>
    <t>Abdallah El Sayed</t>
  </si>
  <si>
    <t>Project stages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</si>
</sst>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5">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9" fillId="12" borderId="20" xfId="0" applyNumberFormat="1" applyFont="1" applyFill="1" applyBorder="1" applyAlignment="1">
      <alignment horizontal="center" vertical="center"/>
    </xf>
    <xf numFmtId="167" fontId="19" fillId="12" borderId="18" xfId="0" applyNumberFormat="1" applyFont="1" applyFill="1" applyBorder="1" applyAlignment="1">
      <alignment horizontal="center" vertical="center"/>
    </xf>
    <xf numFmtId="167"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4" fontId="17"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64" fontId="17" fillId="3" borderId="6" xfId="10" applyFont="1" applyFill="1" applyBorder="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164" fontId="17" fillId="3" borderId="7" xfId="10" applyFont="1" applyFill="1" applyBorder="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4" fontId="17"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164" fontId="17" fillId="4" borderId="5" xfId="10" applyFont="1" applyFill="1" applyBorder="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4" fontId="17"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164" fontId="17" fillId="5" borderId="8" xfId="10" applyFont="1" applyFill="1" applyBorder="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164" fontId="17"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7" fillId="10" borderId="9" xfId="12" applyFont="1" applyFill="1" applyBorder="1">
      <alignment horizontal="left" vertical="center" indent="2"/>
    </xf>
    <xf numFmtId="0" fontId="17" fillId="10" borderId="9" xfId="11" applyFont="1" applyFill="1" applyBorder="1" applyAlignment="1">
      <alignment vertical="center"/>
    </xf>
    <xf numFmtId="9" fontId="1" fillId="10" borderId="9" xfId="2" applyFont="1" applyFill="1" applyBorder="1" applyAlignment="1">
      <alignment horizontal="center" vertical="center"/>
    </xf>
    <xf numFmtId="164" fontId="17" fillId="10" borderId="9" xfId="10" applyFont="1" applyFill="1" applyBorder="1">
      <alignment horizontal="center"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5"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11" fillId="0" borderId="0" xfId="3" applyAlignment="1">
      <alignment wrapText="1"/>
    </xf>
    <xf numFmtId="0" fontId="18"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8" fillId="11" borderId="16" xfId="0" applyFont="1" applyFill="1" applyBorder="1" applyAlignment="1">
      <alignment vertical="center"/>
    </xf>
    <xf numFmtId="0" fontId="4" fillId="2" borderId="21" xfId="0" applyFont="1" applyFill="1" applyBorder="1"/>
    <xf numFmtId="0" fontId="18" fillId="11" borderId="16" xfId="0" applyFont="1" applyFill="1" applyBorder="1" applyAlignment="1">
      <alignment horizontal="center" vertical="center"/>
    </xf>
    <xf numFmtId="0" fontId="23" fillId="0" borderId="0" xfId="0" applyFont="1" applyAlignment="1">
      <alignment horizontal="left"/>
    </xf>
    <xf numFmtId="0" fontId="24" fillId="0" borderId="0" xfId="0" applyFont="1"/>
    <xf numFmtId="165" fontId="23" fillId="0" borderId="0" xfId="9" applyFont="1" applyBorder="1" applyAlignment="1">
      <alignment horizontal="left"/>
    </xf>
    <xf numFmtId="0" fontId="22" fillId="0" borderId="0" xfId="8" applyFont="1" applyAlignment="1">
      <alignment horizontal="left"/>
    </xf>
    <xf numFmtId="0" fontId="4" fillId="0" borderId="0" xfId="0" applyFont="1"/>
    <xf numFmtId="166" fontId="17" fillId="2" borderId="13" xfId="0" applyNumberFormat="1" applyFont="1" applyFill="1" applyBorder="1" applyAlignment="1">
      <alignment horizontal="center" vertical="center" wrapText="1"/>
    </xf>
    <xf numFmtId="166" fontId="17" fillId="2" borderId="19" xfId="0" applyNumberFormat="1" applyFont="1" applyFill="1" applyBorder="1" applyAlignment="1">
      <alignment horizontal="center" vertical="center" wrapText="1"/>
    </xf>
    <xf numFmtId="166" fontId="17"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86">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5"/>
      <tableStyleElement type="headerRow" dxfId="84"/>
      <tableStyleElement type="totalRow" dxfId="83"/>
      <tableStyleElement type="firstColumn" dxfId="82"/>
      <tableStyleElement type="lastColumn" dxfId="81"/>
      <tableStyleElement type="firstRowStripe" dxfId="80"/>
      <tableStyleElement type="secondRowStripe" dxfId="79"/>
      <tableStyleElement type="firstColumnStripe" dxfId="78"/>
      <tableStyleElement type="secondColumnStripe" dxfId="7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28</xdr:col>
      <xdr:colOff>12096</xdr:colOff>
      <xdr:row>10</xdr:row>
      <xdr:rowOff>18142</xdr:rowOff>
    </xdr:from>
    <xdr:to>
      <xdr:col>28</xdr:col>
      <xdr:colOff>199572</xdr:colOff>
      <xdr:row>10</xdr:row>
      <xdr:rowOff>374952</xdr:rowOff>
    </xdr:to>
    <xdr:sp macro="" textlink="">
      <xdr:nvSpPr>
        <xdr:cNvPr id="3" name="Diamond 2">
          <a:extLst>
            <a:ext uri="{FF2B5EF4-FFF2-40B4-BE49-F238E27FC236}">
              <a16:creationId xmlns:a16="http://schemas.microsoft.com/office/drawing/2014/main" id="{14C9BD81-28CF-75ED-9027-D52FF0528FFE}"/>
            </a:ext>
          </a:extLst>
        </xdr:cNvPr>
        <xdr:cNvSpPr/>
      </xdr:nvSpPr>
      <xdr:spPr>
        <a:xfrm>
          <a:off x="9966477" y="3834190"/>
          <a:ext cx="187476"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P55"/>
  <sheetViews>
    <sheetView showGridLines="0" tabSelected="1" showRuler="0" zoomScale="70" zoomScaleNormal="70" zoomScalePageLayoutView="70" workbookViewId="0">
      <selection activeCell="CE63" sqref="CE63"/>
    </sheetView>
  </sheetViews>
  <sheetFormatPr baseColWidth="10" defaultColWidth="8.6640625" defaultRowHeight="30" customHeight="1" x14ac:dyDescent="0.15"/>
  <cols>
    <col min="1" max="1" width="2.6640625" style="10" customWidth="1"/>
    <col min="2" max="2" width="22.6640625"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121" width="2.6640625" customWidth="1"/>
  </cols>
  <sheetData>
    <row r="1" spans="1:120" ht="90" customHeight="1" x14ac:dyDescent="0.85">
      <c r="A1" s="11"/>
      <c r="B1" s="83" t="s">
        <v>21</v>
      </c>
      <c r="C1" s="13"/>
      <c r="D1" s="14"/>
      <c r="E1" s="15"/>
      <c r="F1" s="16"/>
      <c r="H1" s="1"/>
      <c r="I1" s="100" t="s">
        <v>44</v>
      </c>
      <c r="J1" s="101"/>
      <c r="K1" s="101"/>
      <c r="L1" s="101"/>
      <c r="M1" s="101"/>
      <c r="N1" s="101"/>
      <c r="O1" s="101"/>
      <c r="P1" s="19"/>
      <c r="Q1" s="99">
        <f ca="1">TODAY()</f>
        <v>45786</v>
      </c>
      <c r="R1" s="98"/>
      <c r="S1" s="98"/>
      <c r="T1" s="98"/>
      <c r="U1" s="98"/>
      <c r="V1" s="98"/>
      <c r="W1" s="98"/>
      <c r="X1" s="98"/>
      <c r="Y1" s="98"/>
      <c r="Z1" s="98"/>
    </row>
    <row r="2" spans="1:120" ht="30" customHeight="1" x14ac:dyDescent="0.4">
      <c r="B2" s="81" t="s">
        <v>19</v>
      </c>
      <c r="C2" s="82" t="s">
        <v>20</v>
      </c>
      <c r="D2" s="17"/>
      <c r="E2" s="18"/>
      <c r="F2" s="17"/>
      <c r="I2" s="100" t="s">
        <v>45</v>
      </c>
      <c r="J2" s="101"/>
      <c r="K2" s="101"/>
      <c r="L2" s="101"/>
      <c r="M2" s="101"/>
      <c r="N2" s="101"/>
      <c r="O2" s="101"/>
      <c r="P2" s="19"/>
      <c r="Q2" s="97">
        <v>1</v>
      </c>
      <c r="R2" s="98"/>
      <c r="S2" s="98"/>
      <c r="T2" s="98"/>
      <c r="U2" s="98"/>
      <c r="V2" s="98"/>
      <c r="W2" s="98"/>
      <c r="X2" s="98"/>
      <c r="Y2" s="98"/>
      <c r="Z2" s="98"/>
    </row>
    <row r="3" spans="1:120" s="21" customFormat="1" ht="30" customHeight="1" x14ac:dyDescent="0.15">
      <c r="A3" s="10"/>
      <c r="B3" s="20" t="s">
        <v>6</v>
      </c>
      <c r="D3" s="22"/>
      <c r="E3" s="23"/>
    </row>
    <row r="4" spans="1:120" s="21" customFormat="1" ht="30" customHeight="1" x14ac:dyDescent="0.15">
      <c r="A4" s="11"/>
      <c r="B4" s="24" t="s">
        <v>11</v>
      </c>
      <c r="E4" s="25"/>
      <c r="I4" s="104">
        <f ca="1">I5</f>
        <v>45782</v>
      </c>
      <c r="J4" s="102"/>
      <c r="K4" s="102"/>
      <c r="L4" s="102"/>
      <c r="M4" s="102"/>
      <c r="N4" s="102"/>
      <c r="O4" s="102"/>
      <c r="P4" s="102">
        <f ca="1">P5</f>
        <v>45789</v>
      </c>
      <c r="Q4" s="102"/>
      <c r="R4" s="102"/>
      <c r="S4" s="102"/>
      <c r="T4" s="102"/>
      <c r="U4" s="102"/>
      <c r="V4" s="102"/>
      <c r="W4" s="102">
        <f ca="1">W5</f>
        <v>45796</v>
      </c>
      <c r="X4" s="102"/>
      <c r="Y4" s="102"/>
      <c r="Z4" s="102"/>
      <c r="AA4" s="102"/>
      <c r="AB4" s="102"/>
      <c r="AC4" s="102"/>
      <c r="AD4" s="102">
        <f ca="1">AD5</f>
        <v>45803</v>
      </c>
      <c r="AE4" s="102"/>
      <c r="AF4" s="102"/>
      <c r="AG4" s="102"/>
      <c r="AH4" s="102"/>
      <c r="AI4" s="102"/>
      <c r="AJ4" s="102"/>
      <c r="AK4" s="102">
        <f ca="1">AK5</f>
        <v>45810</v>
      </c>
      <c r="AL4" s="102"/>
      <c r="AM4" s="102"/>
      <c r="AN4" s="102"/>
      <c r="AO4" s="102"/>
      <c r="AP4" s="102"/>
      <c r="AQ4" s="102"/>
      <c r="AR4" s="102">
        <f ca="1">AR5</f>
        <v>45817</v>
      </c>
      <c r="AS4" s="102"/>
      <c r="AT4" s="102"/>
      <c r="AU4" s="102"/>
      <c r="AV4" s="102"/>
      <c r="AW4" s="102"/>
      <c r="AX4" s="102"/>
      <c r="AY4" s="102">
        <f ca="1">AY5</f>
        <v>45824</v>
      </c>
      <c r="AZ4" s="102"/>
      <c r="BA4" s="102"/>
      <c r="BB4" s="102"/>
      <c r="BC4" s="102"/>
      <c r="BD4" s="102"/>
      <c r="BE4" s="102"/>
      <c r="BF4" s="102">
        <f ca="1">BF5</f>
        <v>45831</v>
      </c>
      <c r="BG4" s="102"/>
      <c r="BH4" s="102"/>
      <c r="BI4" s="102"/>
      <c r="BJ4" s="102"/>
      <c r="BK4" s="102"/>
      <c r="BL4" s="103"/>
      <c r="BM4" s="102">
        <f ca="1">BM5</f>
        <v>45838</v>
      </c>
      <c r="BN4" s="102"/>
      <c r="BO4" s="102"/>
      <c r="BP4" s="102"/>
      <c r="BQ4" s="102"/>
      <c r="BR4" s="102"/>
      <c r="BS4" s="103"/>
      <c r="BT4" s="102">
        <f ca="1">BT5</f>
        <v>45845</v>
      </c>
      <c r="BU4" s="102"/>
      <c r="BV4" s="102"/>
      <c r="BW4" s="102"/>
      <c r="BX4" s="102"/>
      <c r="BY4" s="102"/>
      <c r="BZ4" s="103"/>
      <c r="CA4" s="102">
        <f ca="1">CA5</f>
        <v>45852</v>
      </c>
      <c r="CB4" s="102"/>
      <c r="CC4" s="102"/>
      <c r="CD4" s="102"/>
      <c r="CE4" s="102"/>
      <c r="CF4" s="102"/>
      <c r="CG4" s="103"/>
      <c r="CH4" s="102">
        <f ca="1">CH5</f>
        <v>45859</v>
      </c>
      <c r="CI4" s="102"/>
      <c r="CJ4" s="102"/>
      <c r="CK4" s="102"/>
      <c r="CL4" s="102"/>
      <c r="CM4" s="102"/>
      <c r="CN4" s="103"/>
      <c r="CO4" s="102">
        <f ca="1">CO5</f>
        <v>45866</v>
      </c>
      <c r="CP4" s="102"/>
      <c r="CQ4" s="102"/>
      <c r="CR4" s="102"/>
      <c r="CS4" s="102"/>
      <c r="CT4" s="102"/>
      <c r="CU4" s="103"/>
      <c r="CV4" s="102">
        <f ca="1">CV5</f>
        <v>45873</v>
      </c>
      <c r="CW4" s="102"/>
      <c r="CX4" s="102"/>
      <c r="CY4" s="102"/>
      <c r="CZ4" s="102"/>
      <c r="DA4" s="102"/>
      <c r="DB4" s="103"/>
      <c r="DC4" s="102">
        <f ca="1">DC5</f>
        <v>45880</v>
      </c>
      <c r="DD4" s="102"/>
      <c r="DE4" s="102"/>
      <c r="DF4" s="102"/>
      <c r="DG4" s="102"/>
      <c r="DH4" s="102"/>
      <c r="DI4" s="103"/>
      <c r="DJ4" s="102">
        <f ca="1">DJ5</f>
        <v>45887</v>
      </c>
      <c r="DK4" s="102"/>
      <c r="DL4" s="102"/>
      <c r="DM4" s="102"/>
      <c r="DN4" s="102"/>
      <c r="DO4" s="102"/>
      <c r="DP4" s="103"/>
    </row>
    <row r="5" spans="1:120" s="21" customFormat="1" ht="15" customHeight="1" x14ac:dyDescent="0.15">
      <c r="A5" s="91"/>
      <c r="B5" s="92" t="s">
        <v>49</v>
      </c>
      <c r="C5" s="94" t="s">
        <v>46</v>
      </c>
      <c r="D5" s="96" t="s">
        <v>0</v>
      </c>
      <c r="E5" s="96" t="s">
        <v>2</v>
      </c>
      <c r="F5" s="96" t="s">
        <v>3</v>
      </c>
      <c r="I5" s="26">
        <f ca="1">Project_Start-WEEKDAY(Project_Start,1)+2+7*(Display_Week-1)</f>
        <v>45782</v>
      </c>
      <c r="J5" s="26">
        <f ca="1">I5+1</f>
        <v>45783</v>
      </c>
      <c r="K5" s="26">
        <f t="shared" ref="K5:AX5" ca="1" si="0">J5+1</f>
        <v>45784</v>
      </c>
      <c r="L5" s="26">
        <f t="shared" ca="1" si="0"/>
        <v>45785</v>
      </c>
      <c r="M5" s="26">
        <f t="shared" ca="1" si="0"/>
        <v>45786</v>
      </c>
      <c r="N5" s="26">
        <f t="shared" ca="1" si="0"/>
        <v>45787</v>
      </c>
      <c r="O5" s="27">
        <f t="shared" ca="1" si="0"/>
        <v>45788</v>
      </c>
      <c r="P5" s="28">
        <f ca="1">O5+1</f>
        <v>45789</v>
      </c>
      <c r="Q5" s="26">
        <f ca="1">P5+1</f>
        <v>45790</v>
      </c>
      <c r="R5" s="26">
        <f t="shared" ca="1" si="0"/>
        <v>45791</v>
      </c>
      <c r="S5" s="26">
        <f t="shared" ca="1" si="0"/>
        <v>45792</v>
      </c>
      <c r="T5" s="26">
        <f t="shared" ca="1" si="0"/>
        <v>45793</v>
      </c>
      <c r="U5" s="26">
        <f t="shared" ca="1" si="0"/>
        <v>45794</v>
      </c>
      <c r="V5" s="27">
        <f t="shared" ca="1" si="0"/>
        <v>45795</v>
      </c>
      <c r="W5" s="28">
        <f ca="1">V5+1</f>
        <v>45796</v>
      </c>
      <c r="X5" s="26">
        <f ca="1">W5+1</f>
        <v>45797</v>
      </c>
      <c r="Y5" s="26">
        <f t="shared" ca="1" si="0"/>
        <v>45798</v>
      </c>
      <c r="Z5" s="26">
        <f t="shared" ca="1" si="0"/>
        <v>45799</v>
      </c>
      <c r="AA5" s="26">
        <f t="shared" ca="1" si="0"/>
        <v>45800</v>
      </c>
      <c r="AB5" s="26">
        <f t="shared" ca="1" si="0"/>
        <v>45801</v>
      </c>
      <c r="AC5" s="27">
        <f t="shared" ca="1" si="0"/>
        <v>45802</v>
      </c>
      <c r="AD5" s="28">
        <f ca="1">AC5+1</f>
        <v>45803</v>
      </c>
      <c r="AE5" s="26">
        <f ca="1">AD5+1</f>
        <v>45804</v>
      </c>
      <c r="AF5" s="26">
        <f t="shared" ca="1" si="0"/>
        <v>45805</v>
      </c>
      <c r="AG5" s="26">
        <f t="shared" ca="1" si="0"/>
        <v>45806</v>
      </c>
      <c r="AH5" s="26">
        <f t="shared" ca="1" si="0"/>
        <v>45807</v>
      </c>
      <c r="AI5" s="26">
        <f t="shared" ca="1" si="0"/>
        <v>45808</v>
      </c>
      <c r="AJ5" s="27">
        <f t="shared" ca="1" si="0"/>
        <v>45809</v>
      </c>
      <c r="AK5" s="28">
        <f ca="1">AJ5+1</f>
        <v>45810</v>
      </c>
      <c r="AL5" s="26">
        <f ca="1">AK5+1</f>
        <v>45811</v>
      </c>
      <c r="AM5" s="26">
        <f t="shared" ca="1" si="0"/>
        <v>45812</v>
      </c>
      <c r="AN5" s="26">
        <f t="shared" ca="1" si="0"/>
        <v>45813</v>
      </c>
      <c r="AO5" s="26">
        <f t="shared" ca="1" si="0"/>
        <v>45814</v>
      </c>
      <c r="AP5" s="26">
        <f t="shared" ca="1" si="0"/>
        <v>45815</v>
      </c>
      <c r="AQ5" s="27">
        <f t="shared" ca="1" si="0"/>
        <v>45816</v>
      </c>
      <c r="AR5" s="28">
        <f ca="1">AQ5+1</f>
        <v>45817</v>
      </c>
      <c r="AS5" s="26">
        <f ca="1">AR5+1</f>
        <v>45818</v>
      </c>
      <c r="AT5" s="26">
        <f t="shared" ca="1" si="0"/>
        <v>45819</v>
      </c>
      <c r="AU5" s="26">
        <f t="shared" ca="1" si="0"/>
        <v>45820</v>
      </c>
      <c r="AV5" s="26">
        <f t="shared" ca="1" si="0"/>
        <v>45821</v>
      </c>
      <c r="AW5" s="26">
        <f t="shared" ca="1" si="0"/>
        <v>45822</v>
      </c>
      <c r="AX5" s="27">
        <f t="shared" ca="1" si="0"/>
        <v>45823</v>
      </c>
      <c r="AY5" s="28">
        <f ca="1">AX5+1</f>
        <v>45824</v>
      </c>
      <c r="AZ5" s="26">
        <f ca="1">AY5+1</f>
        <v>45825</v>
      </c>
      <c r="BA5" s="26">
        <f t="shared" ref="BA5:BE5" ca="1" si="1">AZ5+1</f>
        <v>45826</v>
      </c>
      <c r="BB5" s="26">
        <f t="shared" ca="1" si="1"/>
        <v>45827</v>
      </c>
      <c r="BC5" s="26">
        <f t="shared" ca="1" si="1"/>
        <v>45828</v>
      </c>
      <c r="BD5" s="26">
        <f t="shared" ca="1" si="1"/>
        <v>45829</v>
      </c>
      <c r="BE5" s="27">
        <f t="shared" ca="1" si="1"/>
        <v>45830</v>
      </c>
      <c r="BF5" s="28">
        <f ca="1">BE5+1</f>
        <v>45831</v>
      </c>
      <c r="BG5" s="26">
        <f ca="1">BF5+1</f>
        <v>45832</v>
      </c>
      <c r="BH5" s="26">
        <f t="shared" ref="BH5:BL5" ca="1" si="2">BG5+1</f>
        <v>45833</v>
      </c>
      <c r="BI5" s="26">
        <f t="shared" ca="1" si="2"/>
        <v>45834</v>
      </c>
      <c r="BJ5" s="26">
        <f t="shared" ca="1" si="2"/>
        <v>45835</v>
      </c>
      <c r="BK5" s="26">
        <f t="shared" ca="1" si="2"/>
        <v>45836</v>
      </c>
      <c r="BL5" s="26">
        <f t="shared" ca="1" si="2"/>
        <v>45837</v>
      </c>
      <c r="BM5" s="28">
        <f ca="1">BL5+1</f>
        <v>45838</v>
      </c>
      <c r="BN5" s="26">
        <f ca="1">BM5+1</f>
        <v>45839</v>
      </c>
      <c r="BO5" s="26">
        <f t="shared" ref="BO5" ca="1" si="3">BN5+1</f>
        <v>45840</v>
      </c>
      <c r="BP5" s="26">
        <f t="shared" ref="BP5" ca="1" si="4">BO5+1</f>
        <v>45841</v>
      </c>
      <c r="BQ5" s="26">
        <f t="shared" ref="BQ5" ca="1" si="5">BP5+1</f>
        <v>45842</v>
      </c>
      <c r="BR5" s="26">
        <f t="shared" ref="BR5" ca="1" si="6">BQ5+1</f>
        <v>45843</v>
      </c>
      <c r="BS5" s="26">
        <f t="shared" ref="BS5" ca="1" si="7">BR5+1</f>
        <v>45844</v>
      </c>
      <c r="BT5" s="28">
        <f ca="1">BS5+1</f>
        <v>45845</v>
      </c>
      <c r="BU5" s="26">
        <f ca="1">BT5+1</f>
        <v>45846</v>
      </c>
      <c r="BV5" s="26">
        <f t="shared" ref="BV5" ca="1" si="8">BU5+1</f>
        <v>45847</v>
      </c>
      <c r="BW5" s="26">
        <f t="shared" ref="BW5" ca="1" si="9">BV5+1</f>
        <v>45848</v>
      </c>
      <c r="BX5" s="26">
        <f t="shared" ref="BX5" ca="1" si="10">BW5+1</f>
        <v>45849</v>
      </c>
      <c r="BY5" s="26">
        <f t="shared" ref="BY5" ca="1" si="11">BX5+1</f>
        <v>45850</v>
      </c>
      <c r="BZ5" s="26">
        <f t="shared" ref="BZ5" ca="1" si="12">BY5+1</f>
        <v>45851</v>
      </c>
      <c r="CA5" s="28">
        <f ca="1">BZ5+1</f>
        <v>45852</v>
      </c>
      <c r="CB5" s="26">
        <f ca="1">CA5+1</f>
        <v>45853</v>
      </c>
      <c r="CC5" s="26">
        <f t="shared" ref="CC5" ca="1" si="13">CB5+1</f>
        <v>45854</v>
      </c>
      <c r="CD5" s="26">
        <f t="shared" ref="CD5" ca="1" si="14">CC5+1</f>
        <v>45855</v>
      </c>
      <c r="CE5" s="26">
        <f t="shared" ref="CE5" ca="1" si="15">CD5+1</f>
        <v>45856</v>
      </c>
      <c r="CF5" s="26">
        <f t="shared" ref="CF5" ca="1" si="16">CE5+1</f>
        <v>45857</v>
      </c>
      <c r="CG5" s="26">
        <f t="shared" ref="CG5" ca="1" si="17">CF5+1</f>
        <v>45858</v>
      </c>
      <c r="CH5" s="28">
        <f ca="1">CG5+1</f>
        <v>45859</v>
      </c>
      <c r="CI5" s="26">
        <f ca="1">CH5+1</f>
        <v>45860</v>
      </c>
      <c r="CJ5" s="26">
        <f t="shared" ref="CJ5" ca="1" si="18">CI5+1</f>
        <v>45861</v>
      </c>
      <c r="CK5" s="26">
        <f t="shared" ref="CK5" ca="1" si="19">CJ5+1</f>
        <v>45862</v>
      </c>
      <c r="CL5" s="26">
        <f t="shared" ref="CL5" ca="1" si="20">CK5+1</f>
        <v>45863</v>
      </c>
      <c r="CM5" s="26">
        <f t="shared" ref="CM5" ca="1" si="21">CL5+1</f>
        <v>45864</v>
      </c>
      <c r="CN5" s="26">
        <f t="shared" ref="CN5" ca="1" si="22">CM5+1</f>
        <v>45865</v>
      </c>
      <c r="CO5" s="28">
        <f ca="1">CN5+1</f>
        <v>45866</v>
      </c>
      <c r="CP5" s="26">
        <f ca="1">CO5+1</f>
        <v>45867</v>
      </c>
      <c r="CQ5" s="26">
        <f t="shared" ref="CQ5" ca="1" si="23">CP5+1</f>
        <v>45868</v>
      </c>
      <c r="CR5" s="26">
        <f t="shared" ref="CR5" ca="1" si="24">CQ5+1</f>
        <v>45869</v>
      </c>
      <c r="CS5" s="26">
        <f t="shared" ref="CS5" ca="1" si="25">CR5+1</f>
        <v>45870</v>
      </c>
      <c r="CT5" s="26">
        <f t="shared" ref="CT5" ca="1" si="26">CS5+1</f>
        <v>45871</v>
      </c>
      <c r="CU5" s="26">
        <f t="shared" ref="CU5" ca="1" si="27">CT5+1</f>
        <v>45872</v>
      </c>
      <c r="CV5" s="28">
        <f ca="1">CU5+1</f>
        <v>45873</v>
      </c>
      <c r="CW5" s="26">
        <f ca="1">CV5+1</f>
        <v>45874</v>
      </c>
      <c r="CX5" s="26">
        <f t="shared" ref="CX5" ca="1" si="28">CW5+1</f>
        <v>45875</v>
      </c>
      <c r="CY5" s="26">
        <f t="shared" ref="CY5" ca="1" si="29">CX5+1</f>
        <v>45876</v>
      </c>
      <c r="CZ5" s="26">
        <f t="shared" ref="CZ5" ca="1" si="30">CY5+1</f>
        <v>45877</v>
      </c>
      <c r="DA5" s="26">
        <f t="shared" ref="DA5" ca="1" si="31">CZ5+1</f>
        <v>45878</v>
      </c>
      <c r="DB5" s="26">
        <f t="shared" ref="DB5" ca="1" si="32">DA5+1</f>
        <v>45879</v>
      </c>
      <c r="DC5" s="28">
        <f ca="1">DB5+1</f>
        <v>45880</v>
      </c>
      <c r="DD5" s="26">
        <f ca="1">DC5+1</f>
        <v>45881</v>
      </c>
      <c r="DE5" s="26">
        <f t="shared" ref="DE5" ca="1" si="33">DD5+1</f>
        <v>45882</v>
      </c>
      <c r="DF5" s="26">
        <f t="shared" ref="DF5" ca="1" si="34">DE5+1</f>
        <v>45883</v>
      </c>
      <c r="DG5" s="26">
        <f t="shared" ref="DG5" ca="1" si="35">DF5+1</f>
        <v>45884</v>
      </c>
      <c r="DH5" s="26">
        <f t="shared" ref="DH5" ca="1" si="36">DG5+1</f>
        <v>45885</v>
      </c>
      <c r="DI5" s="26">
        <f t="shared" ref="DI5" ca="1" si="37">DH5+1</f>
        <v>45886</v>
      </c>
      <c r="DJ5" s="28">
        <f ca="1">DI5+1</f>
        <v>45887</v>
      </c>
      <c r="DK5" s="26">
        <f ca="1">DJ5+1</f>
        <v>45888</v>
      </c>
      <c r="DL5" s="26">
        <f t="shared" ref="DL5" ca="1" si="38">DK5+1</f>
        <v>45889</v>
      </c>
      <c r="DM5" s="26">
        <f t="shared" ref="DM5" ca="1" si="39">DL5+1</f>
        <v>45890</v>
      </c>
      <c r="DN5" s="26">
        <f t="shared" ref="DN5" ca="1" si="40">DM5+1</f>
        <v>45891</v>
      </c>
      <c r="DO5" s="26">
        <f t="shared" ref="DO5" ca="1" si="41">DN5+1</f>
        <v>45892</v>
      </c>
      <c r="DP5" s="26">
        <f t="shared" ref="DP5" ca="1" si="42">DO5+1</f>
        <v>45893</v>
      </c>
    </row>
    <row r="6" spans="1:120" s="21" customFormat="1" ht="15" customHeight="1" thickBot="1" x14ac:dyDescent="0.2">
      <c r="A6" s="91"/>
      <c r="B6" s="93"/>
      <c r="C6" s="95"/>
      <c r="D6" s="95"/>
      <c r="E6" s="95"/>
      <c r="F6" s="95"/>
      <c r="I6" s="29" t="str">
        <f t="shared" ref="I6:AN6" ca="1" si="43">LEFT(TEXT(I5,"ddd"),1)</f>
        <v>M</v>
      </c>
      <c r="J6" s="30" t="str">
        <f t="shared" ca="1" si="43"/>
        <v>T</v>
      </c>
      <c r="K6" s="30" t="str">
        <f t="shared" ca="1" si="43"/>
        <v>W</v>
      </c>
      <c r="L6" s="30" t="str">
        <f t="shared" ca="1" si="43"/>
        <v>T</v>
      </c>
      <c r="M6" s="30" t="str">
        <f t="shared" ca="1" si="43"/>
        <v>F</v>
      </c>
      <c r="N6" s="30" t="str">
        <f t="shared" ca="1" si="43"/>
        <v>S</v>
      </c>
      <c r="O6" s="30" t="str">
        <f t="shared" ca="1" si="43"/>
        <v>S</v>
      </c>
      <c r="P6" s="30" t="str">
        <f t="shared" ca="1" si="43"/>
        <v>M</v>
      </c>
      <c r="Q6" s="30" t="str">
        <f ca="1">LEFT(TEXT(Q5,"ddd"),1)</f>
        <v>T</v>
      </c>
      <c r="R6" s="30" t="str">
        <f t="shared" ca="1" si="43"/>
        <v>W</v>
      </c>
      <c r="S6" s="30" t="str">
        <f t="shared" ca="1" si="43"/>
        <v>T</v>
      </c>
      <c r="T6" s="30" t="str">
        <f t="shared" ca="1" si="43"/>
        <v>F</v>
      </c>
      <c r="U6" s="30" t="str">
        <f t="shared" ca="1" si="43"/>
        <v>S</v>
      </c>
      <c r="V6" s="30" t="str">
        <f t="shared" ca="1" si="43"/>
        <v>S</v>
      </c>
      <c r="W6" s="30" t="str">
        <f t="shared" ca="1" si="43"/>
        <v>M</v>
      </c>
      <c r="X6" s="30" t="str">
        <f t="shared" ca="1" si="43"/>
        <v>T</v>
      </c>
      <c r="Y6" s="30" t="str">
        <f t="shared" ca="1" si="43"/>
        <v>W</v>
      </c>
      <c r="Z6" s="30" t="str">
        <f t="shared" ca="1" si="43"/>
        <v>T</v>
      </c>
      <c r="AA6" s="30" t="str">
        <f t="shared" ca="1" si="43"/>
        <v>F</v>
      </c>
      <c r="AB6" s="30" t="str">
        <f t="shared" ca="1" si="43"/>
        <v>S</v>
      </c>
      <c r="AC6" s="30" t="str">
        <f t="shared" ca="1" si="43"/>
        <v>S</v>
      </c>
      <c r="AD6" s="30" t="str">
        <f t="shared" ca="1" si="43"/>
        <v>M</v>
      </c>
      <c r="AE6" s="30" t="str">
        <f t="shared" ca="1" si="43"/>
        <v>T</v>
      </c>
      <c r="AF6" s="30" t="str">
        <f t="shared" ca="1" si="43"/>
        <v>W</v>
      </c>
      <c r="AG6" s="30" t="str">
        <f t="shared" ca="1" si="43"/>
        <v>T</v>
      </c>
      <c r="AH6" s="30" t="str">
        <f t="shared" ca="1" si="43"/>
        <v>F</v>
      </c>
      <c r="AI6" s="30" t="str">
        <f t="shared" ca="1" si="43"/>
        <v>S</v>
      </c>
      <c r="AJ6" s="30" t="str">
        <f t="shared" ca="1" si="43"/>
        <v>S</v>
      </c>
      <c r="AK6" s="30" t="str">
        <f t="shared" ca="1" si="43"/>
        <v>M</v>
      </c>
      <c r="AL6" s="30" t="str">
        <f t="shared" ca="1" si="43"/>
        <v>T</v>
      </c>
      <c r="AM6" s="30" t="str">
        <f t="shared" ca="1" si="43"/>
        <v>W</v>
      </c>
      <c r="AN6" s="30" t="str">
        <f t="shared" ca="1" si="43"/>
        <v>T</v>
      </c>
      <c r="AO6" s="30" t="str">
        <f t="shared" ref="AO6:BL6" ca="1" si="44">LEFT(TEXT(AO5,"ddd"),1)</f>
        <v>F</v>
      </c>
      <c r="AP6" s="30" t="str">
        <f t="shared" ca="1" si="44"/>
        <v>S</v>
      </c>
      <c r="AQ6" s="30" t="str">
        <f t="shared" ca="1" si="44"/>
        <v>S</v>
      </c>
      <c r="AR6" s="30" t="str">
        <f t="shared" ca="1" si="44"/>
        <v>M</v>
      </c>
      <c r="AS6" s="30" t="str">
        <f t="shared" ca="1" si="44"/>
        <v>T</v>
      </c>
      <c r="AT6" s="30" t="str">
        <f t="shared" ca="1" si="44"/>
        <v>W</v>
      </c>
      <c r="AU6" s="30" t="str">
        <f t="shared" ca="1" si="44"/>
        <v>T</v>
      </c>
      <c r="AV6" s="30" t="str">
        <f t="shared" ca="1" si="44"/>
        <v>F</v>
      </c>
      <c r="AW6" s="30" t="str">
        <f t="shared" ca="1" si="44"/>
        <v>S</v>
      </c>
      <c r="AX6" s="30" t="str">
        <f t="shared" ca="1" si="44"/>
        <v>S</v>
      </c>
      <c r="AY6" s="30" t="str">
        <f t="shared" ca="1" si="44"/>
        <v>M</v>
      </c>
      <c r="AZ6" s="30" t="str">
        <f t="shared" ca="1" si="44"/>
        <v>T</v>
      </c>
      <c r="BA6" s="30" t="str">
        <f t="shared" ca="1" si="44"/>
        <v>W</v>
      </c>
      <c r="BB6" s="30" t="str">
        <f t="shared" ca="1" si="44"/>
        <v>T</v>
      </c>
      <c r="BC6" s="30" t="str">
        <f t="shared" ca="1" si="44"/>
        <v>F</v>
      </c>
      <c r="BD6" s="30" t="str">
        <f t="shared" ca="1" si="44"/>
        <v>S</v>
      </c>
      <c r="BE6" s="30" t="str">
        <f t="shared" ca="1" si="44"/>
        <v>S</v>
      </c>
      <c r="BF6" s="30" t="str">
        <f t="shared" ca="1" si="44"/>
        <v>M</v>
      </c>
      <c r="BG6" s="30" t="str">
        <f t="shared" ca="1" si="44"/>
        <v>T</v>
      </c>
      <c r="BH6" s="30" t="str">
        <f t="shared" ca="1" si="44"/>
        <v>W</v>
      </c>
      <c r="BI6" s="30" t="str">
        <f t="shared" ca="1" si="44"/>
        <v>T</v>
      </c>
      <c r="BJ6" s="30" t="str">
        <f t="shared" ca="1" si="44"/>
        <v>F</v>
      </c>
      <c r="BK6" s="30" t="str">
        <f t="shared" ca="1" si="44"/>
        <v>S</v>
      </c>
      <c r="BL6" s="31" t="str">
        <f t="shared" ca="1" si="44"/>
        <v>S</v>
      </c>
      <c r="BM6" s="30" t="str">
        <f t="shared" ref="BM6:BS6" ca="1" si="45">LEFT(TEXT(BM5,"ddd"),1)</f>
        <v>M</v>
      </c>
      <c r="BN6" s="30" t="str">
        <f t="shared" ca="1" si="45"/>
        <v>T</v>
      </c>
      <c r="BO6" s="30" t="str">
        <f t="shared" ca="1" si="45"/>
        <v>W</v>
      </c>
      <c r="BP6" s="30" t="str">
        <f t="shared" ca="1" si="45"/>
        <v>T</v>
      </c>
      <c r="BQ6" s="30" t="str">
        <f t="shared" ca="1" si="45"/>
        <v>F</v>
      </c>
      <c r="BR6" s="30" t="str">
        <f t="shared" ca="1" si="45"/>
        <v>S</v>
      </c>
      <c r="BS6" s="31" t="str">
        <f t="shared" ca="1" si="45"/>
        <v>S</v>
      </c>
      <c r="BT6" s="30" t="str">
        <f t="shared" ref="BT6:BZ6" ca="1" si="46">LEFT(TEXT(BT5,"ddd"),1)</f>
        <v>M</v>
      </c>
      <c r="BU6" s="30" t="str">
        <f t="shared" ca="1" si="46"/>
        <v>T</v>
      </c>
      <c r="BV6" s="30" t="str">
        <f t="shared" ca="1" si="46"/>
        <v>W</v>
      </c>
      <c r="BW6" s="30" t="str">
        <f t="shared" ca="1" si="46"/>
        <v>T</v>
      </c>
      <c r="BX6" s="30" t="str">
        <f t="shared" ca="1" si="46"/>
        <v>F</v>
      </c>
      <c r="BY6" s="30" t="str">
        <f t="shared" ca="1" si="46"/>
        <v>S</v>
      </c>
      <c r="BZ6" s="31" t="str">
        <f t="shared" ca="1" si="46"/>
        <v>S</v>
      </c>
      <c r="CA6" s="30" t="str">
        <f t="shared" ref="CA6:CG6" ca="1" si="47">LEFT(TEXT(CA5,"ddd"),1)</f>
        <v>M</v>
      </c>
      <c r="CB6" s="30" t="str">
        <f t="shared" ca="1" si="47"/>
        <v>T</v>
      </c>
      <c r="CC6" s="30" t="str">
        <f t="shared" ca="1" si="47"/>
        <v>W</v>
      </c>
      <c r="CD6" s="30" t="str">
        <f t="shared" ca="1" si="47"/>
        <v>T</v>
      </c>
      <c r="CE6" s="30" t="str">
        <f t="shared" ca="1" si="47"/>
        <v>F</v>
      </c>
      <c r="CF6" s="30" t="str">
        <f t="shared" ca="1" si="47"/>
        <v>S</v>
      </c>
      <c r="CG6" s="31" t="str">
        <f t="shared" ca="1" si="47"/>
        <v>S</v>
      </c>
      <c r="CH6" s="30" t="str">
        <f t="shared" ref="CH6:CU6" ca="1" si="48">LEFT(TEXT(CH5,"ddd"),1)</f>
        <v>M</v>
      </c>
      <c r="CI6" s="30" t="str">
        <f t="shared" ca="1" si="48"/>
        <v>T</v>
      </c>
      <c r="CJ6" s="30" t="str">
        <f t="shared" ca="1" si="48"/>
        <v>W</v>
      </c>
      <c r="CK6" s="30" t="str">
        <f t="shared" ca="1" si="48"/>
        <v>T</v>
      </c>
      <c r="CL6" s="30" t="str">
        <f t="shared" ca="1" si="48"/>
        <v>F</v>
      </c>
      <c r="CM6" s="30" t="str">
        <f t="shared" ca="1" si="48"/>
        <v>S</v>
      </c>
      <c r="CN6" s="31" t="str">
        <f t="shared" ca="1" si="48"/>
        <v>S</v>
      </c>
      <c r="CO6" s="30" t="str">
        <f t="shared" ca="1" si="48"/>
        <v>M</v>
      </c>
      <c r="CP6" s="30" t="str">
        <f t="shared" ca="1" si="48"/>
        <v>T</v>
      </c>
      <c r="CQ6" s="30" t="str">
        <f t="shared" ca="1" si="48"/>
        <v>W</v>
      </c>
      <c r="CR6" s="30" t="str">
        <f t="shared" ca="1" si="48"/>
        <v>T</v>
      </c>
      <c r="CS6" s="30" t="str">
        <f t="shared" ca="1" si="48"/>
        <v>F</v>
      </c>
      <c r="CT6" s="30" t="str">
        <f t="shared" ca="1" si="48"/>
        <v>S</v>
      </c>
      <c r="CU6" s="31" t="str">
        <f t="shared" ca="1" si="48"/>
        <v>S</v>
      </c>
      <c r="CV6" s="30" t="str">
        <f t="shared" ref="CV6:DB6" ca="1" si="49">LEFT(TEXT(CV5,"ddd"),1)</f>
        <v>M</v>
      </c>
      <c r="CW6" s="30" t="str">
        <f t="shared" ca="1" si="49"/>
        <v>T</v>
      </c>
      <c r="CX6" s="30" t="str">
        <f t="shared" ca="1" si="49"/>
        <v>W</v>
      </c>
      <c r="CY6" s="30" t="str">
        <f t="shared" ca="1" si="49"/>
        <v>T</v>
      </c>
      <c r="CZ6" s="30" t="str">
        <f t="shared" ca="1" si="49"/>
        <v>F</v>
      </c>
      <c r="DA6" s="30" t="str">
        <f t="shared" ca="1" si="49"/>
        <v>S</v>
      </c>
      <c r="DB6" s="31" t="str">
        <f t="shared" ca="1" si="49"/>
        <v>S</v>
      </c>
      <c r="DC6" s="30" t="str">
        <f t="shared" ref="DC6:DI6" ca="1" si="50">LEFT(TEXT(DC5,"ddd"),1)</f>
        <v>M</v>
      </c>
      <c r="DD6" s="30" t="str">
        <f t="shared" ca="1" si="50"/>
        <v>T</v>
      </c>
      <c r="DE6" s="30" t="str">
        <f t="shared" ca="1" si="50"/>
        <v>W</v>
      </c>
      <c r="DF6" s="30" t="str">
        <f t="shared" ca="1" si="50"/>
        <v>T</v>
      </c>
      <c r="DG6" s="30" t="str">
        <f t="shared" ca="1" si="50"/>
        <v>F</v>
      </c>
      <c r="DH6" s="30" t="str">
        <f t="shared" ca="1" si="50"/>
        <v>S</v>
      </c>
      <c r="DI6" s="31" t="str">
        <f t="shared" ca="1" si="50"/>
        <v>S</v>
      </c>
      <c r="DJ6" s="30" t="str">
        <f t="shared" ref="DJ6:DP6" ca="1" si="51">LEFT(TEXT(DJ5,"ddd"),1)</f>
        <v>M</v>
      </c>
      <c r="DK6" s="30" t="str">
        <f t="shared" ca="1" si="51"/>
        <v>T</v>
      </c>
      <c r="DL6" s="30" t="str">
        <f t="shared" ca="1" si="51"/>
        <v>W</v>
      </c>
      <c r="DM6" s="30" t="str">
        <f t="shared" ca="1" si="51"/>
        <v>T</v>
      </c>
      <c r="DN6" s="30" t="str">
        <f t="shared" ca="1" si="51"/>
        <v>F</v>
      </c>
      <c r="DO6" s="30" t="str">
        <f t="shared" ca="1" si="51"/>
        <v>S</v>
      </c>
      <c r="DP6" s="31" t="str">
        <f t="shared" ca="1" si="51"/>
        <v>S</v>
      </c>
    </row>
    <row r="7" spans="1:120" s="21" customFormat="1" ht="30" hidden="1" customHeight="1" thickBot="1" x14ac:dyDescent="0.2">
      <c r="A7" s="10" t="s">
        <v>18</v>
      </c>
      <c r="B7" s="32"/>
      <c r="C7" s="33"/>
      <c r="D7" s="32"/>
      <c r="E7" s="32"/>
      <c r="F7" s="32"/>
      <c r="H7" s="21"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120" s="41" customFormat="1" ht="30" customHeight="1" thickBot="1" x14ac:dyDescent="0.2">
      <c r="A8" s="11"/>
      <c r="B8" s="35" t="s">
        <v>22</v>
      </c>
      <c r="C8" s="36"/>
      <c r="D8" s="37"/>
      <c r="E8" s="38"/>
      <c r="F8" s="39"/>
      <c r="G8" s="12"/>
      <c r="H8" s="3" t="str">
        <f t="shared" ref="H8:H55" si="52">IF(OR(ISBLANK(task_start),ISBLANK(task_end)),"",task_end-task_start+1)</f>
        <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row>
    <row r="9" spans="1:120" s="41" customFormat="1" ht="30" customHeight="1" thickBot="1" x14ac:dyDescent="0.2">
      <c r="A9" s="11"/>
      <c r="B9" s="42" t="s">
        <v>23</v>
      </c>
      <c r="C9" s="43" t="s">
        <v>48</v>
      </c>
      <c r="D9" s="44">
        <v>0.7</v>
      </c>
      <c r="E9" s="45">
        <f ca="1">Project_Start</f>
        <v>45786</v>
      </c>
      <c r="F9" s="45">
        <f ca="1">E9+3</f>
        <v>45789</v>
      </c>
      <c r="G9" s="12"/>
      <c r="H9" s="3">
        <f t="shared" ca="1" si="52"/>
        <v>4</v>
      </c>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row>
    <row r="10" spans="1:120" s="41" customFormat="1" ht="30" customHeight="1" thickBot="1" x14ac:dyDescent="0.2">
      <c r="A10" s="11"/>
      <c r="B10" s="47" t="s">
        <v>24</v>
      </c>
      <c r="C10" s="48" t="s">
        <v>48</v>
      </c>
      <c r="D10" s="49">
        <v>0.6</v>
      </c>
      <c r="E10" s="50">
        <f ca="1">F9</f>
        <v>45789</v>
      </c>
      <c r="F10" s="50">
        <f ca="1">E10+2</f>
        <v>45791</v>
      </c>
      <c r="G10" s="12"/>
      <c r="H10" s="3">
        <f t="shared" ca="1" si="52"/>
        <v>3</v>
      </c>
      <c r="I10" s="46"/>
      <c r="J10" s="46"/>
      <c r="K10" s="46"/>
      <c r="L10" s="46"/>
      <c r="M10" s="46"/>
      <c r="N10" s="46"/>
      <c r="O10" s="46"/>
      <c r="P10" s="46"/>
      <c r="Q10" s="46"/>
      <c r="R10" s="46"/>
      <c r="S10" s="46"/>
      <c r="T10" s="46"/>
      <c r="U10" s="51"/>
      <c r="V10" s="51"/>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row>
    <row r="11" spans="1:120" s="41" customFormat="1" ht="30" customHeight="1" thickBot="1" x14ac:dyDescent="0.2">
      <c r="A11" s="10"/>
      <c r="B11" s="47" t="s">
        <v>25</v>
      </c>
      <c r="C11" s="48" t="s">
        <v>48</v>
      </c>
      <c r="D11" s="49">
        <v>0.5</v>
      </c>
      <c r="E11" s="50">
        <f ca="1">F10</f>
        <v>45791</v>
      </c>
      <c r="F11" s="50">
        <f ca="1">E11+4</f>
        <v>45795</v>
      </c>
      <c r="G11" s="12"/>
      <c r="H11" s="3">
        <f t="shared" ca="1" si="52"/>
        <v>5</v>
      </c>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row>
    <row r="12" spans="1:120" s="41" customFormat="1" ht="30" customHeight="1" thickBot="1" x14ac:dyDescent="0.2">
      <c r="A12" s="10"/>
      <c r="B12" s="47" t="s">
        <v>26</v>
      </c>
      <c r="C12" s="48" t="s">
        <v>48</v>
      </c>
      <c r="D12" s="49">
        <v>0.25</v>
      </c>
      <c r="E12" s="50">
        <f ca="1">F11</f>
        <v>45795</v>
      </c>
      <c r="F12" s="50">
        <f ca="1">E12+5</f>
        <v>45800</v>
      </c>
      <c r="G12" s="12"/>
      <c r="H12" s="3">
        <f t="shared" ca="1" si="52"/>
        <v>6</v>
      </c>
      <c r="I12" s="46"/>
      <c r="J12" s="46"/>
      <c r="K12" s="46"/>
      <c r="L12" s="46"/>
      <c r="M12" s="46"/>
      <c r="N12" s="46"/>
      <c r="O12" s="46"/>
      <c r="P12" s="46"/>
      <c r="Q12" s="46"/>
      <c r="R12" s="46"/>
      <c r="S12" s="46"/>
      <c r="T12" s="46"/>
      <c r="U12" s="46"/>
      <c r="V12" s="46"/>
      <c r="W12" s="46"/>
      <c r="X12" s="46"/>
      <c r="Y12" s="51"/>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c r="BP12" s="46"/>
      <c r="BQ12" s="46"/>
      <c r="BR12" s="46"/>
      <c r="BS12" s="46"/>
      <c r="BT12" s="46"/>
      <c r="BU12" s="46"/>
      <c r="BV12" s="46"/>
      <c r="BW12" s="46"/>
      <c r="BX12" s="46"/>
      <c r="BY12" s="46"/>
      <c r="BZ12" s="46"/>
      <c r="CA12" s="46"/>
      <c r="CB12" s="46"/>
      <c r="CC12" s="46"/>
      <c r="CD12" s="46"/>
      <c r="CE12" s="46"/>
      <c r="CF12" s="46"/>
      <c r="CG12" s="46"/>
      <c r="CH12" s="46"/>
      <c r="CI12" s="46"/>
      <c r="CJ12" s="46"/>
      <c r="CK12" s="46"/>
      <c r="CL12" s="46"/>
      <c r="CM12" s="46"/>
      <c r="CN12" s="46"/>
      <c r="CO12" s="46"/>
      <c r="CP12" s="46"/>
      <c r="CQ12" s="46"/>
      <c r="CR12" s="46"/>
      <c r="CS12" s="46"/>
      <c r="CT12" s="46"/>
      <c r="CU12" s="46"/>
      <c r="CV12" s="46"/>
      <c r="CW12" s="46"/>
      <c r="CX12" s="46"/>
      <c r="CY12" s="46"/>
      <c r="CZ12" s="46"/>
      <c r="DA12" s="46"/>
      <c r="DB12" s="46"/>
      <c r="DC12" s="46"/>
      <c r="DD12" s="46"/>
      <c r="DE12" s="46"/>
      <c r="DF12" s="46"/>
      <c r="DG12" s="46"/>
      <c r="DH12" s="46"/>
      <c r="DI12" s="46"/>
      <c r="DJ12" s="46"/>
      <c r="DK12" s="46"/>
      <c r="DL12" s="46"/>
      <c r="DM12" s="46"/>
      <c r="DN12" s="46"/>
      <c r="DO12" s="46"/>
      <c r="DP12" s="46"/>
    </row>
    <row r="13" spans="1:120" s="41" customFormat="1" ht="30" customHeight="1" thickBot="1" x14ac:dyDescent="0.2">
      <c r="A13" s="10"/>
      <c r="B13" s="47" t="s">
        <v>27</v>
      </c>
      <c r="C13" s="48" t="s">
        <v>48</v>
      </c>
      <c r="D13" s="49"/>
      <c r="E13" s="50">
        <f ca="1">E10+1</f>
        <v>45790</v>
      </c>
      <c r="F13" s="50">
        <f ca="1">E13+2</f>
        <v>45792</v>
      </c>
      <c r="G13" s="12"/>
      <c r="H13" s="3">
        <f t="shared" ca="1" si="52"/>
        <v>3</v>
      </c>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row>
    <row r="14" spans="1:120" s="41" customFormat="1" ht="30" customHeight="1" thickBot="1" x14ac:dyDescent="0.2">
      <c r="A14" s="11"/>
      <c r="B14" s="52" t="s">
        <v>28</v>
      </c>
      <c r="C14" s="53"/>
      <c r="D14" s="54"/>
      <c r="E14" s="55"/>
      <c r="F14" s="56"/>
      <c r="G14" s="12"/>
      <c r="H14" s="3" t="str">
        <f t="shared" si="52"/>
        <v/>
      </c>
    </row>
    <row r="15" spans="1:120" s="41" customFormat="1" ht="30" customHeight="1" thickBot="1" x14ac:dyDescent="0.2">
      <c r="A15" s="11"/>
      <c r="B15" s="57" t="s">
        <v>29</v>
      </c>
      <c r="C15" s="58" t="s">
        <v>48</v>
      </c>
      <c r="D15" s="59">
        <v>0.5</v>
      </c>
      <c r="E15" s="60">
        <f ca="1">E13+1</f>
        <v>45791</v>
      </c>
      <c r="F15" s="60">
        <f ca="1">E15+4</f>
        <v>45795</v>
      </c>
      <c r="G15" s="12"/>
      <c r="H15" s="3">
        <f t="shared" ca="1" si="52"/>
        <v>5</v>
      </c>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row>
    <row r="16" spans="1:120" s="41" customFormat="1" ht="30" customHeight="1" thickBot="1" x14ac:dyDescent="0.2">
      <c r="A16" s="10"/>
      <c r="B16" s="57" t="s">
        <v>30</v>
      </c>
      <c r="C16" s="58" t="s">
        <v>48</v>
      </c>
      <c r="D16" s="59">
        <v>0.5</v>
      </c>
      <c r="E16" s="60">
        <f ca="1">E15+2</f>
        <v>45793</v>
      </c>
      <c r="F16" s="60">
        <f ca="1">E16+5</f>
        <v>45798</v>
      </c>
      <c r="G16" s="12"/>
      <c r="H16" s="3">
        <f t="shared" ca="1" si="52"/>
        <v>6</v>
      </c>
      <c r="I16" s="46"/>
      <c r="J16" s="46"/>
      <c r="K16" s="46"/>
      <c r="L16" s="46"/>
      <c r="M16" s="46"/>
      <c r="N16" s="46"/>
      <c r="O16" s="46"/>
      <c r="P16" s="46"/>
      <c r="Q16" s="46"/>
      <c r="R16" s="46"/>
      <c r="S16" s="46"/>
      <c r="T16" s="46"/>
      <c r="U16" s="51"/>
      <c r="V16" s="51"/>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row>
    <row r="17" spans="1:120" s="41" customFormat="1" ht="30" customHeight="1" thickBot="1" x14ac:dyDescent="0.2">
      <c r="A17" s="10"/>
      <c r="B17" s="57" t="s">
        <v>31</v>
      </c>
      <c r="C17" s="58" t="s">
        <v>48</v>
      </c>
      <c r="D17" s="59"/>
      <c r="E17" s="60">
        <f ca="1">F16</f>
        <v>45798</v>
      </c>
      <c r="F17" s="60">
        <f ca="1">E17+3</f>
        <v>45801</v>
      </c>
      <c r="G17" s="12"/>
      <c r="H17" s="3">
        <f t="shared" ca="1" si="52"/>
        <v>4</v>
      </c>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row>
    <row r="18" spans="1:120" s="41" customFormat="1" ht="30" customHeight="1" thickBot="1" x14ac:dyDescent="0.2">
      <c r="A18" s="10"/>
      <c r="B18" s="57" t="s">
        <v>32</v>
      </c>
      <c r="C18" s="58" t="s">
        <v>48</v>
      </c>
      <c r="D18" s="59"/>
      <c r="E18" s="60">
        <f ca="1">E17</f>
        <v>45798</v>
      </c>
      <c r="F18" s="60">
        <f ca="1">E18+2</f>
        <v>45800</v>
      </c>
      <c r="G18" s="12"/>
      <c r="H18" s="3">
        <f t="shared" ca="1" si="52"/>
        <v>3</v>
      </c>
      <c r="I18" s="46"/>
      <c r="J18" s="46"/>
      <c r="K18" s="46"/>
      <c r="L18" s="46"/>
      <c r="M18" s="46"/>
      <c r="N18" s="46"/>
      <c r="O18" s="46"/>
      <c r="P18" s="46"/>
      <c r="Q18" s="46"/>
      <c r="R18" s="46"/>
      <c r="S18" s="46"/>
      <c r="T18" s="46"/>
      <c r="U18" s="46"/>
      <c r="V18" s="46"/>
      <c r="W18" s="46"/>
      <c r="X18" s="46"/>
      <c r="Y18" s="51"/>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c r="BP18" s="46"/>
      <c r="BQ18" s="46"/>
      <c r="BR18" s="46"/>
      <c r="BS18" s="46"/>
      <c r="BT18" s="46"/>
      <c r="BU18" s="46"/>
      <c r="BV18" s="46"/>
      <c r="BW18" s="46"/>
      <c r="BX18" s="46"/>
      <c r="BY18" s="46"/>
      <c r="BZ18" s="46"/>
      <c r="CA18" s="46"/>
      <c r="CB18" s="46"/>
      <c r="CC18" s="46"/>
      <c r="CD18" s="46"/>
      <c r="CE18" s="46"/>
      <c r="CF18" s="46"/>
      <c r="CG18" s="46"/>
      <c r="CH18" s="46"/>
      <c r="CI18" s="46"/>
      <c r="CJ18" s="46"/>
      <c r="CK18" s="46"/>
      <c r="CL18" s="46"/>
      <c r="CM18" s="46"/>
      <c r="CN18" s="46"/>
      <c r="CO18" s="46"/>
      <c r="CP18" s="46"/>
      <c r="CQ18" s="46"/>
      <c r="CR18" s="46"/>
      <c r="CS18" s="46"/>
      <c r="CT18" s="46"/>
      <c r="CU18" s="46"/>
      <c r="CV18" s="46"/>
      <c r="CW18" s="46"/>
      <c r="CX18" s="46"/>
      <c r="CY18" s="46"/>
      <c r="CZ18" s="46"/>
      <c r="DA18" s="46"/>
      <c r="DB18" s="46"/>
      <c r="DC18" s="46"/>
      <c r="DD18" s="46"/>
      <c r="DE18" s="46"/>
      <c r="DF18" s="46"/>
      <c r="DG18" s="46"/>
      <c r="DH18" s="46"/>
      <c r="DI18" s="46"/>
      <c r="DJ18" s="46"/>
      <c r="DK18" s="46"/>
      <c r="DL18" s="46"/>
      <c r="DM18" s="46"/>
      <c r="DN18" s="46"/>
      <c r="DO18" s="46"/>
      <c r="DP18" s="46"/>
    </row>
    <row r="19" spans="1:120" s="41" customFormat="1" ht="30" customHeight="1" thickBot="1" x14ac:dyDescent="0.2">
      <c r="A19" s="10"/>
      <c r="B19" s="57" t="s">
        <v>33</v>
      </c>
      <c r="C19" s="58" t="s">
        <v>48</v>
      </c>
      <c r="D19" s="59"/>
      <c r="E19" s="60">
        <f ca="1">E18</f>
        <v>45798</v>
      </c>
      <c r="F19" s="60">
        <f ca="1">E19+3</f>
        <v>45801</v>
      </c>
      <c r="G19" s="12"/>
      <c r="H19" s="3">
        <f t="shared" ca="1" si="52"/>
        <v>4</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row>
    <row r="20" spans="1:120" s="41" customFormat="1" ht="30" customHeight="1" thickBot="1" x14ac:dyDescent="0.2">
      <c r="A20" s="10"/>
      <c r="B20" s="61" t="s">
        <v>34</v>
      </c>
      <c r="C20" s="62"/>
      <c r="D20" s="63"/>
      <c r="E20" s="64"/>
      <c r="F20" s="65"/>
      <c r="G20" s="12"/>
      <c r="H20" s="3" t="str">
        <f t="shared" si="52"/>
        <v/>
      </c>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66"/>
      <c r="BA20" s="66"/>
      <c r="BB20" s="66"/>
      <c r="BC20" s="66"/>
      <c r="BD20" s="66"/>
      <c r="BE20" s="66"/>
      <c r="BF20" s="66"/>
      <c r="BG20" s="66"/>
      <c r="BH20" s="66"/>
      <c r="BI20" s="66"/>
      <c r="BJ20" s="66"/>
      <c r="BK20" s="66"/>
      <c r="BL20" s="66"/>
    </row>
    <row r="21" spans="1:120" s="41" customFormat="1" ht="30" customHeight="1" thickBot="1" x14ac:dyDescent="0.2">
      <c r="A21" s="10"/>
      <c r="B21" s="67" t="s">
        <v>35</v>
      </c>
      <c r="C21" s="68" t="s">
        <v>48</v>
      </c>
      <c r="D21" s="69">
        <v>0.5</v>
      </c>
      <c r="E21" s="70">
        <f ca="1">E9+15</f>
        <v>45801</v>
      </c>
      <c r="F21" s="70">
        <f ca="1">E21+5</f>
        <v>45806</v>
      </c>
      <c r="G21" s="12"/>
      <c r="H21" s="3">
        <f t="shared" ca="1" si="52"/>
        <v>6</v>
      </c>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c r="CH21" s="46"/>
      <c r="CI21" s="46"/>
      <c r="CJ21" s="46"/>
      <c r="CK21" s="46"/>
      <c r="CL21" s="46"/>
      <c r="CM21" s="46"/>
      <c r="CN21" s="46"/>
      <c r="CO21" s="46"/>
      <c r="CP21" s="46"/>
      <c r="CQ21" s="46"/>
      <c r="CR21" s="46"/>
      <c r="CS21" s="46"/>
      <c r="CT21" s="46"/>
      <c r="CU21" s="46"/>
      <c r="CV21" s="46"/>
      <c r="CW21" s="46"/>
      <c r="CX21" s="46"/>
      <c r="CY21" s="46"/>
      <c r="CZ21" s="46"/>
      <c r="DA21" s="46"/>
      <c r="DB21" s="46"/>
      <c r="DC21" s="46"/>
      <c r="DD21" s="46"/>
      <c r="DE21" s="46"/>
      <c r="DF21" s="46"/>
      <c r="DG21" s="46"/>
      <c r="DH21" s="46"/>
      <c r="DI21" s="46"/>
      <c r="DJ21" s="46"/>
      <c r="DK21" s="46"/>
      <c r="DL21" s="46"/>
      <c r="DM21" s="46"/>
      <c r="DN21" s="46"/>
      <c r="DO21" s="46"/>
      <c r="DP21" s="46"/>
    </row>
    <row r="22" spans="1:120" s="41" customFormat="1" ht="30" customHeight="1" thickBot="1" x14ac:dyDescent="0.2">
      <c r="A22" s="10"/>
      <c r="B22" s="67" t="s">
        <v>36</v>
      </c>
      <c r="C22" s="68" t="s">
        <v>48</v>
      </c>
      <c r="D22" s="69">
        <v>0.6</v>
      </c>
      <c r="E22" s="70">
        <f ca="1">F21+1</f>
        <v>45807</v>
      </c>
      <c r="F22" s="70">
        <f ca="1">E22+4</f>
        <v>45811</v>
      </c>
      <c r="G22" s="12"/>
      <c r="H22" s="3">
        <f t="shared" ca="1" si="52"/>
        <v>5</v>
      </c>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c r="CV22" s="46"/>
      <c r="CW22" s="46"/>
      <c r="CX22" s="46"/>
      <c r="CY22" s="46"/>
      <c r="CZ22" s="46"/>
      <c r="DA22" s="46"/>
      <c r="DB22" s="46"/>
      <c r="DC22" s="46"/>
      <c r="DD22" s="46"/>
      <c r="DE22" s="46"/>
      <c r="DF22" s="46"/>
      <c r="DG22" s="46"/>
      <c r="DH22" s="46"/>
      <c r="DI22" s="46"/>
      <c r="DJ22" s="46"/>
      <c r="DK22" s="46"/>
      <c r="DL22" s="46"/>
      <c r="DM22" s="46"/>
      <c r="DN22" s="46"/>
      <c r="DO22" s="46"/>
      <c r="DP22" s="46"/>
    </row>
    <row r="23" spans="1:120" s="41" customFormat="1" ht="30" customHeight="1" thickBot="1" x14ac:dyDescent="0.2">
      <c r="A23" s="10"/>
      <c r="B23" s="67" t="s">
        <v>37</v>
      </c>
      <c r="C23" s="68" t="s">
        <v>48</v>
      </c>
      <c r="D23" s="69">
        <v>0.5</v>
      </c>
      <c r="E23" s="70">
        <f ca="1">E22+5</f>
        <v>45812</v>
      </c>
      <c r="F23" s="70">
        <f ca="1">E23+5</f>
        <v>45817</v>
      </c>
      <c r="G23" s="12"/>
      <c r="H23" s="3">
        <f t="shared" ca="1" si="52"/>
        <v>6</v>
      </c>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row>
    <row r="24" spans="1:120" s="41" customFormat="1" ht="30" customHeight="1" thickBot="1" x14ac:dyDescent="0.2">
      <c r="A24" s="10"/>
      <c r="B24" s="67" t="s">
        <v>38</v>
      </c>
      <c r="C24" s="68" t="s">
        <v>48</v>
      </c>
      <c r="D24" s="69">
        <v>0.25</v>
      </c>
      <c r="E24" s="70">
        <f ca="1">F23+1</f>
        <v>45818</v>
      </c>
      <c r="F24" s="70">
        <f ca="1">E24+4</f>
        <v>45822</v>
      </c>
      <c r="G24" s="12"/>
      <c r="H24" s="3">
        <f t="shared" ca="1" si="52"/>
        <v>5</v>
      </c>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c r="BP24" s="46"/>
      <c r="BQ24" s="46"/>
      <c r="BR24" s="46"/>
      <c r="BS24" s="46"/>
      <c r="BT24" s="46"/>
      <c r="BU24" s="46"/>
      <c r="BV24" s="46"/>
      <c r="BW24" s="46"/>
      <c r="BX24" s="46"/>
      <c r="BY24" s="46"/>
      <c r="BZ24" s="46"/>
      <c r="CA24" s="46"/>
      <c r="CB24" s="46"/>
      <c r="CC24" s="46"/>
      <c r="CD24" s="46"/>
      <c r="CE24" s="46"/>
      <c r="CF24" s="46"/>
      <c r="CG24" s="46"/>
      <c r="CH24" s="46"/>
      <c r="CI24" s="46"/>
      <c r="CJ24" s="46"/>
      <c r="CK24" s="46"/>
      <c r="CL24" s="46"/>
      <c r="CM24" s="46"/>
      <c r="CN24" s="46"/>
      <c r="CO24" s="46"/>
      <c r="CP24" s="46"/>
      <c r="CQ24" s="46"/>
      <c r="CR24" s="46"/>
      <c r="CS24" s="46"/>
      <c r="CT24" s="46"/>
      <c r="CU24" s="46"/>
      <c r="CV24" s="46"/>
      <c r="CW24" s="46"/>
      <c r="CX24" s="46"/>
      <c r="CY24" s="46"/>
      <c r="CZ24" s="46"/>
      <c r="DA24" s="46"/>
      <c r="DB24" s="46"/>
      <c r="DC24" s="46"/>
      <c r="DD24" s="46"/>
      <c r="DE24" s="46"/>
      <c r="DF24" s="46"/>
      <c r="DG24" s="46"/>
      <c r="DH24" s="46"/>
      <c r="DI24" s="46"/>
      <c r="DJ24" s="46"/>
      <c r="DK24" s="46"/>
      <c r="DL24" s="46"/>
      <c r="DM24" s="46"/>
      <c r="DN24" s="46"/>
      <c r="DO24" s="46"/>
      <c r="DP24" s="46"/>
    </row>
    <row r="25" spans="1:120" s="41" customFormat="1" ht="30" customHeight="1" thickBot="1" x14ac:dyDescent="0.2">
      <c r="A25" s="10"/>
      <c r="B25" s="67" t="s">
        <v>39</v>
      </c>
      <c r="C25" s="68" t="s">
        <v>48</v>
      </c>
      <c r="D25" s="69">
        <v>0.25</v>
      </c>
      <c r="E25" s="70">
        <f ca="1">E23</f>
        <v>45812</v>
      </c>
      <c r="F25" s="70">
        <f ca="1">E25+4</f>
        <v>45816</v>
      </c>
      <c r="G25" s="12"/>
      <c r="H25" s="3">
        <f t="shared" ca="1" si="52"/>
        <v>5</v>
      </c>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c r="DN25" s="46"/>
      <c r="DO25" s="46"/>
      <c r="DP25" s="46"/>
    </row>
    <row r="26" spans="1:120" s="41" customFormat="1" ht="30" customHeight="1" thickBot="1" x14ac:dyDescent="0.2">
      <c r="A26" s="10"/>
      <c r="B26" s="71" t="s">
        <v>47</v>
      </c>
      <c r="C26" s="72"/>
      <c r="D26" s="73"/>
      <c r="E26" s="74"/>
      <c r="F26" s="75"/>
      <c r="G26" s="12"/>
      <c r="H26" s="3" t="str">
        <f t="shared" si="52"/>
        <v/>
      </c>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76"/>
      <c r="BB26" s="76"/>
      <c r="BC26" s="76"/>
      <c r="BD26" s="76"/>
      <c r="BE26" s="76"/>
      <c r="BF26" s="76"/>
      <c r="BG26" s="76"/>
      <c r="BH26" s="76"/>
      <c r="BI26" s="76"/>
      <c r="BJ26" s="76"/>
      <c r="BK26" s="76"/>
      <c r="BL26" s="76"/>
    </row>
    <row r="27" spans="1:120" s="41" customFormat="1" ht="30" customHeight="1" thickBot="1" x14ac:dyDescent="0.2">
      <c r="A27" s="10"/>
      <c r="B27" s="77" t="s">
        <v>36</v>
      </c>
      <c r="C27" s="78" t="s">
        <v>48</v>
      </c>
      <c r="D27" s="79">
        <v>0.25</v>
      </c>
      <c r="E27" s="80">
        <f ca="1">E21+2</f>
        <v>45803</v>
      </c>
      <c r="F27" s="80">
        <f ca="1">E27+3</f>
        <v>45806</v>
      </c>
      <c r="G27" s="12"/>
      <c r="H27" s="3">
        <f t="shared" ca="1" si="52"/>
        <v>4</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row>
    <row r="28" spans="1:120" s="41" customFormat="1" ht="30" customHeight="1" thickBot="1" x14ac:dyDescent="0.2">
      <c r="A28" s="10"/>
      <c r="B28" s="77" t="s">
        <v>40</v>
      </c>
      <c r="C28" s="78" t="s">
        <v>48</v>
      </c>
      <c r="D28" s="79">
        <v>0.25</v>
      </c>
      <c r="E28" s="80">
        <f ca="1">F27</f>
        <v>45806</v>
      </c>
      <c r="F28" s="80">
        <f ca="1">E28+4</f>
        <v>45810</v>
      </c>
      <c r="G28" s="12"/>
      <c r="H28" s="3">
        <f t="shared" ca="1" si="52"/>
        <v>5</v>
      </c>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row>
    <row r="29" spans="1:120" s="41" customFormat="1" ht="30" customHeight="1" thickBot="1" x14ac:dyDescent="0.2">
      <c r="A29" s="10"/>
      <c r="B29" s="77" t="s">
        <v>41</v>
      </c>
      <c r="C29" s="78" t="s">
        <v>48</v>
      </c>
      <c r="D29" s="79">
        <v>0.5</v>
      </c>
      <c r="E29" s="80">
        <f ca="1">F28+1</f>
        <v>45811</v>
      </c>
      <c r="F29" s="80">
        <f ca="1">E29+3</f>
        <v>45814</v>
      </c>
      <c r="G29" s="12"/>
      <c r="H29" s="3">
        <f t="shared" ca="1" si="52"/>
        <v>4</v>
      </c>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row>
    <row r="30" spans="1:120" s="41" customFormat="1" ht="30" customHeight="1" thickBot="1" x14ac:dyDescent="0.2">
      <c r="A30" s="10"/>
      <c r="B30" s="77" t="s">
        <v>42</v>
      </c>
      <c r="C30" s="78" t="s">
        <v>48</v>
      </c>
      <c r="D30" s="79">
        <v>0.6</v>
      </c>
      <c r="E30" s="80">
        <f ca="1">E27+5</f>
        <v>45808</v>
      </c>
      <c r="F30" s="80">
        <f ca="1">E30+3</f>
        <v>45811</v>
      </c>
      <c r="G30" s="12"/>
      <c r="H30" s="3">
        <f t="shared" ca="1" si="52"/>
        <v>4</v>
      </c>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row>
    <row r="31" spans="1:120" s="41" customFormat="1" ht="30" customHeight="1" thickBot="1" x14ac:dyDescent="0.2">
      <c r="A31" s="10"/>
      <c r="B31" s="77" t="s">
        <v>43</v>
      </c>
      <c r="C31" s="78" t="s">
        <v>48</v>
      </c>
      <c r="D31" s="79">
        <v>0.5</v>
      </c>
      <c r="E31" s="80">
        <f ca="1">E27+7</f>
        <v>45810</v>
      </c>
      <c r="F31" s="80">
        <f ca="1">E31+5</f>
        <v>45815</v>
      </c>
      <c r="G31" s="12"/>
      <c r="H31" s="3">
        <f t="shared" ca="1" si="52"/>
        <v>6</v>
      </c>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row>
    <row r="32" spans="1:120" s="41" customFormat="1" ht="30" customHeight="1" thickBot="1" x14ac:dyDescent="0.2">
      <c r="A32" s="10"/>
      <c r="B32" s="35" t="s">
        <v>22</v>
      </c>
      <c r="C32" s="36"/>
      <c r="D32" s="37"/>
      <c r="E32" s="38"/>
      <c r="F32" s="39"/>
      <c r="G32" s="12"/>
      <c r="H32" s="3" t="str">
        <f t="shared" si="52"/>
        <v/>
      </c>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row>
    <row r="33" spans="1:120" s="41" customFormat="1" ht="30" customHeight="1" thickBot="1" x14ac:dyDescent="0.2">
      <c r="A33" s="11"/>
      <c r="B33" s="42" t="s">
        <v>23</v>
      </c>
      <c r="C33" s="43" t="s">
        <v>48</v>
      </c>
      <c r="D33" s="44">
        <v>0.7</v>
      </c>
      <c r="E33" s="45">
        <f ca="1">Project_Start</f>
        <v>45786</v>
      </c>
      <c r="F33" s="45">
        <f ca="1">E33+3</f>
        <v>45789</v>
      </c>
      <c r="G33" s="12"/>
      <c r="H33" s="3">
        <f t="shared" ca="1" si="52"/>
        <v>4</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row>
    <row r="34" spans="1:120" ht="30" customHeight="1" thickBot="1" x14ac:dyDescent="0.2">
      <c r="B34" s="47" t="s">
        <v>24</v>
      </c>
      <c r="C34" s="48" t="s">
        <v>48</v>
      </c>
      <c r="D34" s="49">
        <v>0.6</v>
      </c>
      <c r="E34" s="50">
        <f ca="1">F33</f>
        <v>45789</v>
      </c>
      <c r="F34" s="50">
        <f ca="1">E34+2</f>
        <v>45791</v>
      </c>
      <c r="G34" s="12"/>
      <c r="H34" s="3">
        <f t="shared" ca="1" si="52"/>
        <v>3</v>
      </c>
      <c r="I34" s="46"/>
      <c r="J34" s="46"/>
      <c r="K34" s="46"/>
      <c r="L34" s="46"/>
      <c r="M34" s="46"/>
      <c r="N34" s="46"/>
      <c r="O34" s="46"/>
      <c r="P34" s="46"/>
      <c r="Q34" s="46"/>
      <c r="R34" s="46"/>
      <c r="S34" s="46"/>
      <c r="T34" s="46"/>
      <c r="U34" s="51"/>
      <c r="V34" s="51"/>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row>
    <row r="35" spans="1:120" ht="30" customHeight="1" thickBot="1" x14ac:dyDescent="0.2">
      <c r="B35" s="47" t="s">
        <v>25</v>
      </c>
      <c r="C35" s="48" t="s">
        <v>48</v>
      </c>
      <c r="D35" s="49">
        <v>0.5</v>
      </c>
      <c r="E35" s="50">
        <f ca="1">F34</f>
        <v>45791</v>
      </c>
      <c r="F35" s="50">
        <f ca="1">E35+4</f>
        <v>45795</v>
      </c>
      <c r="G35" s="12"/>
      <c r="H35" s="3">
        <f t="shared" ca="1" si="52"/>
        <v>5</v>
      </c>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row>
    <row r="36" spans="1:120" ht="30" customHeight="1" thickBot="1" x14ac:dyDescent="0.2">
      <c r="B36" s="47" t="s">
        <v>26</v>
      </c>
      <c r="C36" s="48" t="s">
        <v>48</v>
      </c>
      <c r="D36" s="49">
        <v>0.25</v>
      </c>
      <c r="E36" s="50">
        <f ca="1">F35</f>
        <v>45795</v>
      </c>
      <c r="F36" s="50">
        <f ca="1">E36+5</f>
        <v>45800</v>
      </c>
      <c r="G36" s="12"/>
      <c r="H36" s="3">
        <f t="shared" ca="1" si="52"/>
        <v>6</v>
      </c>
      <c r="I36" s="46"/>
      <c r="J36" s="46"/>
      <c r="K36" s="46"/>
      <c r="L36" s="46"/>
      <c r="M36" s="46"/>
      <c r="N36" s="46"/>
      <c r="O36" s="46"/>
      <c r="P36" s="46"/>
      <c r="Q36" s="46"/>
      <c r="R36" s="46"/>
      <c r="S36" s="46"/>
      <c r="T36" s="46"/>
      <c r="U36" s="46"/>
      <c r="V36" s="46"/>
      <c r="W36" s="46"/>
      <c r="X36" s="46"/>
      <c r="Y36" s="51"/>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row>
    <row r="37" spans="1:120" ht="30" customHeight="1" thickBot="1" x14ac:dyDescent="0.2">
      <c r="B37" s="47" t="s">
        <v>27</v>
      </c>
      <c r="C37" s="48" t="s">
        <v>48</v>
      </c>
      <c r="D37" s="49"/>
      <c r="E37" s="50">
        <f ca="1">E34+1</f>
        <v>45790</v>
      </c>
      <c r="F37" s="50">
        <f ca="1">E37+2</f>
        <v>45792</v>
      </c>
      <c r="G37" s="12"/>
      <c r="H37" s="3">
        <f t="shared" ca="1" si="52"/>
        <v>3</v>
      </c>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row>
    <row r="38" spans="1:120" ht="30" customHeight="1" thickBot="1" x14ac:dyDescent="0.2">
      <c r="B38" s="52" t="s">
        <v>28</v>
      </c>
      <c r="C38" s="53"/>
      <c r="D38" s="54"/>
      <c r="E38" s="55"/>
      <c r="F38" s="56"/>
      <c r="G38" s="12"/>
      <c r="H38" s="3" t="str">
        <f t="shared" si="52"/>
        <v/>
      </c>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row>
    <row r="39" spans="1:120" ht="30" customHeight="1" thickBot="1" x14ac:dyDescent="0.2">
      <c r="B39" s="57" t="s">
        <v>29</v>
      </c>
      <c r="C39" s="58" t="s">
        <v>48</v>
      </c>
      <c r="D39" s="59">
        <v>0.5</v>
      </c>
      <c r="E39" s="60">
        <f ca="1">E37+1</f>
        <v>45791</v>
      </c>
      <c r="F39" s="60">
        <f ca="1">E39+4</f>
        <v>45795</v>
      </c>
      <c r="G39" s="12"/>
      <c r="H39" s="3">
        <f t="shared" ca="1" si="52"/>
        <v>5</v>
      </c>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row>
    <row r="40" spans="1:120" ht="30" customHeight="1" thickBot="1" x14ac:dyDescent="0.2">
      <c r="B40" s="57" t="s">
        <v>30</v>
      </c>
      <c r="C40" s="58" t="s">
        <v>48</v>
      </c>
      <c r="D40" s="59">
        <v>0.5</v>
      </c>
      <c r="E40" s="60">
        <f ca="1">E39+2</f>
        <v>45793</v>
      </c>
      <c r="F40" s="60">
        <f ca="1">E40+5</f>
        <v>45798</v>
      </c>
      <c r="G40" s="12"/>
      <c r="H40" s="3">
        <f t="shared" ca="1" si="52"/>
        <v>6</v>
      </c>
      <c r="I40" s="46"/>
      <c r="J40" s="46"/>
      <c r="K40" s="46"/>
      <c r="L40" s="46"/>
      <c r="M40" s="46"/>
      <c r="N40" s="46"/>
      <c r="O40" s="46"/>
      <c r="P40" s="46"/>
      <c r="Q40" s="46"/>
      <c r="R40" s="46"/>
      <c r="S40" s="46"/>
      <c r="T40" s="46"/>
      <c r="U40" s="51"/>
      <c r="V40" s="51"/>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row>
    <row r="41" spans="1:120" ht="30" customHeight="1" thickBot="1" x14ac:dyDescent="0.2">
      <c r="B41" s="57" t="s">
        <v>31</v>
      </c>
      <c r="C41" s="58" t="s">
        <v>48</v>
      </c>
      <c r="D41" s="59"/>
      <c r="E41" s="60">
        <f ca="1">F40</f>
        <v>45798</v>
      </c>
      <c r="F41" s="60">
        <f ca="1">E41+3</f>
        <v>45801</v>
      </c>
      <c r="G41" s="12"/>
      <c r="H41" s="3">
        <f t="shared" ca="1" si="52"/>
        <v>4</v>
      </c>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c r="CJ41" s="46"/>
      <c r="CK41" s="46"/>
      <c r="CL41" s="46"/>
      <c r="CM41" s="46"/>
      <c r="CN41" s="46"/>
      <c r="CO41" s="46"/>
      <c r="CP41" s="46"/>
      <c r="CQ41" s="46"/>
      <c r="CR41" s="46"/>
      <c r="CS41" s="46"/>
      <c r="CT41" s="46"/>
      <c r="CU41" s="46"/>
      <c r="CV41" s="46"/>
      <c r="CW41" s="46"/>
      <c r="CX41" s="46"/>
      <c r="CY41" s="46"/>
      <c r="CZ41" s="46"/>
      <c r="DA41" s="46"/>
      <c r="DB41" s="46"/>
      <c r="DC41" s="46"/>
      <c r="DD41" s="46"/>
      <c r="DE41" s="46"/>
      <c r="DF41" s="46"/>
      <c r="DG41" s="46"/>
      <c r="DH41" s="46"/>
      <c r="DI41" s="46"/>
      <c r="DJ41" s="46"/>
      <c r="DK41" s="46"/>
      <c r="DL41" s="46"/>
      <c r="DM41" s="46"/>
      <c r="DN41" s="46"/>
      <c r="DO41" s="46"/>
      <c r="DP41" s="46"/>
    </row>
    <row r="42" spans="1:120" ht="30" customHeight="1" thickBot="1" x14ac:dyDescent="0.2">
      <c r="B42" s="57" t="s">
        <v>32</v>
      </c>
      <c r="C42" s="58" t="s">
        <v>48</v>
      </c>
      <c r="D42" s="59"/>
      <c r="E42" s="60">
        <f ca="1">E41</f>
        <v>45798</v>
      </c>
      <c r="F42" s="60">
        <f ca="1">E42+2</f>
        <v>45800</v>
      </c>
      <c r="G42" s="12"/>
      <c r="H42" s="3">
        <f t="shared" ca="1" si="52"/>
        <v>3</v>
      </c>
      <c r="I42" s="46"/>
      <c r="J42" s="46"/>
      <c r="K42" s="46"/>
      <c r="L42" s="46"/>
      <c r="M42" s="46"/>
      <c r="N42" s="46"/>
      <c r="O42" s="46"/>
      <c r="P42" s="46"/>
      <c r="Q42" s="46"/>
      <c r="R42" s="46"/>
      <c r="S42" s="46"/>
      <c r="T42" s="46"/>
      <c r="U42" s="46"/>
      <c r="V42" s="46"/>
      <c r="W42" s="46"/>
      <c r="X42" s="46"/>
      <c r="Y42" s="51"/>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c r="CB42" s="46"/>
      <c r="CC42" s="46"/>
      <c r="CD42" s="46"/>
      <c r="CE42" s="46"/>
      <c r="CF42" s="46"/>
      <c r="CG42" s="46"/>
      <c r="CH42" s="46"/>
      <c r="CI42" s="46"/>
      <c r="CJ42" s="46"/>
      <c r="CK42" s="46"/>
      <c r="CL42" s="46"/>
      <c r="CM42" s="46"/>
      <c r="CN42" s="46"/>
      <c r="CO42" s="46"/>
      <c r="CP42" s="46"/>
      <c r="CQ42" s="46"/>
      <c r="CR42" s="46"/>
      <c r="CS42" s="46"/>
      <c r="CT42" s="46"/>
      <c r="CU42" s="46"/>
      <c r="CV42" s="46"/>
      <c r="CW42" s="46"/>
      <c r="CX42" s="46"/>
      <c r="CY42" s="46"/>
      <c r="CZ42" s="46"/>
      <c r="DA42" s="46"/>
      <c r="DB42" s="46"/>
      <c r="DC42" s="46"/>
      <c r="DD42" s="46"/>
      <c r="DE42" s="46"/>
      <c r="DF42" s="46"/>
      <c r="DG42" s="46"/>
      <c r="DH42" s="46"/>
      <c r="DI42" s="46"/>
      <c r="DJ42" s="46"/>
      <c r="DK42" s="46"/>
      <c r="DL42" s="46"/>
      <c r="DM42" s="46"/>
      <c r="DN42" s="46"/>
      <c r="DO42" s="46"/>
      <c r="DP42" s="46"/>
    </row>
    <row r="43" spans="1:120" ht="30" customHeight="1" thickBot="1" x14ac:dyDescent="0.2">
      <c r="B43" s="57" t="s">
        <v>33</v>
      </c>
      <c r="C43" s="58" t="s">
        <v>48</v>
      </c>
      <c r="D43" s="59"/>
      <c r="E43" s="60">
        <f ca="1">E42</f>
        <v>45798</v>
      </c>
      <c r="F43" s="60">
        <f ca="1">E43+3</f>
        <v>45801</v>
      </c>
      <c r="G43" s="12"/>
      <c r="H43" s="3">
        <f t="shared" ca="1" si="52"/>
        <v>4</v>
      </c>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c r="CB43" s="46"/>
      <c r="CC43" s="46"/>
      <c r="CD43" s="46"/>
      <c r="CE43" s="46"/>
      <c r="CF43" s="46"/>
      <c r="CG43" s="46"/>
      <c r="CH43" s="46"/>
      <c r="CI43" s="46"/>
      <c r="CJ43" s="46"/>
      <c r="CK43" s="46"/>
      <c r="CL43" s="46"/>
      <c r="CM43" s="46"/>
      <c r="CN43" s="46"/>
      <c r="CO43" s="46"/>
      <c r="CP43" s="46"/>
      <c r="CQ43" s="46"/>
      <c r="CR43" s="46"/>
      <c r="CS43" s="46"/>
      <c r="CT43" s="46"/>
      <c r="CU43" s="46"/>
      <c r="CV43" s="46"/>
      <c r="CW43" s="46"/>
      <c r="CX43" s="46"/>
      <c r="CY43" s="46"/>
      <c r="CZ43" s="46"/>
      <c r="DA43" s="46"/>
      <c r="DB43" s="46"/>
      <c r="DC43" s="46"/>
      <c r="DD43" s="46"/>
      <c r="DE43" s="46"/>
      <c r="DF43" s="46"/>
      <c r="DG43" s="46"/>
      <c r="DH43" s="46"/>
      <c r="DI43" s="46"/>
      <c r="DJ43" s="46"/>
      <c r="DK43" s="46"/>
      <c r="DL43" s="46"/>
      <c r="DM43" s="46"/>
      <c r="DN43" s="46"/>
      <c r="DO43" s="46"/>
      <c r="DP43" s="46"/>
    </row>
    <row r="44" spans="1:120" ht="30" customHeight="1" thickBot="1" x14ac:dyDescent="0.2">
      <c r="B44" s="61" t="s">
        <v>34</v>
      </c>
      <c r="C44" s="62"/>
      <c r="D44" s="63"/>
      <c r="E44" s="64"/>
      <c r="F44" s="65"/>
      <c r="G44" s="12"/>
      <c r="H44" s="3" t="str">
        <f t="shared" si="52"/>
        <v/>
      </c>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6"/>
      <c r="AS44" s="66"/>
      <c r="AT44" s="66"/>
      <c r="AU44" s="66"/>
      <c r="AV44" s="66"/>
      <c r="AW44" s="66"/>
      <c r="AX44" s="66"/>
      <c r="AY44" s="66"/>
      <c r="AZ44" s="66"/>
      <c r="BA44" s="66"/>
      <c r="BB44" s="66"/>
      <c r="BC44" s="66"/>
      <c r="BD44" s="66"/>
      <c r="BE44" s="66"/>
      <c r="BF44" s="66"/>
      <c r="BG44" s="66"/>
      <c r="BH44" s="66"/>
      <c r="BI44" s="66"/>
      <c r="BJ44" s="66"/>
      <c r="BK44" s="66"/>
      <c r="BL44" s="66"/>
    </row>
    <row r="45" spans="1:120" ht="30" customHeight="1" thickBot="1" x14ac:dyDescent="0.2">
      <c r="B45" s="67" t="s">
        <v>35</v>
      </c>
      <c r="C45" s="68" t="s">
        <v>48</v>
      </c>
      <c r="D45" s="69">
        <v>0.5</v>
      </c>
      <c r="E45" s="70">
        <f ca="1">E33+15</f>
        <v>45801</v>
      </c>
      <c r="F45" s="70">
        <f ca="1">E45+5</f>
        <v>45806</v>
      </c>
      <c r="G45" s="12"/>
      <c r="H45" s="3">
        <f t="shared" ca="1" si="52"/>
        <v>6</v>
      </c>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c r="BP45" s="46"/>
      <c r="BQ45" s="46"/>
      <c r="BR45" s="46"/>
      <c r="BS45" s="46"/>
      <c r="BT45" s="46"/>
      <c r="BU45" s="46"/>
      <c r="BV45" s="46"/>
      <c r="BW45" s="46"/>
      <c r="BX45" s="46"/>
      <c r="BY45" s="46"/>
      <c r="BZ45" s="46"/>
      <c r="CA45" s="46"/>
      <c r="CB45" s="46"/>
      <c r="CC45" s="46"/>
      <c r="CD45" s="46"/>
      <c r="CE45" s="46"/>
      <c r="CF45" s="46"/>
      <c r="CG45" s="46"/>
      <c r="CH45" s="46"/>
      <c r="CI45" s="46"/>
      <c r="CJ45" s="46"/>
      <c r="CK45" s="46"/>
      <c r="CL45" s="46"/>
      <c r="CM45" s="46"/>
      <c r="CN45" s="46"/>
      <c r="CO45" s="46"/>
      <c r="CP45" s="46"/>
      <c r="CQ45" s="46"/>
      <c r="CR45" s="46"/>
      <c r="CS45" s="46"/>
      <c r="CT45" s="46"/>
      <c r="CU45" s="46"/>
      <c r="CV45" s="46"/>
      <c r="CW45" s="46"/>
      <c r="CX45" s="46"/>
      <c r="CY45" s="46"/>
      <c r="CZ45" s="46"/>
      <c r="DA45" s="46"/>
      <c r="DB45" s="46"/>
      <c r="DC45" s="46"/>
      <c r="DD45" s="46"/>
      <c r="DE45" s="46"/>
      <c r="DF45" s="46"/>
      <c r="DG45" s="46"/>
      <c r="DH45" s="46"/>
      <c r="DI45" s="46"/>
      <c r="DJ45" s="46"/>
      <c r="DK45" s="46"/>
      <c r="DL45" s="46"/>
      <c r="DM45" s="46"/>
      <c r="DN45" s="46"/>
      <c r="DO45" s="46"/>
      <c r="DP45" s="46"/>
    </row>
    <row r="46" spans="1:120" ht="30" customHeight="1" thickBot="1" x14ac:dyDescent="0.2">
      <c r="B46" s="67" t="s">
        <v>36</v>
      </c>
      <c r="C46" s="68" t="s">
        <v>48</v>
      </c>
      <c r="D46" s="69">
        <v>0.6</v>
      </c>
      <c r="E46" s="70">
        <f ca="1">F45+1</f>
        <v>45807</v>
      </c>
      <c r="F46" s="70">
        <f ca="1">E46+4</f>
        <v>45811</v>
      </c>
      <c r="G46" s="12"/>
      <c r="H46" s="3">
        <f t="shared" ca="1" si="52"/>
        <v>5</v>
      </c>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c r="BP46" s="46"/>
      <c r="BQ46" s="46"/>
      <c r="BR46" s="46"/>
      <c r="BS46" s="46"/>
      <c r="BT46" s="46"/>
      <c r="BU46" s="46"/>
      <c r="BV46" s="46"/>
      <c r="BW46" s="46"/>
      <c r="BX46" s="46"/>
      <c r="BY46" s="46"/>
      <c r="BZ46" s="46"/>
      <c r="CA46" s="46"/>
      <c r="CB46" s="46"/>
      <c r="CC46" s="46"/>
      <c r="CD46" s="46"/>
      <c r="CE46" s="46"/>
      <c r="CF46" s="46"/>
      <c r="CG46" s="46"/>
      <c r="CH46" s="46"/>
      <c r="CI46" s="46"/>
      <c r="CJ46" s="46"/>
      <c r="CK46" s="46"/>
      <c r="CL46" s="46"/>
      <c r="CM46" s="46"/>
      <c r="CN46" s="46"/>
      <c r="CO46" s="46"/>
      <c r="CP46" s="46"/>
      <c r="CQ46" s="46"/>
      <c r="CR46" s="46"/>
      <c r="CS46" s="46"/>
      <c r="CT46" s="46"/>
      <c r="CU46" s="46"/>
      <c r="CV46" s="46"/>
      <c r="CW46" s="46"/>
      <c r="CX46" s="46"/>
      <c r="CY46" s="46"/>
      <c r="CZ46" s="46"/>
      <c r="DA46" s="46"/>
      <c r="DB46" s="46"/>
      <c r="DC46" s="46"/>
      <c r="DD46" s="46"/>
      <c r="DE46" s="46"/>
      <c r="DF46" s="46"/>
      <c r="DG46" s="46"/>
      <c r="DH46" s="46"/>
      <c r="DI46" s="46"/>
      <c r="DJ46" s="46"/>
      <c r="DK46" s="46"/>
      <c r="DL46" s="46"/>
      <c r="DM46" s="46"/>
      <c r="DN46" s="46"/>
      <c r="DO46" s="46"/>
      <c r="DP46" s="46"/>
    </row>
    <row r="47" spans="1:120" ht="30" customHeight="1" thickBot="1" x14ac:dyDescent="0.2">
      <c r="B47" s="67" t="s">
        <v>37</v>
      </c>
      <c r="C47" s="68" t="s">
        <v>48</v>
      </c>
      <c r="D47" s="69">
        <v>0.5</v>
      </c>
      <c r="E47" s="70">
        <f ca="1">E46+5</f>
        <v>45812</v>
      </c>
      <c r="F47" s="70">
        <f ca="1">E47+5</f>
        <v>45817</v>
      </c>
      <c r="G47" s="12"/>
      <c r="H47" s="3">
        <f t="shared" ca="1" si="52"/>
        <v>6</v>
      </c>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row>
    <row r="48" spans="1:120" ht="30" customHeight="1" thickBot="1" x14ac:dyDescent="0.2">
      <c r="B48" s="67" t="s">
        <v>38</v>
      </c>
      <c r="C48" s="68" t="s">
        <v>48</v>
      </c>
      <c r="D48" s="69">
        <v>0.25</v>
      </c>
      <c r="E48" s="70">
        <f ca="1">F47+1</f>
        <v>45818</v>
      </c>
      <c r="F48" s="70">
        <f ca="1">E48+4</f>
        <v>45822</v>
      </c>
      <c r="G48" s="12"/>
      <c r="H48" s="3">
        <f t="shared" ca="1" si="52"/>
        <v>5</v>
      </c>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row>
    <row r="49" spans="2:120" ht="30" customHeight="1" thickBot="1" x14ac:dyDescent="0.2">
      <c r="B49" s="67" t="s">
        <v>39</v>
      </c>
      <c r="C49" s="68" t="s">
        <v>48</v>
      </c>
      <c r="D49" s="69">
        <v>0.25</v>
      </c>
      <c r="E49" s="70">
        <f ca="1">E47</f>
        <v>45812</v>
      </c>
      <c r="F49" s="70">
        <f ca="1">E49+4</f>
        <v>45816</v>
      </c>
      <c r="G49" s="12"/>
      <c r="H49" s="3">
        <f t="shared" ca="1" si="52"/>
        <v>5</v>
      </c>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row>
    <row r="50" spans="2:120" ht="30" customHeight="1" thickBot="1" x14ac:dyDescent="0.2">
      <c r="B50" s="71" t="s">
        <v>47</v>
      </c>
      <c r="C50" s="72"/>
      <c r="D50" s="73"/>
      <c r="E50" s="74"/>
      <c r="F50" s="75"/>
      <c r="G50" s="12"/>
      <c r="H50" s="3" t="str">
        <f t="shared" si="52"/>
        <v/>
      </c>
      <c r="I50" s="76"/>
      <c r="J50" s="76"/>
      <c r="K50" s="76"/>
      <c r="L50" s="76"/>
      <c r="M50" s="76"/>
      <c r="N50" s="76"/>
      <c r="O50" s="76"/>
      <c r="P50" s="76"/>
      <c r="Q50" s="76"/>
      <c r="R50" s="76"/>
      <c r="S50" s="76"/>
      <c r="T50" s="76"/>
      <c r="U50" s="76"/>
      <c r="V50" s="76"/>
      <c r="W50" s="76"/>
      <c r="X50" s="76"/>
      <c r="Y50" s="76"/>
      <c r="Z50" s="76"/>
      <c r="AA50" s="76"/>
      <c r="AB50" s="76"/>
      <c r="AC50" s="76"/>
      <c r="AD50" s="76"/>
      <c r="AE50" s="76"/>
      <c r="AF50" s="76"/>
      <c r="AG50" s="76"/>
      <c r="AH50" s="76"/>
      <c r="AI50" s="76"/>
      <c r="AJ50" s="76"/>
      <c r="AK50" s="76"/>
      <c r="AL50" s="76"/>
      <c r="AM50" s="76"/>
      <c r="AN50" s="76"/>
      <c r="AO50" s="76"/>
      <c r="AP50" s="76"/>
      <c r="AQ50" s="76"/>
      <c r="AR50" s="76"/>
      <c r="AS50" s="76"/>
      <c r="AT50" s="76"/>
      <c r="AU50" s="76"/>
      <c r="AV50" s="76"/>
      <c r="AW50" s="76"/>
      <c r="AX50" s="76"/>
      <c r="AY50" s="76"/>
      <c r="AZ50" s="76"/>
      <c r="BA50" s="76"/>
      <c r="BB50" s="76"/>
      <c r="BC50" s="76"/>
      <c r="BD50" s="76"/>
      <c r="BE50" s="76"/>
      <c r="BF50" s="76"/>
      <c r="BG50" s="76"/>
      <c r="BH50" s="76"/>
      <c r="BI50" s="76"/>
      <c r="BJ50" s="76"/>
      <c r="BK50" s="76"/>
      <c r="BL50" s="76"/>
    </row>
    <row r="51" spans="2:120" ht="30" customHeight="1" thickBot="1" x14ac:dyDescent="0.2">
      <c r="B51" s="77" t="s">
        <v>36</v>
      </c>
      <c r="C51" s="78" t="s">
        <v>48</v>
      </c>
      <c r="D51" s="79">
        <v>0.25</v>
      </c>
      <c r="E51" s="80">
        <f ca="1">E45+2</f>
        <v>45803</v>
      </c>
      <c r="F51" s="80">
        <f ca="1">E51+3</f>
        <v>45806</v>
      </c>
      <c r="G51" s="12"/>
      <c r="H51" s="3">
        <f t="shared" ca="1" si="52"/>
        <v>4</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row>
    <row r="52" spans="2:120" ht="30" customHeight="1" thickBot="1" x14ac:dyDescent="0.2">
      <c r="B52" s="77" t="s">
        <v>40</v>
      </c>
      <c r="C52" s="78" t="s">
        <v>48</v>
      </c>
      <c r="D52" s="79">
        <v>0.25</v>
      </c>
      <c r="E52" s="80">
        <f ca="1">F51</f>
        <v>45806</v>
      </c>
      <c r="F52" s="80">
        <f ca="1">E52+4</f>
        <v>45810</v>
      </c>
      <c r="G52" s="12"/>
      <c r="H52" s="3">
        <f t="shared" ca="1" si="52"/>
        <v>5</v>
      </c>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row>
    <row r="53" spans="2:120" ht="30" customHeight="1" thickBot="1" x14ac:dyDescent="0.2">
      <c r="B53" s="77" t="s">
        <v>41</v>
      </c>
      <c r="C53" s="78" t="s">
        <v>48</v>
      </c>
      <c r="D53" s="79">
        <v>0.5</v>
      </c>
      <c r="E53" s="80">
        <f ca="1">F52+1</f>
        <v>45811</v>
      </c>
      <c r="F53" s="80">
        <f ca="1">E53+3</f>
        <v>45814</v>
      </c>
      <c r="G53" s="12"/>
      <c r="H53" s="3">
        <f t="shared" ca="1" si="52"/>
        <v>4</v>
      </c>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row>
    <row r="54" spans="2:120" ht="30" customHeight="1" thickBot="1" x14ac:dyDescent="0.2">
      <c r="B54" s="77" t="s">
        <v>42</v>
      </c>
      <c r="C54" s="78" t="s">
        <v>48</v>
      </c>
      <c r="D54" s="79">
        <v>0.6</v>
      </c>
      <c r="E54" s="80">
        <f ca="1">E51+5</f>
        <v>45808</v>
      </c>
      <c r="F54" s="80">
        <f ca="1">E54+3</f>
        <v>45811</v>
      </c>
      <c r="G54" s="12"/>
      <c r="H54" s="3">
        <f t="shared" ca="1" si="52"/>
        <v>4</v>
      </c>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row>
    <row r="55" spans="2:120" ht="30" customHeight="1" thickBot="1" x14ac:dyDescent="0.2">
      <c r="B55" s="77" t="s">
        <v>43</v>
      </c>
      <c r="C55" s="78" t="s">
        <v>48</v>
      </c>
      <c r="D55" s="79">
        <v>0.5</v>
      </c>
      <c r="E55" s="80">
        <f ca="1">E51+7</f>
        <v>45810</v>
      </c>
      <c r="F55" s="80">
        <f ca="1">E55+5</f>
        <v>45815</v>
      </c>
      <c r="G55" s="12"/>
      <c r="H55" s="3">
        <f t="shared" ca="1" si="52"/>
        <v>6</v>
      </c>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c r="BP55" s="46"/>
      <c r="BQ55" s="46"/>
      <c r="BR55" s="46"/>
      <c r="BS55" s="46"/>
      <c r="BT55" s="46"/>
      <c r="BU55" s="46"/>
      <c r="BV55" s="46"/>
      <c r="BW55" s="46"/>
      <c r="BX55" s="46"/>
      <c r="BY55" s="46"/>
      <c r="BZ55" s="46"/>
      <c r="CA55" s="46"/>
      <c r="CB55" s="46"/>
      <c r="CC55" s="46"/>
      <c r="CD55" s="46"/>
      <c r="CE55" s="46"/>
      <c r="CF55" s="46"/>
      <c r="CG55" s="46"/>
      <c r="CH55" s="46"/>
      <c r="CI55" s="46"/>
      <c r="CJ55" s="46"/>
      <c r="CK55" s="46"/>
      <c r="CL55" s="46"/>
      <c r="CM55" s="46"/>
      <c r="CN55" s="46"/>
      <c r="CO55" s="46"/>
      <c r="CP55" s="46"/>
      <c r="CQ55" s="46"/>
      <c r="CR55" s="46"/>
      <c r="CS55" s="46"/>
      <c r="CT55" s="46"/>
      <c r="CU55" s="46"/>
      <c r="CV55" s="46"/>
      <c r="CW55" s="46"/>
      <c r="CX55" s="46"/>
      <c r="CY55" s="46"/>
      <c r="CZ55" s="46"/>
      <c r="DA55" s="46"/>
      <c r="DB55" s="46"/>
      <c r="DC55" s="46"/>
      <c r="DD55" s="46"/>
      <c r="DE55" s="46"/>
      <c r="DF55" s="46"/>
      <c r="DG55" s="46"/>
      <c r="DH55" s="46"/>
      <c r="DI55" s="46"/>
      <c r="DJ55" s="46"/>
      <c r="DK55" s="46"/>
      <c r="DL55" s="46"/>
      <c r="DM55" s="46"/>
      <c r="DN55" s="46"/>
      <c r="DO55" s="46"/>
      <c r="DP55" s="46"/>
    </row>
  </sheetData>
  <mergeCells count="26">
    <mergeCell ref="CV4:DB4"/>
    <mergeCell ref="DC4:DI4"/>
    <mergeCell ref="DJ4:DP4"/>
    <mergeCell ref="BM4:BS4"/>
    <mergeCell ref="BT4:BZ4"/>
    <mergeCell ref="CA4:CG4"/>
    <mergeCell ref="CH4:CN4"/>
    <mergeCell ref="CO4:CU4"/>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55">
    <cfRule type="dataBar" priority="91">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1">
    <cfRule type="expression" dxfId="70" priority="69">
      <formula>AND(TODAY()&gt;=I$5, TODAY()&lt;J$5)</formula>
    </cfRule>
  </conditionalFormatting>
  <conditionalFormatting sqref="I9:BL13">
    <cfRule type="expression" dxfId="76" priority="74">
      <formula>AND(task_start&lt;=I$5,ROUNDDOWN((task_end-task_start+1)*task_progress,0)+task_start-1&gt;=I$5)</formula>
    </cfRule>
    <cfRule type="expression" dxfId="75" priority="75" stopIfTrue="1">
      <formula>AND(task_end&gt;=I$5,task_start&lt;J$5)</formula>
    </cfRule>
  </conditionalFormatting>
  <conditionalFormatting sqref="I15:BL19">
    <cfRule type="expression" dxfId="69" priority="73" stopIfTrue="1">
      <formula>AND(task_end&gt;=I$5,task_start&lt;J$5)</formula>
    </cfRule>
    <cfRule type="expression" dxfId="68" priority="72">
      <formula>AND(task_start&lt;=I$5,ROUNDDOWN((task_end-task_start+1)*task_progress,0)+task_start-1&gt;=I$5)</formula>
    </cfRule>
  </conditionalFormatting>
  <conditionalFormatting sqref="I21:BL25">
    <cfRule type="expression" dxfId="74" priority="71" stopIfTrue="1">
      <formula>AND(task_end&gt;=I$5,task_start&lt;J$5)</formula>
    </cfRule>
    <cfRule type="expression" dxfId="73" priority="70">
      <formula>AND(task_start&lt;=I$5,ROUNDDOWN((task_end-task_start+1)*task_progress,0)+task_start-1&gt;=I$5)</formula>
    </cfRule>
  </conditionalFormatting>
  <conditionalFormatting sqref="I27:BL31">
    <cfRule type="expression" dxfId="72" priority="104">
      <formula>AND(task_start&lt;=I$5,ROUNDDOWN((task_end-task_start+1)*task_progress,0)+task_start-1&gt;=I$5)</formula>
    </cfRule>
    <cfRule type="expression" dxfId="71" priority="105" stopIfTrue="1">
      <formula>AND(task_end&gt;=I$5,task_start&lt;J$5)</formula>
    </cfRule>
  </conditionalFormatting>
  <conditionalFormatting sqref="I32:BL37">
    <cfRule type="expression" dxfId="67" priority="66">
      <formula>AND(TODAY()&gt;=I$5, TODAY()&lt;J$5)</formula>
    </cfRule>
  </conditionalFormatting>
  <conditionalFormatting sqref="I33:BL37">
    <cfRule type="expression" dxfId="66" priority="67">
      <formula>AND(task_start&lt;=I$5,ROUNDDOWN((task_end-task_start+1)*task_progress,0)+task_start-1&gt;=I$5)</formula>
    </cfRule>
    <cfRule type="expression" dxfId="65" priority="68" stopIfTrue="1">
      <formula>AND(task_end&gt;=I$5,task_start&lt;J$5)</formula>
    </cfRule>
  </conditionalFormatting>
  <conditionalFormatting sqref="I38:BL43">
    <cfRule type="expression" dxfId="64" priority="63">
      <formula>AND(TODAY()&gt;=I$5, TODAY()&lt;J$5)</formula>
    </cfRule>
  </conditionalFormatting>
  <conditionalFormatting sqref="I39:BL43">
    <cfRule type="expression" dxfId="62" priority="64">
      <formula>AND(task_start&lt;=I$5,ROUNDDOWN((task_end-task_start+1)*task_progress,0)+task_start-1&gt;=I$5)</formula>
    </cfRule>
    <cfRule type="expression" dxfId="63" priority="65" stopIfTrue="1">
      <formula>AND(task_end&gt;=I$5,task_start&lt;J$5)</formula>
    </cfRule>
  </conditionalFormatting>
  <conditionalFormatting sqref="I44:BL49">
    <cfRule type="expression" dxfId="61" priority="60">
      <formula>AND(TODAY()&gt;=I$5, TODAY()&lt;J$5)</formula>
    </cfRule>
  </conditionalFormatting>
  <conditionalFormatting sqref="I45:BL49">
    <cfRule type="expression" dxfId="59" priority="61">
      <formula>AND(task_start&lt;=I$5,ROUNDDOWN((task_end-task_start+1)*task_progress,0)+task_start-1&gt;=I$5)</formula>
    </cfRule>
    <cfRule type="expression" dxfId="60" priority="62" stopIfTrue="1">
      <formula>AND(task_end&gt;=I$5,task_start&lt;J$5)</formula>
    </cfRule>
  </conditionalFormatting>
  <conditionalFormatting sqref="I50:BL55">
    <cfRule type="expression" dxfId="58" priority="57">
      <formula>AND(TODAY()&gt;=I$5, TODAY()&lt;J$5)</formula>
    </cfRule>
  </conditionalFormatting>
  <conditionalFormatting sqref="I51:BL55">
    <cfRule type="expression" dxfId="57" priority="58">
      <formula>AND(task_start&lt;=I$5,ROUNDDOWN((task_end-task_start+1)*task_progress,0)+task_start-1&gt;=I$5)</formula>
    </cfRule>
    <cfRule type="expression" dxfId="56" priority="59" stopIfTrue="1">
      <formula>AND(task_end&gt;=I$5,task_start&lt;J$5)</formula>
    </cfRule>
  </conditionalFormatting>
  <conditionalFormatting sqref="BM4:BS6">
    <cfRule type="expression" dxfId="55" priority="56">
      <formula>AND(TODAY()&gt;=BM$5, TODAY()&lt;BN$5)</formula>
    </cfRule>
  </conditionalFormatting>
  <conditionalFormatting sqref="BT4:BZ6">
    <cfRule type="expression" dxfId="54" priority="55">
      <formula>AND(TODAY()&gt;=BT$5, TODAY()&lt;BU$5)</formula>
    </cfRule>
  </conditionalFormatting>
  <conditionalFormatting sqref="CA4:CG6">
    <cfRule type="expression" dxfId="53" priority="54">
      <formula>AND(TODAY()&gt;=CA$5, TODAY()&lt;CB$5)</formula>
    </cfRule>
  </conditionalFormatting>
  <conditionalFormatting sqref="CH4:CN6">
    <cfRule type="expression" dxfId="52" priority="53">
      <formula>AND(TODAY()&gt;=CH$5, TODAY()&lt;CI$5)</formula>
    </cfRule>
  </conditionalFormatting>
  <conditionalFormatting sqref="CO4:CU6">
    <cfRule type="expression" dxfId="51" priority="52">
      <formula>AND(TODAY()&gt;=CO$5, TODAY()&lt;CP$5)</formula>
    </cfRule>
  </conditionalFormatting>
  <conditionalFormatting sqref="CV4:DB6">
    <cfRule type="expression" dxfId="50" priority="51">
      <formula>AND(TODAY()&gt;=CV$5, TODAY()&lt;CW$5)</formula>
    </cfRule>
  </conditionalFormatting>
  <conditionalFormatting sqref="DC4:DI6">
    <cfRule type="expression" dxfId="49" priority="50">
      <formula>AND(TODAY()&gt;=DC$5, TODAY()&lt;DD$5)</formula>
    </cfRule>
  </conditionalFormatting>
  <conditionalFormatting sqref="DJ4:DP6">
    <cfRule type="expression" dxfId="48" priority="49">
      <formula>AND(TODAY()&gt;=DJ$5, TODAY()&lt;DK$5)</formula>
    </cfRule>
  </conditionalFormatting>
  <conditionalFormatting sqref="BM9:CN13">
    <cfRule type="expression" dxfId="47" priority="46">
      <formula>AND(TODAY()&gt;=BM$5, TODAY()&lt;BN$5)</formula>
    </cfRule>
  </conditionalFormatting>
  <conditionalFormatting sqref="BM9:CN13">
    <cfRule type="expression" dxfId="46" priority="47">
      <formula>AND(task_start&lt;=BM$5,ROUNDDOWN((task_end-task_start+1)*task_progress,0)+task_start-1&gt;=BM$5)</formula>
    </cfRule>
    <cfRule type="expression" dxfId="45" priority="48" stopIfTrue="1">
      <formula>AND(task_end&gt;=BM$5,task_start&lt;BN$5)</formula>
    </cfRule>
  </conditionalFormatting>
  <conditionalFormatting sqref="CO9:DP13">
    <cfRule type="expression" dxfId="44" priority="43">
      <formula>AND(TODAY()&gt;=CO$5, TODAY()&lt;CP$5)</formula>
    </cfRule>
  </conditionalFormatting>
  <conditionalFormatting sqref="CO9:DP13">
    <cfRule type="expression" dxfId="43" priority="44">
      <formula>AND(task_start&lt;=CO$5,ROUNDDOWN((task_end-task_start+1)*task_progress,0)+task_start-1&gt;=CO$5)</formula>
    </cfRule>
    <cfRule type="expression" dxfId="42" priority="45" stopIfTrue="1">
      <formula>AND(task_end&gt;=CO$5,task_start&lt;CP$5)</formula>
    </cfRule>
  </conditionalFormatting>
  <conditionalFormatting sqref="BM15:CN19">
    <cfRule type="expression" dxfId="41" priority="40">
      <formula>AND(TODAY()&gt;=BM$5, TODAY()&lt;BN$5)</formula>
    </cfRule>
  </conditionalFormatting>
  <conditionalFormatting sqref="BM15:CN19">
    <cfRule type="expression" dxfId="40" priority="41">
      <formula>AND(task_start&lt;=BM$5,ROUNDDOWN((task_end-task_start+1)*task_progress,0)+task_start-1&gt;=BM$5)</formula>
    </cfRule>
    <cfRule type="expression" dxfId="39" priority="42" stopIfTrue="1">
      <formula>AND(task_end&gt;=BM$5,task_start&lt;BN$5)</formula>
    </cfRule>
  </conditionalFormatting>
  <conditionalFormatting sqref="CO15:DP19">
    <cfRule type="expression" dxfId="38" priority="37">
      <formula>AND(TODAY()&gt;=CO$5, TODAY()&lt;CP$5)</formula>
    </cfRule>
  </conditionalFormatting>
  <conditionalFormatting sqref="CO15:DP19">
    <cfRule type="expression" dxfId="37" priority="38">
      <formula>AND(task_start&lt;=CO$5,ROUNDDOWN((task_end-task_start+1)*task_progress,0)+task_start-1&gt;=CO$5)</formula>
    </cfRule>
    <cfRule type="expression" dxfId="36" priority="39" stopIfTrue="1">
      <formula>AND(task_end&gt;=CO$5,task_start&lt;CP$5)</formula>
    </cfRule>
  </conditionalFormatting>
  <conditionalFormatting sqref="BM21:CN25">
    <cfRule type="expression" dxfId="35" priority="34">
      <formula>AND(TODAY()&gt;=BM$5, TODAY()&lt;BN$5)</formula>
    </cfRule>
  </conditionalFormatting>
  <conditionalFormatting sqref="BM21:CN25">
    <cfRule type="expression" dxfId="34" priority="35">
      <formula>AND(task_start&lt;=BM$5,ROUNDDOWN((task_end-task_start+1)*task_progress,0)+task_start-1&gt;=BM$5)</formula>
    </cfRule>
    <cfRule type="expression" dxfId="33" priority="36" stopIfTrue="1">
      <formula>AND(task_end&gt;=BM$5,task_start&lt;BN$5)</formula>
    </cfRule>
  </conditionalFormatting>
  <conditionalFormatting sqref="CO21:DP25">
    <cfRule type="expression" dxfId="32" priority="31">
      <formula>AND(TODAY()&gt;=CO$5, TODAY()&lt;CP$5)</formula>
    </cfRule>
  </conditionalFormatting>
  <conditionalFormatting sqref="CO21:DP25">
    <cfRule type="expression" dxfId="31" priority="32">
      <formula>AND(task_start&lt;=CO$5,ROUNDDOWN((task_end-task_start+1)*task_progress,0)+task_start-1&gt;=CO$5)</formula>
    </cfRule>
    <cfRule type="expression" dxfId="30" priority="33" stopIfTrue="1">
      <formula>AND(task_end&gt;=CO$5,task_start&lt;CP$5)</formula>
    </cfRule>
  </conditionalFormatting>
  <conditionalFormatting sqref="BM27:CN31">
    <cfRule type="expression" dxfId="29" priority="28">
      <formula>AND(TODAY()&gt;=BM$5, TODAY()&lt;BN$5)</formula>
    </cfRule>
  </conditionalFormatting>
  <conditionalFormatting sqref="BM27:CN31">
    <cfRule type="expression" dxfId="28" priority="29">
      <formula>AND(task_start&lt;=BM$5,ROUNDDOWN((task_end-task_start+1)*task_progress,0)+task_start-1&gt;=BM$5)</formula>
    </cfRule>
    <cfRule type="expression" dxfId="27" priority="30" stopIfTrue="1">
      <formula>AND(task_end&gt;=BM$5,task_start&lt;BN$5)</formula>
    </cfRule>
  </conditionalFormatting>
  <conditionalFormatting sqref="CO27:DP31">
    <cfRule type="expression" dxfId="26" priority="25">
      <formula>AND(TODAY()&gt;=CO$5, TODAY()&lt;CP$5)</formula>
    </cfRule>
  </conditionalFormatting>
  <conditionalFormatting sqref="CO27:DP31">
    <cfRule type="expression" dxfId="25" priority="26">
      <formula>AND(task_start&lt;=CO$5,ROUNDDOWN((task_end-task_start+1)*task_progress,0)+task_start-1&gt;=CO$5)</formula>
    </cfRule>
    <cfRule type="expression" dxfId="24" priority="27" stopIfTrue="1">
      <formula>AND(task_end&gt;=CO$5,task_start&lt;CP$5)</formula>
    </cfRule>
  </conditionalFormatting>
  <conditionalFormatting sqref="BM33:CN37">
    <cfRule type="expression" dxfId="23" priority="22">
      <formula>AND(TODAY()&gt;=BM$5, TODAY()&lt;BN$5)</formula>
    </cfRule>
  </conditionalFormatting>
  <conditionalFormatting sqref="BM33:CN37">
    <cfRule type="expression" dxfId="22" priority="23">
      <formula>AND(task_start&lt;=BM$5,ROUNDDOWN((task_end-task_start+1)*task_progress,0)+task_start-1&gt;=BM$5)</formula>
    </cfRule>
    <cfRule type="expression" dxfId="21" priority="24" stopIfTrue="1">
      <formula>AND(task_end&gt;=BM$5,task_start&lt;BN$5)</formula>
    </cfRule>
  </conditionalFormatting>
  <conditionalFormatting sqref="CO33:DP37">
    <cfRule type="expression" dxfId="20" priority="19">
      <formula>AND(TODAY()&gt;=CO$5, TODAY()&lt;CP$5)</formula>
    </cfRule>
  </conditionalFormatting>
  <conditionalFormatting sqref="CO33:DP37">
    <cfRule type="expression" dxfId="19" priority="20">
      <formula>AND(task_start&lt;=CO$5,ROUNDDOWN((task_end-task_start+1)*task_progress,0)+task_start-1&gt;=CO$5)</formula>
    </cfRule>
    <cfRule type="expression" dxfId="18" priority="21" stopIfTrue="1">
      <formula>AND(task_end&gt;=CO$5,task_start&lt;CP$5)</formula>
    </cfRule>
  </conditionalFormatting>
  <conditionalFormatting sqref="BM39:CN43">
    <cfRule type="expression" dxfId="17" priority="16">
      <formula>AND(TODAY()&gt;=BM$5, TODAY()&lt;BN$5)</formula>
    </cfRule>
  </conditionalFormatting>
  <conditionalFormatting sqref="BM39:CN43">
    <cfRule type="expression" dxfId="16" priority="17">
      <formula>AND(task_start&lt;=BM$5,ROUNDDOWN((task_end-task_start+1)*task_progress,0)+task_start-1&gt;=BM$5)</formula>
    </cfRule>
    <cfRule type="expression" dxfId="15" priority="18" stopIfTrue="1">
      <formula>AND(task_end&gt;=BM$5,task_start&lt;BN$5)</formula>
    </cfRule>
  </conditionalFormatting>
  <conditionalFormatting sqref="CO39:DP43">
    <cfRule type="expression" dxfId="14" priority="13">
      <formula>AND(TODAY()&gt;=CO$5, TODAY()&lt;CP$5)</formula>
    </cfRule>
  </conditionalFormatting>
  <conditionalFormatting sqref="CO39:DP43">
    <cfRule type="expression" dxfId="13" priority="14">
      <formula>AND(task_start&lt;=CO$5,ROUNDDOWN((task_end-task_start+1)*task_progress,0)+task_start-1&gt;=CO$5)</formula>
    </cfRule>
    <cfRule type="expression" dxfId="12" priority="15" stopIfTrue="1">
      <formula>AND(task_end&gt;=CO$5,task_start&lt;CP$5)</formula>
    </cfRule>
  </conditionalFormatting>
  <conditionalFormatting sqref="BM45:CN49">
    <cfRule type="expression" dxfId="11" priority="10">
      <formula>AND(TODAY()&gt;=BM$5, TODAY()&lt;BN$5)</formula>
    </cfRule>
  </conditionalFormatting>
  <conditionalFormatting sqref="BM45:CN49">
    <cfRule type="expression" dxfId="10" priority="11">
      <formula>AND(task_start&lt;=BM$5,ROUNDDOWN((task_end-task_start+1)*task_progress,0)+task_start-1&gt;=BM$5)</formula>
    </cfRule>
    <cfRule type="expression" dxfId="9" priority="12" stopIfTrue="1">
      <formula>AND(task_end&gt;=BM$5,task_start&lt;BN$5)</formula>
    </cfRule>
  </conditionalFormatting>
  <conditionalFormatting sqref="CO45:DP49">
    <cfRule type="expression" dxfId="8" priority="7">
      <formula>AND(TODAY()&gt;=CO$5, TODAY()&lt;CP$5)</formula>
    </cfRule>
  </conditionalFormatting>
  <conditionalFormatting sqref="CO45:DP49">
    <cfRule type="expression" dxfId="7" priority="8">
      <formula>AND(task_start&lt;=CO$5,ROUNDDOWN((task_end-task_start+1)*task_progress,0)+task_start-1&gt;=CO$5)</formula>
    </cfRule>
    <cfRule type="expression" dxfId="6" priority="9" stopIfTrue="1">
      <formula>AND(task_end&gt;=CO$5,task_start&lt;CP$5)</formula>
    </cfRule>
  </conditionalFormatting>
  <conditionalFormatting sqref="BM51:CN55">
    <cfRule type="expression" dxfId="5" priority="4">
      <formula>AND(TODAY()&gt;=BM$5, TODAY()&lt;BN$5)</formula>
    </cfRule>
  </conditionalFormatting>
  <conditionalFormatting sqref="BM51:CN55">
    <cfRule type="expression" dxfId="4" priority="5">
      <formula>AND(task_start&lt;=BM$5,ROUNDDOWN((task_end-task_start+1)*task_progress,0)+task_start-1&gt;=BM$5)</formula>
    </cfRule>
    <cfRule type="expression" dxfId="3" priority="6" stopIfTrue="1">
      <formula>AND(task_end&gt;=BM$5,task_start&lt;BN$5)</formula>
    </cfRule>
  </conditionalFormatting>
  <conditionalFormatting sqref="CO51:DP55">
    <cfRule type="expression" dxfId="2" priority="1">
      <formula>AND(TODAY()&gt;=CO$5, TODAY()&lt;CP$5)</formula>
    </cfRule>
  </conditionalFormatting>
  <conditionalFormatting sqref="CO51:DP55">
    <cfRule type="expression" dxfId="1" priority="2">
      <formula>AND(task_start&lt;=CO$5,ROUNDDOWN((task_end-task_start+1)*task_progress,0)+task_start-1&gt;=CO$5)</formula>
    </cfRule>
    <cfRule type="expression" dxfId="0" priority="3" stopIfTrue="1">
      <formula>AND(task_end&gt;=CO$5,task_start&lt;CP$5)</formula>
    </cfRule>
  </conditionalFormatting>
  <dataValidations disablePrompts="1"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28" formula="1"/>
  </ignoredErrors>
  <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heetViews>
  <sheetFormatPr baseColWidth="10" defaultColWidth="9" defaultRowHeight="13" x14ac:dyDescent="0.15"/>
  <cols>
    <col min="1" max="1" width="87" style="4" customWidth="1"/>
    <col min="2" max="16384" width="9" style="1"/>
  </cols>
  <sheetData>
    <row r="1" spans="1:2" ht="46.5" customHeight="1" x14ac:dyDescent="0.15"/>
    <row r="2" spans="1:2" s="6" customFormat="1" ht="16" x14ac:dyDescent="0.15">
      <c r="A2" s="84" t="s">
        <v>6</v>
      </c>
      <c r="B2" s="5"/>
    </row>
    <row r="3" spans="1:2" s="8" customFormat="1" ht="27" customHeight="1" x14ac:dyDescent="0.15">
      <c r="A3" s="85"/>
      <c r="B3" s="9"/>
    </row>
    <row r="4" spans="1:2" s="7" customFormat="1" ht="31" x14ac:dyDescent="0.45">
      <c r="A4" s="86" t="s">
        <v>5</v>
      </c>
    </row>
    <row r="5" spans="1:2" ht="74.25" customHeight="1" x14ac:dyDescent="0.15">
      <c r="A5" s="87" t="s">
        <v>14</v>
      </c>
    </row>
    <row r="6" spans="1:2" ht="26.25" customHeight="1" x14ac:dyDescent="0.15">
      <c r="A6" s="86" t="s">
        <v>17</v>
      </c>
    </row>
    <row r="7" spans="1:2" s="4" customFormat="1" ht="205" customHeight="1" x14ac:dyDescent="0.15">
      <c r="A7" s="88" t="s">
        <v>16</v>
      </c>
    </row>
    <row r="8" spans="1:2" s="7" customFormat="1" ht="31" x14ac:dyDescent="0.45">
      <c r="A8" s="86" t="s">
        <v>7</v>
      </c>
    </row>
    <row r="9" spans="1:2" ht="60" x14ac:dyDescent="0.15">
      <c r="A9" s="87" t="s">
        <v>15</v>
      </c>
    </row>
    <row r="10" spans="1:2" s="4" customFormat="1" ht="28" customHeight="1" x14ac:dyDescent="0.15">
      <c r="A10" s="89" t="s">
        <v>13</v>
      </c>
    </row>
    <row r="11" spans="1:2" s="7" customFormat="1" ht="31" x14ac:dyDescent="0.45">
      <c r="A11" s="86" t="s">
        <v>4</v>
      </c>
    </row>
    <row r="12" spans="1:2" ht="30" x14ac:dyDescent="0.15">
      <c r="A12" s="87" t="s">
        <v>12</v>
      </c>
    </row>
    <row r="13" spans="1:2" s="4" customFormat="1" ht="28" customHeight="1" x14ac:dyDescent="0.15">
      <c r="A13" s="89" t="s">
        <v>1</v>
      </c>
    </row>
    <row r="14" spans="1:2" s="7" customFormat="1" ht="31" x14ac:dyDescent="0.45">
      <c r="A14" s="86" t="s">
        <v>8</v>
      </c>
    </row>
    <row r="15" spans="1:2" ht="75" customHeight="1" x14ac:dyDescent="0.15">
      <c r="A15" s="87" t="s">
        <v>9</v>
      </c>
    </row>
    <row r="16" spans="1:2" ht="75" x14ac:dyDescent="0.15">
      <c r="A16" s="87" t="s">
        <v>10</v>
      </c>
    </row>
    <row r="17" spans="1:1" x14ac:dyDescent="0.15">
      <c r="A17" s="90"/>
    </row>
    <row r="18" spans="1:1" x14ac:dyDescent="0.15">
      <c r="A18" s="90"/>
    </row>
    <row r="19" spans="1:1" x14ac:dyDescent="0.15">
      <c r="A19" s="90"/>
    </row>
    <row r="20" spans="1:1" x14ac:dyDescent="0.15">
      <c r="A20" s="90"/>
    </row>
    <row r="21" spans="1:1" x14ac:dyDescent="0.15">
      <c r="A21" s="90"/>
    </row>
    <row r="22" spans="1:1" x14ac:dyDescent="0.15">
      <c r="A22" s="90"/>
    </row>
    <row r="23" spans="1:1" x14ac:dyDescent="0.15">
      <c r="A23" s="90"/>
    </row>
    <row r="24" spans="1:1" x14ac:dyDescent="0.15">
      <c r="A24" s="90"/>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Abdallah Elsayed</cp:lastModifiedBy>
  <dcterms:created xsi:type="dcterms:W3CDTF">2022-03-11T22:41:12Z</dcterms:created>
  <dcterms:modified xsi:type="dcterms:W3CDTF">2025-05-09T05:19:16Z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