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4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K3" i="1"/>
  <c r="K6" i="1"/>
  <c r="K7" i="1"/>
  <c r="K11" i="1"/>
  <c r="K14" i="1"/>
  <c r="K15" i="1"/>
  <c r="H9" i="1"/>
  <c r="K9" i="1" s="1"/>
  <c r="G3" i="1"/>
  <c r="H3" i="1" s="1"/>
  <c r="G4" i="1"/>
  <c r="H4" i="1" s="1"/>
  <c r="K4" i="1" s="1"/>
  <c r="G5" i="1"/>
  <c r="H5" i="1" s="1"/>
  <c r="K5" i="1" s="1"/>
  <c r="G6" i="1"/>
  <c r="H6" i="1" s="1"/>
  <c r="J6" i="1" s="1"/>
  <c r="G7" i="1"/>
  <c r="H7" i="1" s="1"/>
  <c r="G8" i="1"/>
  <c r="H8" i="1" s="1"/>
  <c r="K8" i="1" s="1"/>
  <c r="G9" i="1"/>
  <c r="G10" i="1"/>
  <c r="H10" i="1" s="1"/>
  <c r="G11" i="1"/>
  <c r="H11" i="1" s="1"/>
  <c r="G12" i="1"/>
  <c r="H12" i="1" s="1"/>
  <c r="K12" i="1" s="1"/>
  <c r="G13" i="1"/>
  <c r="H13" i="1" s="1"/>
  <c r="J13" i="1" s="1"/>
  <c r="G14" i="1"/>
  <c r="H14" i="1" s="1"/>
  <c r="J14" i="1" s="1"/>
  <c r="G15" i="1"/>
  <c r="H15" i="1" s="1"/>
  <c r="G16" i="1"/>
  <c r="H16" i="1" s="1"/>
  <c r="K16" i="1" s="1"/>
  <c r="G2" i="1"/>
  <c r="H2" i="1" s="1"/>
  <c r="E16" i="1"/>
  <c r="E15" i="1"/>
  <c r="E14" i="1"/>
  <c r="E13" i="1"/>
  <c r="E12" i="1"/>
  <c r="E11" i="1"/>
  <c r="E10" i="1"/>
  <c r="E9" i="1"/>
  <c r="E8" i="1"/>
  <c r="E7" i="1"/>
  <c r="E6" i="1"/>
  <c r="E5" i="1"/>
  <c r="J5" i="1" s="1"/>
  <c r="E4" i="1"/>
  <c r="E3" i="1"/>
  <c r="E2" i="1"/>
  <c r="J10" i="1" l="1"/>
  <c r="K10" i="1"/>
  <c r="K2" i="1"/>
  <c r="J2" i="1"/>
  <c r="K13" i="1"/>
  <c r="J9" i="1"/>
  <c r="J15" i="1"/>
  <c r="J7" i="1"/>
  <c r="M7" i="1" s="1"/>
  <c r="J11" i="1"/>
  <c r="J3" i="1"/>
  <c r="J16" i="1"/>
  <c r="J12" i="1"/>
  <c r="J8" i="1"/>
  <c r="J4" i="1"/>
  <c r="M5" i="1" l="1"/>
  <c r="M3" i="1"/>
</calcChain>
</file>

<file path=xl/sharedStrings.xml><?xml version="1.0" encoding="utf-8"?>
<sst xmlns="http://schemas.openxmlformats.org/spreadsheetml/2006/main" count="17" uniqueCount="17">
  <si>
    <t>Date of Service</t>
  </si>
  <si>
    <t>Patient Number</t>
  </si>
  <si>
    <t>Amount Paid</t>
  </si>
  <si>
    <t>Amount Allowed</t>
  </si>
  <si>
    <t>Difference</t>
  </si>
  <si>
    <t>Random Number</t>
  </si>
  <si>
    <t>Number of Treatments</t>
  </si>
  <si>
    <t>Weight</t>
  </si>
  <si>
    <t>Diff*Weight</t>
  </si>
  <si>
    <t>Allowed*weight</t>
  </si>
  <si>
    <t>Paid*weight</t>
  </si>
  <si>
    <t>mean paid estimate =</t>
  </si>
  <si>
    <t xml:space="preserve">Total paid estimate = </t>
  </si>
  <si>
    <t>mean allowed estimate =</t>
  </si>
  <si>
    <t xml:space="preserve">Total allowed estimate = </t>
  </si>
  <si>
    <t>mean diff estimate =</t>
  </si>
  <si>
    <t xml:space="preserve">Total diff estimate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</si>
</sst>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horizontal="right"/>
    </xf>
    <xf numFmtId="0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164" fontId="1" fillId="0" borderId="2" xfId="0" applyNumberFormat="1" applyFont="1" applyFill="1" applyBorder="1" applyAlignment="1">
      <alignment wrapText="1"/>
    </xf>
    <xf numFmtId="164" fontId="0" fillId="0" borderId="0" xfId="0" applyNumberFormat="1"/>
    <xf numFmtId="164" fontId="1" fillId="0" borderId="0" xfId="0" applyNumberFormat="1" applyFont="1" applyFill="1" applyBorder="1" applyAlignment="1">
      <alignment wrapText="1"/>
    </xf>
    <xf numFmtId="164" fontId="1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DS%206370%20HW3_pati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"/>
    </sheetNames>
    <sheetDataSet>
      <sheetData sheetId="0">
        <row r="1">
          <cell r="A1" t="str">
            <v>Patient Number</v>
          </cell>
          <cell r="B1" t="str">
            <v>Number of treatments</v>
          </cell>
        </row>
        <row r="2">
          <cell r="A2">
            <v>1</v>
          </cell>
          <cell r="B2">
            <v>11</v>
          </cell>
        </row>
        <row r="3">
          <cell r="A3">
            <v>2</v>
          </cell>
          <cell r="B3">
            <v>5</v>
          </cell>
        </row>
        <row r="4">
          <cell r="A4">
            <v>3</v>
          </cell>
          <cell r="B4">
            <v>35</v>
          </cell>
        </row>
        <row r="5">
          <cell r="A5">
            <v>4</v>
          </cell>
          <cell r="B5">
            <v>317</v>
          </cell>
        </row>
        <row r="6">
          <cell r="A6">
            <v>13</v>
          </cell>
          <cell r="B6">
            <v>43</v>
          </cell>
        </row>
        <row r="7">
          <cell r="A7">
            <v>14</v>
          </cell>
          <cell r="B7">
            <v>13</v>
          </cell>
        </row>
        <row r="8">
          <cell r="A8">
            <v>15</v>
          </cell>
          <cell r="B8">
            <v>3</v>
          </cell>
        </row>
        <row r="9">
          <cell r="A9">
            <v>17</v>
          </cell>
          <cell r="B9">
            <v>15</v>
          </cell>
        </row>
        <row r="10">
          <cell r="A10">
            <v>18</v>
          </cell>
          <cell r="B10">
            <v>53</v>
          </cell>
        </row>
        <row r="11">
          <cell r="A11">
            <v>19</v>
          </cell>
          <cell r="B11">
            <v>16</v>
          </cell>
        </row>
        <row r="12">
          <cell r="A12">
            <v>20</v>
          </cell>
          <cell r="B12">
            <v>27</v>
          </cell>
        </row>
        <row r="13">
          <cell r="A13">
            <v>229</v>
          </cell>
          <cell r="B13">
            <v>3</v>
          </cell>
        </row>
        <row r="14">
          <cell r="A14">
            <v>230</v>
          </cell>
          <cell r="B14">
            <v>59</v>
          </cell>
        </row>
        <row r="15">
          <cell r="A15">
            <v>231</v>
          </cell>
          <cell r="B15">
            <v>2</v>
          </cell>
        </row>
        <row r="16">
          <cell r="A16">
            <v>232</v>
          </cell>
          <cell r="B16">
            <v>51</v>
          </cell>
        </row>
        <row r="17">
          <cell r="A17">
            <v>233</v>
          </cell>
          <cell r="B17">
            <v>17</v>
          </cell>
        </row>
        <row r="18">
          <cell r="A18">
            <v>234</v>
          </cell>
          <cell r="B18">
            <v>19</v>
          </cell>
        </row>
        <row r="19">
          <cell r="A19">
            <v>236</v>
          </cell>
          <cell r="B19">
            <v>75</v>
          </cell>
        </row>
        <row r="20">
          <cell r="A20">
            <v>1477</v>
          </cell>
          <cell r="B20">
            <v>26</v>
          </cell>
        </row>
        <row r="21">
          <cell r="A21">
            <v>1478</v>
          </cell>
          <cell r="B21">
            <v>61</v>
          </cell>
        </row>
        <row r="22">
          <cell r="A22">
            <v>1479</v>
          </cell>
          <cell r="B22">
            <v>38</v>
          </cell>
        </row>
        <row r="23">
          <cell r="A23">
            <v>1480</v>
          </cell>
          <cell r="B23">
            <v>4</v>
          </cell>
        </row>
        <row r="24">
          <cell r="A24">
            <v>1481</v>
          </cell>
          <cell r="B24">
            <v>38</v>
          </cell>
        </row>
        <row r="25">
          <cell r="A25">
            <v>1482</v>
          </cell>
          <cell r="B25">
            <v>9</v>
          </cell>
        </row>
        <row r="26">
          <cell r="A26">
            <v>1483</v>
          </cell>
          <cell r="B26">
            <v>53</v>
          </cell>
        </row>
        <row r="27">
          <cell r="A27">
            <v>3085</v>
          </cell>
          <cell r="B27">
            <v>69</v>
          </cell>
        </row>
        <row r="28">
          <cell r="A28">
            <v>3086</v>
          </cell>
          <cell r="B28">
            <v>16</v>
          </cell>
        </row>
        <row r="29">
          <cell r="A29">
            <v>3087</v>
          </cell>
          <cell r="B29">
            <v>22</v>
          </cell>
        </row>
        <row r="30">
          <cell r="A30">
            <v>3088</v>
          </cell>
          <cell r="B30">
            <v>73</v>
          </cell>
        </row>
        <row r="31">
          <cell r="A31">
            <v>3089</v>
          </cell>
          <cell r="B31">
            <v>35</v>
          </cell>
        </row>
        <row r="32">
          <cell r="A32">
            <v>3090</v>
          </cell>
          <cell r="B32">
            <v>23</v>
          </cell>
        </row>
        <row r="33">
          <cell r="A33">
            <v>3091</v>
          </cell>
          <cell r="B33">
            <v>17</v>
          </cell>
        </row>
        <row r="34">
          <cell r="A34">
            <v>3142</v>
          </cell>
          <cell r="B34">
            <v>8</v>
          </cell>
        </row>
        <row r="35">
          <cell r="A35">
            <v>3143</v>
          </cell>
          <cell r="B35">
            <v>49</v>
          </cell>
        </row>
        <row r="36">
          <cell r="A36">
            <v>3144</v>
          </cell>
          <cell r="B36">
            <v>25</v>
          </cell>
        </row>
        <row r="37">
          <cell r="A37">
            <v>3145</v>
          </cell>
          <cell r="B37">
            <v>40</v>
          </cell>
        </row>
        <row r="38">
          <cell r="A38">
            <v>3146</v>
          </cell>
          <cell r="B38">
            <v>3</v>
          </cell>
        </row>
        <row r="39">
          <cell r="A39">
            <v>3147</v>
          </cell>
          <cell r="B39">
            <v>75</v>
          </cell>
        </row>
        <row r="40">
          <cell r="A40">
            <v>3148</v>
          </cell>
          <cell r="B40">
            <v>44</v>
          </cell>
        </row>
        <row r="41">
          <cell r="A41">
            <v>3149</v>
          </cell>
          <cell r="B41">
            <v>38</v>
          </cell>
        </row>
        <row r="42">
          <cell r="A42">
            <v>10258</v>
          </cell>
          <cell r="B42">
            <v>27</v>
          </cell>
        </row>
        <row r="43">
          <cell r="A43">
            <v>10259</v>
          </cell>
          <cell r="B43">
            <v>31</v>
          </cell>
        </row>
        <row r="44">
          <cell r="A44">
            <v>10260</v>
          </cell>
          <cell r="B44">
            <v>54</v>
          </cell>
        </row>
        <row r="45">
          <cell r="A45">
            <v>10261</v>
          </cell>
          <cell r="B45">
            <v>34</v>
          </cell>
        </row>
        <row r="46">
          <cell r="A46">
            <v>10262</v>
          </cell>
          <cell r="B46">
            <v>5</v>
          </cell>
        </row>
        <row r="47">
          <cell r="A47">
            <v>10263</v>
          </cell>
          <cell r="B47">
            <v>26</v>
          </cell>
        </row>
        <row r="48">
          <cell r="A48">
            <v>10264</v>
          </cell>
          <cell r="B48">
            <v>7</v>
          </cell>
        </row>
        <row r="49">
          <cell r="A49">
            <v>10265</v>
          </cell>
          <cell r="B49">
            <v>40</v>
          </cell>
        </row>
        <row r="50">
          <cell r="A50">
            <v>10266</v>
          </cell>
          <cell r="B50">
            <v>21</v>
          </cell>
        </row>
        <row r="51">
          <cell r="A51">
            <v>10267</v>
          </cell>
          <cell r="B51">
            <v>2</v>
          </cell>
        </row>
        <row r="52">
          <cell r="A52">
            <v>10593</v>
          </cell>
          <cell r="B52">
            <v>27</v>
          </cell>
        </row>
        <row r="53">
          <cell r="A53">
            <v>10594</v>
          </cell>
          <cell r="B53">
            <v>9</v>
          </cell>
        </row>
        <row r="54">
          <cell r="A54">
            <v>10595</v>
          </cell>
          <cell r="B54">
            <v>59</v>
          </cell>
        </row>
        <row r="55">
          <cell r="A55">
            <v>10596</v>
          </cell>
          <cell r="B55">
            <v>15</v>
          </cell>
        </row>
        <row r="56">
          <cell r="A56">
            <v>10597</v>
          </cell>
          <cell r="B56">
            <v>36</v>
          </cell>
        </row>
        <row r="57">
          <cell r="A57">
            <v>10598</v>
          </cell>
          <cell r="B57">
            <v>34</v>
          </cell>
        </row>
        <row r="58">
          <cell r="A58">
            <v>10599</v>
          </cell>
          <cell r="B58">
            <v>32</v>
          </cell>
        </row>
        <row r="59">
          <cell r="A59">
            <v>10600</v>
          </cell>
          <cell r="B59">
            <v>23</v>
          </cell>
        </row>
        <row r="60">
          <cell r="A60">
            <v>10601</v>
          </cell>
          <cell r="B60">
            <v>14</v>
          </cell>
        </row>
        <row r="61">
          <cell r="A61">
            <v>10602</v>
          </cell>
          <cell r="B61">
            <v>36</v>
          </cell>
        </row>
        <row r="62">
          <cell r="A62">
            <v>11420</v>
          </cell>
          <cell r="B62">
            <v>39</v>
          </cell>
        </row>
        <row r="63">
          <cell r="A63">
            <v>11421</v>
          </cell>
          <cell r="B63">
            <v>36</v>
          </cell>
        </row>
        <row r="64">
          <cell r="A64">
            <v>11422</v>
          </cell>
          <cell r="B64">
            <v>238</v>
          </cell>
        </row>
        <row r="65">
          <cell r="A65">
            <v>11423</v>
          </cell>
          <cell r="B65">
            <v>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7" sqref="M7"/>
    </sheetView>
  </sheetViews>
  <sheetFormatPr defaultRowHeight="15" x14ac:dyDescent="0.25"/>
  <cols>
    <col min="1" max="1" width="10.7109375" bestFit="1" customWidth="1"/>
    <col min="7" max="7" width="11" customWidth="1"/>
    <col min="9" max="9" width="10.140625" bestFit="1" customWidth="1"/>
    <col min="10" max="11" width="13.5703125" customWidth="1"/>
    <col min="12" max="12" width="15.85546875" bestFit="1" customWidth="1"/>
    <col min="13" max="13" width="11.140625" bestFit="1" customWidth="1"/>
  </cols>
  <sheetData>
    <row r="1" spans="1:13" ht="39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1" t="s">
        <v>10</v>
      </c>
      <c r="J1" s="8" t="s">
        <v>8</v>
      </c>
      <c r="K1" s="10" t="s">
        <v>9</v>
      </c>
    </row>
    <row r="2" spans="1:13" x14ac:dyDescent="0.25">
      <c r="A2" s="4">
        <v>39468</v>
      </c>
      <c r="B2" s="5">
        <v>11423</v>
      </c>
      <c r="C2" s="6">
        <v>71.66</v>
      </c>
      <c r="D2" s="6">
        <v>71.66</v>
      </c>
      <c r="E2" s="6">
        <f>SUM(C2-D2)</f>
        <v>0</v>
      </c>
      <c r="F2" s="7">
        <v>5</v>
      </c>
      <c r="G2" s="7">
        <f>VLOOKUP(B2,[1]patient!A$1:B$65,2)</f>
        <v>96</v>
      </c>
      <c r="H2" s="7">
        <f>2471/G2</f>
        <v>25.739583333333332</v>
      </c>
      <c r="I2" s="9">
        <f>C2*H2</f>
        <v>1844.4985416666666</v>
      </c>
      <c r="J2" s="9">
        <f>E2*H2</f>
        <v>0</v>
      </c>
      <c r="K2" s="9">
        <f>D2*H2</f>
        <v>1844.4985416666666</v>
      </c>
      <c r="L2" t="s">
        <v>11</v>
      </c>
      <c r="M2" s="9">
        <f>SUM(I2:I16)/SUM(H2:H16)</f>
        <v>64.099723782618724</v>
      </c>
    </row>
    <row r="3" spans="1:13" x14ac:dyDescent="0.25">
      <c r="A3" s="4">
        <v>39669</v>
      </c>
      <c r="B3" s="5">
        <v>4</v>
      </c>
      <c r="C3" s="6">
        <v>200.66</v>
      </c>
      <c r="D3" s="6">
        <v>200.66</v>
      </c>
      <c r="E3" s="6">
        <f>SUM(C3-D3)</f>
        <v>0</v>
      </c>
      <c r="F3" s="7">
        <v>6</v>
      </c>
      <c r="G3" s="7">
        <f>VLOOKUP(B3,[1]patient!A$1:B$65,2)</f>
        <v>317</v>
      </c>
      <c r="H3" s="7">
        <f t="shared" ref="H3:H16" si="0">2471/G3</f>
        <v>7.794952681388013</v>
      </c>
      <c r="I3" s="9">
        <f t="shared" ref="I3:I16" si="1">C3*H3</f>
        <v>1564.1352050473185</v>
      </c>
      <c r="J3" s="9">
        <f t="shared" ref="J3:J16" si="2">E3*H3</f>
        <v>0</v>
      </c>
      <c r="K3" s="9">
        <f t="shared" ref="K3:K16" si="3">D3*H3</f>
        <v>1564.1352050473185</v>
      </c>
      <c r="L3" t="s">
        <v>12</v>
      </c>
      <c r="M3" s="9">
        <f>M2*2471</f>
        <v>158390.41746685086</v>
      </c>
    </row>
    <row r="4" spans="1:13" x14ac:dyDescent="0.25">
      <c r="A4" s="4">
        <v>39434</v>
      </c>
      <c r="B4" s="5">
        <v>14</v>
      </c>
      <c r="C4" s="6">
        <v>33.08</v>
      </c>
      <c r="D4" s="6">
        <v>33.08</v>
      </c>
      <c r="E4" s="6">
        <f>SUM(C4-D4)</f>
        <v>0</v>
      </c>
      <c r="F4" s="7">
        <v>6</v>
      </c>
      <c r="G4" s="7">
        <f>VLOOKUP(B4,[1]patient!A$1:B$65,2)</f>
        <v>13</v>
      </c>
      <c r="H4" s="7">
        <f t="shared" si="0"/>
        <v>190.07692307692307</v>
      </c>
      <c r="I4" s="9">
        <f t="shared" si="1"/>
        <v>6287.7446153846149</v>
      </c>
      <c r="J4" s="9">
        <f t="shared" si="2"/>
        <v>0</v>
      </c>
      <c r="K4" s="9">
        <f t="shared" si="3"/>
        <v>6287.7446153846149</v>
      </c>
      <c r="L4" t="s">
        <v>13</v>
      </c>
      <c r="M4" s="9">
        <f>SUM(K2:K16)/SUM(H2:H16)</f>
        <v>62.661345292132282</v>
      </c>
    </row>
    <row r="5" spans="1:13" x14ac:dyDescent="0.25">
      <c r="A5" s="4">
        <v>39601</v>
      </c>
      <c r="B5" s="5">
        <v>3149</v>
      </c>
      <c r="C5" s="6">
        <v>10.42</v>
      </c>
      <c r="D5" s="6">
        <v>10.84</v>
      </c>
      <c r="E5" s="6">
        <f>SUM(C5-D5)</f>
        <v>-0.41999999999999993</v>
      </c>
      <c r="F5" s="7">
        <v>6</v>
      </c>
      <c r="G5" s="7">
        <f>VLOOKUP(B5,[1]patient!A$1:B$65,2)</f>
        <v>38</v>
      </c>
      <c r="H5" s="7">
        <f t="shared" si="0"/>
        <v>65.026315789473685</v>
      </c>
      <c r="I5" s="9">
        <f t="shared" si="1"/>
        <v>677.57421052631582</v>
      </c>
      <c r="J5" s="9">
        <f t="shared" si="2"/>
        <v>-27.311052631578942</v>
      </c>
      <c r="K5" s="9">
        <f t="shared" si="3"/>
        <v>704.88526315789477</v>
      </c>
      <c r="L5" t="s">
        <v>14</v>
      </c>
      <c r="M5" s="9">
        <f>M4*2471</f>
        <v>154836.18421685888</v>
      </c>
    </row>
    <row r="6" spans="1:13" x14ac:dyDescent="0.25">
      <c r="A6" s="4">
        <v>39574</v>
      </c>
      <c r="B6" s="5">
        <v>236</v>
      </c>
      <c r="C6" s="6">
        <v>99.34</v>
      </c>
      <c r="D6" s="6">
        <v>105</v>
      </c>
      <c r="E6" s="6">
        <f>SUM(C6-D6)</f>
        <v>-5.6599999999999966</v>
      </c>
      <c r="F6" s="7">
        <v>7</v>
      </c>
      <c r="G6" s="7">
        <f>VLOOKUP(B6,[1]patient!A$1:B$65,2)</f>
        <v>75</v>
      </c>
      <c r="H6" s="7">
        <f t="shared" si="0"/>
        <v>32.946666666666665</v>
      </c>
      <c r="I6" s="9">
        <f t="shared" si="1"/>
        <v>3272.9218666666666</v>
      </c>
      <c r="J6" s="9">
        <f t="shared" si="2"/>
        <v>-186.4781333333332</v>
      </c>
      <c r="K6" s="9">
        <f t="shared" si="3"/>
        <v>3459.4</v>
      </c>
      <c r="L6" t="s">
        <v>15</v>
      </c>
      <c r="M6" s="9">
        <f>SUM(J2:J16)/SUM(H2:H16)</f>
        <v>1.4383784904864545</v>
      </c>
    </row>
    <row r="7" spans="1:13" x14ac:dyDescent="0.25">
      <c r="A7" s="4">
        <v>39468</v>
      </c>
      <c r="B7" s="5">
        <v>11421</v>
      </c>
      <c r="C7" s="6">
        <v>20.62</v>
      </c>
      <c r="D7" s="6">
        <v>20.62</v>
      </c>
      <c r="E7" s="6">
        <f>SUM(C7-D7)</f>
        <v>0</v>
      </c>
      <c r="F7" s="7">
        <v>7</v>
      </c>
      <c r="G7" s="7">
        <f>VLOOKUP(B7,[1]patient!A$1:B$65,2)</f>
        <v>36</v>
      </c>
      <c r="H7" s="7">
        <f t="shared" si="0"/>
        <v>68.638888888888886</v>
      </c>
      <c r="I7" s="9">
        <f t="shared" si="1"/>
        <v>1415.3338888888889</v>
      </c>
      <c r="J7" s="9">
        <f t="shared" si="2"/>
        <v>0</v>
      </c>
      <c r="K7" s="9">
        <f t="shared" si="3"/>
        <v>1415.3338888888889</v>
      </c>
      <c r="L7" t="s">
        <v>16</v>
      </c>
      <c r="M7" s="9">
        <f t="shared" ref="M7" si="4">M6*2471</f>
        <v>3554.233249992029</v>
      </c>
    </row>
    <row r="8" spans="1:13" x14ac:dyDescent="0.25">
      <c r="A8" s="4">
        <v>39667</v>
      </c>
      <c r="B8" s="5">
        <v>3142</v>
      </c>
      <c r="C8" s="6">
        <v>44.18</v>
      </c>
      <c r="D8" s="6">
        <v>44.18</v>
      </c>
      <c r="E8" s="6">
        <f>SUM(C8-D8)</f>
        <v>0</v>
      </c>
      <c r="F8" s="7">
        <v>8</v>
      </c>
      <c r="G8" s="7">
        <f>VLOOKUP(B8,[1]patient!A$1:B$65,2)</f>
        <v>8</v>
      </c>
      <c r="H8" s="7">
        <f t="shared" si="0"/>
        <v>308.875</v>
      </c>
      <c r="I8" s="9">
        <f t="shared" si="1"/>
        <v>13646.0975</v>
      </c>
      <c r="J8" s="9">
        <f t="shared" si="2"/>
        <v>0</v>
      </c>
      <c r="K8" s="9">
        <f t="shared" si="3"/>
        <v>13646.0975</v>
      </c>
    </row>
    <row r="9" spans="1:13" x14ac:dyDescent="0.25">
      <c r="A9" s="4">
        <v>39707</v>
      </c>
      <c r="B9" s="5">
        <v>3148</v>
      </c>
      <c r="C9" s="6">
        <v>0</v>
      </c>
      <c r="D9" s="6">
        <v>0</v>
      </c>
      <c r="E9" s="6">
        <f>SUM(C9-D9)</f>
        <v>0</v>
      </c>
      <c r="F9" s="7">
        <v>8</v>
      </c>
      <c r="G9" s="7">
        <f>VLOOKUP(B9,[1]patient!A$1:B$65,2)</f>
        <v>44</v>
      </c>
      <c r="H9" s="7">
        <f t="shared" si="0"/>
        <v>56.159090909090907</v>
      </c>
      <c r="I9" s="9">
        <f t="shared" si="1"/>
        <v>0</v>
      </c>
      <c r="J9" s="9">
        <f t="shared" si="2"/>
        <v>0</v>
      </c>
      <c r="K9" s="9">
        <f t="shared" si="3"/>
        <v>0</v>
      </c>
    </row>
    <row r="10" spans="1:13" x14ac:dyDescent="0.25">
      <c r="A10" s="4">
        <v>39616</v>
      </c>
      <c r="B10" s="5">
        <v>3148</v>
      </c>
      <c r="C10" s="6">
        <v>58.36</v>
      </c>
      <c r="D10" s="6">
        <v>62</v>
      </c>
      <c r="E10" s="6">
        <f>SUM(C10-D10)</f>
        <v>-3.6400000000000006</v>
      </c>
      <c r="F10" s="7">
        <v>9</v>
      </c>
      <c r="G10" s="7">
        <f>VLOOKUP(B10,[1]patient!A$1:B$65,2)</f>
        <v>44</v>
      </c>
      <c r="H10" s="7">
        <f t="shared" si="0"/>
        <v>56.159090909090907</v>
      </c>
      <c r="I10" s="9">
        <f t="shared" si="1"/>
        <v>3277.4445454545453</v>
      </c>
      <c r="J10" s="9">
        <f t="shared" si="2"/>
        <v>-204.41909090909093</v>
      </c>
      <c r="K10" s="9">
        <f t="shared" si="3"/>
        <v>3481.863636363636</v>
      </c>
    </row>
    <row r="11" spans="1:13" x14ac:dyDescent="0.25">
      <c r="A11" s="4">
        <v>39518</v>
      </c>
      <c r="B11" s="5">
        <v>11420</v>
      </c>
      <c r="C11" s="6">
        <v>113.56</v>
      </c>
      <c r="D11" s="6">
        <v>113.56</v>
      </c>
      <c r="E11" s="6">
        <f>SUM(C11-D11)</f>
        <v>0</v>
      </c>
      <c r="F11" s="7">
        <v>12</v>
      </c>
      <c r="G11" s="7">
        <f>VLOOKUP(B11,[1]patient!A$1:B$65,2)</f>
        <v>39</v>
      </c>
      <c r="H11" s="7">
        <f t="shared" si="0"/>
        <v>63.358974358974358</v>
      </c>
      <c r="I11" s="9">
        <f t="shared" si="1"/>
        <v>7195.0451282051281</v>
      </c>
      <c r="J11" s="9">
        <f t="shared" si="2"/>
        <v>0</v>
      </c>
      <c r="K11" s="9">
        <f t="shared" si="3"/>
        <v>7195.0451282051281</v>
      </c>
    </row>
    <row r="12" spans="1:13" x14ac:dyDescent="0.25">
      <c r="A12" s="4">
        <v>39702</v>
      </c>
      <c r="B12" s="5">
        <v>4</v>
      </c>
      <c r="C12" s="6">
        <v>83.6</v>
      </c>
      <c r="D12" s="6">
        <v>0</v>
      </c>
      <c r="E12" s="6">
        <f>SUM(C12-D12)</f>
        <v>83.6</v>
      </c>
      <c r="F12" s="7">
        <v>13</v>
      </c>
      <c r="G12" s="7">
        <f>VLOOKUP(B12,[1]patient!A$1:B$65,2)</f>
        <v>317</v>
      </c>
      <c r="H12" s="7">
        <f t="shared" si="0"/>
        <v>7.794952681388013</v>
      </c>
      <c r="I12" s="9">
        <f t="shared" si="1"/>
        <v>651.65804416403785</v>
      </c>
      <c r="J12" s="9">
        <f t="shared" si="2"/>
        <v>651.65804416403785</v>
      </c>
      <c r="K12" s="9">
        <f t="shared" si="3"/>
        <v>0</v>
      </c>
    </row>
    <row r="13" spans="1:13" x14ac:dyDescent="0.25">
      <c r="A13" s="4">
        <v>39533</v>
      </c>
      <c r="B13" s="5">
        <v>3143</v>
      </c>
      <c r="C13" s="6">
        <v>39.36</v>
      </c>
      <c r="D13" s="6">
        <v>39.36</v>
      </c>
      <c r="E13" s="6">
        <f>SUM(C13-D13)</f>
        <v>0</v>
      </c>
      <c r="F13" s="7">
        <v>13</v>
      </c>
      <c r="G13" s="7">
        <f>VLOOKUP(B13,[1]patient!A$1:B$65,2)</f>
        <v>49</v>
      </c>
      <c r="H13" s="7">
        <f t="shared" si="0"/>
        <v>50.428571428571431</v>
      </c>
      <c r="I13" s="9">
        <f t="shared" si="1"/>
        <v>1984.8685714285714</v>
      </c>
      <c r="J13" s="9">
        <f t="shared" si="2"/>
        <v>0</v>
      </c>
      <c r="K13" s="9">
        <f t="shared" si="3"/>
        <v>1984.8685714285714</v>
      </c>
    </row>
    <row r="14" spans="1:13" x14ac:dyDescent="0.25">
      <c r="A14" s="4">
        <v>39419</v>
      </c>
      <c r="B14" s="5">
        <v>3146</v>
      </c>
      <c r="C14" s="6">
        <v>84.34</v>
      </c>
      <c r="D14" s="6">
        <v>84.34</v>
      </c>
      <c r="E14" s="6">
        <f>SUM(C14-D14)</f>
        <v>0</v>
      </c>
      <c r="F14" s="7">
        <v>13</v>
      </c>
      <c r="G14" s="7">
        <f>VLOOKUP(B14,[1]patient!A$1:B$65,2)</f>
        <v>3</v>
      </c>
      <c r="H14" s="7">
        <f t="shared" si="0"/>
        <v>823.66666666666663</v>
      </c>
      <c r="I14" s="9">
        <f t="shared" si="1"/>
        <v>69468.046666666662</v>
      </c>
      <c r="J14" s="9">
        <f t="shared" si="2"/>
        <v>0</v>
      </c>
      <c r="K14" s="9">
        <f t="shared" si="3"/>
        <v>69468.046666666662</v>
      </c>
    </row>
    <row r="15" spans="1:13" x14ac:dyDescent="0.25">
      <c r="A15" s="4">
        <v>39626</v>
      </c>
      <c r="B15" s="5">
        <v>4</v>
      </c>
      <c r="C15" s="6">
        <v>286.66000000000003</v>
      </c>
      <c r="D15" s="6">
        <v>0</v>
      </c>
      <c r="E15" s="6">
        <f>SUM(C15-D15)</f>
        <v>286.66000000000003</v>
      </c>
      <c r="F15" s="7">
        <v>14</v>
      </c>
      <c r="G15" s="7">
        <f>VLOOKUP(B15,[1]patient!A$1:B$65,2)</f>
        <v>317</v>
      </c>
      <c r="H15" s="7">
        <f t="shared" si="0"/>
        <v>7.794952681388013</v>
      </c>
      <c r="I15" s="9">
        <f t="shared" si="1"/>
        <v>2234.501135646688</v>
      </c>
      <c r="J15" s="9">
        <f t="shared" si="2"/>
        <v>2234.501135646688</v>
      </c>
      <c r="K15" s="9">
        <f t="shared" si="3"/>
        <v>0</v>
      </c>
    </row>
    <row r="16" spans="1:13" x14ac:dyDescent="0.25">
      <c r="A16" s="4">
        <v>39470</v>
      </c>
      <c r="B16" s="5">
        <v>4</v>
      </c>
      <c r="C16" s="6">
        <v>10.42</v>
      </c>
      <c r="D16" s="6">
        <v>0</v>
      </c>
      <c r="E16" s="6">
        <f>SUM(C16-D16)</f>
        <v>10.42</v>
      </c>
      <c r="F16" s="7">
        <v>16</v>
      </c>
      <c r="G16" s="7">
        <f>VLOOKUP(B16,[1]patient!A$1:B$65,2)</f>
        <v>317</v>
      </c>
      <c r="H16" s="7">
        <f t="shared" si="0"/>
        <v>7.794952681388013</v>
      </c>
      <c r="I16" s="9">
        <f t="shared" si="1"/>
        <v>81.2234069400631</v>
      </c>
      <c r="J16" s="9">
        <f t="shared" si="2"/>
        <v>81.2234069400631</v>
      </c>
      <c r="K16" s="9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</dc:creator>
  <cp:lastModifiedBy>Abbott</cp:lastModifiedBy>
  <dcterms:created xsi:type="dcterms:W3CDTF">2017-05-21T00:41:19Z</dcterms:created>
  <dcterms:modified xsi:type="dcterms:W3CDTF">2017-05-21T03:32:58Z</dcterms:modified>
</cp:coreProperties>
</file>