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8" i="1"/>
  <c r="G4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32" i="1"/>
  <c r="O11" i="1" s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2" i="1"/>
  <c r="C32" i="1"/>
  <c r="D32" i="1"/>
  <c r="E32" i="1"/>
  <c r="F32" i="1"/>
  <c r="I32" i="1"/>
  <c r="J32" i="1"/>
  <c r="K32" i="1"/>
  <c r="B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Q7" i="1" l="1"/>
  <c r="O12" i="1"/>
  <c r="O13" i="1" s="1"/>
  <c r="O15" i="1" s="1"/>
  <c r="G33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4" i="1"/>
  <c r="B34" i="1"/>
  <c r="C33" i="1"/>
  <c r="B33" i="1"/>
</calcChain>
</file>

<file path=xl/sharedStrings.xml><?xml version="1.0" encoding="utf-8"?>
<sst xmlns="http://schemas.openxmlformats.org/spreadsheetml/2006/main" count="58" uniqueCount="58">
  <si>
    <t>Team</t>
  </si>
  <si>
    <t>Payroll</t>
  </si>
  <si>
    <t>Wins</t>
  </si>
  <si>
    <t>NYY</t>
  </si>
  <si>
    <t>BOS</t>
  </si>
  <si>
    <t>CHC</t>
  </si>
  <si>
    <t>PHI</t>
  </si>
  <si>
    <t>NYM</t>
  </si>
  <si>
    <t>DET</t>
  </si>
  <si>
    <t>CHW</t>
  </si>
  <si>
    <t>LAA</t>
  </si>
  <si>
    <t>SF</t>
  </si>
  <si>
    <t>MIN</t>
  </si>
  <si>
    <t>LAD</t>
  </si>
  <si>
    <t>HOU</t>
  </si>
  <si>
    <t>SEA</t>
  </si>
  <si>
    <t>STL</t>
  </si>
  <si>
    <t>ATL</t>
  </si>
  <si>
    <t>COL</t>
  </si>
  <si>
    <t>BAL</t>
  </si>
  <si>
    <t>MIL</t>
  </si>
  <si>
    <t>TB</t>
  </si>
  <si>
    <t>CIN</t>
  </si>
  <si>
    <t>KC</t>
  </si>
  <si>
    <t>TOR</t>
  </si>
  <si>
    <t>ARZ</t>
  </si>
  <si>
    <t>CLE</t>
  </si>
  <si>
    <t>WAS</t>
  </si>
  <si>
    <t>FA</t>
  </si>
  <si>
    <t>TEX</t>
  </si>
  <si>
    <t>OAK</t>
  </si>
  <si>
    <t>SD</t>
  </si>
  <si>
    <t>PIT</t>
  </si>
  <si>
    <t>Zx</t>
  </si>
  <si>
    <t>Zy</t>
  </si>
  <si>
    <t>ZxZy</t>
  </si>
  <si>
    <t>mean</t>
  </si>
  <si>
    <t>S.D.</t>
  </si>
  <si>
    <t xml:space="preserve">r = </t>
  </si>
  <si>
    <t>Xi-Xbar</t>
  </si>
  <si>
    <t>Yi-Ybar</t>
  </si>
  <si>
    <t>X^2</t>
  </si>
  <si>
    <t>Y^2</t>
  </si>
  <si>
    <t>XiYi</t>
  </si>
  <si>
    <t>(Xi-Xbar)(Yi-Ybar)</t>
  </si>
  <si>
    <t>b1=</t>
  </si>
  <si>
    <t>s=</t>
  </si>
  <si>
    <t>SE(b1)=</t>
  </si>
  <si>
    <t>b1/SE(b1)=</t>
  </si>
  <si>
    <t>- Residuals = 3512 - (0.1055^2)(42247.37)</t>
  </si>
  <si>
    <t>Residuals = 3041</t>
  </si>
  <si>
    <t>s= squareroot(3041/28)</t>
  </si>
  <si>
    <t>s= 10.42</t>
  </si>
  <si>
    <t>SE(b1) = 10.42 / squareroot(42247.37)</t>
  </si>
  <si>
    <t>Se(b1) = 0.0507</t>
  </si>
  <si>
    <t>b1/SE(b1) = 0.1055 / 0.0507 = 2.08</t>
  </si>
  <si>
    <t>t(28) = 2.08</t>
  </si>
  <si>
    <t>p-value =0.0465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</si>
</sst>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16</xdr:row>
      <xdr:rowOff>142875</xdr:rowOff>
    </xdr:from>
    <xdr:ext cx="65" cy="172227"/>
    <xdr:sp macro="" textlink="">
      <xdr:nvSpPr>
        <xdr:cNvPr id="2" name="TextBox 1"/>
        <xdr:cNvSpPr txBox="1"/>
      </xdr:nvSpPr>
      <xdr:spPr>
        <a:xfrm>
          <a:off x="7439025" y="319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N30" sqref="N30:N31"/>
    </sheetView>
  </sheetViews>
  <sheetFormatPr defaultRowHeight="15" x14ac:dyDescent="0.25"/>
  <cols>
    <col min="7" max="7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7" x14ac:dyDescent="0.25">
      <c r="A2" t="s">
        <v>3</v>
      </c>
      <c r="B2">
        <v>206</v>
      </c>
      <c r="C2">
        <v>95</v>
      </c>
      <c r="D2" s="1">
        <f>(B2-B$33)/B$34</f>
        <v>3.0330719001049093</v>
      </c>
      <c r="E2" s="1">
        <f>(C2-C$33)/C$34</f>
        <v>1.2721835657863798</v>
      </c>
      <c r="F2" s="2">
        <f>D2*E2</f>
        <v>3.8586242251619338</v>
      </c>
      <c r="G2" s="1">
        <f>(B2-B$33)^2</f>
        <v>13401.921111111111</v>
      </c>
      <c r="H2" s="1">
        <f>(C2-C$33)^2</f>
        <v>196</v>
      </c>
      <c r="I2">
        <f>B2^2</f>
        <v>42436</v>
      </c>
      <c r="J2">
        <f>C2^2</f>
        <v>9025</v>
      </c>
      <c r="K2">
        <f>B2*C2</f>
        <v>19570</v>
      </c>
      <c r="L2">
        <f>(B2-B$33)*(C2-C$33)</f>
        <v>1620.7333333333333</v>
      </c>
    </row>
    <row r="3" spans="1:17" x14ac:dyDescent="0.25">
      <c r="A3" t="s">
        <v>4</v>
      </c>
      <c r="B3">
        <v>162</v>
      </c>
      <c r="C3">
        <v>89</v>
      </c>
      <c r="D3" s="1">
        <f t="shared" ref="D3:E31" si="0">(B3-B$33)/B$34</f>
        <v>1.8802775125038496</v>
      </c>
      <c r="E3" s="1">
        <f t="shared" si="0"/>
        <v>0.726962037592217</v>
      </c>
      <c r="F3" s="2">
        <f t="shared" ref="F3:F31" si="1">D3*E3</f>
        <v>1.3668903717286238</v>
      </c>
      <c r="G3" s="1">
        <f t="shared" ref="G3:G31" si="2">(B3-B$33)^2</f>
        <v>5150.4544444444446</v>
      </c>
      <c r="H3" s="1">
        <f t="shared" ref="H3:H31" si="3">(C3-C$33)^2</f>
        <v>64</v>
      </c>
      <c r="I3">
        <f t="shared" ref="I3:I31" si="4">B3^2</f>
        <v>26244</v>
      </c>
      <c r="J3">
        <f t="shared" ref="J3:J31" si="5">C3^2</f>
        <v>7921</v>
      </c>
      <c r="K3">
        <f t="shared" ref="K3:K31" si="6">B3*C3</f>
        <v>14418</v>
      </c>
      <c r="L3">
        <f t="shared" ref="L3:L34" si="7">(B3-B$33)*(C3-C$33)</f>
        <v>574.13333333333333</v>
      </c>
    </row>
    <row r="4" spans="1:17" x14ac:dyDescent="0.25">
      <c r="A4" t="s">
        <v>5</v>
      </c>
      <c r="B4">
        <v>146</v>
      </c>
      <c r="C4">
        <v>75</v>
      </c>
      <c r="D4" s="1">
        <f t="shared" si="0"/>
        <v>1.4610795533761916</v>
      </c>
      <c r="E4" s="1">
        <f t="shared" si="0"/>
        <v>-0.5452215281941627</v>
      </c>
      <c r="F4" s="2">
        <f t="shared" si="1"/>
        <v>-0.79661202690501187</v>
      </c>
      <c r="G4" s="1">
        <f t="shared" si="2"/>
        <v>3109.9211111111108</v>
      </c>
      <c r="H4" s="1">
        <f t="shared" si="3"/>
        <v>36</v>
      </c>
      <c r="I4">
        <f t="shared" si="4"/>
        <v>21316</v>
      </c>
      <c r="J4">
        <f t="shared" si="5"/>
        <v>5625</v>
      </c>
      <c r="K4">
        <f t="shared" si="6"/>
        <v>10950</v>
      </c>
      <c r="L4">
        <f t="shared" si="7"/>
        <v>-334.6</v>
      </c>
    </row>
    <row r="5" spans="1:17" x14ac:dyDescent="0.25">
      <c r="A5" t="s">
        <v>6</v>
      </c>
      <c r="B5">
        <v>142</v>
      </c>
      <c r="C5">
        <v>97</v>
      </c>
      <c r="D5" s="1">
        <f t="shared" si="0"/>
        <v>1.3562800635942769</v>
      </c>
      <c r="E5" s="1">
        <f t="shared" si="0"/>
        <v>1.453924075184434</v>
      </c>
      <c r="F5" s="2">
        <f t="shared" si="1"/>
        <v>1.9719282371523943</v>
      </c>
      <c r="G5" s="1">
        <f t="shared" si="2"/>
        <v>2679.7877777777776</v>
      </c>
      <c r="H5" s="1">
        <f t="shared" si="3"/>
        <v>256</v>
      </c>
      <c r="I5">
        <f t="shared" si="4"/>
        <v>20164</v>
      </c>
      <c r="J5">
        <f t="shared" si="5"/>
        <v>9409</v>
      </c>
      <c r="K5">
        <f t="shared" si="6"/>
        <v>13774</v>
      </c>
      <c r="L5">
        <f t="shared" si="7"/>
        <v>828.26666666666665</v>
      </c>
    </row>
    <row r="6" spans="1:17" x14ac:dyDescent="0.25">
      <c r="A6" t="s">
        <v>7</v>
      </c>
      <c r="B6">
        <v>134</v>
      </c>
      <c r="C6">
        <v>79</v>
      </c>
      <c r="D6" s="1">
        <f t="shared" si="0"/>
        <v>1.146681084030448</v>
      </c>
      <c r="E6" s="1">
        <f t="shared" si="0"/>
        <v>-0.18174050939805425</v>
      </c>
      <c r="F6" s="2">
        <f t="shared" si="1"/>
        <v>-0.20839840432880666</v>
      </c>
      <c r="G6" s="1">
        <f t="shared" si="2"/>
        <v>1915.5211111111109</v>
      </c>
      <c r="H6" s="1">
        <f t="shared" si="3"/>
        <v>4</v>
      </c>
      <c r="I6">
        <f t="shared" si="4"/>
        <v>17956</v>
      </c>
      <c r="J6">
        <f t="shared" si="5"/>
        <v>6241</v>
      </c>
      <c r="K6">
        <f t="shared" si="6"/>
        <v>10586</v>
      </c>
      <c r="L6">
        <f t="shared" si="7"/>
        <v>-87.533333333333331</v>
      </c>
    </row>
    <row r="7" spans="1:17" x14ac:dyDescent="0.25">
      <c r="A7" t="s">
        <v>8</v>
      </c>
      <c r="B7">
        <v>123</v>
      </c>
      <c r="C7">
        <v>81</v>
      </c>
      <c r="D7" s="1">
        <f t="shared" si="0"/>
        <v>0.85848248713018305</v>
      </c>
      <c r="E7" s="1">
        <f t="shared" si="0"/>
        <v>0</v>
      </c>
      <c r="F7" s="2">
        <f t="shared" si="1"/>
        <v>0</v>
      </c>
      <c r="G7" s="1">
        <f t="shared" si="2"/>
        <v>1073.6544444444444</v>
      </c>
      <c r="H7" s="1">
        <f t="shared" si="3"/>
        <v>0</v>
      </c>
      <c r="I7">
        <f t="shared" si="4"/>
        <v>15129</v>
      </c>
      <c r="J7">
        <f t="shared" si="5"/>
        <v>6561</v>
      </c>
      <c r="K7">
        <f t="shared" si="6"/>
        <v>9963</v>
      </c>
      <c r="L7">
        <f t="shared" si="7"/>
        <v>0</v>
      </c>
      <c r="Q7">
        <f>(H32-(O11^2)*G32)</f>
        <v>3040.952392299007</v>
      </c>
    </row>
    <row r="8" spans="1:17" x14ac:dyDescent="0.25">
      <c r="A8" t="s">
        <v>9</v>
      </c>
      <c r="B8">
        <v>106</v>
      </c>
      <c r="C8">
        <v>88</v>
      </c>
      <c r="D8" s="1">
        <f t="shared" si="0"/>
        <v>0.41308465555704638</v>
      </c>
      <c r="E8" s="1">
        <f t="shared" si="0"/>
        <v>0.63609178289318991</v>
      </c>
      <c r="F8" s="2">
        <f t="shared" si="1"/>
        <v>0.26275975503910087</v>
      </c>
      <c r="G8" s="1">
        <f t="shared" si="2"/>
        <v>248.58777777777775</v>
      </c>
      <c r="H8" s="1">
        <f t="shared" si="3"/>
        <v>49</v>
      </c>
      <c r="I8">
        <f t="shared" si="4"/>
        <v>11236</v>
      </c>
      <c r="J8">
        <f t="shared" si="5"/>
        <v>7744</v>
      </c>
      <c r="K8">
        <f t="shared" si="6"/>
        <v>9328</v>
      </c>
      <c r="L8">
        <f t="shared" si="7"/>
        <v>110.36666666666666</v>
      </c>
    </row>
    <row r="9" spans="1:17" x14ac:dyDescent="0.25">
      <c r="A9" t="s">
        <v>10</v>
      </c>
      <c r="B9">
        <v>105</v>
      </c>
      <c r="C9">
        <v>80</v>
      </c>
      <c r="D9" s="1">
        <f t="shared" si="0"/>
        <v>0.38688478311156771</v>
      </c>
      <c r="E9" s="1">
        <f t="shared" si="0"/>
        <v>-9.0870254699027125E-2</v>
      </c>
      <c r="F9" s="2">
        <f t="shared" si="1"/>
        <v>-3.5156318780526025E-2</v>
      </c>
      <c r="G9" s="1">
        <f t="shared" si="2"/>
        <v>218.05444444444441</v>
      </c>
      <c r="H9" s="1">
        <f t="shared" si="3"/>
        <v>1</v>
      </c>
      <c r="I9">
        <f t="shared" si="4"/>
        <v>11025</v>
      </c>
      <c r="J9">
        <f t="shared" si="5"/>
        <v>6400</v>
      </c>
      <c r="K9">
        <f t="shared" si="6"/>
        <v>8400</v>
      </c>
      <c r="L9">
        <f t="shared" si="7"/>
        <v>-14.766666666666666</v>
      </c>
    </row>
    <row r="10" spans="1:17" x14ac:dyDescent="0.25">
      <c r="A10" t="s">
        <v>11</v>
      </c>
      <c r="B10">
        <v>99</v>
      </c>
      <c r="C10">
        <v>92</v>
      </c>
      <c r="D10" s="1">
        <f t="shared" si="0"/>
        <v>0.22968554843869596</v>
      </c>
      <c r="E10" s="1">
        <f t="shared" si="0"/>
        <v>0.9995728016892983</v>
      </c>
      <c r="F10" s="2">
        <f t="shared" si="1"/>
        <v>0.22958742716041036</v>
      </c>
      <c r="G10" s="1">
        <f t="shared" si="2"/>
        <v>76.854444444444425</v>
      </c>
      <c r="H10" s="1">
        <f t="shared" si="3"/>
        <v>121</v>
      </c>
      <c r="I10">
        <f t="shared" si="4"/>
        <v>9801</v>
      </c>
      <c r="J10">
        <f t="shared" si="5"/>
        <v>8464</v>
      </c>
      <c r="K10">
        <f t="shared" si="6"/>
        <v>9108</v>
      </c>
      <c r="L10">
        <f t="shared" si="7"/>
        <v>96.433333333333323</v>
      </c>
    </row>
    <row r="11" spans="1:17" x14ac:dyDescent="0.25">
      <c r="A11" t="s">
        <v>12</v>
      </c>
      <c r="B11">
        <v>98</v>
      </c>
      <c r="C11">
        <v>94</v>
      </c>
      <c r="D11" s="1">
        <f t="shared" si="0"/>
        <v>0.20348567599321732</v>
      </c>
      <c r="E11" s="1">
        <f t="shared" si="0"/>
        <v>1.1813133110873526</v>
      </c>
      <c r="F11" s="2">
        <f t="shared" si="1"/>
        <v>0.24038033766639577</v>
      </c>
      <c r="G11" s="1">
        <f t="shared" si="2"/>
        <v>60.321111111111094</v>
      </c>
      <c r="H11" s="1">
        <f t="shared" si="3"/>
        <v>169</v>
      </c>
      <c r="I11">
        <f t="shared" si="4"/>
        <v>9604</v>
      </c>
      <c r="J11">
        <f t="shared" si="5"/>
        <v>8836</v>
      </c>
      <c r="K11">
        <f t="shared" si="6"/>
        <v>9212</v>
      </c>
      <c r="L11">
        <f t="shared" si="7"/>
        <v>100.96666666666665</v>
      </c>
      <c r="N11" t="s">
        <v>45</v>
      </c>
      <c r="O11">
        <f>L32/G32</f>
        <v>0.10559238011678836</v>
      </c>
    </row>
    <row r="12" spans="1:17" x14ac:dyDescent="0.25">
      <c r="A12" t="s">
        <v>13</v>
      </c>
      <c r="B12">
        <v>95</v>
      </c>
      <c r="C12">
        <v>80</v>
      </c>
      <c r="D12" s="1">
        <f t="shared" si="0"/>
        <v>0.12488605865678144</v>
      </c>
      <c r="E12" s="1">
        <f t="shared" si="0"/>
        <v>-9.0870254699027125E-2</v>
      </c>
      <c r="F12" s="2">
        <f t="shared" si="1"/>
        <v>-1.1348427958499371E-2</v>
      </c>
      <c r="G12" s="1">
        <f t="shared" si="2"/>
        <v>22.721111111111103</v>
      </c>
      <c r="H12" s="1">
        <f t="shared" si="3"/>
        <v>1</v>
      </c>
      <c r="I12">
        <f t="shared" si="4"/>
        <v>9025</v>
      </c>
      <c r="J12">
        <f t="shared" si="5"/>
        <v>6400</v>
      </c>
      <c r="K12">
        <f t="shared" si="6"/>
        <v>7600</v>
      </c>
      <c r="L12">
        <f t="shared" si="7"/>
        <v>-4.7666666666666657</v>
      </c>
      <c r="N12" t="s">
        <v>46</v>
      </c>
      <c r="O12">
        <f>SQRT((H32-(O11^2)*G32)/28)</f>
        <v>10.421393504810544</v>
      </c>
    </row>
    <row r="13" spans="1:17" x14ac:dyDescent="0.25">
      <c r="A13" t="s">
        <v>14</v>
      </c>
      <c r="B13">
        <v>92</v>
      </c>
      <c r="C13">
        <v>76</v>
      </c>
      <c r="D13" s="1">
        <f t="shared" si="0"/>
        <v>4.6286441320345553E-2</v>
      </c>
      <c r="E13" s="1">
        <f t="shared" si="0"/>
        <v>-0.4543512734951356</v>
      </c>
      <c r="F13" s="2">
        <f t="shared" si="1"/>
        <v>-2.1030303559456866E-2</v>
      </c>
      <c r="G13" s="1">
        <f t="shared" si="2"/>
        <v>3.1211111111111078</v>
      </c>
      <c r="H13" s="1">
        <f t="shared" si="3"/>
        <v>25</v>
      </c>
      <c r="I13">
        <f t="shared" si="4"/>
        <v>8464</v>
      </c>
      <c r="J13">
        <f t="shared" si="5"/>
        <v>5776</v>
      </c>
      <c r="K13">
        <f t="shared" si="6"/>
        <v>6992</v>
      </c>
      <c r="L13">
        <f t="shared" si="7"/>
        <v>-8.8333333333333286</v>
      </c>
      <c r="N13" t="s">
        <v>47</v>
      </c>
      <c r="O13">
        <f>O12/(SQRT(G32))</f>
        <v>5.0702102964136103E-2</v>
      </c>
    </row>
    <row r="14" spans="1:17" x14ac:dyDescent="0.25">
      <c r="A14" t="s">
        <v>15</v>
      </c>
      <c r="B14">
        <v>86</v>
      </c>
      <c r="C14">
        <v>61</v>
      </c>
      <c r="D14" s="1">
        <f t="shared" si="0"/>
        <v>-0.11091279335252621</v>
      </c>
      <c r="E14" s="1">
        <f t="shared" si="0"/>
        <v>-1.8174050939805424</v>
      </c>
      <c r="F14" s="2">
        <f t="shared" si="1"/>
        <v>0.20157347562649239</v>
      </c>
      <c r="G14" s="1">
        <f t="shared" si="2"/>
        <v>17.92111111111112</v>
      </c>
      <c r="H14" s="1">
        <f t="shared" si="3"/>
        <v>400</v>
      </c>
      <c r="I14">
        <f t="shared" si="4"/>
        <v>7396</v>
      </c>
      <c r="J14">
        <f t="shared" si="5"/>
        <v>3721</v>
      </c>
      <c r="K14">
        <f t="shared" si="6"/>
        <v>5246</v>
      </c>
      <c r="L14">
        <f t="shared" si="7"/>
        <v>84.666666666666686</v>
      </c>
    </row>
    <row r="15" spans="1:17" x14ac:dyDescent="0.25">
      <c r="A15" t="s">
        <v>16</v>
      </c>
      <c r="B15">
        <v>86</v>
      </c>
      <c r="C15">
        <v>86</v>
      </c>
      <c r="D15" s="1">
        <f t="shared" si="0"/>
        <v>-0.11091279335252621</v>
      </c>
      <c r="E15" s="1">
        <f t="shared" si="0"/>
        <v>0.4543512734951356</v>
      </c>
      <c r="F15" s="2">
        <f t="shared" si="1"/>
        <v>-5.0393368906623097E-2</v>
      </c>
      <c r="G15" s="1">
        <f t="shared" si="2"/>
        <v>17.92111111111112</v>
      </c>
      <c r="H15" s="1">
        <f t="shared" si="3"/>
        <v>25</v>
      </c>
      <c r="I15">
        <f t="shared" si="4"/>
        <v>7396</v>
      </c>
      <c r="J15">
        <f t="shared" si="5"/>
        <v>7396</v>
      </c>
      <c r="K15">
        <f t="shared" si="6"/>
        <v>7396</v>
      </c>
      <c r="L15">
        <f t="shared" si="7"/>
        <v>-21.166666666666671</v>
      </c>
      <c r="N15" t="s">
        <v>48</v>
      </c>
      <c r="O15">
        <f>O11/O13</f>
        <v>2.0826035596882173</v>
      </c>
    </row>
    <row r="16" spans="1:17" x14ac:dyDescent="0.25">
      <c r="A16" t="s">
        <v>17</v>
      </c>
      <c r="B16">
        <v>84</v>
      </c>
      <c r="C16">
        <v>91</v>
      </c>
      <c r="D16" s="1">
        <f t="shared" si="0"/>
        <v>-0.16331253824348346</v>
      </c>
      <c r="E16" s="1">
        <f t="shared" si="0"/>
        <v>0.9087025469902712</v>
      </c>
      <c r="F16" s="2">
        <f t="shared" si="1"/>
        <v>-0.14840251945729949</v>
      </c>
      <c r="G16" s="1">
        <f t="shared" si="2"/>
        <v>38.854444444444454</v>
      </c>
      <c r="H16" s="1">
        <f t="shared" si="3"/>
        <v>100</v>
      </c>
      <c r="I16">
        <f t="shared" si="4"/>
        <v>7056</v>
      </c>
      <c r="J16">
        <f t="shared" si="5"/>
        <v>8281</v>
      </c>
      <c r="K16">
        <f t="shared" si="6"/>
        <v>7644</v>
      </c>
      <c r="L16">
        <f t="shared" si="7"/>
        <v>-62.333333333333343</v>
      </c>
    </row>
    <row r="17" spans="1:14" x14ac:dyDescent="0.25">
      <c r="A17" t="s">
        <v>18</v>
      </c>
      <c r="B17">
        <v>84</v>
      </c>
      <c r="C17">
        <v>83</v>
      </c>
      <c r="D17" s="1">
        <f t="shared" si="0"/>
        <v>-0.16331253824348346</v>
      </c>
      <c r="E17" s="1">
        <f t="shared" si="0"/>
        <v>0.18174050939805425</v>
      </c>
      <c r="F17" s="2">
        <f t="shared" si="1"/>
        <v>-2.9680503891459899E-2</v>
      </c>
      <c r="G17" s="1">
        <f t="shared" si="2"/>
        <v>38.854444444444454</v>
      </c>
      <c r="H17" s="1">
        <f t="shared" si="3"/>
        <v>4</v>
      </c>
      <c r="I17">
        <f t="shared" si="4"/>
        <v>7056</v>
      </c>
      <c r="J17">
        <f t="shared" si="5"/>
        <v>6889</v>
      </c>
      <c r="K17">
        <f t="shared" si="6"/>
        <v>6972</v>
      </c>
      <c r="L17">
        <f t="shared" si="7"/>
        <v>-12.466666666666669</v>
      </c>
    </row>
    <row r="18" spans="1:14" x14ac:dyDescent="0.25">
      <c r="A18" t="s">
        <v>19</v>
      </c>
      <c r="B18">
        <v>82</v>
      </c>
      <c r="C18">
        <v>66</v>
      </c>
      <c r="D18" s="1">
        <f t="shared" si="0"/>
        <v>-0.21571228313444074</v>
      </c>
      <c r="E18" s="1">
        <f t="shared" si="0"/>
        <v>-1.3630538204854068</v>
      </c>
      <c r="F18" s="2">
        <f t="shared" si="1"/>
        <v>0.29402745165202926</v>
      </c>
      <c r="G18" s="1">
        <f t="shared" si="2"/>
        <v>67.787777777777791</v>
      </c>
      <c r="H18" s="1">
        <f t="shared" si="3"/>
        <v>225</v>
      </c>
      <c r="I18">
        <f t="shared" si="4"/>
        <v>6724</v>
      </c>
      <c r="J18">
        <f t="shared" si="5"/>
        <v>4356</v>
      </c>
      <c r="K18">
        <f t="shared" si="6"/>
        <v>5412</v>
      </c>
      <c r="L18">
        <f t="shared" si="7"/>
        <v>123.50000000000001</v>
      </c>
    </row>
    <row r="19" spans="1:14" x14ac:dyDescent="0.25">
      <c r="A19" t="s">
        <v>20</v>
      </c>
      <c r="B19">
        <v>81</v>
      </c>
      <c r="C19">
        <v>77</v>
      </c>
      <c r="D19" s="1">
        <f t="shared" si="0"/>
        <v>-0.24191215557991935</v>
      </c>
      <c r="E19" s="1">
        <f t="shared" si="0"/>
        <v>-0.3634810187961085</v>
      </c>
      <c r="F19" s="2">
        <f t="shared" si="1"/>
        <v>8.7930476769351784E-2</v>
      </c>
      <c r="G19" s="1">
        <f t="shared" si="2"/>
        <v>85.254444444444459</v>
      </c>
      <c r="H19" s="1">
        <f t="shared" si="3"/>
        <v>16</v>
      </c>
      <c r="I19">
        <f t="shared" si="4"/>
        <v>6561</v>
      </c>
      <c r="J19">
        <f t="shared" si="5"/>
        <v>5929</v>
      </c>
      <c r="K19">
        <f t="shared" si="6"/>
        <v>6237</v>
      </c>
      <c r="L19">
        <f t="shared" si="7"/>
        <v>36.933333333333337</v>
      </c>
    </row>
    <row r="20" spans="1:14" x14ac:dyDescent="0.25">
      <c r="A20" t="s">
        <v>21</v>
      </c>
      <c r="B20">
        <v>72</v>
      </c>
      <c r="C20">
        <v>96</v>
      </c>
      <c r="D20" s="1">
        <f t="shared" si="0"/>
        <v>-0.47771100758922702</v>
      </c>
      <c r="E20" s="1">
        <f t="shared" si="0"/>
        <v>1.3630538204854068</v>
      </c>
      <c r="F20" s="2">
        <f t="shared" si="1"/>
        <v>-0.6511458139824291</v>
      </c>
      <c r="G20" s="1">
        <f t="shared" si="2"/>
        <v>332.4544444444445</v>
      </c>
      <c r="H20" s="1">
        <f t="shared" si="3"/>
        <v>225</v>
      </c>
      <c r="I20">
        <f t="shared" si="4"/>
        <v>5184</v>
      </c>
      <c r="J20">
        <f t="shared" si="5"/>
        <v>9216</v>
      </c>
      <c r="K20">
        <f t="shared" si="6"/>
        <v>6912</v>
      </c>
      <c r="L20">
        <f t="shared" si="7"/>
        <v>-273.5</v>
      </c>
      <c r="N20" t="s">
        <v>49</v>
      </c>
    </row>
    <row r="21" spans="1:14" x14ac:dyDescent="0.25">
      <c r="A21" t="s">
        <v>22</v>
      </c>
      <c r="B21">
        <v>71</v>
      </c>
      <c r="C21">
        <v>91</v>
      </c>
      <c r="D21" s="1">
        <f t="shared" si="0"/>
        <v>-0.50391088003470563</v>
      </c>
      <c r="E21" s="1">
        <f t="shared" si="0"/>
        <v>0.9087025469902712</v>
      </c>
      <c r="F21" s="2">
        <f t="shared" si="1"/>
        <v>-0.45790510014364599</v>
      </c>
      <c r="G21" s="1">
        <f t="shared" si="2"/>
        <v>369.92111111111114</v>
      </c>
      <c r="H21" s="1">
        <f t="shared" si="3"/>
        <v>100</v>
      </c>
      <c r="I21">
        <f t="shared" si="4"/>
        <v>5041</v>
      </c>
      <c r="J21">
        <f t="shared" si="5"/>
        <v>8281</v>
      </c>
      <c r="K21">
        <f t="shared" si="6"/>
        <v>6461</v>
      </c>
      <c r="L21">
        <f t="shared" si="7"/>
        <v>-192.33333333333334</v>
      </c>
      <c r="N21" t="s">
        <v>50</v>
      </c>
    </row>
    <row r="22" spans="1:14" x14ac:dyDescent="0.25">
      <c r="A22" t="s">
        <v>23</v>
      </c>
      <c r="B22">
        <v>71</v>
      </c>
      <c r="C22">
        <v>67</v>
      </c>
      <c r="D22" s="1">
        <f t="shared" si="0"/>
        <v>-0.50391088003470563</v>
      </c>
      <c r="E22" s="1">
        <f t="shared" si="0"/>
        <v>-1.2721835657863798</v>
      </c>
      <c r="F22" s="2">
        <f t="shared" si="1"/>
        <v>0.64106714020110445</v>
      </c>
      <c r="G22" s="1">
        <f t="shared" si="2"/>
        <v>369.92111111111114</v>
      </c>
      <c r="H22" s="1">
        <f t="shared" si="3"/>
        <v>196</v>
      </c>
      <c r="I22">
        <f t="shared" si="4"/>
        <v>5041</v>
      </c>
      <c r="J22">
        <f t="shared" si="5"/>
        <v>4489</v>
      </c>
      <c r="K22">
        <f t="shared" si="6"/>
        <v>4757</v>
      </c>
      <c r="L22">
        <f t="shared" si="7"/>
        <v>269.26666666666665</v>
      </c>
    </row>
    <row r="23" spans="1:14" x14ac:dyDescent="0.25">
      <c r="A23" t="s">
        <v>24</v>
      </c>
      <c r="B23">
        <v>62</v>
      </c>
      <c r="C23">
        <v>85</v>
      </c>
      <c r="D23" s="1">
        <f t="shared" si="0"/>
        <v>-0.73970973204401336</v>
      </c>
      <c r="E23" s="1">
        <f t="shared" si="0"/>
        <v>0.3634810187961085</v>
      </c>
      <c r="F23" s="2">
        <f t="shared" si="1"/>
        <v>-0.26887044701675439</v>
      </c>
      <c r="G23" s="1">
        <f t="shared" si="2"/>
        <v>797.12111111111119</v>
      </c>
      <c r="H23" s="1">
        <f t="shared" si="3"/>
        <v>16</v>
      </c>
      <c r="I23">
        <f t="shared" si="4"/>
        <v>3844</v>
      </c>
      <c r="J23">
        <f t="shared" si="5"/>
        <v>7225</v>
      </c>
      <c r="K23">
        <f t="shared" si="6"/>
        <v>5270</v>
      </c>
      <c r="L23">
        <f t="shared" si="7"/>
        <v>-112.93333333333334</v>
      </c>
      <c r="N23" t="s">
        <v>51</v>
      </c>
    </row>
    <row r="24" spans="1:14" x14ac:dyDescent="0.25">
      <c r="A24" t="s">
        <v>25</v>
      </c>
      <c r="B24">
        <v>61</v>
      </c>
      <c r="C24">
        <v>65</v>
      </c>
      <c r="D24" s="1">
        <f t="shared" si="0"/>
        <v>-0.76590960448949197</v>
      </c>
      <c r="E24" s="1">
        <f t="shared" si="0"/>
        <v>-1.453924075184434</v>
      </c>
      <c r="F24" s="2">
        <f t="shared" si="1"/>
        <v>1.1135744133822603</v>
      </c>
      <c r="G24" s="1">
        <f t="shared" si="2"/>
        <v>854.58777777777789</v>
      </c>
      <c r="H24" s="1">
        <f t="shared" si="3"/>
        <v>256</v>
      </c>
      <c r="I24">
        <f t="shared" si="4"/>
        <v>3721</v>
      </c>
      <c r="J24">
        <f t="shared" si="5"/>
        <v>4225</v>
      </c>
      <c r="K24">
        <f t="shared" si="6"/>
        <v>3965</v>
      </c>
      <c r="L24">
        <f t="shared" si="7"/>
        <v>467.73333333333335</v>
      </c>
      <c r="N24" t="s">
        <v>52</v>
      </c>
    </row>
    <row r="25" spans="1:14" x14ac:dyDescent="0.25">
      <c r="A25" t="s">
        <v>26</v>
      </c>
      <c r="B25">
        <v>61</v>
      </c>
      <c r="C25">
        <v>69</v>
      </c>
      <c r="D25" s="1">
        <f t="shared" si="0"/>
        <v>-0.76590960448949197</v>
      </c>
      <c r="E25" s="1">
        <f t="shared" si="0"/>
        <v>-1.0904430563883254</v>
      </c>
      <c r="F25" s="2">
        <f t="shared" si="1"/>
        <v>0.83518081003669509</v>
      </c>
      <c r="G25" s="1">
        <f t="shared" si="2"/>
        <v>854.58777777777789</v>
      </c>
      <c r="H25" s="1">
        <f t="shared" si="3"/>
        <v>144</v>
      </c>
      <c r="I25">
        <f t="shared" si="4"/>
        <v>3721</v>
      </c>
      <c r="J25">
        <f t="shared" si="5"/>
        <v>4761</v>
      </c>
      <c r="K25">
        <f t="shared" si="6"/>
        <v>4209</v>
      </c>
      <c r="L25">
        <f t="shared" si="7"/>
        <v>350.8</v>
      </c>
    </row>
    <row r="26" spans="1:14" x14ac:dyDescent="0.25">
      <c r="A26" t="s">
        <v>27</v>
      </c>
      <c r="B26">
        <v>61</v>
      </c>
      <c r="C26">
        <v>69</v>
      </c>
      <c r="D26" s="1">
        <f t="shared" si="0"/>
        <v>-0.76590960448949197</v>
      </c>
      <c r="E26" s="1">
        <f t="shared" si="0"/>
        <v>-1.0904430563883254</v>
      </c>
      <c r="F26" s="2">
        <f t="shared" si="1"/>
        <v>0.83518081003669509</v>
      </c>
      <c r="G26" s="1">
        <f t="shared" si="2"/>
        <v>854.58777777777789</v>
      </c>
      <c r="H26" s="1">
        <f t="shared" si="3"/>
        <v>144</v>
      </c>
      <c r="I26">
        <f t="shared" si="4"/>
        <v>3721</v>
      </c>
      <c r="J26">
        <f t="shared" si="5"/>
        <v>4761</v>
      </c>
      <c r="K26">
        <f t="shared" si="6"/>
        <v>4209</v>
      </c>
      <c r="L26">
        <f t="shared" si="7"/>
        <v>350.8</v>
      </c>
      <c r="N26" t="s">
        <v>53</v>
      </c>
    </row>
    <row r="27" spans="1:14" x14ac:dyDescent="0.25">
      <c r="A27" t="s">
        <v>28</v>
      </c>
      <c r="B27">
        <v>57</v>
      </c>
      <c r="C27">
        <v>80</v>
      </c>
      <c r="D27" s="1">
        <f t="shared" si="0"/>
        <v>-0.87070909427140641</v>
      </c>
      <c r="E27" s="1">
        <f t="shared" si="0"/>
        <v>-9.0870254699027125E-2</v>
      </c>
      <c r="F27" s="2">
        <f t="shared" si="1"/>
        <v>7.9121557165201917E-2</v>
      </c>
      <c r="G27" s="1">
        <f t="shared" si="2"/>
        <v>1104.4544444444446</v>
      </c>
      <c r="H27" s="1">
        <f t="shared" si="3"/>
        <v>1</v>
      </c>
      <c r="I27">
        <f t="shared" si="4"/>
        <v>3249</v>
      </c>
      <c r="J27">
        <f t="shared" si="5"/>
        <v>6400</v>
      </c>
      <c r="K27">
        <f t="shared" si="6"/>
        <v>4560</v>
      </c>
      <c r="L27">
        <f t="shared" si="7"/>
        <v>33.233333333333334</v>
      </c>
      <c r="N27" t="s">
        <v>54</v>
      </c>
    </row>
    <row r="28" spans="1:14" x14ac:dyDescent="0.25">
      <c r="A28" t="s">
        <v>29</v>
      </c>
      <c r="B28">
        <v>55</v>
      </c>
      <c r="C28">
        <v>90</v>
      </c>
      <c r="D28" s="1">
        <f t="shared" si="0"/>
        <v>-0.92310883916236375</v>
      </c>
      <c r="E28" s="1">
        <f t="shared" si="0"/>
        <v>0.8178322922912441</v>
      </c>
      <c r="F28" s="2">
        <f t="shared" si="1"/>
        <v>-0.75494821796646527</v>
      </c>
      <c r="G28" s="1">
        <f t="shared" si="2"/>
        <v>1241.387777777778</v>
      </c>
      <c r="H28" s="1">
        <f t="shared" si="3"/>
        <v>81</v>
      </c>
      <c r="I28">
        <f t="shared" si="4"/>
        <v>3025</v>
      </c>
      <c r="J28">
        <f t="shared" si="5"/>
        <v>8100</v>
      </c>
      <c r="K28">
        <f t="shared" si="6"/>
        <v>4950</v>
      </c>
      <c r="L28">
        <f t="shared" si="7"/>
        <v>-317.10000000000002</v>
      </c>
    </row>
    <row r="29" spans="1:14" x14ac:dyDescent="0.25">
      <c r="A29" t="s">
        <v>30</v>
      </c>
      <c r="B29">
        <v>52</v>
      </c>
      <c r="C29">
        <v>81</v>
      </c>
      <c r="D29" s="1">
        <f t="shared" si="0"/>
        <v>-1.0017084564987997</v>
      </c>
      <c r="E29" s="1">
        <f t="shared" si="0"/>
        <v>0</v>
      </c>
      <c r="F29" s="2">
        <f t="shared" si="1"/>
        <v>0</v>
      </c>
      <c r="G29" s="1">
        <f t="shared" si="2"/>
        <v>1461.7877777777778</v>
      </c>
      <c r="H29" s="1">
        <f t="shared" si="3"/>
        <v>0</v>
      </c>
      <c r="I29">
        <f t="shared" si="4"/>
        <v>2704</v>
      </c>
      <c r="J29">
        <f t="shared" si="5"/>
        <v>6561</v>
      </c>
      <c r="K29">
        <f t="shared" si="6"/>
        <v>4212</v>
      </c>
      <c r="L29">
        <f t="shared" si="7"/>
        <v>0</v>
      </c>
      <c r="N29" t="s">
        <v>55</v>
      </c>
    </row>
    <row r="30" spans="1:14" x14ac:dyDescent="0.25">
      <c r="A30" t="s">
        <v>31</v>
      </c>
      <c r="B30">
        <v>38</v>
      </c>
      <c r="C30">
        <v>90</v>
      </c>
      <c r="D30" s="1">
        <f t="shared" si="0"/>
        <v>-1.3685066707355005</v>
      </c>
      <c r="E30" s="1">
        <f t="shared" si="0"/>
        <v>0.8178322922912441</v>
      </c>
      <c r="F30" s="2">
        <f t="shared" si="1"/>
        <v>-1.1192089475434732</v>
      </c>
      <c r="G30" s="1">
        <f t="shared" si="2"/>
        <v>2728.3211111111113</v>
      </c>
      <c r="H30" s="1">
        <f t="shared" si="3"/>
        <v>81</v>
      </c>
      <c r="I30">
        <f t="shared" si="4"/>
        <v>1444</v>
      </c>
      <c r="J30">
        <f t="shared" si="5"/>
        <v>8100</v>
      </c>
      <c r="K30">
        <f t="shared" si="6"/>
        <v>3420</v>
      </c>
      <c r="L30">
        <f t="shared" si="7"/>
        <v>-470.1</v>
      </c>
      <c r="N30" t="s">
        <v>56</v>
      </c>
    </row>
    <row r="31" spans="1:14" x14ac:dyDescent="0.25">
      <c r="A31" t="s">
        <v>32</v>
      </c>
      <c r="B31">
        <v>35</v>
      </c>
      <c r="C31">
        <v>57</v>
      </c>
      <c r="D31" s="1">
        <f t="shared" si="0"/>
        <v>-1.4471062880719363</v>
      </c>
      <c r="E31" s="1">
        <f t="shared" si="0"/>
        <v>-2.1808861127766508</v>
      </c>
      <c r="F31" s="2">
        <f t="shared" si="1"/>
        <v>3.1559740073678535</v>
      </c>
      <c r="G31" s="1">
        <f t="shared" si="2"/>
        <v>3050.7211111111114</v>
      </c>
      <c r="H31" s="1">
        <f t="shared" si="3"/>
        <v>576</v>
      </c>
      <c r="I31">
        <f t="shared" si="4"/>
        <v>1225</v>
      </c>
      <c r="J31">
        <f t="shared" si="5"/>
        <v>3249</v>
      </c>
      <c r="K31">
        <f t="shared" si="6"/>
        <v>1995</v>
      </c>
      <c r="L31">
        <f t="shared" si="7"/>
        <v>1325.6</v>
      </c>
      <c r="N31" t="s">
        <v>57</v>
      </c>
    </row>
    <row r="32" spans="1:14" x14ac:dyDescent="0.25">
      <c r="B32" s="4">
        <f>SUM(B2:B31)</f>
        <v>2707</v>
      </c>
      <c r="C32" s="4">
        <f t="shared" ref="C32:L32" si="8">SUM(C2:C31)</f>
        <v>2430</v>
      </c>
      <c r="D32">
        <f t="shared" si="8"/>
        <v>0</v>
      </c>
      <c r="E32">
        <f t="shared" si="8"/>
        <v>0</v>
      </c>
      <c r="F32">
        <f t="shared" si="8"/>
        <v>10.620700095706091</v>
      </c>
      <c r="G32" s="4">
        <f t="shared" ref="G32" si="9">SUM(G2:G31)</f>
        <v>42247.366666666661</v>
      </c>
      <c r="H32" s="4">
        <f t="shared" ref="H32" si="10">SUM(H2:H31)</f>
        <v>3512</v>
      </c>
      <c r="I32" s="4">
        <f t="shared" si="8"/>
        <v>286509</v>
      </c>
      <c r="J32" s="4">
        <f t="shared" si="8"/>
        <v>200342</v>
      </c>
      <c r="K32" s="4">
        <f t="shared" si="8"/>
        <v>223728</v>
      </c>
      <c r="L32" s="4">
        <f t="shared" si="8"/>
        <v>4461</v>
      </c>
    </row>
    <row r="33" spans="1:8" x14ac:dyDescent="0.25">
      <c r="A33" t="s">
        <v>36</v>
      </c>
      <c r="B33" s="1">
        <f>AVERAGE(B2:B31)</f>
        <v>90.233333333333334</v>
      </c>
      <c r="C33" s="1">
        <f>AVERAGE(C2:C31)</f>
        <v>81</v>
      </c>
      <c r="E33" t="s">
        <v>38</v>
      </c>
      <c r="F33" s="3">
        <f>(SUM(F2:F31))/29</f>
        <v>0.36623103778296867</v>
      </c>
      <c r="G33" s="1">
        <f>SQRT(G32)</f>
        <v>205.54164217176688</v>
      </c>
      <c r="H33" s="1"/>
    </row>
    <row r="34" spans="1:8" x14ac:dyDescent="0.25">
      <c r="A34" t="s">
        <v>37</v>
      </c>
      <c r="B34" s="1">
        <f>STDEV(B2:B31)</f>
        <v>38.168124752552842</v>
      </c>
      <c r="C34" s="1">
        <f>STDEV(C2:C31)</f>
        <v>11.004701189758041</v>
      </c>
      <c r="G34" s="1"/>
      <c r="H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2016-06-28T02:55:51Z</dcterms:created>
  <dcterms:modified xsi:type="dcterms:W3CDTF">2016-06-29T00:54:43Z</dcterms:modified>
</cp:coreProperties>
</file>