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kockel/sciebo/staff_intern/Lehre/TESA_VL/Vorlesung/SS21/06_tesa_lca_jupyternotebook/"/>
    </mc:Choice>
  </mc:AlternateContent>
  <xr:revisionPtr revIDLastSave="0" documentId="13_ncr:1_{DBA90BE6-F03B-6545-AFCE-32E479DB3914}" xr6:coauthVersionLast="46" xr6:coauthVersionMax="46" xr10:uidLastSave="{00000000-0000-0000-0000-000000000000}"/>
  <bookViews>
    <workbookView xWindow="12860" yWindow="620" windowWidth="27640" windowHeight="18540" activeTab="10" xr2:uid="{D77C746F-7F1B-1648-A059-EB8E7C2133EE}"/>
  </bookViews>
  <sheets>
    <sheet name="mat_ct4" sheetId="9" r:id="rId1"/>
    <sheet name="mat_ct3" sheetId="7" r:id="rId2"/>
    <sheet name="mat_ct2" sheetId="5" r:id="rId3"/>
    <sheet name="mat_ct1" sheetId="1" r:id="rId4"/>
    <sheet name="car_specs_ct4" sheetId="10" r:id="rId5"/>
    <sheet name="car_specs_ct3" sheetId="8" r:id="rId6"/>
    <sheet name="car_specs_ct2" sheetId="6" r:id="rId7"/>
    <sheet name="car_specs_ct1" sheetId="3" r:id="rId8"/>
    <sheet name="cc_impact_prod" sheetId="2" r:id="rId9"/>
    <sheet name="Sheet1" sheetId="11" r:id="rId10"/>
    <sheet name="cc_impact_use" sheetId="4" r:id="rId11"/>
    <sheet name="cc_electricity" sheetId="12" r:id="rId12"/>
  </sheets>
  <definedNames>
    <definedName name="_xlnm._FilterDatabase" localSheetId="3" hidden="1">mat_ct1!$C$2:$G$2</definedName>
    <definedName name="_xlnm._FilterDatabase" localSheetId="2" hidden="1">mat_ct2!#REF!</definedName>
    <definedName name="_xlnm._FilterDatabase" localSheetId="1" hidden="1">mat_ct3!$C$2:$G$2</definedName>
    <definedName name="_xlnm._FilterDatabase" localSheetId="0" hidden="1">mat_ct2!$C$2:$G$2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11" i="11" l="1"/>
  <c r="D3" i="11"/>
  <c r="D4" i="11"/>
  <c r="D5" i="11"/>
  <c r="D6" i="11"/>
  <c r="D7" i="11"/>
  <c r="D8" i="11"/>
  <c r="D9" i="11"/>
  <c r="D2" i="11"/>
  <c r="D11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Taras La</author>
  </authors>
  <commentList>
    <comment ref="B13" authorId="0" shapeId="0" xr:uid="{A1A57FA9-8132-B940-BE02-26E31AC5C415}">
      <text>
        <r>
          <rPr>
            <b/>
            <sz val="9"/>
            <color rgb="FF000000"/>
            <rFont val="Segoe UI"/>
            <family val="2"/>
            <charset val="1"/>
          </rPr>
          <t>Taras La: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 xml:space="preserve">Platinanteil: 0,47 g/kW
</t>
        </r>
        <r>
          <rPr>
            <sz val="9"/>
            <color rgb="FF000000"/>
            <rFont val="Segoe UI"/>
            <family val="2"/>
            <charset val="1"/>
          </rPr>
          <t xml:space="preserve">THGE Platin: 30 t CO2-eq/kg
</t>
        </r>
        <r>
          <rPr>
            <sz val="9"/>
            <color rgb="FF000000"/>
            <rFont val="Segoe UI"/>
            <family val="2"/>
            <charset val="1"/>
          </rPr>
          <t>THGE Carbonfaser: 39 kg CO2/kg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tc={4FD97DC1-28C8-B14D-8E78-33A03FAAF62D}</author>
    <author>tc={6D0870CE-0696-7846-80E2-9014F00F709F}</author>
  </authors>
  <commentList>
    <comment ref="A2" authorId="0" shapeId="0" xr:uid="{4FD97DC1-28C8-B14D-8E78-33A03FAAF62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WTT and TTW
</t>
      </text>
    </comment>
    <comment ref="A4" authorId="1" shapeId="0" xr:uid="{6D0870CE-0696-7846-80E2-9014F00F709F}">
      <text>
        <t>[Threaded comment]
Your version of Excel allows you to read this threaded comment; however, any edits to it will get removed if the file is opened in a newer version of Excel. Learn more: https://go.microsoft.com/fwlink/?linkid=870924
Comment:
    Erdgasreformierung</t>
      </text>
    </comment>
  </commentList>
</comments>
</file>

<file path=xl/sharedStrings.xml><?xml version="1.0" encoding="utf-8"?>
<sst xmlns="http://schemas.openxmlformats.org/spreadsheetml/2006/main" count="209" uniqueCount="52">
  <si>
    <t>BEV</t>
  </si>
  <si>
    <t>PHEV</t>
  </si>
  <si>
    <t>FCEV</t>
  </si>
  <si>
    <t>ICEV_petrol</t>
  </si>
  <si>
    <t>ICEV_diesel</t>
  </si>
  <si>
    <t>steel</t>
  </si>
  <si>
    <t>iron</t>
  </si>
  <si>
    <t>aluminium</t>
  </si>
  <si>
    <t>glas</t>
  </si>
  <si>
    <t>plastic</t>
  </si>
  <si>
    <t>rubber</t>
  </si>
  <si>
    <t>copper</t>
  </si>
  <si>
    <t>material</t>
  </si>
  <si>
    <t>electricity</t>
  </si>
  <si>
    <t>climate change</t>
  </si>
  <si>
    <t>kg</t>
  </si>
  <si>
    <t>kWh</t>
  </si>
  <si>
    <t>battery_base</t>
  </si>
  <si>
    <t>fc_base</t>
  </si>
  <si>
    <t>kg CO2-eq./Unit</t>
  </si>
  <si>
    <t>kW fc</t>
  </si>
  <si>
    <t xml:space="preserve">kg/vehicle empty weight </t>
  </si>
  <si>
    <t>other materials</t>
  </si>
  <si>
    <t>kW</t>
  </si>
  <si>
    <t>weight</t>
  </si>
  <si>
    <t>cons_urban</t>
  </si>
  <si>
    <t>cons_land</t>
  </si>
  <si>
    <t>[l, kWh, kg H2] /100km</t>
  </si>
  <si>
    <t>petrol</t>
  </si>
  <si>
    <t>diesel</t>
  </si>
  <si>
    <t>hydrogen</t>
  </si>
  <si>
    <t>l</t>
  </si>
  <si>
    <t>kWhel</t>
  </si>
  <si>
    <t>cons_urban_PHEV_el</t>
  </si>
  <si>
    <t>cons_land_PHEV_el</t>
  </si>
  <si>
    <t>cc_normal</t>
  </si>
  <si>
    <t>cc_ee</t>
  </si>
  <si>
    <t>cc_worst</t>
  </si>
  <si>
    <t>kWh bat cap</t>
  </si>
  <si>
    <t>Erzeugung elektrische Energie aus Braunkohle</t>
  </si>
  <si>
    <t>Erzeugung elektrische Energie aus Steinkohle</t>
  </si>
  <si>
    <t>Erzeugung elektrische Energie aus Kernenergie</t>
  </si>
  <si>
    <t>Erzeugung elektrische Energie aus Erdgas</t>
  </si>
  <si>
    <t>Erzeugung elektrische Energie aus Wasser</t>
  </si>
  <si>
    <t>Erzeugung elektrische Energie aus Wind</t>
  </si>
  <si>
    <t>Erzeugung elektrische Energie aus Solar</t>
  </si>
  <si>
    <t>Erzeugung elektrische Energie aus Biomasse</t>
  </si>
  <si>
    <t>g CO2/kWh</t>
  </si>
  <si>
    <t>share</t>
  </si>
  <si>
    <t>el_sq</t>
  </si>
  <si>
    <t>el_res</t>
  </si>
  <si>
    <t>el_ff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</si>
</sst>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  <font>
      <sz val="10"/>
      <color theme="1"/>
      <name val="Helvetica"/>
      <family val="2"/>
    </font>
    <font>
      <sz val="11"/>
      <color rgb="FF000000"/>
      <name val="Helvetic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1" applyNumberFormat="1" applyFont="1"/>
    <xf numFmtId="0" fontId="0" fillId="0" borderId="0" xfId="0" applyNumberFormat="1"/>
    <xf numFmtId="0" fontId="5" fillId="0" borderId="0" xfId="0" applyFont="1"/>
    <xf numFmtId="0" fontId="2" fillId="0" borderId="0" xfId="0" applyFont="1" applyFill="1" applyBorder="1"/>
    <xf numFmtId="0" fontId="6" fillId="0" borderId="0" xfId="0" applyFont="1"/>
    <xf numFmtId="3" fontId="7" fillId="2" borderId="1" xfId="0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2" borderId="1" xfId="0" applyFill="1" applyBorder="1" applyAlignment="1">
      <alignment horizontal="left" vertical="center" wrapText="1"/>
    </xf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tina Kockel" id="{B88F107F-083A-9A48-9EDD-446E2C54F495}" userId="S::christina.kockel@rwth-aachen.de::adee6728-f6e2-41ab-a099-49ff05255ff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1-05-24T12:05:34.09" personId="{B88F107F-083A-9A48-9EDD-446E2C54F495}" id="{4FD97DC1-28C8-B14D-8E78-33A03FAAF62D}">
    <text xml:space="preserve">WTT and TTW
</text>
  </threadedComment>
  <threadedComment ref="A4" dT="2021-05-24T12:06:56.74" personId="{B88F107F-083A-9A48-9EDD-446E2C54F495}" id="{6D0870CE-0696-7846-80E2-9014F00F709F}">
    <text>Erdgasreformierung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EA701-5A16-FC45-A776-C99559935087}">
  <sheetPr codeName="Sheet1">
    <tabColor theme="7"/>
  </sheetPr>
  <dimension ref="A1:G10"/>
  <sheetViews>
    <sheetView zoomScale="116" workbookViewId="0">
      <selection activeCell="I2" sqref="I2:O18"/>
    </sheetView>
  </sheetViews>
  <sheetFormatPr baseColWidth="10" defaultRowHeight="16" x14ac:dyDescent="0.2"/>
  <cols>
    <col min="1" max="1" width="12.33203125" customWidth="1"/>
    <col min="2" max="2" width="37.6640625" customWidth="1"/>
    <col min="3" max="3" width="10.6640625" bestFit="1" customWidth="1"/>
  </cols>
  <sheetData>
    <row r="1" spans="1:7" x14ac:dyDescent="0.2">
      <c r="C1" t="s">
        <v>3</v>
      </c>
      <c r="D1" t="s">
        <v>4</v>
      </c>
      <c r="E1" t="s">
        <v>1</v>
      </c>
      <c r="F1" t="s">
        <v>0</v>
      </c>
      <c r="G1" t="s">
        <v>2</v>
      </c>
    </row>
    <row r="2" spans="1:7" x14ac:dyDescent="0.2">
      <c r="A2" s="1" t="s">
        <v>5</v>
      </c>
      <c r="B2" s="1" t="s">
        <v>21</v>
      </c>
      <c r="C2">
        <v>0.38400000000000001</v>
      </c>
      <c r="D2">
        <v>0.35399999999999998</v>
      </c>
      <c r="E2">
        <v>0.34200000000000003</v>
      </c>
      <c r="F2">
        <v>0.28000000000000003</v>
      </c>
      <c r="G2">
        <v>0.33200000000000002</v>
      </c>
    </row>
    <row r="3" spans="1:7" x14ac:dyDescent="0.2">
      <c r="A3" s="1" t="s">
        <v>6</v>
      </c>
      <c r="B3" s="1" t="s">
        <v>21</v>
      </c>
      <c r="C3">
        <v>0.14599999999999999</v>
      </c>
      <c r="D3">
        <v>0.17199999999999999</v>
      </c>
      <c r="E3">
        <v>0.14499999999999999</v>
      </c>
      <c r="F3" s="2">
        <v>4.4999999999999998E-2</v>
      </c>
      <c r="G3" s="2">
        <v>5.2000000000000005E-2</v>
      </c>
    </row>
    <row r="4" spans="1:7" x14ac:dyDescent="0.2">
      <c r="A4" s="1" t="s">
        <v>7</v>
      </c>
      <c r="B4" s="1" t="s">
        <v>21</v>
      </c>
      <c r="C4">
        <v>0.27</v>
      </c>
      <c r="D4">
        <v>0.29399999999999998</v>
      </c>
      <c r="E4">
        <v>0.24299999999999999</v>
      </c>
      <c r="F4" s="2">
        <v>0.23600000000000002</v>
      </c>
      <c r="G4" s="2">
        <v>0.255</v>
      </c>
    </row>
    <row r="5" spans="1:7" x14ac:dyDescent="0.2">
      <c r="A5" s="1" t="s">
        <v>8</v>
      </c>
      <c r="B5" s="1" t="s">
        <v>21</v>
      </c>
      <c r="C5">
        <v>2.3E-2</v>
      </c>
      <c r="D5">
        <v>0.02</v>
      </c>
      <c r="E5">
        <v>1.8000000000000002E-2</v>
      </c>
      <c r="F5" s="2">
        <v>2.1000000000000001E-2</v>
      </c>
      <c r="G5" s="2">
        <v>2.4E-2</v>
      </c>
    </row>
    <row r="6" spans="1:7" x14ac:dyDescent="0.2">
      <c r="A6" s="1" t="s">
        <v>9</v>
      </c>
      <c r="B6" s="1" t="s">
        <v>21</v>
      </c>
      <c r="C6">
        <v>0.11599999999999999</v>
      </c>
      <c r="D6">
        <v>0.10099999999999999</v>
      </c>
      <c r="E6">
        <v>9.6000000000000002E-2</v>
      </c>
      <c r="F6" s="2">
        <v>9.9000000000000005E-2</v>
      </c>
      <c r="G6" s="2">
        <v>0.11599999999999999</v>
      </c>
    </row>
    <row r="7" spans="1:7" x14ac:dyDescent="0.2">
      <c r="A7" s="1" t="s">
        <v>10</v>
      </c>
      <c r="B7" s="1" t="s">
        <v>21</v>
      </c>
      <c r="C7">
        <v>3.7000000000000005E-2</v>
      </c>
      <c r="D7">
        <v>3.4000000000000002E-2</v>
      </c>
      <c r="E7">
        <v>3.1E-2</v>
      </c>
      <c r="F7" s="2">
        <v>3.4000000000000002E-2</v>
      </c>
      <c r="G7" s="2">
        <v>3.9E-2</v>
      </c>
    </row>
    <row r="8" spans="1:7" x14ac:dyDescent="0.2">
      <c r="A8" s="1" t="s">
        <v>11</v>
      </c>
      <c r="B8" s="6" t="s">
        <v>21</v>
      </c>
      <c r="C8">
        <v>2.2000000000000002E-2</v>
      </c>
      <c r="D8">
        <v>2.1000000000000001E-2</v>
      </c>
      <c r="E8">
        <v>2.6000000000000002E-2</v>
      </c>
      <c r="F8" s="2">
        <v>3.2000000000000001E-2</v>
      </c>
      <c r="G8" s="2">
        <v>3.5000000000000003E-2</v>
      </c>
    </row>
    <row r="9" spans="1:7" x14ac:dyDescent="0.2">
      <c r="A9" s="1" t="s">
        <v>22</v>
      </c>
      <c r="B9" s="6" t="s">
        <v>21</v>
      </c>
      <c r="C9" s="3">
        <v>3.0000000000000001E-3</v>
      </c>
      <c r="D9" s="3">
        <v>4.0000000000000001E-3</v>
      </c>
      <c r="E9">
        <v>0.01</v>
      </c>
      <c r="F9">
        <v>1.3999999999999999E-2</v>
      </c>
      <c r="G9">
        <v>1.6E-2</v>
      </c>
    </row>
    <row r="10" spans="1:7" x14ac:dyDescent="0.2">
      <c r="A10" s="1"/>
      <c r="B10" s="1"/>
      <c r="C10" s="3"/>
      <c r="E10" s="3"/>
      <c r="F1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F2AC-AE48-EC4D-B02B-94B16AA00EB9}">
  <sheetPr>
    <tabColor theme="9"/>
  </sheetPr>
  <dimension ref="A1:D11"/>
  <sheetViews>
    <sheetView workbookViewId="0">
      <selection activeCell="D11" sqref="D11"/>
    </sheetView>
  </sheetViews>
  <sheetFormatPr baseColWidth="10" defaultRowHeight="16" x14ac:dyDescent="0.2"/>
  <sheetData>
    <row r="1" spans="1:4" x14ac:dyDescent="0.2">
      <c r="B1" t="s">
        <v>47</v>
      </c>
      <c r="C1" t="s">
        <v>48</v>
      </c>
    </row>
    <row r="2" spans="1:4" ht="68" x14ac:dyDescent="0.2">
      <c r="A2" s="9" t="s">
        <v>39</v>
      </c>
      <c r="B2" s="7">
        <v>1227</v>
      </c>
      <c r="C2" s="7">
        <v>0</v>
      </c>
      <c r="D2">
        <f>C2/100*B2</f>
        <v>0</v>
      </c>
    </row>
    <row r="3" spans="1:4" ht="68" x14ac:dyDescent="0.2">
      <c r="A3" s="9" t="s">
        <v>40</v>
      </c>
      <c r="B3" s="7">
        <v>1123</v>
      </c>
      <c r="C3" s="7">
        <v>0</v>
      </c>
      <c r="D3">
        <f t="shared" ref="D3:D9" si="0">C3/100*B3</f>
        <v>0</v>
      </c>
    </row>
    <row r="4" spans="1:4" ht="85" x14ac:dyDescent="0.2">
      <c r="A4" s="9" t="s">
        <v>41</v>
      </c>
      <c r="B4" s="7">
        <v>13</v>
      </c>
      <c r="C4" s="7">
        <v>0</v>
      </c>
      <c r="D4">
        <f t="shared" si="0"/>
        <v>0</v>
      </c>
    </row>
    <row r="5" spans="1:4" ht="68" x14ac:dyDescent="0.2">
      <c r="A5" s="9" t="s">
        <v>42</v>
      </c>
      <c r="B5" s="7">
        <v>763</v>
      </c>
      <c r="C5" s="7"/>
      <c r="D5">
        <f t="shared" si="0"/>
        <v>0</v>
      </c>
    </row>
    <row r="6" spans="1:4" ht="68" x14ac:dyDescent="0.2">
      <c r="A6" s="9" t="s">
        <v>43</v>
      </c>
      <c r="B6" s="7">
        <v>4</v>
      </c>
      <c r="C6" s="7">
        <v>30</v>
      </c>
      <c r="D6">
        <f t="shared" si="0"/>
        <v>1.2</v>
      </c>
    </row>
    <row r="7" spans="1:4" ht="68" x14ac:dyDescent="0.2">
      <c r="A7" s="9" t="s">
        <v>44</v>
      </c>
      <c r="B7" s="7">
        <v>15</v>
      </c>
      <c r="C7" s="7">
        <v>40</v>
      </c>
      <c r="D7">
        <f t="shared" si="0"/>
        <v>6</v>
      </c>
    </row>
    <row r="8" spans="1:4" ht="68" x14ac:dyDescent="0.2">
      <c r="A8" s="9" t="s">
        <v>45</v>
      </c>
      <c r="B8" s="7">
        <v>110</v>
      </c>
      <c r="C8" s="7">
        <v>30</v>
      </c>
      <c r="D8">
        <f t="shared" si="0"/>
        <v>33</v>
      </c>
    </row>
    <row r="9" spans="1:4" ht="68" x14ac:dyDescent="0.2">
      <c r="A9" s="9" t="s">
        <v>46</v>
      </c>
      <c r="B9" s="7">
        <v>20</v>
      </c>
      <c r="C9" s="7"/>
      <c r="D9">
        <f t="shared" si="0"/>
        <v>0</v>
      </c>
    </row>
    <row r="11" spans="1:4" x14ac:dyDescent="0.2">
      <c r="C11" s="10">
        <f>SUM(C2:C9)</f>
        <v>100</v>
      </c>
      <c r="D11">
        <f>SUM(D2:D9)</f>
        <v>40.200000000000003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FAEC-6003-6A44-8830-E7897E92CE19}">
  <sheetPr codeName="Sheet10">
    <tabColor theme="9"/>
  </sheetPr>
  <dimension ref="A1:C7"/>
  <sheetViews>
    <sheetView tabSelected="1" zoomScale="135" workbookViewId="0">
      <selection activeCell="C8" sqref="C8"/>
    </sheetView>
  </sheetViews>
  <sheetFormatPr baseColWidth="10" defaultRowHeight="16" x14ac:dyDescent="0.2"/>
  <sheetData>
    <row r="1" spans="1:3" x14ac:dyDescent="0.2">
      <c r="B1" t="s">
        <v>19</v>
      </c>
      <c r="C1" t="s">
        <v>14</v>
      </c>
    </row>
    <row r="2" spans="1:3" x14ac:dyDescent="0.2">
      <c r="A2" t="s">
        <v>28</v>
      </c>
      <c r="B2" t="s">
        <v>31</v>
      </c>
      <c r="C2">
        <f>(592+2131)/1000</f>
        <v>2.7229999999999999</v>
      </c>
    </row>
    <row r="3" spans="1:3" x14ac:dyDescent="0.2">
      <c r="A3" t="s">
        <v>29</v>
      </c>
      <c r="B3" t="s">
        <v>31</v>
      </c>
      <c r="C3">
        <f>(640+2458)/1000</f>
        <v>3.0979999999999999</v>
      </c>
    </row>
    <row r="4" spans="1:3" x14ac:dyDescent="0.2">
      <c r="A4" t="s">
        <v>30</v>
      </c>
      <c r="B4" t="s">
        <v>15</v>
      </c>
      <c r="C4">
        <v>13.3</v>
      </c>
    </row>
    <row r="5" spans="1:3" x14ac:dyDescent="0.2">
      <c r="A5" t="s">
        <v>49</v>
      </c>
      <c r="B5" t="s">
        <v>32</v>
      </c>
      <c r="C5">
        <v>0.45128000000000001</v>
      </c>
    </row>
    <row r="6" spans="1:3" x14ac:dyDescent="0.2">
      <c r="A6" t="s">
        <v>50</v>
      </c>
      <c r="B6" t="s">
        <v>32</v>
      </c>
      <c r="C6">
        <v>5.6000000000000001E-2</v>
      </c>
    </row>
    <row r="7" spans="1:3" x14ac:dyDescent="0.2">
      <c r="A7" t="s">
        <v>51</v>
      </c>
      <c r="B7" t="s">
        <v>32</v>
      </c>
      <c r="C7">
        <v>1.018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9257E-9ED5-FB4F-A6BC-C23F696FE171}">
  <dimension ref="A1"/>
  <sheetViews>
    <sheetView workbookViewId="0">
      <selection activeCell="R37" sqref="R37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1D0A-3873-DA4E-9D73-B13BEB21B099}">
  <sheetPr codeName="Sheet2">
    <tabColor theme="7"/>
  </sheetPr>
  <dimension ref="A1:M10"/>
  <sheetViews>
    <sheetView zoomScale="116" workbookViewId="0">
      <selection activeCell="I2" sqref="I2:O18"/>
    </sheetView>
  </sheetViews>
  <sheetFormatPr baseColWidth="10" defaultRowHeight="16" x14ac:dyDescent="0.2"/>
  <cols>
    <col min="1" max="1" width="12.33203125" customWidth="1"/>
    <col min="2" max="2" width="37.6640625" customWidth="1"/>
    <col min="3" max="3" width="10.6640625" bestFit="1" customWidth="1"/>
  </cols>
  <sheetData>
    <row r="1" spans="1:13" x14ac:dyDescent="0.2">
      <c r="C1" t="s">
        <v>3</v>
      </c>
      <c r="D1" t="s">
        <v>4</v>
      </c>
      <c r="E1" t="s">
        <v>1</v>
      </c>
      <c r="F1" t="s">
        <v>0</v>
      </c>
      <c r="G1" t="s">
        <v>2</v>
      </c>
    </row>
    <row r="2" spans="1:13" x14ac:dyDescent="0.2">
      <c r="A2" s="1" t="s">
        <v>5</v>
      </c>
      <c r="B2" s="1" t="s">
        <v>21</v>
      </c>
      <c r="C2" s="3">
        <v>0.45399999999999996</v>
      </c>
      <c r="D2" s="3">
        <v>0.42399999999999999</v>
      </c>
      <c r="E2">
        <v>0.41200000000000003</v>
      </c>
      <c r="F2">
        <v>0.35</v>
      </c>
      <c r="G2">
        <v>0.40200000000000002</v>
      </c>
      <c r="I2" s="8"/>
      <c r="J2" s="8"/>
      <c r="K2" s="8"/>
      <c r="L2" s="8"/>
      <c r="M2" s="8"/>
    </row>
    <row r="3" spans="1:13" x14ac:dyDescent="0.2">
      <c r="A3" s="1" t="s">
        <v>6</v>
      </c>
      <c r="B3" s="1" t="s">
        <v>21</v>
      </c>
      <c r="C3" s="3">
        <v>0.14599999999999999</v>
      </c>
      <c r="D3" s="3">
        <v>0.17199999999999999</v>
      </c>
      <c r="E3">
        <v>0.14499999999999999</v>
      </c>
      <c r="F3">
        <v>4.4999999999999998E-2</v>
      </c>
      <c r="G3">
        <v>5.2000000000000005E-2</v>
      </c>
      <c r="I3" s="8"/>
      <c r="J3" s="8"/>
      <c r="K3" s="8"/>
      <c r="L3" s="8"/>
      <c r="M3" s="8"/>
    </row>
    <row r="4" spans="1:13" x14ac:dyDescent="0.2">
      <c r="A4" s="1" t="s">
        <v>7</v>
      </c>
      <c r="B4" s="1" t="s">
        <v>21</v>
      </c>
      <c r="C4">
        <v>0.2</v>
      </c>
      <c r="D4">
        <v>0.22399999999999998</v>
      </c>
      <c r="E4">
        <v>0.17300000000000001</v>
      </c>
      <c r="F4" s="2">
        <v>0.16600000000000001</v>
      </c>
      <c r="G4" s="2">
        <v>0.185</v>
      </c>
      <c r="I4" s="8"/>
      <c r="J4" s="8"/>
      <c r="K4" s="8"/>
      <c r="L4" s="8"/>
      <c r="M4" s="8"/>
    </row>
    <row r="5" spans="1:13" x14ac:dyDescent="0.2">
      <c r="A5" s="1" t="s">
        <v>8</v>
      </c>
      <c r="B5" s="1" t="s">
        <v>21</v>
      </c>
      <c r="C5">
        <v>2.3E-2</v>
      </c>
      <c r="D5">
        <v>0.02</v>
      </c>
      <c r="E5">
        <v>1.8000000000000002E-2</v>
      </c>
      <c r="F5" s="2">
        <v>2.1000000000000001E-2</v>
      </c>
      <c r="G5" s="2">
        <v>2.4E-2</v>
      </c>
      <c r="I5" s="8"/>
      <c r="J5" s="8"/>
      <c r="K5" s="8"/>
      <c r="L5" s="8"/>
      <c r="M5" s="8"/>
    </row>
    <row r="6" spans="1:13" x14ac:dyDescent="0.2">
      <c r="A6" s="1" t="s">
        <v>9</v>
      </c>
      <c r="B6" s="1" t="s">
        <v>21</v>
      </c>
      <c r="C6">
        <v>0.11599999999999999</v>
      </c>
      <c r="D6">
        <v>0.10099999999999999</v>
      </c>
      <c r="E6">
        <v>9.6000000000000002E-2</v>
      </c>
      <c r="F6" s="2">
        <v>9.9000000000000005E-2</v>
      </c>
      <c r="G6" s="2">
        <v>0.11599999999999999</v>
      </c>
      <c r="I6" s="8"/>
      <c r="J6" s="8"/>
      <c r="K6" s="8"/>
      <c r="L6" s="8"/>
      <c r="M6" s="8"/>
    </row>
    <row r="7" spans="1:13" x14ac:dyDescent="0.2">
      <c r="A7" s="1" t="s">
        <v>10</v>
      </c>
      <c r="B7" s="1" t="s">
        <v>21</v>
      </c>
      <c r="C7">
        <v>3.7000000000000005E-2</v>
      </c>
      <c r="D7">
        <v>3.4000000000000002E-2</v>
      </c>
      <c r="E7">
        <v>3.1E-2</v>
      </c>
      <c r="F7" s="2">
        <v>3.4000000000000002E-2</v>
      </c>
      <c r="G7" s="2">
        <v>3.9E-2</v>
      </c>
      <c r="I7" s="8"/>
      <c r="J7" s="8"/>
      <c r="K7" s="8"/>
      <c r="L7" s="8"/>
      <c r="M7" s="8"/>
    </row>
    <row r="8" spans="1:13" x14ac:dyDescent="0.2">
      <c r="A8" s="1" t="s">
        <v>11</v>
      </c>
      <c r="B8" s="6" t="s">
        <v>21</v>
      </c>
      <c r="C8">
        <v>2.2000000000000002E-2</v>
      </c>
      <c r="D8">
        <v>2.1000000000000001E-2</v>
      </c>
      <c r="E8">
        <v>2.6000000000000002E-2</v>
      </c>
      <c r="F8" s="2">
        <v>3.2000000000000001E-2</v>
      </c>
      <c r="G8" s="2">
        <v>3.5000000000000003E-2</v>
      </c>
      <c r="I8" s="8"/>
      <c r="J8" s="8"/>
      <c r="K8" s="8"/>
      <c r="L8" s="8"/>
      <c r="M8" s="8"/>
    </row>
    <row r="9" spans="1:13" x14ac:dyDescent="0.2">
      <c r="A9" s="1" t="s">
        <v>22</v>
      </c>
      <c r="B9" s="6" t="s">
        <v>21</v>
      </c>
      <c r="C9">
        <v>3.0000000000000001E-3</v>
      </c>
      <c r="D9">
        <v>4.0000000000000001E-3</v>
      </c>
      <c r="E9" s="2">
        <v>0.01</v>
      </c>
      <c r="F9" s="2">
        <v>1.3999999999999999E-2</v>
      </c>
      <c r="G9" s="2">
        <v>1.6E-2</v>
      </c>
      <c r="I9" s="8"/>
      <c r="J9" s="8"/>
      <c r="K9" s="8"/>
      <c r="L9" s="8"/>
      <c r="M9" s="8"/>
    </row>
    <row r="10" spans="1:13" x14ac:dyDescent="0.2">
      <c r="A10" s="1"/>
      <c r="B10" s="1"/>
      <c r="C10" s="3"/>
      <c r="D10" s="3"/>
      <c r="E10" s="3"/>
      <c r="F10" s="3"/>
      <c r="G10" s="3"/>
      <c r="H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B4B8-EA0A-BB41-9A1E-BC3B9F3AFEBF}">
  <sheetPr codeName="Sheet3">
    <tabColor theme="7"/>
  </sheetPr>
  <dimension ref="A1:M10"/>
  <sheetViews>
    <sheetView zoomScale="116" workbookViewId="0">
      <selection activeCell="I2" sqref="I2:O18"/>
    </sheetView>
  </sheetViews>
  <sheetFormatPr baseColWidth="10" defaultRowHeight="16" x14ac:dyDescent="0.2"/>
  <cols>
    <col min="1" max="1" width="12.33203125" customWidth="1"/>
    <col min="2" max="2" width="37.6640625" customWidth="1"/>
    <col min="3" max="3" width="10.6640625" bestFit="1" customWidth="1"/>
  </cols>
  <sheetData>
    <row r="1" spans="1:13" x14ac:dyDescent="0.2">
      <c r="C1" t="s">
        <v>3</v>
      </c>
      <c r="D1" t="s">
        <v>4</v>
      </c>
      <c r="E1" t="s">
        <v>1</v>
      </c>
      <c r="F1" t="s">
        <v>0</v>
      </c>
      <c r="G1" t="s">
        <v>2</v>
      </c>
    </row>
    <row r="2" spans="1:13" x14ac:dyDescent="0.2">
      <c r="A2" s="1" t="s">
        <v>5</v>
      </c>
      <c r="B2" s="1" t="s">
        <v>21</v>
      </c>
      <c r="C2">
        <v>0.48199999999999998</v>
      </c>
      <c r="D2">
        <v>0.45400000000000001</v>
      </c>
      <c r="E2">
        <v>0.441</v>
      </c>
      <c r="F2">
        <v>0.379</v>
      </c>
      <c r="G2">
        <v>0.43099999999999999</v>
      </c>
    </row>
    <row r="3" spans="1:13" x14ac:dyDescent="0.2">
      <c r="A3" s="1" t="s">
        <v>6</v>
      </c>
      <c r="B3" s="1" t="s">
        <v>21</v>
      </c>
      <c r="C3">
        <v>0.14599999999999999</v>
      </c>
      <c r="D3">
        <v>0.17199999999999999</v>
      </c>
      <c r="E3">
        <v>0.14499999999999999</v>
      </c>
      <c r="F3">
        <v>4.4999999999999998E-2</v>
      </c>
      <c r="G3">
        <v>5.1999999999999998E-2</v>
      </c>
    </row>
    <row r="4" spans="1:13" x14ac:dyDescent="0.2">
      <c r="A4" s="1" t="s">
        <v>7</v>
      </c>
      <c r="B4" s="1" t="s">
        <v>21</v>
      </c>
      <c r="C4">
        <v>0.17100000000000001</v>
      </c>
      <c r="D4">
        <v>0.19500000000000001</v>
      </c>
      <c r="E4">
        <v>0.14399999999999999</v>
      </c>
      <c r="F4">
        <v>0.13700000000000001</v>
      </c>
      <c r="G4">
        <v>0.156</v>
      </c>
      <c r="I4" s="2"/>
      <c r="J4" s="2"/>
      <c r="K4" s="2"/>
      <c r="L4" s="2"/>
      <c r="M4" s="2"/>
    </row>
    <row r="5" spans="1:13" x14ac:dyDescent="0.2">
      <c r="A5" s="1" t="s">
        <v>8</v>
      </c>
      <c r="B5" s="1" t="s">
        <v>21</v>
      </c>
      <c r="C5">
        <v>2.3E-2</v>
      </c>
      <c r="D5">
        <v>0.02</v>
      </c>
      <c r="E5">
        <v>1.7999999999999999E-2</v>
      </c>
      <c r="F5">
        <v>2.1000000000000001E-2</v>
      </c>
      <c r="G5">
        <v>2.4E-2</v>
      </c>
      <c r="I5" s="2"/>
      <c r="J5" s="2"/>
      <c r="K5" s="2"/>
      <c r="L5" s="2"/>
      <c r="M5" s="2"/>
    </row>
    <row r="6" spans="1:13" x14ac:dyDescent="0.2">
      <c r="A6" s="1" t="s">
        <v>9</v>
      </c>
      <c r="B6" s="1" t="s">
        <v>21</v>
      </c>
      <c r="C6">
        <v>0.11600000000000001</v>
      </c>
      <c r="D6">
        <v>0.10100000000000001</v>
      </c>
      <c r="E6">
        <v>9.6000000000000002E-2</v>
      </c>
      <c r="F6">
        <v>9.9000000000000005E-2</v>
      </c>
      <c r="G6">
        <v>0.11600000000000001</v>
      </c>
      <c r="I6" s="2"/>
      <c r="J6" s="2"/>
      <c r="K6" s="2"/>
      <c r="L6" s="2"/>
      <c r="M6" s="2"/>
    </row>
    <row r="7" spans="1:13" x14ac:dyDescent="0.2">
      <c r="A7" s="1" t="s">
        <v>10</v>
      </c>
      <c r="B7" s="1" t="s">
        <v>21</v>
      </c>
      <c r="C7">
        <v>3.6999999999999998E-2</v>
      </c>
      <c r="D7">
        <v>3.4000000000000002E-2</v>
      </c>
      <c r="E7">
        <v>3.1E-2</v>
      </c>
      <c r="F7">
        <v>3.4000000000000002E-2</v>
      </c>
      <c r="G7">
        <v>3.9E-2</v>
      </c>
      <c r="I7" s="2"/>
      <c r="J7" s="2"/>
      <c r="K7" s="2"/>
      <c r="L7" s="2"/>
      <c r="M7" s="2"/>
    </row>
    <row r="8" spans="1:13" x14ac:dyDescent="0.2">
      <c r="A8" s="1" t="s">
        <v>11</v>
      </c>
      <c r="B8" s="6" t="s">
        <v>21</v>
      </c>
      <c r="C8">
        <v>2.1999999999999999E-2</v>
      </c>
      <c r="D8">
        <v>2.1000000000000001E-2</v>
      </c>
      <c r="E8">
        <v>2.5999999999999999E-2</v>
      </c>
      <c r="F8">
        <v>3.2000000000000001E-2</v>
      </c>
      <c r="G8">
        <v>3.5000000000000003E-2</v>
      </c>
      <c r="I8" s="2"/>
      <c r="J8" s="2"/>
      <c r="K8" s="2"/>
      <c r="L8" s="2"/>
      <c r="M8" s="2"/>
    </row>
    <row r="9" spans="1:13" x14ac:dyDescent="0.2">
      <c r="A9" s="1" t="s">
        <v>22</v>
      </c>
      <c r="B9" s="6" t="s">
        <v>21</v>
      </c>
      <c r="C9">
        <v>3.0000000000000001E-3</v>
      </c>
      <c r="D9">
        <v>4.0000000000000001E-3</v>
      </c>
      <c r="E9">
        <v>0.01</v>
      </c>
      <c r="F9">
        <v>1.4E-2</v>
      </c>
      <c r="G9">
        <v>1.6E-2</v>
      </c>
      <c r="I9" s="2"/>
      <c r="J9" s="2"/>
      <c r="K9" s="2"/>
      <c r="L9" s="2"/>
      <c r="M9" s="2"/>
    </row>
    <row r="10" spans="1:13" x14ac:dyDescent="0.2">
      <c r="A10" s="1"/>
      <c r="B10" s="1"/>
      <c r="C10" s="3"/>
      <c r="D10" s="3"/>
      <c r="E10" s="3"/>
      <c r="F10" s="3"/>
      <c r="G10" s="3"/>
      <c r="H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C4794-9E84-2942-940A-0F4A1BE0E344}">
  <sheetPr codeName="Sheet4">
    <tabColor theme="7"/>
  </sheetPr>
  <dimension ref="A1:M10"/>
  <sheetViews>
    <sheetView zoomScale="116" workbookViewId="0">
      <selection activeCell="I2" sqref="I2:O18"/>
    </sheetView>
  </sheetViews>
  <sheetFormatPr baseColWidth="10" defaultRowHeight="16" x14ac:dyDescent="0.2"/>
  <cols>
    <col min="1" max="1" width="12.33203125" customWidth="1"/>
    <col min="2" max="2" width="37.6640625" customWidth="1"/>
    <col min="3" max="3" width="10.6640625" bestFit="1" customWidth="1"/>
  </cols>
  <sheetData>
    <row r="1" spans="1:13" x14ac:dyDescent="0.2">
      <c r="C1" t="s">
        <v>3</v>
      </c>
      <c r="D1" t="s">
        <v>4</v>
      </c>
      <c r="E1" t="s">
        <v>1</v>
      </c>
      <c r="F1" t="s">
        <v>0</v>
      </c>
      <c r="G1" t="s">
        <v>2</v>
      </c>
    </row>
    <row r="2" spans="1:13" x14ac:dyDescent="0.2">
      <c r="A2" s="1" t="s">
        <v>5</v>
      </c>
      <c r="B2" s="1" t="s">
        <v>21</v>
      </c>
      <c r="C2" s="3">
        <v>0.49299999999999999</v>
      </c>
      <c r="D2" s="3">
        <v>0.46300000000000002</v>
      </c>
      <c r="E2" s="3">
        <v>0.45100000000000001</v>
      </c>
      <c r="F2" s="3">
        <v>0.38900000000000001</v>
      </c>
      <c r="G2" s="3">
        <v>0.441</v>
      </c>
    </row>
    <row r="3" spans="1:13" x14ac:dyDescent="0.2">
      <c r="A3" s="1" t="s">
        <v>6</v>
      </c>
      <c r="B3" s="1" t="s">
        <v>21</v>
      </c>
      <c r="C3" s="3">
        <v>0.14599999999999999</v>
      </c>
      <c r="D3" s="3">
        <v>0.17199999999999999</v>
      </c>
      <c r="E3" s="3">
        <v>0.14499999999999999</v>
      </c>
      <c r="F3" s="3">
        <v>4.4999999999999998E-2</v>
      </c>
      <c r="G3" s="3">
        <v>5.1999999999999998E-2</v>
      </c>
    </row>
    <row r="4" spans="1:13" x14ac:dyDescent="0.2">
      <c r="A4" s="1" t="s">
        <v>7</v>
      </c>
      <c r="B4" s="1" t="s">
        <v>21</v>
      </c>
      <c r="C4">
        <v>0.161</v>
      </c>
      <c r="D4">
        <v>0.185</v>
      </c>
      <c r="E4">
        <v>0.13400000000000001</v>
      </c>
      <c r="F4">
        <v>0.127</v>
      </c>
      <c r="G4">
        <v>0.14599999999999999</v>
      </c>
      <c r="I4" s="2"/>
      <c r="J4" s="2"/>
      <c r="K4" s="2"/>
      <c r="L4" s="2"/>
      <c r="M4" s="2"/>
    </row>
    <row r="5" spans="1:13" x14ac:dyDescent="0.2">
      <c r="A5" s="1" t="s">
        <v>8</v>
      </c>
      <c r="B5" s="1" t="s">
        <v>21</v>
      </c>
      <c r="C5">
        <v>2.3E-2</v>
      </c>
      <c r="D5">
        <v>0.02</v>
      </c>
      <c r="E5">
        <v>1.8000000000000002E-2</v>
      </c>
      <c r="F5">
        <v>2.1000000000000001E-2</v>
      </c>
      <c r="G5">
        <v>2.4E-2</v>
      </c>
      <c r="I5" s="2"/>
      <c r="J5" s="2"/>
      <c r="K5" s="2"/>
      <c r="L5" s="2"/>
      <c r="M5" s="2"/>
    </row>
    <row r="6" spans="1:13" x14ac:dyDescent="0.2">
      <c r="A6" s="1" t="s">
        <v>9</v>
      </c>
      <c r="B6" s="1" t="s">
        <v>21</v>
      </c>
      <c r="C6">
        <v>0.11599999999999999</v>
      </c>
      <c r="D6">
        <v>0.10099999999999999</v>
      </c>
      <c r="E6">
        <v>9.6000000000000002E-2</v>
      </c>
      <c r="F6">
        <v>9.9000000000000005E-2</v>
      </c>
      <c r="G6">
        <v>0.11599999999999999</v>
      </c>
      <c r="I6" s="2"/>
      <c r="J6" s="2"/>
      <c r="K6" s="2"/>
      <c r="L6" s="2"/>
      <c r="M6" s="2"/>
    </row>
    <row r="7" spans="1:13" x14ac:dyDescent="0.2">
      <c r="A7" s="1" t="s">
        <v>10</v>
      </c>
      <c r="B7" s="1" t="s">
        <v>21</v>
      </c>
      <c r="C7">
        <v>3.7000000000000005E-2</v>
      </c>
      <c r="D7">
        <v>3.4000000000000002E-2</v>
      </c>
      <c r="E7">
        <v>3.1E-2</v>
      </c>
      <c r="F7">
        <v>3.4000000000000002E-2</v>
      </c>
      <c r="G7">
        <v>3.9E-2</v>
      </c>
      <c r="I7" s="2"/>
      <c r="J7" s="2"/>
      <c r="K7" s="2"/>
      <c r="L7" s="2"/>
      <c r="M7" s="2"/>
    </row>
    <row r="8" spans="1:13" x14ac:dyDescent="0.2">
      <c r="A8" s="1" t="s">
        <v>11</v>
      </c>
      <c r="B8" s="6" t="s">
        <v>21</v>
      </c>
      <c r="C8">
        <v>2.2000000000000002E-2</v>
      </c>
      <c r="D8">
        <v>2.1000000000000001E-2</v>
      </c>
      <c r="E8">
        <v>2.6000000000000002E-2</v>
      </c>
      <c r="F8">
        <v>3.2000000000000001E-2</v>
      </c>
      <c r="G8">
        <v>3.5000000000000003E-2</v>
      </c>
      <c r="I8" s="2"/>
      <c r="J8" s="2"/>
      <c r="K8" s="2"/>
      <c r="L8" s="2"/>
      <c r="M8" s="2"/>
    </row>
    <row r="9" spans="1:13" x14ac:dyDescent="0.2">
      <c r="A9" s="1" t="s">
        <v>22</v>
      </c>
      <c r="B9" s="6" t="s">
        <v>21</v>
      </c>
      <c r="C9">
        <v>3.0000000000000001E-3</v>
      </c>
      <c r="D9">
        <v>4.0000000000000001E-3</v>
      </c>
      <c r="E9">
        <v>0.01</v>
      </c>
      <c r="F9">
        <v>1.3999999999999999E-2</v>
      </c>
      <c r="G9">
        <v>1.6E-2</v>
      </c>
      <c r="I9" s="2"/>
      <c r="J9" s="2"/>
      <c r="K9" s="2"/>
      <c r="L9" s="2"/>
      <c r="M9" s="2"/>
    </row>
    <row r="10" spans="1:13" x14ac:dyDescent="0.2">
      <c r="A10" s="1"/>
      <c r="B10" s="1"/>
      <c r="C10" s="3"/>
      <c r="D10" s="3"/>
      <c r="E10" s="3"/>
      <c r="F10" s="3"/>
      <c r="G10" s="3"/>
      <c r="H1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4A6BF-5FFF-414B-8906-4801A8BAEBA8}">
  <sheetPr codeName="Sheet5">
    <tabColor theme="8"/>
  </sheetPr>
  <dimension ref="A1:G9"/>
  <sheetViews>
    <sheetView workbookViewId="0">
      <selection activeCell="I30" sqref="A1:I30"/>
    </sheetView>
  </sheetViews>
  <sheetFormatPr baseColWidth="10" defaultRowHeight="16" x14ac:dyDescent="0.2"/>
  <cols>
    <col min="1" max="1" width="16.5" bestFit="1" customWidth="1"/>
  </cols>
  <sheetData>
    <row r="1" spans="1:7" x14ac:dyDescent="0.2">
      <c r="C1" t="s">
        <v>3</v>
      </c>
      <c r="D1" t="s">
        <v>4</v>
      </c>
      <c r="E1" t="s">
        <v>1</v>
      </c>
      <c r="F1" t="s">
        <v>0</v>
      </c>
      <c r="G1" t="s">
        <v>2</v>
      </c>
    </row>
    <row r="2" spans="1:7" x14ac:dyDescent="0.2">
      <c r="A2" t="s">
        <v>24</v>
      </c>
      <c r="B2" t="s">
        <v>15</v>
      </c>
      <c r="C2">
        <v>1800</v>
      </c>
      <c r="D2">
        <v>1840</v>
      </c>
      <c r="E2">
        <v>2200</v>
      </c>
      <c r="F2">
        <v>2350</v>
      </c>
      <c r="G2">
        <v>2350</v>
      </c>
    </row>
    <row r="3" spans="1:7" x14ac:dyDescent="0.2">
      <c r="A3" t="s">
        <v>17</v>
      </c>
      <c r="B3" t="s">
        <v>16</v>
      </c>
      <c r="C3">
        <v>0</v>
      </c>
      <c r="D3">
        <v>0</v>
      </c>
      <c r="E3">
        <v>14</v>
      </c>
      <c r="F3">
        <v>90</v>
      </c>
      <c r="G3">
        <v>2</v>
      </c>
    </row>
    <row r="4" spans="1:7" x14ac:dyDescent="0.2">
      <c r="A4" t="s">
        <v>18</v>
      </c>
      <c r="B4" t="s">
        <v>23</v>
      </c>
      <c r="C4">
        <v>0</v>
      </c>
      <c r="D4">
        <v>0</v>
      </c>
      <c r="E4">
        <v>0</v>
      </c>
      <c r="F4">
        <v>0</v>
      </c>
      <c r="G4">
        <v>115</v>
      </c>
    </row>
    <row r="5" spans="1:7" x14ac:dyDescent="0.2">
      <c r="A5" t="s">
        <v>13</v>
      </c>
      <c r="B5" t="s">
        <v>16</v>
      </c>
      <c r="C5">
        <v>2500</v>
      </c>
      <c r="D5">
        <v>2500</v>
      </c>
      <c r="E5">
        <v>2500</v>
      </c>
      <c r="F5">
        <v>2500</v>
      </c>
      <c r="G5">
        <v>2500</v>
      </c>
    </row>
    <row r="6" spans="1:7" x14ac:dyDescent="0.2">
      <c r="A6" t="s">
        <v>25</v>
      </c>
      <c r="B6" t="s">
        <v>27</v>
      </c>
      <c r="C6">
        <v>14</v>
      </c>
      <c r="D6">
        <v>10.199999999999999</v>
      </c>
      <c r="E6">
        <v>3</v>
      </c>
      <c r="F6">
        <v>18.5</v>
      </c>
      <c r="G6">
        <v>1.3</v>
      </c>
    </row>
    <row r="7" spans="1:7" x14ac:dyDescent="0.2">
      <c r="A7" t="s">
        <v>26</v>
      </c>
      <c r="B7" t="s">
        <v>27</v>
      </c>
      <c r="C7">
        <v>9.6999999999999993</v>
      </c>
      <c r="D7">
        <v>7.9</v>
      </c>
      <c r="E7">
        <v>10.6</v>
      </c>
      <c r="F7">
        <v>26</v>
      </c>
      <c r="G7">
        <v>1.1000000000000001</v>
      </c>
    </row>
    <row r="8" spans="1:7" x14ac:dyDescent="0.2">
      <c r="A8" t="s">
        <v>33</v>
      </c>
      <c r="E8">
        <v>15</v>
      </c>
    </row>
    <row r="9" spans="1:7" x14ac:dyDescent="0.2">
      <c r="A9" t="s">
        <v>34</v>
      </c>
      <c r="E9">
        <v>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8646-3C02-F640-A93C-87DDC6932B6E}">
  <sheetPr codeName="Sheet6">
    <tabColor theme="8"/>
  </sheetPr>
  <dimension ref="A1:G9"/>
  <sheetViews>
    <sheetView workbookViewId="0">
      <selection activeCell="I31" sqref="A1:I31"/>
    </sheetView>
  </sheetViews>
  <sheetFormatPr baseColWidth="10" defaultRowHeight="16" x14ac:dyDescent="0.2"/>
  <sheetData>
    <row r="1" spans="1:7" x14ac:dyDescent="0.2">
      <c r="C1" t="s">
        <v>3</v>
      </c>
      <c r="D1" t="s">
        <v>4</v>
      </c>
      <c r="E1" t="s">
        <v>1</v>
      </c>
      <c r="F1" t="s">
        <v>0</v>
      </c>
      <c r="G1" t="s">
        <v>2</v>
      </c>
    </row>
    <row r="2" spans="1:7" x14ac:dyDescent="0.2">
      <c r="A2" t="s">
        <v>24</v>
      </c>
      <c r="B2" t="s">
        <v>15</v>
      </c>
      <c r="C2">
        <v>1570</v>
      </c>
      <c r="D2">
        <v>1610</v>
      </c>
      <c r="E2">
        <v>1900</v>
      </c>
      <c r="F2">
        <v>1900</v>
      </c>
      <c r="G2">
        <v>1880</v>
      </c>
    </row>
    <row r="3" spans="1:7" x14ac:dyDescent="0.2">
      <c r="A3" t="s">
        <v>17</v>
      </c>
      <c r="B3" t="s">
        <v>16</v>
      </c>
      <c r="C3">
        <v>0</v>
      </c>
      <c r="D3">
        <v>0</v>
      </c>
      <c r="E3">
        <v>14</v>
      </c>
      <c r="F3">
        <v>75</v>
      </c>
      <c r="G3">
        <v>1.4</v>
      </c>
    </row>
    <row r="4" spans="1:7" x14ac:dyDescent="0.2">
      <c r="A4" t="s">
        <v>18</v>
      </c>
      <c r="B4" t="s">
        <v>23</v>
      </c>
      <c r="C4">
        <v>0</v>
      </c>
      <c r="D4">
        <v>0</v>
      </c>
      <c r="E4">
        <v>0</v>
      </c>
      <c r="F4">
        <v>0</v>
      </c>
      <c r="G4">
        <v>95</v>
      </c>
    </row>
    <row r="5" spans="1:7" x14ac:dyDescent="0.2">
      <c r="A5" t="s">
        <v>13</v>
      </c>
      <c r="B5" t="s">
        <v>16</v>
      </c>
      <c r="C5">
        <v>2500</v>
      </c>
      <c r="D5">
        <v>2500</v>
      </c>
      <c r="E5">
        <v>2500</v>
      </c>
      <c r="F5">
        <v>2500</v>
      </c>
      <c r="G5">
        <v>2500</v>
      </c>
    </row>
    <row r="6" spans="1:7" x14ac:dyDescent="0.2">
      <c r="A6" t="s">
        <v>25</v>
      </c>
      <c r="B6" t="s">
        <v>27</v>
      </c>
      <c r="C6">
        <v>10</v>
      </c>
      <c r="D6">
        <v>6.9</v>
      </c>
      <c r="E6">
        <v>2</v>
      </c>
      <c r="F6">
        <v>16.5</v>
      </c>
      <c r="G6">
        <v>1.2</v>
      </c>
    </row>
    <row r="7" spans="1:7" x14ac:dyDescent="0.2">
      <c r="A7" t="s">
        <v>26</v>
      </c>
      <c r="B7" t="s">
        <v>27</v>
      </c>
      <c r="C7">
        <v>6.9</v>
      </c>
      <c r="D7">
        <v>5.0999999999999996</v>
      </c>
      <c r="E7">
        <v>7.6</v>
      </c>
      <c r="F7">
        <v>23</v>
      </c>
      <c r="G7">
        <v>1</v>
      </c>
    </row>
    <row r="8" spans="1:7" x14ac:dyDescent="0.2">
      <c r="A8" t="s">
        <v>33</v>
      </c>
      <c r="E8">
        <v>15</v>
      </c>
    </row>
    <row r="9" spans="1:7" x14ac:dyDescent="0.2">
      <c r="A9" t="s">
        <v>34</v>
      </c>
      <c r="E9">
        <v>1.5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1288F-8243-3E4E-8873-E3B45B05488D}">
  <sheetPr codeName="Sheet7">
    <tabColor theme="8"/>
  </sheetPr>
  <dimension ref="A1:G9"/>
  <sheetViews>
    <sheetView workbookViewId="0">
      <selection sqref="A1:K23"/>
    </sheetView>
  </sheetViews>
  <sheetFormatPr baseColWidth="10" defaultRowHeight="16" x14ac:dyDescent="0.2"/>
  <sheetData>
    <row r="1" spans="1:7" x14ac:dyDescent="0.2">
      <c r="C1" t="s">
        <v>3</v>
      </c>
      <c r="D1" t="s">
        <v>4</v>
      </c>
      <c r="E1" t="s">
        <v>1</v>
      </c>
      <c r="F1" t="s">
        <v>0</v>
      </c>
      <c r="G1" t="s">
        <v>2</v>
      </c>
    </row>
    <row r="2" spans="1:7" x14ac:dyDescent="0.2">
      <c r="A2" t="s">
        <v>24</v>
      </c>
      <c r="B2" t="s">
        <v>15</v>
      </c>
      <c r="C2">
        <v>1340</v>
      </c>
      <c r="D2">
        <v>1450</v>
      </c>
      <c r="E2">
        <v>1550</v>
      </c>
      <c r="F2">
        <v>1550</v>
      </c>
      <c r="G2">
        <v>1550</v>
      </c>
    </row>
    <row r="3" spans="1:7" x14ac:dyDescent="0.2">
      <c r="A3" t="s">
        <v>17</v>
      </c>
      <c r="B3" t="s">
        <v>16</v>
      </c>
      <c r="C3">
        <v>0</v>
      </c>
      <c r="D3">
        <v>0</v>
      </c>
      <c r="E3">
        <v>10</v>
      </c>
      <c r="F3">
        <v>45</v>
      </c>
      <c r="G3">
        <v>1.4</v>
      </c>
    </row>
    <row r="4" spans="1:7" x14ac:dyDescent="0.2">
      <c r="A4" t="s">
        <v>18</v>
      </c>
      <c r="B4" t="s">
        <v>23</v>
      </c>
      <c r="C4">
        <v>0</v>
      </c>
      <c r="D4">
        <v>0</v>
      </c>
      <c r="E4">
        <v>0</v>
      </c>
      <c r="F4">
        <v>0</v>
      </c>
      <c r="G4">
        <v>75</v>
      </c>
    </row>
    <row r="5" spans="1:7" x14ac:dyDescent="0.2">
      <c r="A5" t="s">
        <v>13</v>
      </c>
      <c r="B5" t="s">
        <v>16</v>
      </c>
      <c r="C5">
        <v>2500</v>
      </c>
      <c r="D5">
        <v>2500</v>
      </c>
      <c r="E5">
        <v>2500</v>
      </c>
      <c r="F5">
        <v>2500</v>
      </c>
      <c r="G5">
        <v>2500</v>
      </c>
    </row>
    <row r="6" spans="1:7" x14ac:dyDescent="0.2">
      <c r="A6" t="s">
        <v>25</v>
      </c>
      <c r="B6" t="s">
        <v>27</v>
      </c>
      <c r="C6">
        <v>7.5</v>
      </c>
      <c r="D6">
        <v>5.9</v>
      </c>
      <c r="E6">
        <v>1.6</v>
      </c>
      <c r="F6">
        <v>14</v>
      </c>
      <c r="G6">
        <v>1.1000000000000001</v>
      </c>
    </row>
    <row r="7" spans="1:7" x14ac:dyDescent="0.2">
      <c r="A7" t="s">
        <v>26</v>
      </c>
      <c r="B7" t="s">
        <v>27</v>
      </c>
      <c r="C7">
        <v>5.6</v>
      </c>
      <c r="D7">
        <v>4.7</v>
      </c>
      <c r="E7">
        <v>6.2</v>
      </c>
      <c r="F7">
        <v>20.5</v>
      </c>
      <c r="G7">
        <v>0.9</v>
      </c>
    </row>
    <row r="8" spans="1:7" x14ac:dyDescent="0.2">
      <c r="A8" t="s">
        <v>33</v>
      </c>
      <c r="E8">
        <v>11</v>
      </c>
    </row>
    <row r="9" spans="1:7" x14ac:dyDescent="0.2">
      <c r="A9" t="s">
        <v>34</v>
      </c>
      <c r="E9">
        <v>1.1000000000000001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3648-8DA0-DB49-BA29-DA3B87FEFA9B}">
  <sheetPr codeName="Sheet8">
    <tabColor theme="8"/>
  </sheetPr>
  <dimension ref="A1:G9"/>
  <sheetViews>
    <sheetView workbookViewId="0">
      <selection activeCell="G19" sqref="G19"/>
    </sheetView>
  </sheetViews>
  <sheetFormatPr baseColWidth="10" defaultRowHeight="16" x14ac:dyDescent="0.2"/>
  <cols>
    <col min="1" max="1" width="18.5" bestFit="1" customWidth="1"/>
  </cols>
  <sheetData>
    <row r="1" spans="1:7" x14ac:dyDescent="0.2">
      <c r="C1" t="s">
        <v>3</v>
      </c>
      <c r="D1" t="s">
        <v>4</v>
      </c>
      <c r="E1" t="s">
        <v>1</v>
      </c>
      <c r="F1" t="s">
        <v>0</v>
      </c>
      <c r="G1" t="s">
        <v>2</v>
      </c>
    </row>
    <row r="2" spans="1:7" x14ac:dyDescent="0.2">
      <c r="A2" t="s">
        <v>24</v>
      </c>
      <c r="B2" t="s">
        <v>15</v>
      </c>
      <c r="C2">
        <v>1140</v>
      </c>
      <c r="D2">
        <v>1250</v>
      </c>
      <c r="E2">
        <v>1300</v>
      </c>
      <c r="F2">
        <v>1300</v>
      </c>
      <c r="G2">
        <v>1300</v>
      </c>
    </row>
    <row r="3" spans="1:7" x14ac:dyDescent="0.2">
      <c r="A3" t="s">
        <v>17</v>
      </c>
      <c r="B3" t="s">
        <v>16</v>
      </c>
      <c r="C3">
        <v>0</v>
      </c>
      <c r="D3">
        <v>0</v>
      </c>
      <c r="E3">
        <v>7</v>
      </c>
      <c r="F3">
        <v>30</v>
      </c>
      <c r="G3">
        <v>1.4</v>
      </c>
    </row>
    <row r="4" spans="1:7" x14ac:dyDescent="0.2">
      <c r="A4" t="s">
        <v>18</v>
      </c>
      <c r="B4" t="s">
        <v>23</v>
      </c>
      <c r="C4">
        <v>0</v>
      </c>
      <c r="D4">
        <v>0</v>
      </c>
      <c r="E4">
        <v>0</v>
      </c>
      <c r="F4">
        <v>0</v>
      </c>
      <c r="G4">
        <v>60</v>
      </c>
    </row>
    <row r="5" spans="1:7" x14ac:dyDescent="0.2">
      <c r="A5" t="s">
        <v>13</v>
      </c>
      <c r="B5" t="s">
        <v>16</v>
      </c>
      <c r="C5">
        <v>2500</v>
      </c>
      <c r="D5">
        <v>2500</v>
      </c>
      <c r="E5">
        <v>2500</v>
      </c>
      <c r="F5">
        <v>2500</v>
      </c>
      <c r="G5">
        <v>2500</v>
      </c>
    </row>
    <row r="6" spans="1:7" x14ac:dyDescent="0.2">
      <c r="A6" t="s">
        <v>25</v>
      </c>
      <c r="B6" t="s">
        <v>27</v>
      </c>
      <c r="C6">
        <v>6.5</v>
      </c>
      <c r="D6">
        <v>5.5</v>
      </c>
      <c r="E6">
        <v>1.4</v>
      </c>
      <c r="F6">
        <v>13</v>
      </c>
      <c r="G6">
        <v>1</v>
      </c>
    </row>
    <row r="7" spans="1:7" x14ac:dyDescent="0.2">
      <c r="A7" t="s">
        <v>26</v>
      </c>
      <c r="B7" t="s">
        <v>27</v>
      </c>
      <c r="C7">
        <v>4.9000000000000004</v>
      </c>
      <c r="D7">
        <v>4.2</v>
      </c>
      <c r="E7">
        <v>5.4</v>
      </c>
      <c r="F7">
        <v>19</v>
      </c>
      <c r="G7">
        <v>0.8</v>
      </c>
    </row>
    <row r="8" spans="1:7" x14ac:dyDescent="0.2">
      <c r="A8" t="s">
        <v>33</v>
      </c>
      <c r="E8">
        <v>7</v>
      </c>
    </row>
    <row r="9" spans="1:7" x14ac:dyDescent="0.2">
      <c r="A9" t="s">
        <v>34</v>
      </c>
      <c r="E9">
        <v>0.7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A48A-4F02-024C-A8F4-C60BAA25FB37}">
  <sheetPr codeName="Sheet9">
    <tabColor theme="9"/>
  </sheetPr>
  <dimension ref="A1:E13"/>
  <sheetViews>
    <sheetView zoomScale="150" workbookViewId="0">
      <selection activeCell="C9" sqref="C9:E9"/>
    </sheetView>
  </sheetViews>
  <sheetFormatPr baseColWidth="10" defaultRowHeight="16" x14ac:dyDescent="0.2"/>
  <cols>
    <col min="3" max="3" width="13.6640625" bestFit="1" customWidth="1"/>
  </cols>
  <sheetData>
    <row r="1" spans="1:5" x14ac:dyDescent="0.2">
      <c r="A1" t="s">
        <v>12</v>
      </c>
      <c r="B1" t="s">
        <v>19</v>
      </c>
      <c r="C1" t="s">
        <v>35</v>
      </c>
      <c r="D1" t="s">
        <v>36</v>
      </c>
      <c r="E1" t="s">
        <v>37</v>
      </c>
    </row>
    <row r="2" spans="1:5" x14ac:dyDescent="0.2">
      <c r="A2" s="1" t="s">
        <v>5</v>
      </c>
      <c r="B2" t="s">
        <v>15</v>
      </c>
      <c r="C2">
        <v>1.956</v>
      </c>
      <c r="D2">
        <v>1.865</v>
      </c>
      <c r="E2">
        <v>1.956</v>
      </c>
    </row>
    <row r="3" spans="1:5" x14ac:dyDescent="0.2">
      <c r="A3" s="1" t="s">
        <v>6</v>
      </c>
      <c r="B3" t="s">
        <v>15</v>
      </c>
      <c r="C3">
        <v>1.708</v>
      </c>
      <c r="D3">
        <v>1.5169999999999999</v>
      </c>
      <c r="E3">
        <v>1.708</v>
      </c>
    </row>
    <row r="4" spans="1:5" x14ac:dyDescent="0.2">
      <c r="A4" s="1" t="s">
        <v>7</v>
      </c>
      <c r="B4" t="s">
        <v>15</v>
      </c>
      <c r="C4">
        <v>14.114000000000001</v>
      </c>
      <c r="D4">
        <v>7.3760000000000003</v>
      </c>
      <c r="E4">
        <v>14.114000000000001</v>
      </c>
    </row>
    <row r="5" spans="1:5" x14ac:dyDescent="0.2">
      <c r="A5" s="1" t="s">
        <v>8</v>
      </c>
      <c r="B5" t="s">
        <v>15</v>
      </c>
      <c r="C5">
        <v>1.145</v>
      </c>
      <c r="D5">
        <v>1.099</v>
      </c>
      <c r="E5">
        <v>1.145</v>
      </c>
    </row>
    <row r="6" spans="1:5" x14ac:dyDescent="0.2">
      <c r="A6" s="1" t="s">
        <v>9</v>
      </c>
      <c r="B6" t="s">
        <v>15</v>
      </c>
      <c r="C6">
        <v>1.99</v>
      </c>
      <c r="D6">
        <v>1.99</v>
      </c>
      <c r="E6">
        <v>1.99</v>
      </c>
    </row>
    <row r="7" spans="1:5" x14ac:dyDescent="0.2">
      <c r="A7" s="1" t="s">
        <v>10</v>
      </c>
      <c r="B7" t="s">
        <v>15</v>
      </c>
      <c r="C7">
        <v>2.6560000000000001</v>
      </c>
      <c r="D7">
        <v>2.036</v>
      </c>
      <c r="E7">
        <v>2.6560000000000001</v>
      </c>
    </row>
    <row r="8" spans="1:5" x14ac:dyDescent="0.2">
      <c r="A8" s="1" t="s">
        <v>11</v>
      </c>
      <c r="B8" t="s">
        <v>15</v>
      </c>
      <c r="C8">
        <v>3.879</v>
      </c>
      <c r="D8">
        <v>2.1760000000000002</v>
      </c>
      <c r="E8">
        <v>3.879</v>
      </c>
    </row>
    <row r="9" spans="1:5" x14ac:dyDescent="0.2">
      <c r="A9" s="1" t="s">
        <v>13</v>
      </c>
      <c r="B9" t="s">
        <v>16</v>
      </c>
      <c r="C9">
        <v>0.45128000000000001</v>
      </c>
      <c r="D9">
        <v>5.6000000000000001E-2</v>
      </c>
      <c r="E9">
        <v>1.018</v>
      </c>
    </row>
    <row r="10" spans="1:5" x14ac:dyDescent="0.2">
      <c r="A10" s="4" t="s">
        <v>17</v>
      </c>
      <c r="B10" t="s">
        <v>38</v>
      </c>
      <c r="C10">
        <v>87</v>
      </c>
      <c r="D10">
        <v>62</v>
      </c>
      <c r="E10">
        <v>146</v>
      </c>
    </row>
    <row r="11" spans="1:5" x14ac:dyDescent="0.2">
      <c r="A11" s="5" t="s">
        <v>18</v>
      </c>
      <c r="B11" t="s">
        <v>20</v>
      </c>
      <c r="C11">
        <v>30</v>
      </c>
      <c r="D11">
        <v>25</v>
      </c>
      <c r="E11">
        <v>33</v>
      </c>
    </row>
    <row r="13" spans="1:5" x14ac:dyDescent="0.2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mat_ct4</vt:lpstr>
      <vt:lpstr>mat_ct3</vt:lpstr>
      <vt:lpstr>mat_ct2</vt:lpstr>
      <vt:lpstr>mat_ct1</vt:lpstr>
      <vt:lpstr>car_specs_ct4</vt:lpstr>
      <vt:lpstr>car_specs_ct3</vt:lpstr>
      <vt:lpstr>car_specs_ct2</vt:lpstr>
      <vt:lpstr>car_specs_ct1</vt:lpstr>
      <vt:lpstr>cc_impact_prod</vt:lpstr>
      <vt:lpstr>Sheet1</vt:lpstr>
      <vt:lpstr>cc_impact_use</vt:lpstr>
      <vt:lpstr>cc_electricity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2021-05-19T10:56:21Z</dcterms:created>
  <dcterms:modified xsi:type="dcterms:W3CDTF">2021-05-30T13:21:59Z</dcterms:modified>
</cp:coreProperties>
</file>