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olina.moreno2/Documents/Codigos/uncomtrade/data/"/>
    </mc:Choice>
  </mc:AlternateContent>
  <xr:revisionPtr revIDLastSave="0" documentId="13_ncr:1_{6784848A-C26E-7545-8837-7BB885B4F433}" xr6:coauthVersionLast="47" xr6:coauthVersionMax="47" xr10:uidLastSave="{00000000-0000-0000-0000-000000000000}"/>
  <bookViews>
    <workbookView minimized="1" xWindow="700" yWindow="780" windowWidth="27640" windowHeight="15300" xr2:uid="{6BD77C6A-2D36-9546-ADEF-433D52BAEC8A}"/>
  </bookViews>
  <sheets>
    <sheet name="historico_wi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1" i="1"/>
  <c r="J22" i="1"/>
  <c r="J23" i="1"/>
  <c r="J24" i="1"/>
  <c r="J20" i="1"/>
  <c r="I16" i="1"/>
  <c r="I17" i="1"/>
  <c r="I18" i="1"/>
  <c r="I19" i="1"/>
  <c r="I20" i="1"/>
  <c r="I21" i="1"/>
  <c r="I22" i="1"/>
  <c r="I23" i="1"/>
  <c r="I24" i="1"/>
  <c r="I15" i="1"/>
  <c r="G16" i="1"/>
  <c r="G17" i="1"/>
  <c r="G18" i="1"/>
  <c r="G19" i="1"/>
  <c r="G20" i="1"/>
  <c r="G21" i="1"/>
  <c r="G22" i="1"/>
  <c r="G23" i="1"/>
  <c r="G24" i="1"/>
  <c r="G15" i="1"/>
  <c r="F16" i="1"/>
  <c r="F17" i="1"/>
  <c r="F18" i="1"/>
  <c r="F19" i="1"/>
  <c r="F20" i="1"/>
  <c r="F21" i="1"/>
  <c r="F22" i="1"/>
  <c r="F23" i="1"/>
  <c r="F24" i="1"/>
  <c r="F15" i="1"/>
  <c r="B27" i="1"/>
  <c r="B28" i="1"/>
  <c r="B29" i="1"/>
  <c r="B30" i="1"/>
  <c r="B31" i="1"/>
  <c r="B32" i="1"/>
  <c r="B33" i="1"/>
  <c r="B34" i="1"/>
  <c r="B35" i="1"/>
  <c r="B26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2" i="1"/>
  <c r="G2" i="1" s="1"/>
</calcChain>
</file>

<file path=xl/sharedStrings.xml><?xml version="1.0" encoding="utf-8"?>
<sst xmlns="http://schemas.openxmlformats.org/spreadsheetml/2006/main" count="14" uniqueCount="8">
  <si>
    <t>ref_year</t>
  </si>
  <si>
    <t>outros</t>
  </si>
  <si>
    <t>eletrico_puro</t>
  </si>
  <si>
    <t>hibridos</t>
  </si>
  <si>
    <t>total</t>
  </si>
  <si>
    <t>pct_eletricos_hibridos</t>
  </si>
  <si>
    <t>hibridos_com_plug</t>
  </si>
  <si>
    <t>eletricos_hibridos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</si>
</sst>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8EF3-1E0C-854B-897E-DE230532BA08}">
  <dimension ref="A1:K35"/>
  <sheetViews>
    <sheetView tabSelected="1" workbookViewId="0">
      <selection activeCell="K25" sqref="K25"/>
    </sheetView>
  </sheetViews>
  <sheetFormatPr baseColWidth="10" defaultRowHeight="16" x14ac:dyDescent="0.2"/>
  <cols>
    <col min="1" max="1" width="14.5" customWidth="1"/>
    <col min="2" max="2" width="18.1640625" customWidth="1"/>
    <col min="3" max="3" width="24.6640625" customWidth="1"/>
    <col min="4" max="4" width="15" customWidth="1"/>
    <col min="5" max="5" width="16.33203125" bestFit="1" customWidth="1"/>
    <col min="6" max="6" width="18.83203125" customWidth="1"/>
    <col min="7" max="7" width="23.33203125" style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s="1" t="s">
        <v>5</v>
      </c>
    </row>
    <row r="2" spans="1:9" x14ac:dyDescent="0.2">
      <c r="A2">
        <v>2014</v>
      </c>
      <c r="B2">
        <v>1069287</v>
      </c>
      <c r="C2">
        <v>0</v>
      </c>
      <c r="D2">
        <v>0</v>
      </c>
      <c r="F2">
        <f>SUM(B2:D2)</f>
        <v>1069287</v>
      </c>
      <c r="G2" s="2">
        <f>((C2+D2)*100)/F2</f>
        <v>0</v>
      </c>
    </row>
    <row r="3" spans="1:9" x14ac:dyDescent="0.2">
      <c r="A3">
        <v>2015</v>
      </c>
      <c r="B3">
        <v>329742</v>
      </c>
      <c r="C3">
        <v>0</v>
      </c>
      <c r="D3">
        <v>0</v>
      </c>
      <c r="F3">
        <f t="shared" ref="F3:F11" si="0">SUM(B3:D3)</f>
        <v>329742</v>
      </c>
      <c r="G3" s="2">
        <f t="shared" ref="G3:G11" si="1">((C3+D3)*100)/F3</f>
        <v>0</v>
      </c>
    </row>
    <row r="4" spans="1:9" x14ac:dyDescent="0.2">
      <c r="A4">
        <v>2016</v>
      </c>
      <c r="B4">
        <v>385448</v>
      </c>
      <c r="C4">
        <v>0</v>
      </c>
      <c r="D4">
        <v>0</v>
      </c>
      <c r="F4">
        <f t="shared" si="0"/>
        <v>385448</v>
      </c>
      <c r="G4" s="2">
        <f t="shared" si="1"/>
        <v>0</v>
      </c>
    </row>
    <row r="5" spans="1:9" x14ac:dyDescent="0.2">
      <c r="A5">
        <v>2017</v>
      </c>
      <c r="B5">
        <v>645802</v>
      </c>
      <c r="C5">
        <v>0</v>
      </c>
      <c r="D5">
        <v>0</v>
      </c>
      <c r="F5">
        <f t="shared" si="0"/>
        <v>645802</v>
      </c>
      <c r="G5" s="2">
        <f t="shared" si="1"/>
        <v>0</v>
      </c>
    </row>
    <row r="6" spans="1:9" x14ac:dyDescent="0.2">
      <c r="A6">
        <v>2018</v>
      </c>
      <c r="B6">
        <v>1349406</v>
      </c>
      <c r="C6">
        <v>141744</v>
      </c>
      <c r="D6">
        <v>4460</v>
      </c>
      <c r="F6">
        <f t="shared" si="0"/>
        <v>1495610</v>
      </c>
      <c r="G6" s="2">
        <f t="shared" si="1"/>
        <v>9.7755430894417668</v>
      </c>
    </row>
    <row r="7" spans="1:9" x14ac:dyDescent="0.2">
      <c r="A7">
        <v>2019</v>
      </c>
      <c r="B7">
        <v>1271441</v>
      </c>
      <c r="C7">
        <v>240326</v>
      </c>
      <c r="D7">
        <v>12438</v>
      </c>
      <c r="F7">
        <f t="shared" si="0"/>
        <v>1524205</v>
      </c>
      <c r="G7" s="2">
        <f t="shared" si="1"/>
        <v>16.583333606699885</v>
      </c>
    </row>
    <row r="8" spans="1:9" x14ac:dyDescent="0.2">
      <c r="A8">
        <v>2020</v>
      </c>
      <c r="B8">
        <v>1499971</v>
      </c>
      <c r="C8">
        <v>193905</v>
      </c>
      <c r="D8">
        <v>24783</v>
      </c>
      <c r="F8">
        <f t="shared" si="0"/>
        <v>1718659</v>
      </c>
      <c r="G8" s="2">
        <f t="shared" si="1"/>
        <v>12.724339150465566</v>
      </c>
    </row>
    <row r="9" spans="1:9" x14ac:dyDescent="0.2">
      <c r="A9">
        <v>2021</v>
      </c>
      <c r="B9">
        <v>2493749</v>
      </c>
      <c r="C9">
        <v>498256</v>
      </c>
      <c r="D9">
        <v>43170</v>
      </c>
      <c r="F9">
        <f t="shared" si="0"/>
        <v>3035175</v>
      </c>
      <c r="G9" s="2">
        <f t="shared" si="1"/>
        <v>17.83837834721227</v>
      </c>
    </row>
    <row r="10" spans="1:9" x14ac:dyDescent="0.2">
      <c r="A10">
        <v>2022</v>
      </c>
      <c r="B10">
        <v>2602488</v>
      </c>
      <c r="C10">
        <v>943966</v>
      </c>
      <c r="D10">
        <v>94448</v>
      </c>
      <c r="F10">
        <f t="shared" si="0"/>
        <v>3640902</v>
      </c>
      <c r="G10" s="2">
        <f t="shared" si="1"/>
        <v>28.520789628504147</v>
      </c>
    </row>
    <row r="11" spans="1:9" x14ac:dyDescent="0.2">
      <c r="A11">
        <v>2023</v>
      </c>
      <c r="B11">
        <v>3703514</v>
      </c>
      <c r="C11">
        <v>1545831</v>
      </c>
      <c r="D11">
        <v>138316</v>
      </c>
      <c r="F11">
        <f t="shared" si="0"/>
        <v>5387661</v>
      </c>
      <c r="G11" s="2">
        <f t="shared" si="1"/>
        <v>31.259334987854654</v>
      </c>
    </row>
    <row r="14" spans="1:9" x14ac:dyDescent="0.2">
      <c r="A14" t="s">
        <v>0</v>
      </c>
      <c r="B14" t="s">
        <v>1</v>
      </c>
      <c r="C14" t="s">
        <v>2</v>
      </c>
      <c r="D14" t="s">
        <v>3</v>
      </c>
      <c r="E14" t="s">
        <v>6</v>
      </c>
      <c r="F14" t="s">
        <v>4</v>
      </c>
      <c r="G14" s="1" t="s">
        <v>5</v>
      </c>
      <c r="I14" t="s">
        <v>7</v>
      </c>
    </row>
    <row r="15" spans="1:9" x14ac:dyDescent="0.2">
      <c r="A15">
        <v>2014</v>
      </c>
      <c r="B15">
        <v>1058271</v>
      </c>
      <c r="C15">
        <v>0</v>
      </c>
      <c r="D15">
        <v>0</v>
      </c>
      <c r="E15">
        <v>0</v>
      </c>
      <c r="F15">
        <f>SUM(B15:E15)</f>
        <v>1058271</v>
      </c>
      <c r="G15" s="2">
        <f>((C15+E15)*100)/F15</f>
        <v>0</v>
      </c>
      <c r="I15">
        <f>SUM(C15+E15)</f>
        <v>0</v>
      </c>
    </row>
    <row r="16" spans="1:9" x14ac:dyDescent="0.2">
      <c r="A16">
        <v>2015</v>
      </c>
      <c r="B16">
        <v>325394</v>
      </c>
      <c r="C16">
        <v>0</v>
      </c>
      <c r="D16">
        <v>0</v>
      </c>
      <c r="E16">
        <v>0</v>
      </c>
      <c r="F16">
        <f t="shared" ref="F16:F24" si="2">SUM(B16:E16)</f>
        <v>325394</v>
      </c>
      <c r="G16" s="2">
        <f t="shared" ref="G16:G24" si="3">((C16+E16)*100)/F16</f>
        <v>0</v>
      </c>
      <c r="I16">
        <f t="shared" ref="I16:I24" si="4">SUM(C16+E16)</f>
        <v>0</v>
      </c>
    </row>
    <row r="17" spans="1:11" x14ac:dyDescent="0.2">
      <c r="A17">
        <v>2016</v>
      </c>
      <c r="B17">
        <v>382468</v>
      </c>
      <c r="C17">
        <v>0</v>
      </c>
      <c r="D17">
        <v>0</v>
      </c>
      <c r="E17">
        <v>0</v>
      </c>
      <c r="F17">
        <f t="shared" si="2"/>
        <v>382468</v>
      </c>
      <c r="G17" s="2">
        <f t="shared" si="3"/>
        <v>0</v>
      </c>
      <c r="I17">
        <f t="shared" si="4"/>
        <v>0</v>
      </c>
    </row>
    <row r="18" spans="1:11" x14ac:dyDescent="0.2">
      <c r="A18">
        <v>2017</v>
      </c>
      <c r="B18">
        <v>644372</v>
      </c>
      <c r="C18">
        <v>0</v>
      </c>
      <c r="D18">
        <v>0</v>
      </c>
      <c r="E18">
        <v>0</v>
      </c>
      <c r="F18">
        <f t="shared" si="2"/>
        <v>644372</v>
      </c>
      <c r="G18" s="2">
        <f t="shared" si="3"/>
        <v>0</v>
      </c>
      <c r="I18">
        <f t="shared" si="4"/>
        <v>0</v>
      </c>
    </row>
    <row r="19" spans="1:11" x14ac:dyDescent="0.2">
      <c r="A19">
        <v>2018</v>
      </c>
      <c r="B19">
        <v>1331334</v>
      </c>
      <c r="C19">
        <v>141744</v>
      </c>
      <c r="D19">
        <v>73</v>
      </c>
      <c r="E19">
        <v>4458</v>
      </c>
      <c r="F19">
        <f t="shared" si="2"/>
        <v>1477609</v>
      </c>
      <c r="G19" s="2">
        <f t="shared" si="3"/>
        <v>9.8944984769313127</v>
      </c>
      <c r="I19" s="3">
        <f t="shared" si="4"/>
        <v>146202</v>
      </c>
    </row>
    <row r="20" spans="1:11" x14ac:dyDescent="0.2">
      <c r="A20">
        <v>2019</v>
      </c>
      <c r="B20">
        <v>1251015</v>
      </c>
      <c r="C20">
        <v>240326</v>
      </c>
      <c r="D20">
        <v>148</v>
      </c>
      <c r="E20">
        <v>12401</v>
      </c>
      <c r="F20">
        <f t="shared" si="2"/>
        <v>1503890</v>
      </c>
      <c r="G20" s="2">
        <f t="shared" si="3"/>
        <v>16.804885995651279</v>
      </c>
      <c r="I20" s="3">
        <f t="shared" si="4"/>
        <v>252727</v>
      </c>
      <c r="J20">
        <f>((I20-I19)*100)/I19</f>
        <v>72.861520362238551</v>
      </c>
    </row>
    <row r="21" spans="1:11" x14ac:dyDescent="0.2">
      <c r="A21">
        <v>2020</v>
      </c>
      <c r="B21">
        <v>1492185</v>
      </c>
      <c r="C21">
        <v>193905</v>
      </c>
      <c r="D21">
        <v>1698</v>
      </c>
      <c r="E21">
        <v>24680</v>
      </c>
      <c r="F21">
        <f t="shared" si="2"/>
        <v>1712468</v>
      </c>
      <c r="G21" s="2">
        <f t="shared" si="3"/>
        <v>12.764326107115577</v>
      </c>
      <c r="I21" s="3">
        <f t="shared" si="4"/>
        <v>218585</v>
      </c>
      <c r="J21">
        <f t="shared" ref="J21:J24" si="5">((I21-I20)*100)/I20</f>
        <v>-13.509439038962991</v>
      </c>
    </row>
    <row r="22" spans="1:11" x14ac:dyDescent="0.2">
      <c r="A22">
        <v>2021</v>
      </c>
      <c r="B22">
        <v>2478767</v>
      </c>
      <c r="C22">
        <v>498256</v>
      </c>
      <c r="D22">
        <v>8643</v>
      </c>
      <c r="E22">
        <v>43170</v>
      </c>
      <c r="F22">
        <f t="shared" si="2"/>
        <v>3028836</v>
      </c>
      <c r="G22" s="2">
        <f t="shared" si="3"/>
        <v>17.875711989688448</v>
      </c>
      <c r="I22" s="3">
        <f t="shared" si="4"/>
        <v>541426</v>
      </c>
      <c r="J22">
        <f t="shared" si="5"/>
        <v>147.69586202163919</v>
      </c>
    </row>
    <row r="23" spans="1:11" x14ac:dyDescent="0.2">
      <c r="A23">
        <v>2022</v>
      </c>
      <c r="B23">
        <v>2583371</v>
      </c>
      <c r="C23">
        <v>943966</v>
      </c>
      <c r="D23">
        <v>17113</v>
      </c>
      <c r="E23">
        <v>94447</v>
      </c>
      <c r="F23">
        <f t="shared" si="2"/>
        <v>3638897</v>
      </c>
      <c r="G23" s="2">
        <f t="shared" si="3"/>
        <v>28.536476849990532</v>
      </c>
      <c r="I23" s="3">
        <f t="shared" si="4"/>
        <v>1038413</v>
      </c>
      <c r="J23">
        <f t="shared" si="5"/>
        <v>91.792230147794896</v>
      </c>
    </row>
    <row r="24" spans="1:11" x14ac:dyDescent="0.2">
      <c r="A24">
        <v>2023</v>
      </c>
      <c r="B24">
        <v>3621552</v>
      </c>
      <c r="C24">
        <v>1545831</v>
      </c>
      <c r="D24">
        <v>79003</v>
      </c>
      <c r="E24">
        <v>138314</v>
      </c>
      <c r="F24">
        <f t="shared" si="2"/>
        <v>5384700</v>
      </c>
      <c r="G24" s="2">
        <f t="shared" si="3"/>
        <v>31.276487083774398</v>
      </c>
      <c r="I24" s="3">
        <f t="shared" si="4"/>
        <v>1684145</v>
      </c>
      <c r="J24">
        <f t="shared" si="5"/>
        <v>62.184506549898742</v>
      </c>
      <c r="K24">
        <f>I24/I21</f>
        <v>7.7047601619507287</v>
      </c>
    </row>
    <row r="26" spans="1:11" x14ac:dyDescent="0.2">
      <c r="B26">
        <f>B2-B15</f>
        <v>11016</v>
      </c>
    </row>
    <row r="27" spans="1:11" x14ac:dyDescent="0.2">
      <c r="B27">
        <f t="shared" ref="B27:B35" si="6">B3-B16</f>
        <v>4348</v>
      </c>
    </row>
    <row r="28" spans="1:11" x14ac:dyDescent="0.2">
      <c r="B28">
        <f t="shared" si="6"/>
        <v>2980</v>
      </c>
    </row>
    <row r="29" spans="1:11" x14ac:dyDescent="0.2">
      <c r="B29">
        <f t="shared" si="6"/>
        <v>1430</v>
      </c>
    </row>
    <row r="30" spans="1:11" x14ac:dyDescent="0.2">
      <c r="B30">
        <f t="shared" si="6"/>
        <v>18072</v>
      </c>
    </row>
    <row r="31" spans="1:11" x14ac:dyDescent="0.2">
      <c r="B31">
        <f t="shared" si="6"/>
        <v>20426</v>
      </c>
    </row>
    <row r="32" spans="1:11" x14ac:dyDescent="0.2">
      <c r="B32">
        <f t="shared" si="6"/>
        <v>7786</v>
      </c>
    </row>
    <row r="33" spans="2:2" x14ac:dyDescent="0.2">
      <c r="B33">
        <f t="shared" si="6"/>
        <v>14982</v>
      </c>
    </row>
    <row r="34" spans="2:2" x14ac:dyDescent="0.2">
      <c r="B34">
        <f t="shared" si="6"/>
        <v>19117</v>
      </c>
    </row>
    <row r="35" spans="2:2" x14ac:dyDescent="0.2">
      <c r="B35">
        <f t="shared" si="6"/>
        <v>81962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historico_wide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Moreno</dc:creator>
  <cp:lastModifiedBy>Carolina Moreno</cp:lastModifiedBy>
  <dcterms:created xsi:type="dcterms:W3CDTF">2024-07-22T16:51:30Z</dcterms:created>
  <dcterms:modified xsi:type="dcterms:W3CDTF">2024-07-24T00:54:05Z</dcterms:modified>
</cp:coreProperties>
</file>