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2d549f024bb936d/Documentos/Projetos PUC/Storytelling.23/"/>
    </mc:Choice>
  </mc:AlternateContent>
  <xr:revisionPtr revIDLastSave="10" documentId="8_{BB83979D-DD14-4A33-B2D1-546D56E74421}" xr6:coauthVersionLast="47" xr6:coauthVersionMax="47" xr10:uidLastSave="{2068C1DF-D32E-4F39-A4B6-DDA4151701D4}"/>
  <bookViews>
    <workbookView minimized="1" xWindow="7470" yWindow="3105" windowWidth="13020" windowHeight="6000" xr2:uid="{00000000-000D-0000-FFFF-FFFF00000000}"/>
  </bookViews>
  <sheets>
    <sheet name="Dashboard" sheetId="5" r:id="rId1"/>
    <sheet name="Planilha2" sheetId="1" r:id="rId2"/>
    <sheet name="Planilha3" sheetId="12" r:id="rId3"/>
    <sheet name="Planilha4" sheetId="13" r:id="rId4"/>
  </sheets>
  <definedNames>
    <definedName name="DadosExternos_1" localSheetId="2" hidden="1">Planilha3!$A$3:$G$24</definedName>
    <definedName name="DadosExternos_1" localSheetId="3" hidden="1">Planilha4!$A$3:$G$8</definedName>
    <definedName name="DadosExternos_2" localSheetId="3" hidden="1">Planilha4!#REF!</definedName>
    <definedName name="Faixa_Etária">Planilha2!$A$3:$A$10</definedName>
    <definedName name="FE">Planilha2!$A$3:$A$10</definedName>
    <definedName name="RCentroOeste">Planilha2!$F$3:$F$10</definedName>
    <definedName name="Região_Nordeste">Planilha2!$C$3</definedName>
    <definedName name="Região_Norte">Planilha2!$B$3</definedName>
    <definedName name="Regiões">Planilha2!$B$3:$F$10</definedName>
    <definedName name="RN">Planilha2!$B$3:$B$10</definedName>
    <definedName name="RNordeste">Planilha2!$C$3:$C$10</definedName>
    <definedName name="RNorte">Planilha2!$B$3:$B$10</definedName>
    <definedName name="RSudeste">Planilha2!$D$3:$D$10</definedName>
    <definedName name="RSul">Planilha2!$E$3:$E$10</definedName>
    <definedName name="SegmentaçãodeDados_Faixa_Etária">#N/A</definedName>
    <definedName name="SegmentaçãodeDados_Regiões">#N/A</definedName>
    <definedName name="Total">Planilha2!#REF!</definedName>
  </definedNames>
  <calcPr calcId="191028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G11" i="13" l="1"/>
  <c r="J5" i="5"/>
  <c r="AJ44" i="5" l="1"/>
  <c r="AJ43" i="5"/>
  <c r="AJ42" i="5"/>
  <c r="AJ41" i="5"/>
  <c r="AJ40" i="5"/>
  <c r="AH31" i="5"/>
  <c r="AH32" i="5"/>
  <c r="AH33" i="5"/>
  <c r="AH34" i="5"/>
  <c r="AH35" i="5"/>
  <c r="B25" i="12"/>
  <c r="C25" i="12"/>
  <c r="D25" i="12"/>
  <c r="E25" i="12"/>
  <c r="F25" i="12"/>
  <c r="G25" i="12"/>
  <c r="AH18" i="5"/>
  <c r="AH17" i="5"/>
  <c r="AH16" i="5"/>
  <c r="AH15" i="5"/>
  <c r="AH14" i="5"/>
  <c r="AH5" i="5"/>
  <c r="AH6" i="5"/>
  <c r="AH7" i="5"/>
  <c r="AH8" i="5"/>
  <c r="AH9" i="5"/>
  <c r="AH10" i="5"/>
  <c r="AH11" i="5"/>
  <c r="P5" i="5"/>
  <c r="G5" i="13" l="1"/>
  <c r="G6" i="13"/>
  <c r="G7" i="13"/>
  <c r="G8" i="13"/>
  <c r="G4" i="13"/>
  <c r="G12" i="13"/>
  <c r="G13" i="13"/>
  <c r="G14" i="13"/>
  <c r="G15" i="13"/>
  <c r="I5" i="12"/>
  <c r="I14" i="1"/>
  <c r="I15" i="1"/>
  <c r="I16" i="1"/>
  <c r="I17" i="1"/>
  <c r="I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8F347B-EDB4-4D10-9FCB-312E0DB93DDD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07D9A502-051A-4A62-9533-5A4655F769C4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DBC4BF2A-511C-4940-BE96-9C2473E230C4}" keepAlive="1" name="Consulta - Sheet1 (3)" description="Conexão com a consulta 'Sheet1 (3)' na pasta de trabalho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3E4C1145-CC34-464B-9340-1875C1FBD7E8}" keepAlive="1" name="Consulta - Sheet1 (4)" description="Conexão com a consulta 'Sheet1 (4)' na pasta de trabalho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5" xr16:uid="{4EDE5560-14A8-4CD6-ADEC-0CEA968BF02E}" keepAlive="1" name="Consulta - Sheet1 (5)" description="Conexão com a consulta 'Sheet1 (5)' na pasta de trabalho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6" xr16:uid="{F570D58C-3FB3-480F-A1BD-E1FDB8C5E0E6}" keepAlive="1" name="Consulta - Sheet1 (6)" description="Conexão com a consulta 'Sheet1 (6)' na pasta de trabalho." type="5" refreshedVersion="8" background="1" saveData="1">
    <dbPr connection="Provider=Microsoft.Mashup.OleDb.1;Data Source=$Workbook$;Location=&quot;Sheet1 (6)&quot;;Extended Properties=&quot;&quot;" command="SELECT * FROM [Sheet1 (6)]"/>
  </connection>
</connections>
</file>

<file path=xl/sharedStrings.xml><?xml version="1.0" encoding="utf-8"?>
<sst xmlns="http://schemas.openxmlformats.org/spreadsheetml/2006/main" count="192" uniqueCount="88">
  <si>
    <t>Imunização de Hepatite A e B no Brasil</t>
  </si>
  <si>
    <t>Total de Pessoas Vacinadas em 2019</t>
  </si>
  <si>
    <t>Total de Pessoas Vacinadas em 2023</t>
  </si>
  <si>
    <t>Faixa_Etária</t>
  </si>
  <si>
    <t>Região Norte</t>
  </si>
  <si>
    <t>Região Nordeste</t>
  </si>
  <si>
    <t>Região Sudeste</t>
  </si>
  <si>
    <t>Região Sul</t>
  </si>
  <si>
    <t>Região Centro-Oeste</t>
  </si>
  <si>
    <t>Total</t>
  </si>
  <si>
    <t>Ate 30 dias</t>
  </si>
  <si>
    <t>6 meses</t>
  </si>
  <si>
    <t>1 ano</t>
  </si>
  <si>
    <t>2 anos</t>
  </si>
  <si>
    <t>3 anos</t>
  </si>
  <si>
    <t>4 anos</t>
  </si>
  <si>
    <t>5 a 6 anos</t>
  </si>
  <si>
    <t>Ano</t>
  </si>
  <si>
    <t>Norte</t>
  </si>
  <si>
    <t>Nordeste</t>
  </si>
  <si>
    <t>Sudeste</t>
  </si>
  <si>
    <t>Sul</t>
  </si>
  <si>
    <t>Centro-Oeste</t>
  </si>
  <si>
    <t>TOTAL</t>
  </si>
  <si>
    <t>Soma de TOTAL</t>
  </si>
  <si>
    <t>Total Geral</t>
  </si>
  <si>
    <t xml:space="preserve">Região </t>
  </si>
  <si>
    <t>2019</t>
  </si>
  <si>
    <t>2020</t>
  </si>
  <si>
    <t>2021</t>
  </si>
  <si>
    <t>2022</t>
  </si>
  <si>
    <t>2023</t>
  </si>
  <si>
    <t>Regiões</t>
  </si>
  <si>
    <t>Rótulos de Linha</t>
  </si>
  <si>
    <t>Soma de Total</t>
  </si>
  <si>
    <t>Rondonia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</si>
  <si>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</si>
  <si>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</si>
  <si>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</si>
  <si>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</si>
  <si>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</si>
  <si>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</si>
  <si>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</si>
  <si>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</si>
  <si>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</si>
  <si>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</si>
  <si>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</si>
  <si>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</si>
  <si>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</si>
  <si>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</si>
  <si>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Bahía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</si>
  <si>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</si>
  <si>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</si>
  <si>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</si>
  <si>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</si>
  <si>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</si>
  <si>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</si>
  <si>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</si>
  <si>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</si>
  <si>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</si>
  <si>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</si>
  <si>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</si>
  <si>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Total</t>
  </si>
  <si>
    <t>Hepatite A (HA)</t>
  </si>
  <si>
    <t>Hepatite B (HB)</t>
  </si>
  <si>
    <t>IMUNIZAÇÃO POR REGIÃO SEGUNDO FAIXA ETÁRIA - CONTRA HEPATITE TIPOS A e B</t>
  </si>
  <si>
    <t>IMUNIZAÇÃO POR ANO SEGUNDO FAIXA ETÁRIA - CONTRA HEPATITE TIPOS A e B</t>
  </si>
  <si>
    <t>Menor de 1 ano</t>
  </si>
  <si>
    <t>5 a 10 anos</t>
  </si>
  <si>
    <t>9 a 12 anos</t>
  </si>
  <si>
    <t>11 a 14 anos</t>
  </si>
  <si>
    <t>7 a 8 anos</t>
  </si>
  <si>
    <t>13 a 19 anos</t>
  </si>
  <si>
    <t>15 a 19 anos</t>
  </si>
  <si>
    <t>20 a 24 anos</t>
  </si>
  <si>
    <t>20 a 59 anos</t>
  </si>
  <si>
    <t>25 a 29 anos</t>
  </si>
  <si>
    <t>30 a 39 anos</t>
  </si>
  <si>
    <t>40 a 49 anos</t>
  </si>
  <si>
    <t>50 a 59 anos</t>
  </si>
  <si>
    <t>60 anos e mais</t>
  </si>
  <si>
    <t>IMUNIZAÇÃO POR ANO SEGUNDO REGIÃO -  CONTRA HEPATITE TIPOS A e B</t>
  </si>
  <si>
    <t>Integrantes</t>
  </si>
  <si>
    <t>Ana Clara</t>
  </si>
  <si>
    <t>Ana Paula</t>
  </si>
  <si>
    <t>Ana Beatriz</t>
  </si>
  <si>
    <t>Giovanna</t>
  </si>
  <si>
    <t>Renan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</si>
</sst>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D3E9"/>
        <bgColor rgb="FFFAD3E9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EE80BC"/>
      </bottom>
      <diagonal/>
    </border>
    <border>
      <left/>
      <right/>
      <top style="thin">
        <color rgb="FFEE80B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164" fontId="0" fillId="0" borderId="0" xfId="0" applyNumberFormat="1"/>
    <xf numFmtId="0" fontId="0" fillId="2" borderId="0" xfId="0" applyFill="1"/>
    <xf numFmtId="164" fontId="0" fillId="0" borderId="0" xfId="1" applyNumberFormat="1" applyFont="1"/>
    <xf numFmtId="164" fontId="0" fillId="2" borderId="0" xfId="0" applyNumberFormat="1" applyFill="1"/>
    <xf numFmtId="0" fontId="3" fillId="4" borderId="3" xfId="0" applyFont="1" applyFill="1" applyBorder="1"/>
    <xf numFmtId="0" fontId="3" fillId="4" borderId="4" xfId="0" applyFont="1" applyFill="1" applyBorder="1"/>
    <xf numFmtId="0" fontId="0" fillId="5" borderId="4" xfId="0" applyFill="1" applyBorder="1"/>
    <xf numFmtId="0" fontId="0" fillId="0" borderId="4" xfId="0" applyBorder="1"/>
    <xf numFmtId="164" fontId="0" fillId="5" borderId="4" xfId="1" applyNumberFormat="1" applyFont="1" applyFill="1" applyBorder="1"/>
    <xf numFmtId="164" fontId="0" fillId="0" borderId="4" xfId="1" applyNumberFormat="1" applyFont="1" applyBorder="1"/>
    <xf numFmtId="0" fontId="3" fillId="4" borderId="5" xfId="0" applyFont="1" applyFill="1" applyBorder="1"/>
    <xf numFmtId="0" fontId="1" fillId="2" borderId="0" xfId="0" applyFont="1" applyFill="1"/>
    <xf numFmtId="43" fontId="0" fillId="2" borderId="0" xfId="1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right"/>
    </xf>
    <xf numFmtId="0" fontId="1" fillId="6" borderId="0" xfId="0" applyFont="1" applyFill="1"/>
    <xf numFmtId="3" fontId="0" fillId="6" borderId="0" xfId="0" applyNumberFormat="1" applyFill="1"/>
    <xf numFmtId="0" fontId="6" fillId="0" borderId="0" xfId="0" applyFont="1"/>
    <xf numFmtId="3" fontId="7" fillId="0" borderId="0" xfId="0" applyNumberFormat="1" applyFont="1"/>
    <xf numFmtId="0" fontId="3" fillId="2" borderId="4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0" fontId="6" fillId="7" borderId="0" xfId="0" applyFont="1" applyFill="1"/>
    <xf numFmtId="0" fontId="8" fillId="8" borderId="12" xfId="0" applyFont="1" applyFill="1" applyBorder="1"/>
    <xf numFmtId="0" fontId="8" fillId="8" borderId="13" xfId="0" applyFont="1" applyFill="1" applyBorder="1"/>
    <xf numFmtId="0" fontId="9" fillId="0" borderId="0" xfId="0" applyFont="1"/>
    <xf numFmtId="164" fontId="9" fillId="0" borderId="0" xfId="1" applyNumberFormat="1" applyFont="1"/>
    <xf numFmtId="0" fontId="10" fillId="2" borderId="0" xfId="0" applyFont="1" applyFill="1"/>
    <xf numFmtId="0" fontId="0" fillId="3" borderId="0" xfId="0" applyFill="1"/>
    <xf numFmtId="0" fontId="0" fillId="3" borderId="16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5" xfId="0" applyFill="1" applyBorder="1"/>
    <xf numFmtId="0" fontId="0" fillId="2" borderId="14" xfId="0" applyFill="1" applyBorder="1"/>
    <xf numFmtId="0" fontId="12" fillId="0" borderId="11" xfId="0" applyFont="1" applyBorder="1"/>
    <xf numFmtId="43" fontId="13" fillId="0" borderId="6" xfId="1" applyFont="1" applyBorder="1"/>
    <xf numFmtId="0" fontId="12" fillId="0" borderId="7" xfId="0" applyFont="1" applyBorder="1"/>
    <xf numFmtId="43" fontId="13" fillId="0" borderId="9" xfId="1" applyFont="1" applyFill="1" applyBorder="1"/>
    <xf numFmtId="0" fontId="13" fillId="2" borderId="0" xfId="0" applyFont="1" applyFill="1"/>
    <xf numFmtId="0" fontId="11" fillId="7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79"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3" formatCode="#,##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4" tint="-0.249977111117893"/>
      </font>
      <numFmt numFmtId="164" formatCode="_-* #,##0_-;\-* #,##0_-;_-* &quot;-&quot;??_-;_-@_-"/>
    </dxf>
    <dxf>
      <font>
        <color theme="4" tint="-0.249977111117893"/>
      </font>
      <numFmt numFmtId="164" formatCode="_-* #,##0_-;\-* #,##0_-;_-* &quot;-&quot;??_-;_-@_-"/>
    </dxf>
    <dxf>
      <font>
        <color theme="4" tint="-0.249977111117893"/>
      </font>
      <numFmt numFmtId="164" formatCode="_-* #,##0_-;\-* #,##0_-;_-* &quot;-&quot;??_-;_-@_-"/>
    </dxf>
    <dxf>
      <font>
        <color theme="4" tint="-0.249977111117893"/>
      </font>
      <numFmt numFmtId="164" formatCode="_-* #,##0_-;\-* #,##0_-;_-* &quot;-&quot;??_-;_-@_-"/>
    </dxf>
    <dxf>
      <font>
        <color theme="4" tint="-0.249977111117893"/>
      </font>
      <numFmt numFmtId="164" formatCode="_-* #,##0_-;\-* #,##0_-;_-* &quot;-&quot;??_-;_-@_-"/>
    </dxf>
    <dxf>
      <font>
        <color theme="4" tint="-0.249977111117893"/>
      </font>
      <numFmt numFmtId="164" formatCode="_-* #,##0_-;\-* #,##0_-;_-* &quot;-&quot;??_-;_-@_-"/>
    </dxf>
    <dxf>
      <font>
        <color theme="4" tint="-0.249977111117893"/>
      </font>
      <numFmt numFmtId="0" formatCode="General"/>
    </dxf>
    <dxf>
      <font>
        <color theme="4" tint="-0.249977111117893"/>
      </font>
    </dxf>
    <dxf>
      <font>
        <color theme="4" tint="-0.249977111117893"/>
      </font>
    </dxf>
    <dxf>
      <numFmt numFmtId="164" formatCode="_-* #,##0_-;\-* #,##0_-;_-* &quot;-&quot;??_-;_-@_-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  <fill>
        <patternFill patternType="solid">
          <fgColor indexed="64"/>
          <bgColor theme="5"/>
        </patternFill>
      </fill>
    </dxf>
    <dxf>
      <numFmt numFmtId="3" formatCode="#,##0"/>
      <fill>
        <patternFill patternType="solid">
          <fgColor indexed="64"/>
          <bgColor theme="5"/>
        </patternFill>
      </fill>
    </dxf>
    <dxf>
      <numFmt numFmtId="3" formatCode="#,##0"/>
      <fill>
        <patternFill patternType="solid">
          <fgColor indexed="64"/>
          <bgColor theme="5"/>
        </patternFill>
      </fill>
    </dxf>
    <dxf>
      <numFmt numFmtId="3" formatCode="#,##0"/>
      <fill>
        <patternFill patternType="solid">
          <fgColor indexed="64"/>
          <bgColor theme="5"/>
        </patternFill>
      </fill>
    </dxf>
    <dxf>
      <numFmt numFmtId="3" formatCode="#,##0"/>
      <fill>
        <patternFill patternType="solid">
          <fgColor indexed="64"/>
          <bgColor theme="5"/>
        </patternFill>
      </fill>
    </dxf>
    <dxf>
      <numFmt numFmtId="3" formatCode="#,##0"/>
      <fill>
        <patternFill patternType="solid"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right" vertical="bottom" textRotation="0" wrapText="0" indent="0" justifyLastLine="0" shrinkToFit="0" readingOrder="0"/>
    </dxf>
    <dxf>
      <numFmt numFmtId="164" formatCode="_-* #,##0_-;\-* #,##0_-;_-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4" formatCode="_-* #,##0_-;\-* #,##0_-;_-* &quot;-&quot;??_-;_-@_-"/>
    </dxf>
  </dxfs>
  <tableStyles count="0" defaultTableStyle="TableStyleMedium9" defaultPivotStyle="PivotStyleLight16"/>
  <colors>
    <mruColors>
      <color rgb="FFD60093"/>
      <color rgb="FFFF33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E32D9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x Idade</a:t>
            </a:r>
          </a:p>
        </c:rich>
      </c:tx>
      <c:layout>
        <c:manualLayout>
          <c:xMode val="edge"/>
          <c:yMode val="edge"/>
          <c:x val="0.34801033591731273"/>
          <c:y val="4.4231003632285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E32D9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Dashboard!$AH$4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830CC"/>
            </a:solidFill>
            <a:ln>
              <a:noFill/>
            </a:ln>
            <a:effectLst/>
          </c:spPr>
          <c:invertIfNegative val="0"/>
          <c:cat>
            <c:strRef>
              <c:f>Dashboard!$AB$5:$AB$11</c:f>
              <c:strCache>
                <c:ptCount val="7"/>
                <c:pt idx="0">
                  <c:v>Ate 30 dias</c:v>
                </c:pt>
                <c:pt idx="1">
                  <c:v>6 meses</c:v>
                </c:pt>
                <c:pt idx="2">
                  <c:v>1 ano</c:v>
                </c:pt>
                <c:pt idx="3">
                  <c:v>2 anos</c:v>
                </c:pt>
                <c:pt idx="4">
                  <c:v>3 anos</c:v>
                </c:pt>
                <c:pt idx="5">
                  <c:v>4 anos</c:v>
                </c:pt>
                <c:pt idx="6">
                  <c:v>5 a 6 anos</c:v>
                </c:pt>
              </c:strCache>
            </c:strRef>
          </c:cat>
          <c:val>
            <c:numRef>
              <c:f>Dashboard!$AH$5:$AH$11</c:f>
              <c:numCache>
                <c:formatCode>#,##0</c:formatCode>
                <c:ptCount val="7"/>
                <c:pt idx="0">
                  <c:v>6789558</c:v>
                </c:pt>
                <c:pt idx="1">
                  <c:v>78</c:v>
                </c:pt>
                <c:pt idx="2">
                  <c:v>6814206</c:v>
                </c:pt>
                <c:pt idx="3">
                  <c:v>470472</c:v>
                </c:pt>
                <c:pt idx="4">
                  <c:v>146881</c:v>
                </c:pt>
                <c:pt idx="5">
                  <c:v>113402</c:v>
                </c:pt>
                <c:pt idx="6">
                  <c:v>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16-4381-B7D4-B102D0F6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89319"/>
        <c:axId val="1948205191"/>
      </c:barChart>
      <c:catAx>
        <c:axId val="1948189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205191"/>
        <c:crosses val="autoZero"/>
        <c:auto val="1"/>
        <c:lblAlgn val="ctr"/>
        <c:lblOffset val="100"/>
        <c:noMultiLvlLbl val="0"/>
      </c:catAx>
      <c:valAx>
        <c:axId val="194820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18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E32D9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x Ano</a:t>
            </a:r>
          </a:p>
        </c:rich>
      </c:tx>
      <c:layout>
        <c:manualLayout>
          <c:xMode val="edge"/>
          <c:yMode val="edge"/>
          <c:x val="0.42426456063306928"/>
          <c:y val="4.3789071820567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E32D9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Dashboard!$AB$21</c:f>
              <c:strCache>
                <c:ptCount val="1"/>
                <c:pt idx="0">
                  <c:v>Soma de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Dashboard!$AC$20:$AG$20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Dashboard!$AC$21:$AG$21</c:f>
              <c:numCache>
                <c:formatCode>General</c:formatCode>
                <c:ptCount val="5"/>
                <c:pt idx="0">
                  <c:v>10837387</c:v>
                </c:pt>
                <c:pt idx="1">
                  <c:v>8209218</c:v>
                </c:pt>
                <c:pt idx="2">
                  <c:v>6697291</c:v>
                </c:pt>
                <c:pt idx="3">
                  <c:v>7376974</c:v>
                </c:pt>
                <c:pt idx="4">
                  <c:v>2215292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B-4C96-94C2-A3F00BB8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71127"/>
        <c:axId val="514176583"/>
      </c:lineChart>
      <c:catAx>
        <c:axId val="514171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176583"/>
        <c:crosses val="autoZero"/>
        <c:auto val="1"/>
        <c:lblAlgn val="ctr"/>
        <c:lblOffset val="100"/>
        <c:noMultiLvlLbl val="0"/>
      </c:catAx>
      <c:valAx>
        <c:axId val="514176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4171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E32D9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x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E32D9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Dashboard!$AB$27</c:f>
              <c:strCache>
                <c:ptCount val="1"/>
                <c:pt idx="0">
                  <c:v>Soma de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7-4428-A64A-0ADAA45118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7-4428-A64A-0ADAA45118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7-4428-A64A-0ADAA45118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7-4428-A64A-0ADAA45118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E7-4428-A64A-0ADAA45118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Dashboard!$AC$26:$AH$26</c15:sqref>
                  </c15:fullRef>
                </c:ext>
              </c:extLst>
              <c:f>Dashboard!$AC$26:$AG$26</c:f>
              <c:strCache>
                <c:ptCount val="5"/>
                <c:pt idx="0">
                  <c:v>Região Centro-Oeste</c:v>
                </c:pt>
                <c:pt idx="1">
                  <c:v>Região Nordeste</c:v>
                </c:pt>
                <c:pt idx="2">
                  <c:v>Região Norte</c:v>
                </c:pt>
                <c:pt idx="3">
                  <c:v>Região Sudeste</c:v>
                </c:pt>
                <c:pt idx="4">
                  <c:v>Região Sul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Dashboard!$AC$27:$AH$27</c15:sqref>
                  </c15:fullRef>
                </c:ext>
              </c:extLst>
              <c:f>Dashboard!$AC$27:$AG$27</c:f>
              <c:numCache>
                <c:formatCode>General</c:formatCode>
                <c:ptCount val="5"/>
                <c:pt idx="0">
                  <c:v>1289603</c:v>
                </c:pt>
                <c:pt idx="1">
                  <c:v>4056692</c:v>
                </c:pt>
                <c:pt idx="2">
                  <c:v>1588203</c:v>
                </c:pt>
                <c:pt idx="3">
                  <c:v>5327905</c:v>
                </c:pt>
                <c:pt idx="4">
                  <c:v>2074506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Dashboard!$AH$27</c15:sqref>
                  <c15:spPr xmlns:c15="http://schemas.microsoft.com/office/drawing/2012/chart"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904F-4492-B9CD-6D507453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E32D9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2019 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E32D9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Dashboard!$AC$30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Dashboard!$AB$31:$AB$35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Dashboard!$AC$31:$AC$35</c:f>
              <c:numCache>
                <c:formatCode>_-* #,##0_-;\-* #,##0_-;_-* "-"??_-;_-@_-</c:formatCode>
                <c:ptCount val="5"/>
                <c:pt idx="0">
                  <c:v>1023048</c:v>
                </c:pt>
                <c:pt idx="1">
                  <c:v>2981141</c:v>
                </c:pt>
                <c:pt idx="2">
                  <c:v>4443106</c:v>
                </c:pt>
                <c:pt idx="3">
                  <c:v>1485359</c:v>
                </c:pt>
                <c:pt idx="4">
                  <c:v>904733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4EF-BB9A-91D3E6AC661D}"/>
            </c:ext>
          </c:extLst>
        </c:ser>
        <c:ser>
          <c:idx val="4"/>
          <c:order val="1"/>
          <c:tx>
            <c:strRef>
              <c:f>Dashboard!$AG$30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Dashboard!$AB$31:$AB$35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Dashboard!$AG$31:$AG$35</c:f>
              <c:numCache>
                <c:formatCode>_-* #,##0_-;\-* #,##0_-;_-* "-"??_-;_-@_-</c:formatCode>
                <c:ptCount val="5"/>
                <c:pt idx="0">
                  <c:v>277191</c:v>
                </c:pt>
                <c:pt idx="1">
                  <c:v>592986</c:v>
                </c:pt>
                <c:pt idx="2">
                  <c:v>822694</c:v>
                </c:pt>
                <c:pt idx="3">
                  <c:v>319678</c:v>
                </c:pt>
                <c:pt idx="4">
                  <c:v>202743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0D-44EF-BB9A-91D3E6AC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1176"/>
        <c:axId val="63465640"/>
      </c:lineChart>
      <c:catAx>
        <c:axId val="6346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65640"/>
        <c:crosses val="autoZero"/>
        <c:auto val="1"/>
        <c:lblAlgn val="ctr"/>
        <c:lblOffset val="100"/>
        <c:noMultiLvlLbl val="0"/>
      </c:catAx>
      <c:valAx>
        <c:axId val="6346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6346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E32D9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Região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E32D9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Dashboard!$AC$39</c:f>
              <c:strCache>
                <c:ptCount val="1"/>
                <c:pt idx="0">
                  <c:v>Ate 30 dias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Dashboard!$AB$40:$AB$44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Dashboard!$AC$40:$AC$44</c:f>
              <c:numCache>
                <c:formatCode>#,##0</c:formatCode>
                <c:ptCount val="5"/>
                <c:pt idx="0">
                  <c:v>814265</c:v>
                </c:pt>
                <c:pt idx="1">
                  <c:v>2033657</c:v>
                </c:pt>
                <c:pt idx="2">
                  <c:v>2395568</c:v>
                </c:pt>
                <c:pt idx="3">
                  <c:v>936803</c:v>
                </c:pt>
                <c:pt idx="4">
                  <c:v>609265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B-410C-875D-9569ED9E3BBB}"/>
            </c:ext>
          </c:extLst>
        </c:ser>
        <c:ser>
          <c:idx val="1"/>
          <c:order val="1"/>
          <c:tx>
            <c:strRef>
              <c:f>Dashboard!$AD$39</c:f>
              <c:strCache>
                <c:ptCount val="1"/>
                <c:pt idx="0">
                  <c:v>6 meses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Dashboard!$AB$40:$AB$44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Dashboard!$AD$40:$AD$44</c:f>
              <c:numCache>
                <c:formatCode>#,##0</c:formatCode>
                <c:ptCount val="5"/>
                <c:pt idx="0">
                  <c:v>9</c:v>
                </c:pt>
                <c:pt idx="1">
                  <c:v>35</c:v>
                </c:pt>
                <c:pt idx="2">
                  <c:v>27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B-410C-875D-9569ED9E3BBB}"/>
            </c:ext>
          </c:extLst>
        </c:ser>
        <c:ser>
          <c:idx val="2"/>
          <c:order val="2"/>
          <c:tx>
            <c:strRef>
              <c:f>Dashboard!$AE$39</c:f>
              <c:strCache>
                <c:ptCount val="1"/>
                <c:pt idx="0">
                  <c:v>1 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Dashboard!$AB$40:$AB$44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Dashboard!$AE$40:$AE$44</c:f>
              <c:numCache>
                <c:formatCode>#,##0</c:formatCode>
                <c:ptCount val="5"/>
                <c:pt idx="0">
                  <c:v>647734</c:v>
                </c:pt>
                <c:pt idx="1">
                  <c:v>1819974</c:v>
                </c:pt>
                <c:pt idx="2">
                  <c:v>2693320</c:v>
                </c:pt>
                <c:pt idx="3">
                  <c:v>1046285</c:v>
                </c:pt>
                <c:pt idx="4">
                  <c:v>606893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B-410C-875D-9569ED9E3BBB}"/>
            </c:ext>
          </c:extLst>
        </c:ser>
        <c:ser>
          <c:idx val="3"/>
          <c:order val="3"/>
          <c:tx>
            <c:strRef>
              <c:f>Dashboard!$AF$39</c:f>
              <c:strCache>
                <c:ptCount val="1"/>
                <c:pt idx="0">
                  <c:v>2 anos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Dashboard!$AB$40:$AB$44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Dashboard!$AF$40:$AF$44</c:f>
              <c:numCache>
                <c:formatCode>#,##0</c:formatCode>
                <c:ptCount val="5"/>
                <c:pt idx="0">
                  <c:v>78471</c:v>
                </c:pt>
                <c:pt idx="1">
                  <c:v>128114</c:v>
                </c:pt>
                <c:pt idx="2">
                  <c:v>154957</c:v>
                </c:pt>
                <c:pt idx="3">
                  <c:v>59726</c:v>
                </c:pt>
                <c:pt idx="4">
                  <c:v>49204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B-410C-875D-9569ED9E3BBB}"/>
            </c:ext>
          </c:extLst>
        </c:ser>
        <c:ser>
          <c:idx val="4"/>
          <c:order val="4"/>
          <c:tx>
            <c:strRef>
              <c:f>Dashboard!$AG$39</c:f>
              <c:strCache>
                <c:ptCount val="1"/>
                <c:pt idx="0">
                  <c:v>3 anos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Dashboard!$AB$40:$AB$44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Dashboard!$AG$40:$AG$44</c:f>
              <c:numCache>
                <c:formatCode>#,##0</c:formatCode>
                <c:ptCount val="5"/>
                <c:pt idx="0">
                  <c:v>28299</c:v>
                </c:pt>
                <c:pt idx="1">
                  <c:v>39970</c:v>
                </c:pt>
                <c:pt idx="2">
                  <c:v>46985</c:v>
                </c:pt>
                <c:pt idx="3">
                  <c:v>17417</c:v>
                </c:pt>
                <c:pt idx="4">
                  <c:v>14210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B-410C-875D-9569ED9E3BBB}"/>
            </c:ext>
          </c:extLst>
        </c:ser>
        <c:ser>
          <c:idx val="5"/>
          <c:order val="5"/>
          <c:tx>
            <c:strRef>
              <c:f>Dashboard!$AH$39</c:f>
              <c:strCache>
                <c:ptCount val="1"/>
                <c:pt idx="0">
                  <c:v>4 anos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Dashboard!$AB$40:$AB$44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Dashboard!$AH$40:$AH$44</c:f>
              <c:numCache>
                <c:formatCode>General</c:formatCode>
                <c:ptCount val="5"/>
                <c:pt idx="0">
                  <c:v>19106</c:v>
                </c:pt>
                <c:pt idx="1">
                  <c:v>34086</c:v>
                </c:pt>
                <c:pt idx="2">
                  <c:v>36092</c:v>
                </c:pt>
                <c:pt idx="3">
                  <c:v>14181</c:v>
                </c:pt>
                <c:pt idx="4">
                  <c:v>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B-410C-875D-9569ED9E3BBB}"/>
            </c:ext>
          </c:extLst>
        </c:ser>
        <c:ser>
          <c:idx val="6"/>
          <c:order val="6"/>
          <c:tx>
            <c:strRef>
              <c:f>Dashboard!$AI$39</c:f>
              <c:strCache>
                <c:ptCount val="1"/>
                <c:pt idx="0">
                  <c:v>5 a 6 anos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Dashboard!$AB$40:$AB$44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Dashboard!$AI$40:$AI$44</c:f>
              <c:numCache>
                <c:formatCode>#,##0</c:formatCode>
                <c:ptCount val="5"/>
                <c:pt idx="0">
                  <c:v>319</c:v>
                </c:pt>
                <c:pt idx="1">
                  <c:v>856</c:v>
                </c:pt>
                <c:pt idx="2">
                  <c:v>956</c:v>
                </c:pt>
                <c:pt idx="3">
                  <c:v>89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FB-410C-875D-9569ED9E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9269159"/>
        <c:axId val="1839270647"/>
      </c:barChart>
      <c:catAx>
        <c:axId val="1839269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70647"/>
        <c:crosses val="autoZero"/>
        <c:auto val="1"/>
        <c:lblAlgn val="ctr"/>
        <c:lblOffset val="100"/>
        <c:noMultiLvlLbl val="0"/>
      </c:catAx>
      <c:valAx>
        <c:axId val="1839270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69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82379</xdr:rowOff>
    </xdr:from>
    <xdr:to>
      <xdr:col>5</xdr:col>
      <xdr:colOff>546078</xdr:colOff>
      <xdr:row>5</xdr:row>
      <xdr:rowOff>143102</xdr:rowOff>
    </xdr:to>
    <xdr:pic>
      <xdr:nvPicPr>
        <xdr:cNvPr id="22" name="Imagem 21" descr="Campanha é prorrogada com medidas de prevenção à Covid-19">
          <a:extLst>
            <a:ext uri="{FF2B5EF4-FFF2-40B4-BE49-F238E27FC236}">
              <a16:creationId xmlns:a16="http://schemas.microsoft.com/office/drawing/2014/main" id="{06DEF504-AD70-6AF8-B32C-8B3D40C74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217" y="82379"/>
          <a:ext cx="4891215" cy="1359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206856</xdr:colOff>
      <xdr:row>7</xdr:row>
      <xdr:rowOff>2382</xdr:rowOff>
    </xdr:from>
    <xdr:to>
      <xdr:col>21</xdr:col>
      <xdr:colOff>348794</xdr:colOff>
      <xdr:row>24</xdr:row>
      <xdr:rowOff>133280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0265E1F-1735-0759-A7F2-2287C6F51D13}"/>
            </a:ext>
            <a:ext uri="{147F2762-F138-4A5C-976F-8EAC2B608ADB}">
              <a16:predDERef xmlns:a16="http://schemas.microsoft.com/office/drawing/2014/main" pred="{06DEF504-AD70-6AF8-B32C-8B3D40C74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297655</xdr:colOff>
      <xdr:row>25</xdr:row>
      <xdr:rowOff>59533</xdr:rowOff>
    </xdr:from>
    <xdr:to>
      <xdr:col>6</xdr:col>
      <xdr:colOff>148828</xdr:colOff>
      <xdr:row>46</xdr:row>
      <xdr:rowOff>0</xdr:rowOff>
    </xdr:to>
    <xdr:pic>
      <xdr:nvPicPr>
        <xdr:cNvPr id="12" name="Imagem 29">
          <a:extLst>
            <a:ext uri="{FF2B5EF4-FFF2-40B4-BE49-F238E27FC236}">
              <a16:creationId xmlns:a16="http://schemas.microsoft.com/office/drawing/2014/main" id="{9BCE07E3-F761-2778-A51C-5046FBDA63DC}"/>
            </a:ext>
            <a:ext uri="{147F2762-F138-4A5C-976F-8EAC2B608ADB}">
              <a16:predDERef xmlns:a16="http://schemas.microsoft.com/office/drawing/2014/main" pred="{40265E1F-1735-0759-A7F2-2287C6F5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655" y="5075041"/>
          <a:ext cx="5283400" cy="4003475"/>
        </a:xfrm>
        <a:prstGeom prst="rect">
          <a:avLst/>
        </a:prstGeom>
      </xdr:spPr>
    </xdr:pic>
    <xdr:clientData/>
  </xdr:twoCellAnchor>
  <xdr:twoCellAnchor>
    <xdr:from>
      <xdr:col>7</xdr:col>
      <xdr:colOff>1</xdr:colOff>
      <xdr:row>6</xdr:row>
      <xdr:rowOff>180975</xdr:rowOff>
    </xdr:from>
    <xdr:to>
      <xdr:col>13</xdr:col>
      <xdr:colOff>96680</xdr:colOff>
      <xdr:row>24</xdr:row>
      <xdr:rowOff>154397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151DE01-39D5-FCCA-997E-918D158C1514}"/>
            </a:ext>
            <a:ext uri="{147F2762-F138-4A5C-976F-8EAC2B608ADB}">
              <a16:predDERef xmlns:a16="http://schemas.microsoft.com/office/drawing/2014/main" pred="{9BCE07E3-F761-2778-A51C-5046FBDA6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6</xdr:row>
      <xdr:rowOff>171449</xdr:rowOff>
    </xdr:from>
    <xdr:to>
      <xdr:col>6</xdr:col>
      <xdr:colOff>155528</xdr:colOff>
      <xdr:row>24</xdr:row>
      <xdr:rowOff>144871</xdr:rowOff>
    </xdr:to>
    <xdr:graphicFrame macro="">
      <xdr:nvGraphicFramePr>
        <xdr:cNvPr id="9" name="Gráfico 35">
          <a:extLst>
            <a:ext uri="{FF2B5EF4-FFF2-40B4-BE49-F238E27FC236}">
              <a16:creationId xmlns:a16="http://schemas.microsoft.com/office/drawing/2014/main" id="{F949151D-5CF8-F51F-497A-C4F262048800}"/>
            </a:ext>
            <a:ext uri="{147F2762-F138-4A5C-976F-8EAC2B608ADB}">
              <a16:predDERef xmlns:a16="http://schemas.microsoft.com/office/drawing/2014/main" pred="{1151DE01-39D5-FCCA-997E-918D158C1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11907</xdr:colOff>
      <xdr:row>25</xdr:row>
      <xdr:rowOff>44648</xdr:rowOff>
    </xdr:from>
    <xdr:to>
      <xdr:col>13</xdr:col>
      <xdr:colOff>104179</xdr:colOff>
      <xdr:row>46</xdr:row>
      <xdr:rowOff>14882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937429-6A6D-A526-38EA-3C6D35401981}"/>
            </a:ext>
            <a:ext uri="{147F2762-F138-4A5C-976F-8EAC2B608ADB}">
              <a16:predDERef xmlns:a16="http://schemas.microsoft.com/office/drawing/2014/main" pred="{F949151D-5CF8-F51F-497A-C4F262048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193477</xdr:colOff>
      <xdr:row>25</xdr:row>
      <xdr:rowOff>14883</xdr:rowOff>
    </xdr:from>
    <xdr:to>
      <xdr:col>21</xdr:col>
      <xdr:colOff>357188</xdr:colOff>
      <xdr:row>46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4600B88-3B7B-5254-601A-276DD5D8364A}"/>
            </a:ext>
            <a:ext uri="{147F2762-F138-4A5C-976F-8EAC2B608ADB}">
              <a16:predDERef xmlns:a16="http://schemas.microsoft.com/office/drawing/2014/main" pred="{5F937429-6A6D-A526-38EA-3C6D354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22</xdr:col>
      <xdr:colOff>9667</xdr:colOff>
      <xdr:row>6</xdr:row>
      <xdr:rowOff>26681</xdr:rowOff>
    </xdr:from>
    <xdr:to>
      <xdr:col>26</xdr:col>
      <xdr:colOff>872863</xdr:colOff>
      <xdr:row>22</xdr:row>
      <xdr:rowOff>169396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9" name="Faixa_Etária">
              <a:extLst>
                <a:ext uri="{FF2B5EF4-FFF2-40B4-BE49-F238E27FC236}">
                  <a16:creationId xmlns:a16="http://schemas.microsoft.com/office/drawing/2014/main" id="{0324589F-1F41-4E28-B20D-954716F31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_Etá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5998" y="1470794"/>
              <a:ext cx="1815696" cy="2938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22</xdr:col>
      <xdr:colOff>8334</xdr:colOff>
      <xdr:row>25</xdr:row>
      <xdr:rowOff>26016</xdr:rowOff>
    </xdr:from>
    <xdr:to>
      <xdr:col>26</xdr:col>
      <xdr:colOff>871530</xdr:colOff>
      <xdr:row>35</xdr:row>
      <xdr:rowOff>30726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Regiões">
              <a:extLst>
                <a:ext uri="{FF2B5EF4-FFF2-40B4-BE49-F238E27FC236}">
                  <a16:creationId xmlns:a16="http://schemas.microsoft.com/office/drawing/2014/main" id="{CB62E0D9-26B6-4E92-8F78-D87C36B82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õ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4665" y="4819242"/>
              <a:ext cx="1815696" cy="1848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Paula" refreshedDate="45174.46590787037" createdVersion="8" refreshedVersion="8" minRefreshableVersion="3" recordCount="5" xr:uid="{1DB5A4E7-9758-480C-B91F-BDDE3296F7B3}">
  <cacheSource type="worksheet">
    <worksheetSource name="Tabela69"/>
  </cacheSource>
  <cacheFields count="7">
    <cacheField name="An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Norte" numFmtId="164">
      <sharedItems containsSemiMixedTypes="0" containsString="0" containsNumber="1" containsInteger="1" minValue="277191" maxValue="1023048"/>
    </cacheField>
    <cacheField name="Nordeste" numFmtId="164">
      <sharedItems containsSemiMixedTypes="0" containsString="0" containsNumber="1" containsInteger="1" minValue="592986" maxValue="2981141"/>
    </cacheField>
    <cacheField name="Sudeste" numFmtId="164">
      <sharedItems containsSemiMixedTypes="0" containsString="0" containsNumber="1" containsInteger="1" minValue="822694" maxValue="4443106"/>
    </cacheField>
    <cacheField name="Sul" numFmtId="164">
      <sharedItems containsSemiMixedTypes="0" containsString="0" containsNumber="1" containsInteger="1" minValue="319678" maxValue="1485359"/>
    </cacheField>
    <cacheField name="Centro-Oeste" numFmtId="164">
      <sharedItems containsSemiMixedTypes="0" containsString="0" containsNumber="1" containsInteger="1" minValue="202743" maxValue="904733"/>
    </cacheField>
    <cacheField name="TOTAL" numFmtId="164">
      <sharedItems containsSemiMixedTypes="0" containsString="0" containsNumber="1" containsInteger="1" minValue="2215292" maxValue="10837387" count="5">
        <n v="10837387"/>
        <n v="8209218"/>
        <n v="6697291"/>
        <n v="7376974"/>
        <n v="22152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lara Gonçalves Rodrigues" refreshedDate="45180.447617824073" createdVersion="6" refreshedVersion="6" minRefreshableVersion="3" recordCount="5" xr:uid="{B80E3660-C104-4E96-AB35-564EB07739D6}">
  <cacheSource type="worksheet">
    <worksheetSource name="Tabela1012"/>
  </cacheSource>
  <cacheFields count="9">
    <cacheField name="Regiões" numFmtId="0">
      <sharedItems count="5">
        <s v="Região Norte"/>
        <s v="Região Nordeste"/>
        <s v="Região Sudeste"/>
        <s v="Região Sul"/>
        <s v="Região Centro-Oeste"/>
      </sharedItems>
    </cacheField>
    <cacheField name="Ate 30 dias" numFmtId="3">
      <sharedItems containsSemiMixedTypes="0" containsString="0" containsNumber="1" containsInteger="1" minValue="609265" maxValue="2395568"/>
    </cacheField>
    <cacheField name="6 meses" numFmtId="3">
      <sharedItems containsSemiMixedTypes="0" containsString="0" containsNumber="1" containsInteger="1" minValue="2" maxValue="35"/>
    </cacheField>
    <cacheField name="1 ano" numFmtId="3">
      <sharedItems containsSemiMixedTypes="0" containsString="0" containsNumber="1" containsInteger="1" minValue="606893" maxValue="2693320"/>
    </cacheField>
    <cacheField name="2 anos" numFmtId="3">
      <sharedItems containsSemiMixedTypes="0" containsString="0" containsNumber="1" containsInteger="1" minValue="49204" maxValue="154957"/>
    </cacheField>
    <cacheField name="3 anos" numFmtId="3">
      <sharedItems containsSemiMixedTypes="0" containsString="0" containsNumber="1" containsInteger="1" minValue="14210" maxValue="46985"/>
    </cacheField>
    <cacheField name="4 anos" numFmtId="0">
      <sharedItems containsSemiMixedTypes="0" containsString="0" containsNumber="1" containsInteger="1" minValue="9937" maxValue="36092"/>
    </cacheField>
    <cacheField name="5 a 6 anos" numFmtId="3">
      <sharedItems containsSemiMixedTypes="0" containsString="0" containsNumber="1" containsInteger="1" minValue="89" maxValue="956"/>
    </cacheField>
    <cacheField name="Total" numFmtId="3">
      <sharedItems containsSemiMixedTypes="0" containsString="0" containsNumber="1" containsInteger="1" minValue="1289603" maxValue="5327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23048"/>
    <n v="2981141"/>
    <n v="4443106"/>
    <n v="1485359"/>
    <n v="904733"/>
    <x v="0"/>
  </r>
  <r>
    <x v="1"/>
    <n v="813986"/>
    <n v="2306127"/>
    <n v="3177637"/>
    <n v="1214115"/>
    <n v="697353"/>
    <x v="1"/>
  </r>
  <r>
    <x v="2"/>
    <n v="721096"/>
    <n v="1835874"/>
    <n v="2559169"/>
    <n v="975560"/>
    <n v="605592"/>
    <x v="2"/>
  </r>
  <r>
    <x v="3"/>
    <n v="817411"/>
    <n v="2020678"/>
    <n v="2769393"/>
    <n v="1114628"/>
    <n v="654864"/>
    <x v="3"/>
  </r>
  <r>
    <x v="4"/>
    <n v="277191"/>
    <n v="592986"/>
    <n v="822694"/>
    <n v="319678"/>
    <n v="20274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14265"/>
    <n v="9"/>
    <n v="647734"/>
    <n v="78471"/>
    <n v="28299"/>
    <n v="19106"/>
    <n v="319"/>
    <n v="1588203"/>
  </r>
  <r>
    <x v="1"/>
    <n v="2033657"/>
    <n v="35"/>
    <n v="1819974"/>
    <n v="128114"/>
    <n v="39970"/>
    <n v="34086"/>
    <n v="856"/>
    <n v="4056692"/>
  </r>
  <r>
    <x v="2"/>
    <n v="2395568"/>
    <n v="27"/>
    <n v="2693320"/>
    <n v="154957"/>
    <n v="46985"/>
    <n v="36092"/>
    <n v="956"/>
    <n v="5327905"/>
  </r>
  <r>
    <x v="3"/>
    <n v="936803"/>
    <n v="5"/>
    <n v="1046285"/>
    <n v="59726"/>
    <n v="17417"/>
    <n v="14181"/>
    <n v="89"/>
    <n v="2074506"/>
  </r>
  <r>
    <x v="4"/>
    <n v="609265"/>
    <n v="2"/>
    <n v="606893"/>
    <n v="49204"/>
    <n v="14210"/>
    <n v="9937"/>
    <n v="92"/>
    <n v="1289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0B568-3799-4B7A-AEA8-56BBCEA3281C}" name="Tabela dinâmica6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B58:AC59" firstHeaderRow="1" firstDataRow="1" firstDataCol="1"/>
  <pivotFields count="7">
    <pivotField axis="axisRow" showAll="0">
      <items count="6">
        <item x="0"/>
        <item h="1" x="1"/>
        <item h="1" x="2"/>
        <item h="1" x="3"/>
        <item h="1"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>
      <items count="6">
        <item x="4"/>
        <item h="1" x="2"/>
        <item h="1" x="3"/>
        <item h="1" x="1"/>
        <item h="1" x="0"/>
        <item t="default"/>
      </items>
    </pivotField>
  </pivotFields>
  <rowFields count="1">
    <field x="0"/>
  </rowFields>
  <rowItems count="1">
    <i>
      <x/>
    </i>
  </rowItems>
  <colItems count="1">
    <i/>
  </colItems>
  <dataFields count="1">
    <dataField name="Soma de TOTAL" fld="6" baseField="0" baseItem="0"/>
  </dataFields>
  <formats count="1">
    <format dxfId="74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794E9-D31F-4B1A-B55C-6370350FB4A0}" name="Tabela dinâmica8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E58:AF59" firstHeaderRow="1" firstDataRow="1" firstDataCol="1"/>
  <pivotFields count="7"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>
      <items count="6">
        <item x="4"/>
        <item h="1" x="2"/>
        <item h="1" x="3"/>
        <item h="1" x="1"/>
        <item h="1" x="0"/>
        <item t="default"/>
      </items>
    </pivotField>
  </pivotFields>
  <rowFields count="1">
    <field x="0"/>
  </rowFields>
  <rowItems count="1">
    <i>
      <x v="4"/>
    </i>
  </rowItems>
  <colItems count="1">
    <i/>
  </colItems>
  <dataFields count="1">
    <dataField name="Soma de TOTAL" fld="6" baseField="0" baseItem="0"/>
  </dataFields>
  <formats count="4">
    <format dxfId="78">
      <pivotArea collapsedLevelsAreSubtotals="1" fieldPosition="0">
        <references count="1">
          <reference field="0" count="0"/>
        </references>
      </pivotArea>
    </format>
    <format dxfId="77">
      <pivotArea dataOnly="0" labelOnly="1" fieldPosition="0">
        <references count="1">
          <reference field="0" count="0"/>
        </references>
      </pivotArea>
    </format>
    <format dxfId="76">
      <pivotArea grandRow="1" outline="0" collapsedLevelsAreSubtotals="1" fieldPosition="0"/>
    </format>
    <format dxfId="7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31F8A-B72A-4F4E-97A6-F52E97CBAF92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B46:AC52" firstHeaderRow="1" firstDataRow="1" firstDataCol="1"/>
  <pivotFields count="9">
    <pivotField axis="axisRow" showAll="0">
      <items count="6">
        <item x="4"/>
        <item x="1"/>
        <item x="0"/>
        <item x="2"/>
        <item x="3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showAll="0"/>
    <pivotField numFmtId="3" showAll="0"/>
    <pivotField dataField="1" numFmtId="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644A5-C279-4C3B-809F-71621164C6B5}" name="Tabela dinâ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E46:AF52" firstHeaderRow="1" firstDataRow="1" firstDataCol="1"/>
  <pivotFields count="9">
    <pivotField axis="axisRow" showAll="0">
      <items count="6">
        <item x="4"/>
        <item x="1"/>
        <item x="0"/>
        <item x="2"/>
        <item x="3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showAll="0"/>
    <pivotField numFmtId="3" showAll="0"/>
    <pivotField dataField="1" numFmtId="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F624FF3-3989-4964-8758-F13DC2616C6F}" autoFormatId="16" applyNumberFormats="0" applyBorderFormats="0" applyFontFormats="0" applyPatternFormats="0" applyAlignmentFormats="0" applyWidthHeightFormats="0">
  <queryTableRefresh nextId="12">
    <queryTableFields count="7">
      <queryTableField id="1" name="Faixa_Etária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name="2023" tableColumnId="6"/>
      <queryTableField id="7" name="Tota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D452A002-2B00-4404-8739-B29D9579145F}" autoFormatId="16" applyNumberFormats="0" applyBorderFormats="0" applyFontFormats="0" applyPatternFormats="0" applyAlignmentFormats="0" applyWidthHeightFormats="0">
  <queryTableRefresh nextId="8">
    <queryTableFields count="7">
      <queryTableField id="1" name=" Imunizações - Doses Aplicadas - Brasil 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Etária" xr10:uid="{9E51C90F-7413-40C5-A3E1-3E106B480286}" sourceName="Faixa_Etária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ões" xr10:uid="{784E5F41-AA2A-485E-A393-F513B2C26050}" sourceName="Regiões">
  <extLst>
    <x:ext xmlns:x15="http://schemas.microsoft.com/office/spreadsheetml/2010/11/main" uri="{2F2917AC-EB37-4324-AD4E-5DD8C200BD13}">
      <x15:tableSlicerCache tableId="1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ixa_Etária" xr10:uid="{AA596FA3-73CC-49E8-9E79-F549313235AD}" cache="SegmentaçãodeDados_Faixa_Etária" caption="Faixa_Etária" rowHeight="241300"/>
  <slicer name="Regiões" xr10:uid="{3F4CFD13-477C-4492-9613-77A352B2F3EB}" cache="SegmentaçãodeDados_Regiões" caption="Regiões" rowHeight="241300"/>
</slicer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5641F5-FB3F-4EDF-AD85-B9D9EB3E92C5}" name="Tabela44" displayName="Tabela44" ref="AB4:AH11" totalsRowShown="0" headerRowDxfId="73" dataDxfId="72">
  <autoFilter ref="AB4:AH11" xr:uid="{235641F5-FB3F-4EDF-AD85-B9D9EB3E92C5}"/>
  <tableColumns count="7">
    <tableColumn id="1" xr3:uid="{8EA75966-6499-42D7-81DA-16EB8C9335AA}" name="Faixa_Etária" dataDxfId="71"/>
    <tableColumn id="2" xr3:uid="{26EC44D1-2154-4040-81E5-A82ABFE89643}" name="Região Norte" dataDxfId="70"/>
    <tableColumn id="3" xr3:uid="{5B26FDAF-E16D-4F57-802A-0138424B60DC}" name="Região Nordeste" dataDxfId="69"/>
    <tableColumn id="4" xr3:uid="{0B548CAA-E0AF-42B9-9CDC-6AD25EB08EAA}" name="Região Sudeste" dataDxfId="68"/>
    <tableColumn id="5" xr3:uid="{8C2BB2D9-6BD3-4079-96B7-DDA439925D43}" name="Região Sul" dataDxfId="67"/>
    <tableColumn id="6" xr3:uid="{20C6CDA5-C6E6-446D-B284-925AD6FE8C50}" name="Região Centro-Oeste" dataDxfId="66"/>
    <tableColumn id="7" xr3:uid="{D7093860-A51F-4974-9187-480CF7EAD37D}" name="Total" dataDxfId="65">
      <calculatedColumnFormula>SUM(Tabela44[[#This Row],[Região Norte]:[Região Centro-Oeste]])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007149-DEA7-4E7F-A2B5-F4E719F65592}" name="Tabela66" displayName="Tabela66" ref="AB13:AH18" totalsRowShown="0" headerRowDxfId="64" dataDxfId="63" tableBorderDxfId="62">
  <autoFilter ref="AB13:AH18" xr:uid="{BC007149-DEA7-4E7F-A2B5-F4E719F65592}"/>
  <tableColumns count="7">
    <tableColumn id="1" xr3:uid="{D49FA8A4-9465-41C8-9B01-5A8E3EB3B4FA}" name="Ano" dataDxfId="61"/>
    <tableColumn id="2" xr3:uid="{E16E1FE6-6AB7-4D1A-B155-822EC3F14D22}" name="Norte" dataDxfId="60"/>
    <tableColumn id="3" xr3:uid="{B8EEEACA-147D-4D67-A97C-95D40BD2120A}" name="Nordeste" dataDxfId="59"/>
    <tableColumn id="4" xr3:uid="{0902EE7C-D02C-43A7-AB67-A08BF05ADD23}" name="Sudeste" dataDxfId="58"/>
    <tableColumn id="5" xr3:uid="{E846A139-2B4E-41A6-AC75-E9AC9D1CA501}" name="Sul" dataDxfId="57"/>
    <tableColumn id="6" xr3:uid="{AB6E5FBE-F0A9-4EE8-8EF2-6AB181597178}" name="Centro-Oeste" dataDxfId="56"/>
    <tableColumn id="7" xr3:uid="{194F9A29-C08B-46A2-9BD1-5C23354F9438}" name="TOTAL" dataDxfId="55">
      <calculatedColumnFormula>SUM(AC14:AG14)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194D91-C4AD-423E-AD7C-2E36649DDFCD}" name="Sheet1__410" displayName="Sheet1__410" ref="AB30:AH35" totalsRowShown="0" headerRowDxfId="54" dataDxfId="53">
  <autoFilter ref="AB30:AH35" xr:uid="{9E194D91-C4AD-423E-AD7C-2E36649DDFCD}"/>
  <tableColumns count="7">
    <tableColumn id="1" xr3:uid="{721142EA-8F97-40C5-BDD6-22DE24897706}" name="Região " dataDxfId="52"/>
    <tableColumn id="2" xr3:uid="{91997B97-135E-48E1-A7FB-84A9426140D2}" name="2019" dataDxfId="51"/>
    <tableColumn id="3" xr3:uid="{03B0B803-F8AA-45A2-9AC6-3E5E62E190D3}" name="2020" dataDxfId="50"/>
    <tableColumn id="4" xr3:uid="{8B7169C3-C91B-4766-B5D4-C1898CABBF5F}" name="2021" dataDxfId="49"/>
    <tableColumn id="5" xr3:uid="{49E7A2E6-AF2F-4EFB-8894-3F04F3F2ABDD}" name="2022" dataDxfId="48"/>
    <tableColumn id="6" xr3:uid="{D0841AA1-9068-4C1E-AF5C-6A8A07ADF017}" name="2023" dataDxfId="47"/>
    <tableColumn id="7" xr3:uid="{76C52BCF-40C7-440C-8B48-8635506D1A17}" name="Total" dataDxfId="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AC0426-30E2-4E64-8AA6-B2E1B48CAB4B}" name="Tabela1012" displayName="Tabela1012" ref="AB39:AJ44" totalsRowShown="0" headerRowDxfId="45" headerRowBorderDxfId="44">
  <autoFilter ref="AB39:AJ44" xr:uid="{4DAC0426-30E2-4E64-8AA6-B2E1B48CAB4B}"/>
  <tableColumns count="9">
    <tableColumn id="1" xr3:uid="{C803924C-5CC6-4ECF-BA25-B115F3B364C6}" name="Regiões" dataDxfId="43"/>
    <tableColumn id="2" xr3:uid="{66A5EF77-506B-4DB4-A2AA-AD35C21BA4A6}" name="Ate 30 dias" dataDxfId="42"/>
    <tableColumn id="3" xr3:uid="{6146DC9D-89E0-4CC2-B672-205D5EC81FB0}" name="6 meses" dataDxfId="41"/>
    <tableColumn id="4" xr3:uid="{5C53F66E-5DCB-43F3-B249-3A4EC2A10B35}" name="1 ano" dataDxfId="40"/>
    <tableColumn id="5" xr3:uid="{8BB42AA1-62E2-4D53-B78B-D1B9B0CE4477}" name="2 anos" dataDxfId="39"/>
    <tableColumn id="6" xr3:uid="{7A91F4B7-9854-4C1C-8CC9-711F677210C1}" name="3 anos" dataDxfId="38"/>
    <tableColumn id="7" xr3:uid="{45D468E8-D37B-47E0-BC62-0ABAA353B85B}" name="4 anos" dataDxfId="37"/>
    <tableColumn id="8" xr3:uid="{D0291DD3-9EF0-4952-BF4F-86862464ABA8}" name="5 a 6 anos" dataDxfId="36"/>
    <tableColumn id="9" xr3:uid="{15C822F8-0AB6-49AE-809A-090756A33061}" name="Total" dataDxfId="35">
      <calculatedColumnFormula>SUM(AC40:AI40)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875CF-A475-4905-9E5A-E2522883EDBB}" name="Tabela4" displayName="Tabela4" ref="A3:F10" totalsRowShown="0" headerRowDxfId="34">
  <autoFilter ref="A3:F10" xr:uid="{BCC875CF-A475-4905-9E5A-E2522883EDBB}"/>
  <tableColumns count="6">
    <tableColumn id="1" xr3:uid="{8B4F03E7-9A4A-4D47-AEDA-2D8761F2EB13}" name="Faixa_Etária" dataDxfId="33"/>
    <tableColumn id="2" xr3:uid="{CFB68B68-C2A3-43F2-8603-DF8BCCDEB493}" name="Região Norte" dataDxfId="32"/>
    <tableColumn id="3" xr3:uid="{F5E86E4C-54C9-4A26-A707-1D7D91D1CC2E}" name="Região Nordeste" dataDxfId="31"/>
    <tableColumn id="4" xr3:uid="{3A360B43-C33F-46C1-85A3-1D729D1B4F16}" name="Região Sudeste" dataDxfId="30"/>
    <tableColumn id="5" xr3:uid="{D04A78AF-DA76-4EA8-A95A-B5E5623A8492}" name="Região Sul" dataDxfId="29"/>
    <tableColumn id="6" xr3:uid="{1C825B17-7E13-4C3A-BE2E-95434313AF4B}" name="Região Centro-Oeste" dataDxfId="2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6C6D46-5F3D-416D-98E3-DFE3234E99B5}" name="Tabela10" displayName="Tabela10" ref="A12:I17" totalsRowShown="0" headerRowDxfId="27" headerRowBorderDxfId="26">
  <autoFilter ref="A12:I17" xr:uid="{6A6C6D46-5F3D-416D-98E3-DFE3234E99B5}"/>
  <tableColumns count="9">
    <tableColumn id="1" xr3:uid="{2F1C9D0E-6A5E-4985-B43E-DEFCF247E685}" name="Regiões" dataDxfId="25"/>
    <tableColumn id="2" xr3:uid="{6C4905A6-1CF5-4774-AE5A-DD9FC761E2AA}" name="Ate 30 dias" dataDxfId="24"/>
    <tableColumn id="3" xr3:uid="{798EC155-ACB2-4D4E-9C83-8DFD2ECD3915}" name="6 meses" dataDxfId="23"/>
    <tableColumn id="4" xr3:uid="{B8EA1B74-AD1B-4A94-9D55-637B1EC9E275}" name="1 ano" dataDxfId="22"/>
    <tableColumn id="5" xr3:uid="{7D26F774-9218-4FC8-A642-086C2A4C410D}" name="2 anos" dataDxfId="21"/>
    <tableColumn id="6" xr3:uid="{445C6FFE-3DF3-44B2-A8B1-CC9CA61761A2}" name="3 anos" dataDxfId="20"/>
    <tableColumn id="7" xr3:uid="{273B507B-1B1C-4BC5-AC9C-43017094AC55}" name="4 anos" dataDxfId="19"/>
    <tableColumn id="8" xr3:uid="{A9FD10F4-761D-496E-AAB5-9EB905AC40C5}" name="5 a 6 anos" dataDxfId="18"/>
    <tableColumn id="9" xr3:uid="{E9A305E7-5BDD-4A3C-90BC-185F98EB3AD9}" name="TOTAL" dataDxfId="17">
      <calculatedColumnFormula>SUM(B13:H13)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B6538-3713-4644-A1B8-34381CD34583}" name="Sheet1__3" displayName="Sheet1__3" ref="A3:G25" tableType="queryTable" totalsRowCount="1">
  <autoFilter ref="A3:G24" xr:uid="{A20B6538-3713-4644-A1B8-34381CD34583}"/>
  <tableColumns count="7">
    <tableColumn id="1" xr3:uid="{A1C961B4-C066-47B9-9D9E-F0F0686A2D5E}" uniqueName="1" name="Faixa_Etária" queryTableFieldId="1"/>
    <tableColumn id="2" xr3:uid="{FCB87866-1B31-4B6F-94AC-E4AADB628318}" uniqueName="2" name="2019" totalsRowFunction="custom" queryTableFieldId="2">
      <totalsRowFormula>SUM(B4:B11)</totalsRowFormula>
    </tableColumn>
    <tableColumn id="3" xr3:uid="{9FC18AE1-07EF-48CD-8D13-986B05C3AF7B}" uniqueName="3" name="2020" totalsRowFunction="custom" queryTableFieldId="3">
      <totalsRowFormula>SUM(C4:C11)</totalsRowFormula>
    </tableColumn>
    <tableColumn id="4" xr3:uid="{4F0B178B-8953-4D7F-ADAD-822491590CEB}" uniqueName="4" name="2021" totalsRowFunction="custom" queryTableFieldId="4">
      <totalsRowFormula>SUM(D4:D11)</totalsRowFormula>
    </tableColumn>
    <tableColumn id="5" xr3:uid="{56A50A8E-29D5-4A84-91B2-36327B6D0C09}" uniqueName="5" name="2022" totalsRowFunction="custom" queryTableFieldId="5">
      <totalsRowFormula>SUM(E4:E11)</totalsRowFormula>
    </tableColumn>
    <tableColumn id="6" xr3:uid="{A34203EE-1BCC-4184-9B77-129B323B82A1}" uniqueName="6" name="2023" totalsRowFunction="custom" queryTableFieldId="6">
      <totalsRowFormula>SUM(F4:F11)</totalsRowFormula>
    </tableColumn>
    <tableColumn id="7" xr3:uid="{A7D3C4D3-05A7-4803-9DA2-ADB5CE2B8154}" uniqueName="7" name="Total" totalsRowFunction="custom" queryTableFieldId="7">
      <totalsRowFormula>SUM(G4:G11)</totalsRow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DC8DE-E101-4E0C-8E7A-022F3EA333F1}" name="Sheet1__4" displayName="Sheet1__4" ref="A3:G8" tableType="queryTable" totalsRowShown="0">
  <autoFilter ref="A3:G8" xr:uid="{547DC8DE-E101-4E0C-8E7A-022F3EA333F1}"/>
  <tableColumns count="7">
    <tableColumn id="1" xr3:uid="{A5BC4AE8-D504-46DA-9749-6FF8C990D9B5}" uniqueName="1" name="Região " queryTableFieldId="1" dataDxfId="16"/>
    <tableColumn id="2" xr3:uid="{ECB0E848-52CB-4718-BFE8-FB1FD8E645B1}" uniqueName="2" name="2019" queryTableFieldId="2" dataDxfId="15"/>
    <tableColumn id="3" xr3:uid="{589FD5C6-3F01-4562-99C5-47875B46DC79}" uniqueName="3" name="2020" queryTableFieldId="3" dataDxfId="14"/>
    <tableColumn id="4" xr3:uid="{E0A8D3C9-7C3E-479F-98AE-C99AB7B8FE1F}" uniqueName="4" name="2021" queryTableFieldId="4" dataDxfId="13"/>
    <tableColumn id="5" xr3:uid="{F1A0FAE7-2361-4ABA-9875-A8F898F503AD}" uniqueName="5" name="2022" queryTableFieldId="5" dataDxfId="12"/>
    <tableColumn id="6" xr3:uid="{CC408FC3-286E-493B-AD4F-B510FB52B408}" uniqueName="6" name="2023" queryTableFieldId="6" dataDxfId="11"/>
    <tableColumn id="7" xr3:uid="{279D9664-3D06-4075-B9BC-36B73BA6EAA2}" uniqueName="7" name="Total" queryTableFieldId="7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982C97-6903-4920-BBA3-7B834C062E71}" name="Tabela6" displayName="Tabela6" ref="A10:G15" totalsRowShown="0" headerRowDxfId="9" dataDxfId="8" tableBorderDxfId="7">
  <autoFilter ref="A10:G15" xr:uid="{71982C97-6903-4920-BBA3-7B834C062E71}"/>
  <tableColumns count="7">
    <tableColumn id="1" xr3:uid="{20294290-139B-41C5-89A8-11BE1B1D202A}" name="Ano" dataDxfId="6"/>
    <tableColumn id="2" xr3:uid="{B0EA9F9B-762F-4A9C-AEDB-48F66550DD8D}" name="Norte" dataDxfId="5"/>
    <tableColumn id="3" xr3:uid="{32A15E82-C3AA-4206-9D23-C587855D6A34}" name="Nordeste" dataDxfId="4"/>
    <tableColumn id="4" xr3:uid="{FFFC0A93-4610-4DA6-82F0-838BA629961C}" name="Sudeste" dataDxfId="3"/>
    <tableColumn id="5" xr3:uid="{6065DD58-B772-4888-9178-BD7766FA29E9}" name="Sul" dataDxfId="2"/>
    <tableColumn id="6" xr3:uid="{C995D123-9EFD-4EB8-B899-A5C341A553B5}" name="Centro-Oeste" dataDxfId="1"/>
    <tableColumn id="7" xr3:uid="{532252F6-4956-4B13-A6E7-C8DEE756494A}" name="TOTAL" dataDxfId="0">
      <calculatedColumnFormula>SUM(B11:F11)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11" Type="http://schemas.microsoft.com/office/2007/relationships/slicer" Target="../slicers/slicer1.xml"/><Relationship Id="rId5" Type="http://schemas.openxmlformats.org/officeDocument/2006/relationships/printerSettings" Target="../printerSettings/printerSettings1.bin"/><Relationship Id="rId10" Type="http://schemas.openxmlformats.org/officeDocument/2006/relationships/table" Target="../tables/table4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BD6A-CA9B-4393-9AFE-E6DEEB508533}">
  <dimension ref="A1:BD63"/>
  <sheetViews>
    <sheetView tabSelected="1" zoomScale="62" zoomScaleNormal="62" workbookViewId="0">
      <selection activeCell="E52" sqref="E52"/>
    </sheetView>
  </sheetViews>
  <sheetFormatPr defaultRowHeight="15" x14ac:dyDescent="0.25"/>
  <cols>
    <col min="1" max="1" width="4.7109375" style="11" customWidth="1"/>
    <col min="2" max="2" width="8.7109375" customWidth="1"/>
    <col min="3" max="3" width="8.28515625" customWidth="1"/>
    <col min="4" max="4" width="4.28515625" customWidth="1"/>
    <col min="5" max="5" width="41.7109375" customWidth="1"/>
    <col min="6" max="6" width="13.85546875" customWidth="1"/>
    <col min="7" max="7" width="3.7109375" style="11" customWidth="1"/>
    <col min="8" max="8" width="39.28515625" customWidth="1"/>
    <col min="9" max="9" width="1.28515625" customWidth="1"/>
    <col min="10" max="10" width="50.85546875" bestFit="1" customWidth="1"/>
    <col min="11" max="12" width="0.7109375" style="11" customWidth="1"/>
    <col min="13" max="13" width="8.28515625" hidden="1" customWidth="1"/>
    <col min="14" max="14" width="7.28515625" customWidth="1"/>
    <col min="15" max="15" width="3.7109375" style="11" customWidth="1"/>
    <col min="16" max="16" width="50.85546875" bestFit="1" customWidth="1"/>
    <col min="17" max="17" width="0.42578125" style="11" customWidth="1"/>
    <col min="18" max="18" width="1.28515625" customWidth="1"/>
    <col min="19" max="19" width="8.28515625" bestFit="1" customWidth="1"/>
    <col min="20" max="20" width="2.42578125" customWidth="1"/>
    <col min="21" max="21" width="7.85546875" customWidth="1"/>
    <col min="22" max="22" width="6.5703125" customWidth="1"/>
    <col min="23" max="23" width="3.7109375" customWidth="1"/>
    <col min="24" max="24" width="5.28515625" customWidth="1"/>
    <col min="25" max="25" width="3.7109375" style="11" customWidth="1"/>
    <col min="26" max="26" width="1.7109375" customWidth="1"/>
    <col min="27" max="27" width="46.85546875" customWidth="1"/>
    <col min="28" max="28" width="27.28515625" bestFit="1" customWidth="1"/>
    <col min="29" max="29" width="19.7109375" bestFit="1" customWidth="1"/>
    <col min="30" max="30" width="13.85546875" bestFit="1" customWidth="1"/>
    <col min="31" max="31" width="25.140625" bestFit="1" customWidth="1"/>
    <col min="32" max="33" width="13.85546875" bestFit="1" customWidth="1"/>
    <col min="34" max="34" width="19.85546875" bestFit="1" customWidth="1"/>
    <col min="35" max="35" width="14.28515625" bestFit="1" customWidth="1"/>
    <col min="36" max="37" width="15.140625" bestFit="1" customWidth="1"/>
    <col min="38" max="38" width="25.140625" bestFit="1" customWidth="1"/>
    <col min="39" max="39" width="18.85546875" bestFit="1" customWidth="1"/>
    <col min="40" max="40" width="21.42578125" bestFit="1" customWidth="1"/>
    <col min="41" max="41" width="17.140625" bestFit="1" customWidth="1"/>
    <col min="42" max="42" width="20.5703125" bestFit="1" customWidth="1"/>
    <col min="43" max="43" width="14.42578125" bestFit="1" customWidth="1"/>
    <col min="44" max="44" width="14.85546875" bestFit="1" customWidth="1"/>
    <col min="46" max="46" width="9.85546875" bestFit="1" customWidth="1"/>
    <col min="48" max="48" width="9.85546875" bestFit="1" customWidth="1"/>
    <col min="51" max="51" width="9.85546875" bestFit="1" customWidth="1"/>
    <col min="54" max="55" width="9.85546875" bestFit="1" customWidth="1"/>
    <col min="57" max="61" width="9.85546875" bestFit="1" customWidth="1"/>
    <col min="64" max="64" width="9.85546875" bestFit="1" customWidth="1"/>
    <col min="66" max="66" width="10.28515625" customWidth="1"/>
  </cols>
  <sheetData>
    <row r="1" spans="2:40" s="11" customFormat="1" ht="13.5" customHeight="1" x14ac:dyDescent="0.25"/>
    <row r="2" spans="2:40" ht="30.6" customHeight="1" x14ac:dyDescent="0.4">
      <c r="B2" s="11"/>
      <c r="C2" s="11"/>
      <c r="D2" s="11"/>
      <c r="E2" s="11"/>
      <c r="F2" s="11"/>
      <c r="H2" s="39"/>
      <c r="I2" s="51" t="s">
        <v>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11"/>
      <c r="U2" s="11"/>
      <c r="V2" s="11"/>
      <c r="W2" s="11"/>
      <c r="X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2:40" s="11" customFormat="1" ht="15.6" customHeight="1" x14ac:dyDescent="0.25">
      <c r="H3" s="39"/>
    </row>
    <row r="4" spans="2:40" ht="21" x14ac:dyDescent="0.35">
      <c r="B4" s="11"/>
      <c r="C4" s="11"/>
      <c r="D4" s="11"/>
      <c r="E4" s="11"/>
      <c r="F4" s="21"/>
      <c r="H4" s="39"/>
      <c r="I4" s="11"/>
      <c r="J4" s="46" t="s">
        <v>1</v>
      </c>
      <c r="K4" s="42"/>
      <c r="L4" s="44"/>
      <c r="M4" s="40"/>
      <c r="N4" s="11"/>
      <c r="P4" s="48" t="s">
        <v>2</v>
      </c>
      <c r="Q4" s="42"/>
      <c r="R4" s="11"/>
      <c r="S4" s="11"/>
      <c r="T4" s="11"/>
      <c r="U4" s="11"/>
      <c r="V4" s="11"/>
      <c r="W4" s="11"/>
      <c r="X4" s="11"/>
      <c r="Z4" s="11"/>
      <c r="AA4" s="11"/>
      <c r="AB4" s="23" t="s">
        <v>3</v>
      </c>
      <c r="AC4" s="24" t="s">
        <v>4</v>
      </c>
      <c r="AD4" s="24" t="s">
        <v>5</v>
      </c>
      <c r="AE4" s="24" t="s">
        <v>6</v>
      </c>
      <c r="AF4" s="24" t="s">
        <v>7</v>
      </c>
      <c r="AG4" s="24" t="s">
        <v>8</v>
      </c>
      <c r="AH4" s="24" t="s">
        <v>9</v>
      </c>
    </row>
    <row r="5" spans="2:40" ht="21" x14ac:dyDescent="0.35">
      <c r="B5" s="11"/>
      <c r="C5" s="11"/>
      <c r="D5" s="11"/>
      <c r="E5" s="11"/>
      <c r="F5" s="22"/>
      <c r="H5" s="11"/>
      <c r="I5" s="11"/>
      <c r="J5" s="47">
        <f>GETPIVOTDATA("TOTAL",$AB$58,"Ano",2019)</f>
        <v>10837387</v>
      </c>
      <c r="K5" s="43"/>
      <c r="L5" s="45"/>
      <c r="M5" s="41"/>
      <c r="N5" s="11"/>
      <c r="P5" s="49">
        <f>GETPIVOTDATA("TOTAL",$AE$58,"Ano",2023)</f>
        <v>2215292</v>
      </c>
      <c r="Q5" s="43"/>
      <c r="R5" s="11"/>
      <c r="S5" s="11"/>
      <c r="T5" s="11"/>
      <c r="U5" s="11"/>
      <c r="V5" s="11"/>
      <c r="W5" s="11"/>
      <c r="X5" s="11"/>
      <c r="Z5" s="11"/>
      <c r="AA5" s="11"/>
      <c r="AB5" s="25" t="s">
        <v>10</v>
      </c>
      <c r="AC5" s="26">
        <v>814265</v>
      </c>
      <c r="AD5" s="26">
        <v>2033657</v>
      </c>
      <c r="AE5" s="26">
        <v>2395568</v>
      </c>
      <c r="AF5" s="26">
        <v>936803</v>
      </c>
      <c r="AG5" s="26">
        <v>609265</v>
      </c>
      <c r="AH5" s="26">
        <f>SUM(Tabela44[[#This Row],[Região Norte]:[Região Centro-Oeste]])</f>
        <v>6789558</v>
      </c>
    </row>
    <row r="6" spans="2:40" x14ac:dyDescent="0.25">
      <c r="B6" s="11"/>
      <c r="C6" s="11"/>
      <c r="D6" s="11"/>
      <c r="E6" s="11"/>
      <c r="F6" s="11"/>
      <c r="H6" s="13"/>
      <c r="I6" s="11"/>
      <c r="J6" s="11"/>
      <c r="M6" s="11"/>
      <c r="N6" s="11"/>
      <c r="P6" s="11"/>
      <c r="R6" s="11"/>
      <c r="S6" s="11"/>
      <c r="T6" s="11"/>
      <c r="U6" s="11"/>
      <c r="V6" s="11"/>
      <c r="W6" s="11"/>
      <c r="X6" s="11"/>
      <c r="Z6" s="11"/>
      <c r="AA6" s="11"/>
      <c r="AB6" s="25" t="s">
        <v>11</v>
      </c>
      <c r="AC6" s="26">
        <v>9</v>
      </c>
      <c r="AD6" s="26">
        <v>35</v>
      </c>
      <c r="AE6" s="26">
        <v>27</v>
      </c>
      <c r="AF6" s="26">
        <v>5</v>
      </c>
      <c r="AG6" s="26">
        <v>2</v>
      </c>
      <c r="AH6" s="26">
        <f>SUM(Tabela44[[#This Row],[Região Norte]:[Região Centro-Oeste]])</f>
        <v>78</v>
      </c>
    </row>
    <row r="7" spans="2:40" s="11" customFormat="1" ht="3" customHeight="1" x14ac:dyDescent="0.25">
      <c r="H7" s="13"/>
      <c r="AB7" s="25" t="s">
        <v>12</v>
      </c>
      <c r="AC7" s="26">
        <v>647734</v>
      </c>
      <c r="AD7" s="26">
        <v>1819974</v>
      </c>
      <c r="AE7" s="26">
        <v>2693320</v>
      </c>
      <c r="AF7" s="26">
        <v>1046285</v>
      </c>
      <c r="AG7" s="26">
        <v>606893</v>
      </c>
      <c r="AH7" s="26">
        <f>SUM(Tabela44[[#This Row],[Região Norte]:[Região Centro-Oeste]])</f>
        <v>6814206</v>
      </c>
      <c r="AI7"/>
      <c r="AJ7"/>
      <c r="AK7"/>
      <c r="AL7"/>
      <c r="AM7"/>
      <c r="AN7"/>
    </row>
    <row r="8" spans="2:40" x14ac:dyDescent="0.25">
      <c r="H8" s="10"/>
      <c r="N8" s="11"/>
      <c r="V8" s="11"/>
      <c r="W8" s="11"/>
      <c r="X8" s="39"/>
      <c r="Z8" s="11"/>
      <c r="AA8" s="11"/>
      <c r="AB8" s="25" t="s">
        <v>13</v>
      </c>
      <c r="AC8" s="26">
        <v>78471</v>
      </c>
      <c r="AD8" s="26">
        <v>128114</v>
      </c>
      <c r="AE8" s="26">
        <v>154957</v>
      </c>
      <c r="AF8" s="26">
        <v>59726</v>
      </c>
      <c r="AG8" s="26">
        <v>49204</v>
      </c>
      <c r="AH8" s="26">
        <f>SUM(Tabela44[[#This Row],[Região Norte]:[Região Centro-Oeste]])</f>
        <v>470472</v>
      </c>
    </row>
    <row r="9" spans="2:40" x14ac:dyDescent="0.25">
      <c r="H9" s="10"/>
      <c r="N9" s="11"/>
      <c r="V9" s="11"/>
      <c r="W9" s="11"/>
      <c r="X9" s="39"/>
      <c r="Z9" s="11"/>
      <c r="AA9" s="11"/>
      <c r="AB9" s="25" t="s">
        <v>14</v>
      </c>
      <c r="AC9" s="26">
        <v>28299</v>
      </c>
      <c r="AD9" s="26">
        <v>39970</v>
      </c>
      <c r="AE9" s="26">
        <v>46985</v>
      </c>
      <c r="AF9" s="26">
        <v>17417</v>
      </c>
      <c r="AG9" s="26">
        <v>14210</v>
      </c>
      <c r="AH9" s="26">
        <f>SUM(Tabela44[[#This Row],[Região Norte]:[Região Centro-Oeste]])</f>
        <v>146881</v>
      </c>
    </row>
    <row r="10" spans="2:40" x14ac:dyDescent="0.25">
      <c r="H10" s="10"/>
      <c r="N10" s="11"/>
      <c r="V10" s="11"/>
      <c r="W10" s="11"/>
      <c r="X10" s="39"/>
      <c r="Z10" s="11"/>
      <c r="AA10" s="11"/>
      <c r="AB10" s="25" t="s">
        <v>15</v>
      </c>
      <c r="AC10" s="26">
        <v>19106</v>
      </c>
      <c r="AD10" s="26">
        <v>34086</v>
      </c>
      <c r="AE10" s="26">
        <v>36092</v>
      </c>
      <c r="AF10" s="26">
        <v>14181</v>
      </c>
      <c r="AG10" s="26">
        <v>9937</v>
      </c>
      <c r="AH10" s="26">
        <f>SUM(Tabela44[[#This Row],[Região Norte]:[Região Centro-Oeste]])</f>
        <v>113402</v>
      </c>
    </row>
    <row r="11" spans="2:40" x14ac:dyDescent="0.25">
      <c r="H11" s="10"/>
      <c r="N11" s="11"/>
      <c r="V11" s="11"/>
      <c r="W11" s="11"/>
      <c r="X11" s="39"/>
      <c r="Z11" s="11"/>
      <c r="AA11" s="11"/>
      <c r="AB11" s="25" t="s">
        <v>16</v>
      </c>
      <c r="AC11" s="26">
        <v>319</v>
      </c>
      <c r="AD11" s="26">
        <v>856</v>
      </c>
      <c r="AE11" s="26">
        <v>956</v>
      </c>
      <c r="AF11" s="26">
        <v>89</v>
      </c>
      <c r="AG11" s="26">
        <v>92</v>
      </c>
      <c r="AH11" s="26">
        <f>SUM(Tabela44[[#This Row],[Região Norte]:[Região Centro-Oeste]])</f>
        <v>2312</v>
      </c>
    </row>
    <row r="12" spans="2:40" x14ac:dyDescent="0.25">
      <c r="N12" s="11"/>
      <c r="V12" s="11"/>
      <c r="W12" s="11"/>
      <c r="X12" s="39"/>
      <c r="Z12" s="11"/>
      <c r="AA12" s="11"/>
    </row>
    <row r="13" spans="2:40" x14ac:dyDescent="0.25">
      <c r="N13" s="11"/>
      <c r="V13" s="11"/>
      <c r="W13" s="11"/>
      <c r="X13" s="39"/>
      <c r="Z13" s="11"/>
      <c r="AA13" s="11"/>
      <c r="AB13" s="29" t="s">
        <v>17</v>
      </c>
      <c r="AC13" s="30" t="s">
        <v>18</v>
      </c>
      <c r="AD13" s="30" t="s">
        <v>19</v>
      </c>
      <c r="AE13" s="30" t="s">
        <v>20</v>
      </c>
      <c r="AF13" s="30" t="s">
        <v>21</v>
      </c>
      <c r="AG13" s="30" t="s">
        <v>22</v>
      </c>
      <c r="AH13" s="31" t="s">
        <v>23</v>
      </c>
    </row>
    <row r="14" spans="2:40" x14ac:dyDescent="0.25">
      <c r="N14" s="11"/>
      <c r="V14" s="11"/>
      <c r="W14" s="11"/>
      <c r="X14" s="39"/>
      <c r="Z14" s="11"/>
      <c r="AA14" s="11"/>
      <c r="AB14" s="32">
        <v>2019</v>
      </c>
      <c r="AC14" s="33">
        <v>1023048</v>
      </c>
      <c r="AD14" s="33">
        <v>2981141</v>
      </c>
      <c r="AE14" s="33">
        <v>4443106</v>
      </c>
      <c r="AF14" s="33">
        <v>1485359</v>
      </c>
      <c r="AG14" s="33">
        <v>904733</v>
      </c>
      <c r="AH14" s="13">
        <f>SUM(AC14:AG14)</f>
        <v>10837387</v>
      </c>
    </row>
    <row r="15" spans="2:40" x14ac:dyDescent="0.25">
      <c r="N15" s="11"/>
      <c r="V15" s="11"/>
      <c r="W15" s="11"/>
      <c r="X15" s="39"/>
      <c r="Z15" s="11"/>
      <c r="AA15" s="11"/>
      <c r="AB15" s="32">
        <v>2020</v>
      </c>
      <c r="AC15" s="33">
        <v>813986</v>
      </c>
      <c r="AD15" s="33">
        <v>2306127</v>
      </c>
      <c r="AE15" s="33">
        <v>3177637</v>
      </c>
      <c r="AF15" s="33">
        <v>1214115</v>
      </c>
      <c r="AG15" s="33">
        <v>697353</v>
      </c>
      <c r="AH15" s="13">
        <f t="shared" ref="AH15:AH18" si="0">SUM(AC15:AG15)</f>
        <v>8209218</v>
      </c>
    </row>
    <row r="16" spans="2:40" x14ac:dyDescent="0.25">
      <c r="N16" s="11"/>
      <c r="V16" s="11"/>
      <c r="W16" s="11"/>
      <c r="X16" s="39"/>
      <c r="Z16" s="11"/>
      <c r="AA16" s="11"/>
      <c r="AB16" s="32">
        <v>2021</v>
      </c>
      <c r="AC16" s="33">
        <v>721096</v>
      </c>
      <c r="AD16" s="33">
        <v>1835874</v>
      </c>
      <c r="AE16" s="33">
        <v>2559169</v>
      </c>
      <c r="AF16" s="33">
        <v>975560</v>
      </c>
      <c r="AG16" s="33">
        <v>605592</v>
      </c>
      <c r="AH16" s="13">
        <f t="shared" si="0"/>
        <v>6697291</v>
      </c>
    </row>
    <row r="17" spans="2:36" x14ac:dyDescent="0.25">
      <c r="N17" s="11"/>
      <c r="V17" s="11"/>
      <c r="W17" s="11"/>
      <c r="X17" s="39"/>
      <c r="Z17" s="11"/>
      <c r="AA17" s="11"/>
      <c r="AB17" s="32">
        <v>2022</v>
      </c>
      <c r="AC17" s="33">
        <v>817411</v>
      </c>
      <c r="AD17" s="33">
        <v>2020678</v>
      </c>
      <c r="AE17" s="33">
        <v>2769393</v>
      </c>
      <c r="AF17" s="33">
        <v>1114628</v>
      </c>
      <c r="AG17" s="33">
        <v>654864</v>
      </c>
      <c r="AH17" s="13">
        <f t="shared" si="0"/>
        <v>7376974</v>
      </c>
    </row>
    <row r="18" spans="2:36" x14ac:dyDescent="0.25">
      <c r="N18" s="11"/>
      <c r="V18" s="11"/>
      <c r="W18" s="11"/>
      <c r="X18" s="39"/>
      <c r="Z18" s="11"/>
      <c r="AA18" s="11"/>
      <c r="AB18" s="32">
        <v>2023</v>
      </c>
      <c r="AC18" s="33">
        <v>277191</v>
      </c>
      <c r="AD18" s="33">
        <v>592986</v>
      </c>
      <c r="AE18" s="33">
        <v>822694</v>
      </c>
      <c r="AF18" s="33">
        <v>319678</v>
      </c>
      <c r="AG18" s="33">
        <v>202743</v>
      </c>
      <c r="AH18" s="13">
        <f t="shared" si="0"/>
        <v>2215292</v>
      </c>
    </row>
    <row r="19" spans="2:36" x14ac:dyDescent="0.25">
      <c r="N19" s="11"/>
      <c r="V19" s="11"/>
      <c r="W19" s="11"/>
      <c r="X19" s="39"/>
      <c r="Z19" s="11"/>
      <c r="AA19" s="11"/>
    </row>
    <row r="20" spans="2:36" x14ac:dyDescent="0.25">
      <c r="N20" s="11"/>
      <c r="V20" s="11"/>
      <c r="W20" s="11"/>
      <c r="X20" s="39"/>
      <c r="Z20" s="11"/>
      <c r="AA20" s="11"/>
      <c r="AB20" s="35"/>
      <c r="AC20" s="35">
        <v>2019</v>
      </c>
      <c r="AD20" s="35">
        <v>2020</v>
      </c>
      <c r="AE20" s="35">
        <v>2021</v>
      </c>
      <c r="AF20" s="35">
        <v>2022</v>
      </c>
      <c r="AG20" s="35">
        <v>2023</v>
      </c>
    </row>
    <row r="21" spans="2:36" x14ac:dyDescent="0.25">
      <c r="N21" s="11"/>
      <c r="V21" s="11"/>
      <c r="W21" s="11"/>
      <c r="X21" s="39"/>
      <c r="Z21" s="11"/>
      <c r="AA21" s="11"/>
      <c r="AB21" s="36" t="s">
        <v>24</v>
      </c>
      <c r="AC21" s="36">
        <v>10837387</v>
      </c>
      <c r="AD21" s="36">
        <v>8209218</v>
      </c>
      <c r="AE21" s="36">
        <v>6697291</v>
      </c>
      <c r="AF21" s="36">
        <v>7376974</v>
      </c>
      <c r="AG21" s="36">
        <v>2215292</v>
      </c>
    </row>
    <row r="22" spans="2:36" x14ac:dyDescent="0.25">
      <c r="N22" s="11"/>
      <c r="V22" s="11"/>
      <c r="W22" s="11"/>
      <c r="X22" s="39"/>
      <c r="Z22" s="11"/>
      <c r="AA22" s="11"/>
    </row>
    <row r="23" spans="2:36" x14ac:dyDescent="0.25">
      <c r="J23" s="11"/>
      <c r="N23" s="11"/>
      <c r="V23" s="11"/>
      <c r="W23" s="11"/>
      <c r="X23" s="39"/>
      <c r="Z23" s="11"/>
      <c r="AA23" s="11"/>
    </row>
    <row r="24" spans="2:36" s="11" customFormat="1" x14ac:dyDescent="0.25">
      <c r="AH24"/>
      <c r="AI24"/>
      <c r="AJ24"/>
    </row>
    <row r="25" spans="2:36" x14ac:dyDescent="0.25">
      <c r="B25" s="11"/>
      <c r="C25" s="11"/>
      <c r="D25" s="11"/>
      <c r="E25" s="11"/>
      <c r="F25" s="11"/>
      <c r="H25" s="11"/>
      <c r="I25" s="11"/>
      <c r="J25" s="11"/>
      <c r="M25" s="11"/>
      <c r="N25" s="11"/>
      <c r="P25" s="11"/>
      <c r="R25" s="11"/>
      <c r="S25" s="11"/>
      <c r="T25" s="11"/>
      <c r="U25" s="11"/>
      <c r="V25" s="11"/>
      <c r="W25" s="11"/>
      <c r="X25" s="11"/>
      <c r="Z25" s="11"/>
      <c r="AA25" s="11"/>
    </row>
    <row r="26" spans="2:36" x14ac:dyDescent="0.25">
      <c r="B26" s="11"/>
      <c r="C26" s="11"/>
      <c r="D26" s="11"/>
      <c r="E26" s="11"/>
      <c r="F26" s="11"/>
      <c r="H26" s="11"/>
      <c r="I26" s="11"/>
      <c r="J26" s="11"/>
      <c r="M26" s="11"/>
      <c r="N26" s="11"/>
      <c r="P26" s="11"/>
      <c r="R26" s="11"/>
      <c r="S26" s="11"/>
      <c r="T26" s="11"/>
      <c r="U26" s="11"/>
      <c r="V26" s="11"/>
      <c r="W26" s="11"/>
      <c r="X26" s="11"/>
      <c r="Z26" s="11"/>
      <c r="AA26" s="11"/>
      <c r="AB26" s="35"/>
      <c r="AC26" s="35" t="s">
        <v>8</v>
      </c>
      <c r="AD26" s="35" t="s">
        <v>5</v>
      </c>
      <c r="AE26" s="35" t="s">
        <v>4</v>
      </c>
      <c r="AF26" s="35" t="s">
        <v>6</v>
      </c>
      <c r="AG26" s="35" t="s">
        <v>7</v>
      </c>
      <c r="AH26" s="35" t="s">
        <v>25</v>
      </c>
    </row>
    <row r="27" spans="2:36" x14ac:dyDescent="0.25">
      <c r="B27" s="11"/>
      <c r="C27" s="11"/>
      <c r="D27" s="11"/>
      <c r="E27" s="11"/>
      <c r="F27" s="11"/>
      <c r="H27" s="11"/>
      <c r="I27" s="11"/>
      <c r="J27" s="11"/>
      <c r="M27" s="11"/>
      <c r="N27" s="11"/>
      <c r="P27" s="11"/>
      <c r="R27" s="11"/>
      <c r="S27" s="11"/>
      <c r="T27" s="11"/>
      <c r="U27" s="11"/>
      <c r="V27" s="11"/>
      <c r="W27" s="11"/>
      <c r="X27" s="11"/>
      <c r="Z27" s="11"/>
      <c r="AA27" s="11"/>
      <c r="AB27" s="36" t="s">
        <v>24</v>
      </c>
      <c r="AC27" s="36">
        <v>1289603</v>
      </c>
      <c r="AD27" s="36">
        <v>4056692</v>
      </c>
      <c r="AE27" s="36">
        <v>1588203</v>
      </c>
      <c r="AF27" s="36">
        <v>5327905</v>
      </c>
      <c r="AG27" s="36">
        <v>2074506</v>
      </c>
      <c r="AH27" s="36">
        <v>14336909</v>
      </c>
    </row>
    <row r="28" spans="2:36" x14ac:dyDescent="0.25">
      <c r="B28" s="11"/>
      <c r="C28" s="11"/>
      <c r="D28" s="11"/>
      <c r="E28" s="11"/>
      <c r="F28" s="11"/>
      <c r="H28" s="11"/>
      <c r="I28" s="11"/>
      <c r="J28" s="11"/>
      <c r="M28" s="11"/>
      <c r="N28" s="11"/>
      <c r="P28" s="11"/>
      <c r="R28" s="11"/>
      <c r="S28" s="11"/>
      <c r="T28" s="11"/>
      <c r="U28" s="11"/>
      <c r="V28" s="11"/>
      <c r="W28" s="11"/>
      <c r="X28" s="11"/>
      <c r="Z28" s="11"/>
      <c r="AA28" s="11"/>
    </row>
    <row r="29" spans="2:36" x14ac:dyDescent="0.25">
      <c r="B29" s="11"/>
      <c r="C29" s="11"/>
      <c r="D29" s="11"/>
      <c r="E29" s="11"/>
      <c r="F29" s="11"/>
      <c r="H29" s="11"/>
      <c r="I29" s="11"/>
      <c r="J29" s="11"/>
      <c r="M29" s="11"/>
      <c r="N29" s="11"/>
      <c r="P29" s="11"/>
      <c r="R29" s="11"/>
      <c r="S29" s="11"/>
      <c r="T29" s="11"/>
      <c r="U29" s="11"/>
      <c r="V29" s="11"/>
      <c r="W29" s="11"/>
      <c r="X29" s="11"/>
      <c r="Z29" s="11"/>
      <c r="AA29" s="11"/>
    </row>
    <row r="30" spans="2:36" x14ac:dyDescent="0.25">
      <c r="B30" s="11"/>
      <c r="C30" s="11"/>
      <c r="D30" s="11"/>
      <c r="E30" s="11"/>
      <c r="F30" s="11"/>
      <c r="H30" s="11"/>
      <c r="I30" s="11"/>
      <c r="J30" s="11"/>
      <c r="M30" s="11"/>
      <c r="N30" s="11"/>
      <c r="P30" s="11"/>
      <c r="R30" s="11"/>
      <c r="S30" s="11"/>
      <c r="T30" s="11"/>
      <c r="U30" s="11"/>
      <c r="V30" s="11"/>
      <c r="W30" s="11"/>
      <c r="X30" s="11"/>
      <c r="Z30" s="11"/>
      <c r="AA30" s="11"/>
      <c r="AB30" s="37" t="s">
        <v>26</v>
      </c>
      <c r="AC30" s="37" t="s">
        <v>27</v>
      </c>
      <c r="AD30" s="37" t="s">
        <v>28</v>
      </c>
      <c r="AE30" s="37" t="s">
        <v>29</v>
      </c>
      <c r="AF30" s="37" t="s">
        <v>30</v>
      </c>
      <c r="AG30" s="37" t="s">
        <v>31</v>
      </c>
      <c r="AH30" s="37" t="s">
        <v>9</v>
      </c>
    </row>
    <row r="31" spans="2:36" x14ac:dyDescent="0.25">
      <c r="B31" s="11"/>
      <c r="C31" s="11"/>
      <c r="D31" s="11"/>
      <c r="E31" s="11"/>
      <c r="F31" s="11"/>
      <c r="H31" s="11"/>
      <c r="I31" s="11"/>
      <c r="J31" s="11"/>
      <c r="M31" s="11"/>
      <c r="N31" s="11"/>
      <c r="P31" s="11"/>
      <c r="R31" s="11"/>
      <c r="S31" s="11"/>
      <c r="T31" s="11"/>
      <c r="U31" s="11"/>
      <c r="V31" s="11"/>
      <c r="W31" s="11"/>
      <c r="X31" s="11"/>
      <c r="Z31" s="11"/>
      <c r="AA31" s="11"/>
      <c r="AB31" s="37" t="s">
        <v>4</v>
      </c>
      <c r="AC31" s="38">
        <v>1023048</v>
      </c>
      <c r="AD31" s="38">
        <v>813986</v>
      </c>
      <c r="AE31" s="38">
        <v>721096</v>
      </c>
      <c r="AF31" s="38">
        <v>817411</v>
      </c>
      <c r="AG31" s="38">
        <v>277191</v>
      </c>
      <c r="AH31" s="38">
        <f>SUM(Sheet1__410[[#This Row],[2019]:[2023]])</f>
        <v>3652732</v>
      </c>
    </row>
    <row r="32" spans="2:36" x14ac:dyDescent="0.25">
      <c r="B32" s="11"/>
      <c r="C32" s="11"/>
      <c r="D32" s="11"/>
      <c r="E32" s="11"/>
      <c r="F32" s="11"/>
      <c r="H32" s="11"/>
      <c r="I32" s="11"/>
      <c r="J32" s="11"/>
      <c r="M32" s="11"/>
      <c r="N32" s="11"/>
      <c r="P32" s="11"/>
      <c r="R32" s="11"/>
      <c r="S32" s="11"/>
      <c r="T32" s="11"/>
      <c r="U32" s="11"/>
      <c r="V32" s="11"/>
      <c r="W32" s="11"/>
      <c r="X32" s="11"/>
      <c r="Z32" s="11"/>
      <c r="AA32" s="11"/>
      <c r="AB32" s="37" t="s">
        <v>5</v>
      </c>
      <c r="AC32" s="38">
        <v>2981141</v>
      </c>
      <c r="AD32" s="38">
        <v>2306127</v>
      </c>
      <c r="AE32" s="38">
        <v>1835874</v>
      </c>
      <c r="AF32" s="38">
        <v>2020678</v>
      </c>
      <c r="AG32" s="38">
        <v>592986</v>
      </c>
      <c r="AH32" s="38">
        <f>SUM(Sheet1__410[[#This Row],[2019]:[2023]])</f>
        <v>9736806</v>
      </c>
    </row>
    <row r="33" spans="2:36" x14ac:dyDescent="0.25">
      <c r="B33" s="11"/>
      <c r="C33" s="11"/>
      <c r="D33" s="11"/>
      <c r="E33" s="11"/>
      <c r="F33" s="11"/>
      <c r="H33" s="11"/>
      <c r="I33" s="11"/>
      <c r="J33" s="11"/>
      <c r="M33" s="11"/>
      <c r="N33" s="11"/>
      <c r="P33" s="11"/>
      <c r="R33" s="11"/>
      <c r="S33" s="11"/>
      <c r="T33" s="11"/>
      <c r="U33" s="11"/>
      <c r="V33" s="11"/>
      <c r="W33" s="11"/>
      <c r="X33" s="11"/>
      <c r="Z33" s="11"/>
      <c r="AA33" s="11"/>
      <c r="AB33" s="37" t="s">
        <v>6</v>
      </c>
      <c r="AC33" s="38">
        <v>4443106</v>
      </c>
      <c r="AD33" s="38">
        <v>3177637</v>
      </c>
      <c r="AE33" s="38">
        <v>2559169</v>
      </c>
      <c r="AF33" s="38">
        <v>2769393</v>
      </c>
      <c r="AG33" s="38">
        <v>822694</v>
      </c>
      <c r="AH33" s="38">
        <f>SUM(Sheet1__410[[#This Row],[2019]:[2023]])</f>
        <v>13771999</v>
      </c>
    </row>
    <row r="34" spans="2:36" x14ac:dyDescent="0.25">
      <c r="B34" s="11"/>
      <c r="C34" s="11"/>
      <c r="D34" s="11"/>
      <c r="E34" s="11"/>
      <c r="F34" s="11"/>
      <c r="H34" s="11"/>
      <c r="I34" s="11"/>
      <c r="J34" s="11"/>
      <c r="M34" s="11"/>
      <c r="N34" s="11"/>
      <c r="P34" s="11"/>
      <c r="R34" s="11"/>
      <c r="S34" s="11"/>
      <c r="T34" s="11"/>
      <c r="U34" s="11"/>
      <c r="V34" s="11"/>
      <c r="W34" s="11"/>
      <c r="X34" s="11"/>
      <c r="Z34" s="11"/>
      <c r="AA34" s="11"/>
      <c r="AB34" s="37" t="s">
        <v>7</v>
      </c>
      <c r="AC34" s="38">
        <v>1485359</v>
      </c>
      <c r="AD34" s="38">
        <v>1214115</v>
      </c>
      <c r="AE34" s="38">
        <v>975560</v>
      </c>
      <c r="AF34" s="38">
        <v>1114628</v>
      </c>
      <c r="AG34" s="38">
        <v>319678</v>
      </c>
      <c r="AH34" s="38">
        <f>SUM(Sheet1__410[[#This Row],[2019]:[2023]])</f>
        <v>5109340</v>
      </c>
    </row>
    <row r="35" spans="2:36" x14ac:dyDescent="0.25">
      <c r="B35" s="11"/>
      <c r="C35" s="11"/>
      <c r="D35" s="11"/>
      <c r="E35" s="11"/>
      <c r="F35" s="11"/>
      <c r="H35" s="11"/>
      <c r="I35" s="11"/>
      <c r="J35" s="11"/>
      <c r="M35" s="11"/>
      <c r="N35" s="11"/>
      <c r="P35" s="11"/>
      <c r="R35" s="11"/>
      <c r="S35" s="11"/>
      <c r="T35" s="11"/>
      <c r="U35" s="11"/>
      <c r="V35" s="11"/>
      <c r="W35" s="11"/>
      <c r="X35" s="11"/>
      <c r="Z35" s="11"/>
      <c r="AA35" s="11"/>
      <c r="AB35" s="37" t="s">
        <v>8</v>
      </c>
      <c r="AC35" s="38">
        <v>904733</v>
      </c>
      <c r="AD35" s="38">
        <v>697353</v>
      </c>
      <c r="AE35" s="38">
        <v>605592</v>
      </c>
      <c r="AF35" s="38">
        <v>654864</v>
      </c>
      <c r="AG35" s="38">
        <v>202743</v>
      </c>
      <c r="AH35" s="38">
        <f>SUM(Sheet1__410[[#This Row],[2019]:[2023]])</f>
        <v>3065285</v>
      </c>
    </row>
    <row r="36" spans="2:36" x14ac:dyDescent="0.25">
      <c r="B36" s="11"/>
      <c r="C36" s="11"/>
      <c r="D36" s="11"/>
      <c r="E36" s="11"/>
      <c r="F36" s="11"/>
      <c r="H36" s="11"/>
      <c r="I36" s="11"/>
      <c r="J36" s="11"/>
      <c r="M36" s="11"/>
      <c r="N36" s="11"/>
      <c r="P36" s="11"/>
      <c r="R36" s="11"/>
      <c r="S36" s="11"/>
      <c r="T36" s="11"/>
      <c r="U36" s="11"/>
      <c r="V36" s="11"/>
      <c r="W36" s="11"/>
      <c r="X36" s="11"/>
      <c r="Z36" s="11"/>
      <c r="AA36" s="11"/>
    </row>
    <row r="37" spans="2:36" x14ac:dyDescent="0.25">
      <c r="B37" s="11"/>
      <c r="C37" s="11"/>
      <c r="D37" s="11"/>
      <c r="E37" s="11"/>
      <c r="F37" s="11"/>
      <c r="H37" s="11"/>
      <c r="I37" s="11"/>
      <c r="J37" s="11"/>
      <c r="M37" s="11"/>
      <c r="N37" s="11"/>
      <c r="P37" s="11"/>
      <c r="R37" s="11"/>
      <c r="S37" s="11"/>
      <c r="T37" s="11"/>
      <c r="U37" s="11"/>
      <c r="V37" s="11"/>
      <c r="W37" s="11"/>
      <c r="X37" s="11"/>
      <c r="Z37" s="11"/>
      <c r="AA37" s="11"/>
    </row>
    <row r="38" spans="2:36" x14ac:dyDescent="0.25">
      <c r="B38" s="11"/>
      <c r="C38" s="11"/>
      <c r="D38" s="11"/>
      <c r="E38" s="11"/>
      <c r="F38" s="11"/>
      <c r="H38" s="11"/>
      <c r="I38" s="11"/>
      <c r="J38" s="11"/>
      <c r="M38" s="11"/>
      <c r="N38" s="11"/>
      <c r="P38" s="11"/>
      <c r="R38" s="11"/>
      <c r="S38" s="11"/>
      <c r="T38" s="11"/>
      <c r="U38" s="11"/>
      <c r="V38" s="11"/>
      <c r="W38" s="11"/>
      <c r="X38" s="11"/>
      <c r="Z38" s="11"/>
      <c r="AA38" s="11"/>
    </row>
    <row r="39" spans="2:36" x14ac:dyDescent="0.25">
      <c r="B39" s="11"/>
      <c r="C39" s="11"/>
      <c r="D39" s="11"/>
      <c r="E39" s="11"/>
      <c r="F39" s="11"/>
      <c r="H39" s="11"/>
      <c r="I39" s="11"/>
      <c r="J39" s="11"/>
      <c r="M39" s="11"/>
      <c r="N39" s="11"/>
      <c r="P39" s="11"/>
      <c r="R39" s="11"/>
      <c r="S39" s="11"/>
      <c r="T39" s="11"/>
      <c r="U39" s="11"/>
      <c r="V39" s="11"/>
      <c r="W39" s="11"/>
      <c r="X39" s="11"/>
      <c r="Z39" s="11"/>
      <c r="AA39" s="11"/>
      <c r="AB39" s="8" t="s">
        <v>32</v>
      </c>
      <c r="AC39" s="9" t="s">
        <v>10</v>
      </c>
      <c r="AD39" s="9" t="s">
        <v>11</v>
      </c>
      <c r="AE39" s="9" t="s">
        <v>12</v>
      </c>
      <c r="AF39" s="9" t="s">
        <v>13</v>
      </c>
      <c r="AG39" s="9" t="s">
        <v>14</v>
      </c>
      <c r="AH39" s="9" t="s">
        <v>15</v>
      </c>
      <c r="AI39" s="9" t="s">
        <v>16</v>
      </c>
      <c r="AJ39" s="9" t="s">
        <v>9</v>
      </c>
    </row>
    <row r="40" spans="2:36" s="11" customFormat="1" x14ac:dyDescent="0.25">
      <c r="AB40" s="2" t="s">
        <v>4</v>
      </c>
      <c r="AC40" s="1">
        <v>814265</v>
      </c>
      <c r="AD40" s="1">
        <v>9</v>
      </c>
      <c r="AE40" s="1">
        <v>647734</v>
      </c>
      <c r="AF40" s="1">
        <v>78471</v>
      </c>
      <c r="AG40" s="1">
        <v>28299</v>
      </c>
      <c r="AH40" s="2">
        <v>19106</v>
      </c>
      <c r="AI40" s="1">
        <v>319</v>
      </c>
      <c r="AJ40" s="1">
        <f>SUM(AC40:AI40)</f>
        <v>1588203</v>
      </c>
    </row>
    <row r="41" spans="2:36" x14ac:dyDescent="0.25">
      <c r="B41" s="11"/>
      <c r="C41" s="11"/>
      <c r="D41" s="11"/>
      <c r="E41" s="11"/>
      <c r="F41" s="11"/>
      <c r="H41" s="11"/>
      <c r="I41" s="11"/>
      <c r="J41" s="11"/>
      <c r="M41" s="11"/>
      <c r="N41" s="11"/>
      <c r="P41" s="11"/>
      <c r="R41" s="11"/>
      <c r="S41" s="11"/>
      <c r="T41" s="11"/>
      <c r="U41" s="11"/>
      <c r="V41" s="11"/>
      <c r="W41" s="11"/>
      <c r="X41" s="11"/>
      <c r="Z41" s="11"/>
      <c r="AA41" s="11"/>
      <c r="AB41" s="2" t="s">
        <v>5</v>
      </c>
      <c r="AC41" s="1">
        <v>2033657</v>
      </c>
      <c r="AD41" s="1">
        <v>35</v>
      </c>
      <c r="AE41" s="1">
        <v>1819974</v>
      </c>
      <c r="AF41" s="1">
        <v>128114</v>
      </c>
      <c r="AG41" s="1">
        <v>39970</v>
      </c>
      <c r="AH41" s="2">
        <v>34086</v>
      </c>
      <c r="AI41" s="1">
        <v>856</v>
      </c>
      <c r="AJ41" s="1">
        <f t="shared" ref="AJ41:AJ44" si="1">SUM(AC41:AI41)</f>
        <v>4056692</v>
      </c>
    </row>
    <row r="42" spans="2:36" x14ac:dyDescent="0.25">
      <c r="B42" s="11"/>
      <c r="C42" s="11"/>
      <c r="D42" s="11"/>
      <c r="E42" s="11"/>
      <c r="F42" s="11"/>
      <c r="H42" s="11"/>
      <c r="I42" s="11"/>
      <c r="J42" s="11"/>
      <c r="M42" s="11"/>
      <c r="N42" s="11"/>
      <c r="P42" s="11"/>
      <c r="R42" s="11"/>
      <c r="S42" s="11"/>
      <c r="T42" s="11"/>
      <c r="U42" s="11"/>
      <c r="V42" s="11"/>
      <c r="W42" s="11"/>
      <c r="X42" s="11"/>
      <c r="Z42" s="11"/>
      <c r="AA42" s="11"/>
      <c r="AB42" s="2" t="s">
        <v>6</v>
      </c>
      <c r="AC42" s="1">
        <v>2395568</v>
      </c>
      <c r="AD42" s="1">
        <v>27</v>
      </c>
      <c r="AE42" s="1">
        <v>2693320</v>
      </c>
      <c r="AF42" s="1">
        <v>154957</v>
      </c>
      <c r="AG42" s="1">
        <v>46985</v>
      </c>
      <c r="AH42" s="2">
        <v>36092</v>
      </c>
      <c r="AI42" s="1">
        <v>956</v>
      </c>
      <c r="AJ42" s="1">
        <f t="shared" si="1"/>
        <v>5327905</v>
      </c>
    </row>
    <row r="43" spans="2:36" x14ac:dyDescent="0.25">
      <c r="B43" s="11"/>
      <c r="C43" s="11"/>
      <c r="D43" s="11"/>
      <c r="E43" s="11"/>
      <c r="F43" s="11"/>
      <c r="H43" s="11"/>
      <c r="I43" s="11"/>
      <c r="J43" s="11"/>
      <c r="M43" s="11"/>
      <c r="N43" s="11"/>
      <c r="P43" s="11"/>
      <c r="R43" s="11"/>
      <c r="S43" s="11"/>
      <c r="T43" s="11"/>
      <c r="U43" s="11"/>
      <c r="V43" s="11"/>
      <c r="W43" s="11"/>
      <c r="X43" s="11"/>
      <c r="Z43" s="11"/>
      <c r="AA43" s="11"/>
      <c r="AB43" s="2" t="s">
        <v>7</v>
      </c>
      <c r="AC43" s="1">
        <v>936803</v>
      </c>
      <c r="AD43" s="1">
        <v>5</v>
      </c>
      <c r="AE43" s="1">
        <v>1046285</v>
      </c>
      <c r="AF43" s="1">
        <v>59726</v>
      </c>
      <c r="AG43" s="1">
        <v>17417</v>
      </c>
      <c r="AH43" s="2">
        <v>14181</v>
      </c>
      <c r="AI43" s="1">
        <v>89</v>
      </c>
      <c r="AJ43" s="1">
        <f t="shared" si="1"/>
        <v>2074506</v>
      </c>
    </row>
    <row r="44" spans="2:36" x14ac:dyDescent="0.25">
      <c r="B44" s="11"/>
      <c r="C44" s="11"/>
      <c r="D44" s="11"/>
      <c r="E44" s="11"/>
      <c r="F44" s="11"/>
      <c r="H44" s="11"/>
      <c r="I44" s="11"/>
      <c r="J44" s="11"/>
      <c r="M44" s="11"/>
      <c r="N44" s="11"/>
      <c r="P44" s="11"/>
      <c r="R44" s="11"/>
      <c r="S44" s="11"/>
      <c r="T44" s="11"/>
      <c r="U44" s="11"/>
      <c r="V44" s="11"/>
      <c r="W44" s="11"/>
      <c r="X44" s="11"/>
      <c r="Z44" s="11"/>
      <c r="AA44" s="11"/>
      <c r="AB44" s="2" t="s">
        <v>8</v>
      </c>
      <c r="AC44" s="1">
        <v>609265</v>
      </c>
      <c r="AD44" s="1">
        <v>2</v>
      </c>
      <c r="AE44" s="1">
        <v>606893</v>
      </c>
      <c r="AF44" s="1">
        <v>49204</v>
      </c>
      <c r="AG44" s="1">
        <v>14210</v>
      </c>
      <c r="AH44" s="2">
        <v>9937</v>
      </c>
      <c r="AI44" s="1">
        <v>92</v>
      </c>
      <c r="AJ44" s="1">
        <f t="shared" si="1"/>
        <v>1289603</v>
      </c>
    </row>
    <row r="45" spans="2:36" x14ac:dyDescent="0.25">
      <c r="B45" s="11"/>
      <c r="C45" s="11"/>
      <c r="D45" s="11"/>
      <c r="E45" s="11"/>
      <c r="F45" s="11"/>
      <c r="H45" s="11"/>
      <c r="I45" s="11"/>
      <c r="J45" s="11"/>
      <c r="M45" s="11"/>
      <c r="N45" s="11"/>
      <c r="P45" s="11"/>
      <c r="R45" s="11"/>
      <c r="S45" s="11"/>
      <c r="T45" s="11"/>
      <c r="U45" s="11"/>
      <c r="V45" s="11"/>
      <c r="W45" s="11"/>
      <c r="X45" s="11"/>
      <c r="Z45" s="11"/>
      <c r="AA45" s="11"/>
    </row>
    <row r="46" spans="2:36" x14ac:dyDescent="0.25">
      <c r="B46" s="11"/>
      <c r="C46" s="11"/>
      <c r="D46" s="11"/>
      <c r="E46" s="11"/>
      <c r="F46" s="11"/>
      <c r="H46" s="11"/>
      <c r="I46" s="11"/>
      <c r="J46" s="11"/>
      <c r="M46" s="11"/>
      <c r="N46" s="11"/>
      <c r="P46" s="11"/>
      <c r="R46" s="11"/>
      <c r="S46" s="11"/>
      <c r="T46" s="11"/>
      <c r="U46" s="11"/>
      <c r="V46" s="11"/>
      <c r="W46" s="11"/>
      <c r="X46" s="11"/>
      <c r="Z46" s="11"/>
      <c r="AA46" s="11"/>
      <c r="AB46" s="3" t="s">
        <v>33</v>
      </c>
      <c r="AC46" s="3" t="s">
        <v>34</v>
      </c>
      <c r="AD46" s="3"/>
      <c r="AE46" s="3" t="s">
        <v>33</v>
      </c>
      <c r="AF46" s="3" t="s">
        <v>34</v>
      </c>
      <c r="AG46" s="3"/>
      <c r="AH46" s="3"/>
      <c r="AI46" s="3"/>
      <c r="AJ46" s="3"/>
    </row>
    <row r="47" spans="2:36" x14ac:dyDescent="0.25">
      <c r="B47" s="11"/>
      <c r="C47" s="11"/>
      <c r="D47" s="11"/>
      <c r="E47" s="11"/>
      <c r="F47" s="11"/>
      <c r="H47" s="11"/>
      <c r="I47" s="11"/>
      <c r="J47" s="11"/>
      <c r="M47" s="11"/>
      <c r="N47" s="11"/>
      <c r="P47" s="11"/>
      <c r="R47" s="11"/>
      <c r="S47" s="11"/>
      <c r="T47" s="11"/>
      <c r="U47" s="11"/>
      <c r="V47" s="11"/>
      <c r="W47" s="11"/>
      <c r="X47" s="11"/>
      <c r="Z47" s="11"/>
      <c r="AA47" s="11"/>
      <c r="AB47" s="4" t="s">
        <v>8</v>
      </c>
      <c r="AC47">
        <v>1289603</v>
      </c>
      <c r="AE47" s="4" t="s">
        <v>8</v>
      </c>
      <c r="AF47">
        <v>1289603</v>
      </c>
    </row>
    <row r="48" spans="2:36" x14ac:dyDescent="0.25">
      <c r="B48" s="11"/>
      <c r="C48" s="11"/>
      <c r="D48" s="11"/>
      <c r="E48" s="11"/>
      <c r="F48" s="11"/>
      <c r="H48" s="11"/>
      <c r="I48" s="11"/>
      <c r="J48" s="11"/>
      <c r="M48" s="11"/>
      <c r="N48" s="11"/>
      <c r="P48" s="11"/>
      <c r="R48" s="11"/>
      <c r="S48" s="11"/>
      <c r="T48" s="11"/>
      <c r="U48" s="11"/>
      <c r="V48" s="11"/>
      <c r="W48" s="11"/>
      <c r="X48" s="11"/>
      <c r="Z48" s="11"/>
      <c r="AA48" s="11"/>
      <c r="AB48" s="4" t="s">
        <v>5</v>
      </c>
      <c r="AC48">
        <v>4056692</v>
      </c>
      <c r="AE48" s="4" t="s">
        <v>5</v>
      </c>
      <c r="AF48">
        <v>4056692</v>
      </c>
    </row>
    <row r="49" spans="2:56" x14ac:dyDescent="0.25">
      <c r="B49" s="11"/>
      <c r="C49" s="11"/>
      <c r="D49" s="11"/>
      <c r="E49" s="11"/>
      <c r="F49" s="11"/>
      <c r="H49" s="11"/>
      <c r="I49" s="11"/>
      <c r="J49" s="11"/>
      <c r="M49" s="11"/>
      <c r="N49" s="11"/>
      <c r="P49" s="11"/>
      <c r="R49" s="11"/>
      <c r="S49" s="11"/>
      <c r="T49" s="11"/>
      <c r="U49" s="11"/>
      <c r="V49" s="11"/>
      <c r="W49" s="11"/>
      <c r="X49" s="11"/>
      <c r="Z49" s="11"/>
      <c r="AA49" s="11"/>
      <c r="AB49" s="4" t="s">
        <v>4</v>
      </c>
      <c r="AC49">
        <v>1588203</v>
      </c>
      <c r="AE49" s="4" t="s">
        <v>4</v>
      </c>
      <c r="AF49">
        <v>1588203</v>
      </c>
    </row>
    <row r="50" spans="2:56" ht="21" x14ac:dyDescent="0.35">
      <c r="B50" s="50" t="s">
        <v>82</v>
      </c>
      <c r="C50" s="11"/>
      <c r="D50" s="11"/>
      <c r="E50" s="11"/>
      <c r="F50" s="11"/>
      <c r="H50" s="11"/>
      <c r="I50" s="11"/>
      <c r="J50" s="11"/>
      <c r="M50" s="11"/>
      <c r="N50" s="11"/>
      <c r="P50" s="11"/>
      <c r="R50" s="11"/>
      <c r="S50" s="11"/>
      <c r="T50" s="11"/>
      <c r="U50" s="11"/>
      <c r="V50" s="11"/>
      <c r="W50" s="11"/>
      <c r="X50" s="11"/>
      <c r="Z50" s="11"/>
      <c r="AA50" s="11"/>
      <c r="AB50" s="4" t="s">
        <v>6</v>
      </c>
      <c r="AC50">
        <v>5327905</v>
      </c>
      <c r="AE50" s="4" t="s">
        <v>6</v>
      </c>
      <c r="AF50">
        <v>5327905</v>
      </c>
    </row>
    <row r="51" spans="2:56" ht="21" x14ac:dyDescent="0.35">
      <c r="B51" s="50" t="s">
        <v>85</v>
      </c>
      <c r="C51" s="11"/>
      <c r="D51" s="11"/>
      <c r="E51" s="11"/>
      <c r="F51" s="11"/>
      <c r="H51" s="11"/>
      <c r="I51" s="11"/>
      <c r="J51" s="11"/>
      <c r="M51" s="11"/>
      <c r="N51" s="11"/>
      <c r="P51" s="11"/>
      <c r="R51" s="11"/>
      <c r="S51" s="11"/>
      <c r="T51" s="11"/>
      <c r="U51" s="11"/>
      <c r="V51" s="11"/>
      <c r="W51" s="11"/>
      <c r="X51" s="11"/>
      <c r="Z51" s="11"/>
      <c r="AA51" s="11"/>
      <c r="AB51" s="4" t="s">
        <v>7</v>
      </c>
      <c r="AC51">
        <v>2074506</v>
      </c>
      <c r="AE51" s="4" t="s">
        <v>7</v>
      </c>
      <c r="AF51">
        <v>2074506</v>
      </c>
    </row>
    <row r="52" spans="2:56" ht="21" x14ac:dyDescent="0.35">
      <c r="B52" s="50" t="s">
        <v>83</v>
      </c>
      <c r="C52" s="11"/>
      <c r="D52" s="11"/>
      <c r="E52" s="11"/>
      <c r="F52" s="11"/>
      <c r="H52" s="11"/>
      <c r="I52" s="11"/>
      <c r="J52" s="11"/>
      <c r="M52" s="11"/>
      <c r="N52" s="11"/>
      <c r="P52" s="11"/>
      <c r="R52" s="11"/>
      <c r="S52" s="11"/>
      <c r="T52" s="11"/>
      <c r="U52" s="11"/>
      <c r="V52" s="11"/>
      <c r="W52" s="11"/>
      <c r="X52" s="11"/>
      <c r="Z52" s="11"/>
      <c r="AA52" s="11"/>
      <c r="AB52" s="4" t="s">
        <v>25</v>
      </c>
      <c r="AC52">
        <v>14336909</v>
      </c>
      <c r="AE52" s="4" t="s">
        <v>25</v>
      </c>
      <c r="AF52">
        <v>14336909</v>
      </c>
    </row>
    <row r="53" spans="2:56" ht="21" x14ac:dyDescent="0.35">
      <c r="B53" s="50" t="s">
        <v>84</v>
      </c>
      <c r="C53" s="11"/>
      <c r="D53" s="11"/>
      <c r="E53" s="11"/>
      <c r="F53" s="11"/>
      <c r="H53" s="11"/>
      <c r="I53" s="11"/>
      <c r="J53" s="11"/>
      <c r="M53" s="11"/>
      <c r="N53" s="11"/>
      <c r="P53" s="11"/>
      <c r="R53" s="11"/>
      <c r="S53" s="11"/>
      <c r="T53" s="11"/>
      <c r="U53" s="11"/>
      <c r="V53" s="11"/>
      <c r="W53" s="11"/>
      <c r="X53" s="11"/>
      <c r="Z53" s="11"/>
      <c r="AA53" s="11"/>
    </row>
    <row r="54" spans="2:56" ht="21" x14ac:dyDescent="0.35">
      <c r="B54" s="50" t="s">
        <v>86</v>
      </c>
      <c r="C54" s="11"/>
      <c r="D54" s="11"/>
      <c r="E54" s="11"/>
      <c r="F54" s="11"/>
      <c r="H54" s="11"/>
      <c r="I54" s="11"/>
      <c r="J54" s="11"/>
      <c r="M54" s="11"/>
      <c r="N54" s="11"/>
      <c r="P54" s="11"/>
      <c r="R54" s="11"/>
      <c r="S54" s="11"/>
      <c r="T54" s="11"/>
      <c r="U54" s="11"/>
      <c r="V54" s="11"/>
      <c r="W54" s="11"/>
      <c r="X54" s="11"/>
      <c r="Z54" s="11"/>
      <c r="AA54" s="11"/>
      <c r="AB54" s="34"/>
      <c r="AC54" s="34" t="s">
        <v>35</v>
      </c>
      <c r="AD54" s="34" t="s">
        <v>36</v>
      </c>
      <c r="AE54" s="34" t="s">
        <v>37</v>
      </c>
      <c r="AF54" s="34" t="s">
        <v>38</v>
      </c>
      <c r="AG54" s="34" t="s">
        <v>39</v>
      </c>
      <c r="AH54" s="34" t="s">
        <v>40</v>
      </c>
      <c r="AI54" s="34" t="s">
        <v>41</v>
      </c>
      <c r="AJ54" s="34" t="s">
        <v>42</v>
      </c>
      <c r="AK54" s="34" t="s">
        <v>43</v>
      </c>
      <c r="AL54" s="34" t="s">
        <v>44</v>
      </c>
      <c r="AM54" s="34" t="s">
        <v>45</v>
      </c>
      <c r="AN54" s="34" t="s">
        <v>46</v>
      </c>
      <c r="AO54" s="34" t="s">
        <v>47</v>
      </c>
      <c r="AP54" s="34" t="s">
        <v>48</v>
      </c>
      <c r="AQ54" s="34" t="s">
        <v>49</v>
      </c>
      <c r="AR54" s="34" t="s">
        <v>50</v>
      </c>
      <c r="AS54" s="34" t="s">
        <v>51</v>
      </c>
      <c r="AT54" s="34" t="s">
        <v>52</v>
      </c>
      <c r="AU54" s="34" t="s">
        <v>53</v>
      </c>
      <c r="AV54" s="34" t="s">
        <v>54</v>
      </c>
      <c r="AW54" s="34" t="s">
        <v>55</v>
      </c>
      <c r="AX54" s="34" t="s">
        <v>56</v>
      </c>
      <c r="AY54" s="34" t="s">
        <v>57</v>
      </c>
      <c r="AZ54" s="34" t="s">
        <v>58</v>
      </c>
      <c r="BA54" s="34" t="s">
        <v>59</v>
      </c>
      <c r="BB54" s="34" t="s">
        <v>60</v>
      </c>
      <c r="BC54" s="34" t="s">
        <v>61</v>
      </c>
      <c r="BD54" s="34" t="s">
        <v>62</v>
      </c>
    </row>
    <row r="55" spans="2:56" ht="21" x14ac:dyDescent="0.35">
      <c r="B55" s="50" t="s">
        <v>87</v>
      </c>
      <c r="C55" s="11"/>
      <c r="D55" s="11"/>
      <c r="E55" s="11"/>
      <c r="F55" s="11"/>
      <c r="H55" s="11"/>
      <c r="I55" s="11"/>
      <c r="J55" s="11"/>
      <c r="M55" s="11"/>
      <c r="N55" s="11"/>
      <c r="P55" s="11"/>
      <c r="R55" s="11"/>
      <c r="S55" s="11"/>
      <c r="T55" s="11"/>
      <c r="U55" s="11"/>
      <c r="V55" s="11"/>
      <c r="W55" s="11"/>
      <c r="X55" s="11"/>
      <c r="Z55" s="11"/>
      <c r="AA55" s="11"/>
      <c r="AB55" s="27" t="s">
        <v>9</v>
      </c>
      <c r="AC55" s="28">
        <v>321363</v>
      </c>
      <c r="AD55" s="28">
        <v>154597</v>
      </c>
      <c r="AE55" s="28">
        <v>963654</v>
      </c>
      <c r="AF55" s="28">
        <v>312748</v>
      </c>
      <c r="AG55" s="28">
        <v>1443713</v>
      </c>
      <c r="AH55" s="28">
        <v>155272</v>
      </c>
      <c r="AI55" s="28">
        <v>301385</v>
      </c>
      <c r="AJ55" s="28">
        <v>1336436</v>
      </c>
      <c r="AK55" s="28">
        <v>551005</v>
      </c>
      <c r="AL55" s="28">
        <v>1593087</v>
      </c>
      <c r="AM55" s="28">
        <v>565448</v>
      </c>
      <c r="AN55" s="28">
        <v>668570</v>
      </c>
      <c r="AO55" s="28">
        <v>1640460</v>
      </c>
      <c r="AP55" s="28">
        <v>693126</v>
      </c>
      <c r="AQ55" s="28">
        <v>447302</v>
      </c>
      <c r="AR55" s="28">
        <v>2241372</v>
      </c>
      <c r="AS55" s="28">
        <v>3902864</v>
      </c>
      <c r="AT55" s="28">
        <v>769046</v>
      </c>
      <c r="AU55" s="28">
        <v>1830751</v>
      </c>
      <c r="AV55" s="28">
        <v>7269338</v>
      </c>
      <c r="AW55" s="28">
        <v>2063219</v>
      </c>
      <c r="AX55" s="28">
        <v>1458213</v>
      </c>
      <c r="AY55" s="28">
        <v>1587908</v>
      </c>
      <c r="AZ55" s="28">
        <v>590720</v>
      </c>
      <c r="BA55" s="28">
        <v>780969</v>
      </c>
      <c r="BB55" s="28">
        <v>1134740</v>
      </c>
      <c r="BC55" s="28">
        <v>558856</v>
      </c>
      <c r="BD55" s="28">
        <v>35336162</v>
      </c>
    </row>
    <row r="56" spans="2:56" x14ac:dyDescent="0.25">
      <c r="B56" s="11"/>
      <c r="C56" s="11"/>
      <c r="D56" s="11"/>
      <c r="E56" s="11"/>
      <c r="F56" s="11"/>
      <c r="H56" s="11"/>
      <c r="I56" s="11"/>
      <c r="J56" s="11"/>
      <c r="M56" s="11"/>
      <c r="N56" s="11"/>
      <c r="P56" s="11"/>
      <c r="R56" s="11"/>
      <c r="S56" s="11"/>
      <c r="T56" s="11"/>
      <c r="U56" s="11"/>
      <c r="V56" s="11"/>
      <c r="W56" s="11"/>
      <c r="X56" s="11"/>
      <c r="Z56" s="11"/>
      <c r="AA56" s="11"/>
      <c r="AB56" s="27" t="s">
        <v>63</v>
      </c>
      <c r="AC56" s="28">
        <v>98029</v>
      </c>
      <c r="AD56" s="28">
        <v>53604</v>
      </c>
      <c r="AE56" s="28">
        <v>288169</v>
      </c>
      <c r="AF56" s="28">
        <v>51359</v>
      </c>
      <c r="AG56" s="28">
        <v>422736</v>
      </c>
      <c r="AH56" s="28">
        <v>43813</v>
      </c>
      <c r="AI56" s="28">
        <v>94433</v>
      </c>
      <c r="AJ56" s="28">
        <v>339680</v>
      </c>
      <c r="AK56" s="28">
        <v>167900</v>
      </c>
      <c r="AL56" s="28">
        <v>476870</v>
      </c>
      <c r="AM56" s="28">
        <v>158735</v>
      </c>
      <c r="AN56" s="28">
        <v>200374</v>
      </c>
      <c r="AO56" s="28">
        <v>459791</v>
      </c>
      <c r="AP56" s="28">
        <v>182357</v>
      </c>
      <c r="AQ56" s="28">
        <v>112726</v>
      </c>
      <c r="AR56" s="28">
        <v>630408</v>
      </c>
      <c r="AS56" s="28">
        <v>994134</v>
      </c>
      <c r="AT56" s="28">
        <v>205944</v>
      </c>
      <c r="AU56" s="28">
        <v>626373</v>
      </c>
      <c r="AV56" s="28">
        <v>2178043</v>
      </c>
      <c r="AW56" s="28">
        <v>605984</v>
      </c>
      <c r="AX56" s="28">
        <v>402454</v>
      </c>
      <c r="AY56" s="28">
        <v>518972</v>
      </c>
      <c r="AZ56" s="28">
        <v>167243</v>
      </c>
      <c r="BA56" s="28">
        <v>216814</v>
      </c>
      <c r="BB56" s="28">
        <v>359402</v>
      </c>
      <c r="BC56" s="28">
        <v>165492</v>
      </c>
      <c r="BD56" s="28">
        <v>10221839</v>
      </c>
    </row>
    <row r="57" spans="2:56" x14ac:dyDescent="0.25">
      <c r="B57" s="11"/>
      <c r="C57" s="11"/>
      <c r="D57" s="11"/>
      <c r="E57" s="11"/>
      <c r="F57" s="11"/>
      <c r="H57" s="11"/>
      <c r="I57" s="11"/>
      <c r="J57" s="11"/>
      <c r="M57" s="11"/>
      <c r="N57" s="11"/>
      <c r="P57" s="11"/>
      <c r="R57" s="11"/>
      <c r="S57" s="11"/>
      <c r="T57" s="11"/>
      <c r="U57" s="11"/>
      <c r="V57" s="11"/>
      <c r="W57" s="11"/>
      <c r="X57" s="11"/>
      <c r="Z57" s="11"/>
      <c r="AA57" s="11"/>
      <c r="AB57" s="27" t="s">
        <v>64</v>
      </c>
      <c r="AC57" s="28">
        <v>223334</v>
      </c>
      <c r="AD57" s="28">
        <v>100993</v>
      </c>
      <c r="AE57" s="28">
        <v>675485</v>
      </c>
      <c r="AF57" s="28">
        <v>261389</v>
      </c>
      <c r="AG57" s="28">
        <v>1020977</v>
      </c>
      <c r="AH57" s="28">
        <v>111459</v>
      </c>
      <c r="AI57" s="28">
        <v>206952</v>
      </c>
      <c r="AJ57" s="28">
        <v>996756</v>
      </c>
      <c r="AK57" s="28">
        <v>383105</v>
      </c>
      <c r="AL57" s="28">
        <v>1116217</v>
      </c>
      <c r="AM57" s="28">
        <v>406713</v>
      </c>
      <c r="AN57" s="28">
        <v>468196</v>
      </c>
      <c r="AO57" s="28">
        <v>1180669</v>
      </c>
      <c r="AP57" s="28">
        <v>510769</v>
      </c>
      <c r="AQ57" s="28">
        <v>334576</v>
      </c>
      <c r="AR57" s="28">
        <v>1610964</v>
      </c>
      <c r="AS57" s="28">
        <v>2908730</v>
      </c>
      <c r="AT57" s="28">
        <v>563102</v>
      </c>
      <c r="AU57" s="28">
        <v>1204378</v>
      </c>
      <c r="AV57" s="28">
        <v>5091295</v>
      </c>
      <c r="AW57" s="28">
        <v>1457235</v>
      </c>
      <c r="AX57" s="28">
        <v>1055759</v>
      </c>
      <c r="AY57" s="28">
        <v>1068936</v>
      </c>
      <c r="AZ57" s="28">
        <v>423477</v>
      </c>
      <c r="BA57" s="28">
        <v>564155</v>
      </c>
      <c r="BB57" s="28">
        <v>775338</v>
      </c>
      <c r="BC57" s="28">
        <v>393364</v>
      </c>
      <c r="BD57" s="28">
        <v>25114323</v>
      </c>
    </row>
    <row r="58" spans="2:56" x14ac:dyDescent="0.25">
      <c r="B58" s="11"/>
      <c r="C58" s="11"/>
      <c r="D58" s="11"/>
      <c r="E58" s="11"/>
      <c r="F58" s="11"/>
      <c r="H58" s="11"/>
      <c r="I58" s="11"/>
      <c r="J58" s="11"/>
      <c r="M58" s="11"/>
      <c r="N58" s="11"/>
      <c r="P58" s="11"/>
      <c r="R58" s="11"/>
      <c r="S58" s="11"/>
      <c r="T58" s="11"/>
      <c r="U58" s="11"/>
      <c r="V58" s="11"/>
      <c r="W58" s="11"/>
      <c r="X58" s="11"/>
      <c r="Z58" s="11"/>
      <c r="AA58" s="11"/>
      <c r="AB58" s="3" t="s">
        <v>33</v>
      </c>
      <c r="AC58" t="s">
        <v>24</v>
      </c>
      <c r="AE58" s="3" t="s">
        <v>33</v>
      </c>
      <c r="AF58" t="s">
        <v>24</v>
      </c>
    </row>
    <row r="59" spans="2:56" x14ac:dyDescent="0.25">
      <c r="B59" s="11"/>
      <c r="C59" s="11"/>
      <c r="D59" s="11"/>
      <c r="E59" s="11"/>
      <c r="F59" s="11"/>
      <c r="H59" s="11"/>
      <c r="I59" s="11"/>
      <c r="J59" s="11"/>
      <c r="M59" s="11"/>
      <c r="N59" s="11"/>
      <c r="P59" s="11"/>
      <c r="R59" s="11"/>
      <c r="S59" s="11"/>
      <c r="T59" s="11"/>
      <c r="U59" s="11"/>
      <c r="V59" s="11"/>
      <c r="W59" s="11"/>
      <c r="X59" s="11"/>
      <c r="Z59" s="11"/>
      <c r="AA59" s="11"/>
      <c r="AB59" s="4">
        <v>2019</v>
      </c>
      <c r="AC59" s="10">
        <v>10837387</v>
      </c>
      <c r="AE59" s="4">
        <v>2023</v>
      </c>
      <c r="AF59" s="10">
        <v>2215292</v>
      </c>
    </row>
    <row r="60" spans="2:56" x14ac:dyDescent="0.25">
      <c r="B60" s="11"/>
      <c r="C60" s="11"/>
      <c r="D60" s="11"/>
      <c r="E60" s="11"/>
      <c r="F60" s="11"/>
      <c r="H60" s="11"/>
      <c r="I60" s="11"/>
      <c r="J60" s="11"/>
      <c r="M60" s="11"/>
      <c r="N60" s="11"/>
      <c r="P60" s="11"/>
      <c r="R60" s="11"/>
      <c r="S60" s="11"/>
      <c r="T60" s="11"/>
      <c r="U60" s="11"/>
      <c r="V60" s="11"/>
      <c r="W60" s="11"/>
      <c r="X60" s="11"/>
      <c r="Z60" s="11"/>
      <c r="AA60" s="11"/>
    </row>
    <row r="61" spans="2:56" x14ac:dyDescent="0.25">
      <c r="B61" s="11"/>
      <c r="C61" s="11"/>
      <c r="D61" s="11"/>
      <c r="E61" s="11"/>
      <c r="F61" s="11"/>
      <c r="H61" s="11"/>
      <c r="I61" s="11"/>
      <c r="J61" s="11"/>
      <c r="M61" s="11"/>
      <c r="N61" s="11"/>
      <c r="P61" s="11"/>
      <c r="R61" s="11"/>
      <c r="S61" s="11"/>
      <c r="T61" s="11"/>
      <c r="U61" s="11"/>
      <c r="V61" s="11"/>
      <c r="W61" s="11"/>
      <c r="X61" s="11"/>
      <c r="Z61" s="11"/>
      <c r="AA61" s="11"/>
    </row>
    <row r="62" spans="2:56" x14ac:dyDescent="0.25">
      <c r="B62" s="11"/>
      <c r="C62" s="11"/>
      <c r="D62" s="11"/>
      <c r="E62" s="11"/>
      <c r="F62" s="11"/>
      <c r="H62" s="11"/>
      <c r="I62" s="11"/>
      <c r="J62" s="11"/>
      <c r="M62" s="11"/>
      <c r="N62" s="11"/>
      <c r="P62" s="11"/>
      <c r="R62" s="11"/>
      <c r="S62" s="11"/>
      <c r="T62" s="11"/>
      <c r="U62" s="11"/>
      <c r="V62" s="11"/>
      <c r="W62" s="11"/>
      <c r="X62" s="11"/>
      <c r="Z62" s="11"/>
      <c r="AA62" s="11"/>
    </row>
    <row r="63" spans="2:56" x14ac:dyDescent="0.25">
      <c r="B63" s="11"/>
      <c r="C63" s="11"/>
      <c r="D63" s="11"/>
      <c r="E63" s="11"/>
      <c r="F63" s="11"/>
      <c r="H63" s="11"/>
      <c r="I63" s="11"/>
      <c r="J63" s="11"/>
      <c r="M63" s="11"/>
      <c r="N63" s="11"/>
      <c r="P63" s="11"/>
      <c r="R63" s="11"/>
      <c r="S63" s="11"/>
      <c r="T63" s="11"/>
      <c r="U63" s="11"/>
      <c r="V63" s="11"/>
      <c r="W63" s="11"/>
      <c r="X63" s="11"/>
      <c r="Z63" s="11"/>
      <c r="AA63" s="11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</sheetData>
  <mergeCells count="1">
    <mergeCell ref="I2:S2"/>
  </mergeCells>
  <pageMargins left="0.511811024" right="0.511811024" top="0.78740157499999996" bottom="0.78740157499999996" header="0.31496062000000002" footer="0.31496062000000002"/>
  <pageSetup paperSize="9" orientation="portrait" r:id="rId5"/>
  <drawing r:id="rId6"/>
  <tableParts count="4">
    <tablePart r:id="rId7"/>
    <tablePart r:id="rId8"/>
    <tablePart r:id="rId9"/>
    <tablePart r:id="rId1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85" zoomScaleNormal="85" workbookViewId="0">
      <selection activeCell="I8" sqref="I8"/>
    </sheetView>
  </sheetViews>
  <sheetFormatPr defaultRowHeight="15" x14ac:dyDescent="0.25"/>
  <cols>
    <col min="1" max="1" width="17" customWidth="1"/>
    <col min="2" max="2" width="19.7109375" style="1" customWidth="1"/>
    <col min="3" max="3" width="18.28515625" style="1" bestFit="1" customWidth="1"/>
    <col min="4" max="4" width="21.7109375" style="1" customWidth="1"/>
    <col min="5" max="5" width="12.5703125" style="1" bestFit="1" customWidth="1"/>
    <col min="6" max="6" width="22" style="1" bestFit="1" customWidth="1"/>
    <col min="7" max="7" width="15.7109375" customWidth="1"/>
    <col min="8" max="8" width="11.85546875" customWidth="1"/>
    <col min="9" max="9" width="13.7109375" customWidth="1"/>
    <col min="10" max="10" width="14.7109375" customWidth="1"/>
    <col min="11" max="11" width="13.140625" bestFit="1" customWidth="1"/>
    <col min="12" max="12" width="17.28515625" customWidth="1"/>
    <col min="13" max="13" width="13.42578125" customWidth="1"/>
    <col min="14" max="14" width="12.85546875" bestFit="1" customWidth="1"/>
  </cols>
  <sheetData>
    <row r="1" spans="1:9" ht="18.75" x14ac:dyDescent="0.3">
      <c r="A1" s="7" t="s">
        <v>65</v>
      </c>
    </row>
    <row r="3" spans="1:9" x14ac:dyDescent="0.25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</row>
    <row r="4" spans="1:9" x14ac:dyDescent="0.25">
      <c r="A4" s="2" t="s">
        <v>10</v>
      </c>
      <c r="B4" s="1">
        <v>814265</v>
      </c>
      <c r="C4" s="1">
        <v>2033657</v>
      </c>
      <c r="D4" s="1">
        <v>2395568</v>
      </c>
      <c r="E4" s="1">
        <v>936803</v>
      </c>
      <c r="F4" s="1">
        <v>609265</v>
      </c>
      <c r="H4" s="1"/>
    </row>
    <row r="5" spans="1:9" x14ac:dyDescent="0.25">
      <c r="A5" s="2" t="s">
        <v>11</v>
      </c>
      <c r="B5" s="1">
        <v>9</v>
      </c>
      <c r="C5" s="1">
        <v>35</v>
      </c>
      <c r="D5" s="1">
        <v>27</v>
      </c>
      <c r="E5" s="1">
        <v>5</v>
      </c>
      <c r="F5" s="1">
        <v>2</v>
      </c>
    </row>
    <row r="6" spans="1:9" x14ac:dyDescent="0.25">
      <c r="A6" s="2" t="s">
        <v>12</v>
      </c>
      <c r="B6" s="1">
        <v>647734</v>
      </c>
      <c r="C6" s="1">
        <v>1819974</v>
      </c>
      <c r="D6" s="1">
        <v>2693320</v>
      </c>
      <c r="E6" s="1">
        <v>1046285</v>
      </c>
      <c r="F6" s="1">
        <v>606893</v>
      </c>
    </row>
    <row r="7" spans="1:9" x14ac:dyDescent="0.25">
      <c r="A7" s="2" t="s">
        <v>13</v>
      </c>
      <c r="B7" s="1">
        <v>78471</v>
      </c>
      <c r="C7" s="1">
        <v>128114</v>
      </c>
      <c r="D7" s="1">
        <v>154957</v>
      </c>
      <c r="E7" s="1">
        <v>59726</v>
      </c>
      <c r="F7" s="1">
        <v>49204</v>
      </c>
    </row>
    <row r="8" spans="1:9" x14ac:dyDescent="0.25">
      <c r="A8" s="2" t="s">
        <v>14</v>
      </c>
      <c r="B8" s="1">
        <v>28299</v>
      </c>
      <c r="C8" s="1">
        <v>39970</v>
      </c>
      <c r="D8" s="1">
        <v>46985</v>
      </c>
      <c r="E8" s="1">
        <v>17417</v>
      </c>
      <c r="F8" s="1">
        <v>14210</v>
      </c>
    </row>
    <row r="9" spans="1:9" x14ac:dyDescent="0.25">
      <c r="A9" s="2" t="s">
        <v>15</v>
      </c>
      <c r="B9" s="1">
        <v>19106</v>
      </c>
      <c r="C9" s="1">
        <v>34086</v>
      </c>
      <c r="D9" s="1">
        <v>36092</v>
      </c>
      <c r="E9" s="1">
        <v>14181</v>
      </c>
      <c r="F9" s="1">
        <v>9937</v>
      </c>
    </row>
    <row r="10" spans="1:9" x14ac:dyDescent="0.25">
      <c r="A10" s="2" t="s">
        <v>16</v>
      </c>
      <c r="B10" s="1">
        <v>319</v>
      </c>
      <c r="C10" s="1">
        <v>856</v>
      </c>
      <c r="D10" s="1">
        <v>956</v>
      </c>
      <c r="E10" s="1">
        <v>89</v>
      </c>
      <c r="F10" s="1">
        <v>92</v>
      </c>
    </row>
    <row r="11" spans="1:9" x14ac:dyDescent="0.25">
      <c r="A11" s="2"/>
    </row>
    <row r="12" spans="1:9" ht="15.75" thickBot="1" x14ac:dyDescent="0.3">
      <c r="A12" s="8" t="s">
        <v>32</v>
      </c>
      <c r="B12" s="9" t="s">
        <v>10</v>
      </c>
      <c r="C12" s="9" t="s">
        <v>11</v>
      </c>
      <c r="D12" s="9" t="s">
        <v>12</v>
      </c>
      <c r="E12" s="9" t="s">
        <v>13</v>
      </c>
      <c r="F12" s="9" t="s">
        <v>14</v>
      </c>
      <c r="G12" s="9" t="s">
        <v>15</v>
      </c>
      <c r="H12" s="9" t="s">
        <v>16</v>
      </c>
      <c r="I12" s="9" t="s">
        <v>23</v>
      </c>
    </row>
    <row r="13" spans="1:9" ht="15.75" thickTop="1" x14ac:dyDescent="0.25">
      <c r="A13" s="2" t="s">
        <v>4</v>
      </c>
      <c r="B13" s="1">
        <v>814265</v>
      </c>
      <c r="C13" s="1">
        <v>9</v>
      </c>
      <c r="D13" s="1">
        <v>647734</v>
      </c>
      <c r="E13" s="1">
        <v>78471</v>
      </c>
      <c r="F13" s="1">
        <v>28299</v>
      </c>
      <c r="G13" s="2">
        <v>19106</v>
      </c>
      <c r="H13" s="1">
        <v>319</v>
      </c>
      <c r="I13" s="1">
        <f>SUM(B13:H13)</f>
        <v>1588203</v>
      </c>
    </row>
    <row r="14" spans="1:9" x14ac:dyDescent="0.25">
      <c r="A14" s="2" t="s">
        <v>5</v>
      </c>
      <c r="B14" s="1">
        <v>2033657</v>
      </c>
      <c r="C14" s="1">
        <v>35</v>
      </c>
      <c r="D14" s="1">
        <v>1819974</v>
      </c>
      <c r="E14" s="1">
        <v>128114</v>
      </c>
      <c r="F14" s="1">
        <v>39970</v>
      </c>
      <c r="G14" s="2">
        <v>34086</v>
      </c>
      <c r="H14" s="1">
        <v>856</v>
      </c>
      <c r="I14" s="1">
        <f t="shared" ref="I14:I17" si="0">SUM(B14:H14)</f>
        <v>4056692</v>
      </c>
    </row>
    <row r="15" spans="1:9" x14ac:dyDescent="0.25">
      <c r="A15" s="2" t="s">
        <v>6</v>
      </c>
      <c r="B15" s="1">
        <v>2395568</v>
      </c>
      <c r="C15" s="1">
        <v>27</v>
      </c>
      <c r="D15" s="1">
        <v>2693320</v>
      </c>
      <c r="E15" s="1">
        <v>154957</v>
      </c>
      <c r="F15" s="1">
        <v>46985</v>
      </c>
      <c r="G15" s="2">
        <v>36092</v>
      </c>
      <c r="H15" s="1">
        <v>956</v>
      </c>
      <c r="I15" s="1">
        <f t="shared" si="0"/>
        <v>5327905</v>
      </c>
    </row>
    <row r="16" spans="1:9" x14ac:dyDescent="0.25">
      <c r="A16" s="2" t="s">
        <v>7</v>
      </c>
      <c r="B16" s="1">
        <v>936803</v>
      </c>
      <c r="C16" s="1">
        <v>5</v>
      </c>
      <c r="D16" s="1">
        <v>1046285</v>
      </c>
      <c r="E16" s="1">
        <v>59726</v>
      </c>
      <c r="F16" s="1">
        <v>17417</v>
      </c>
      <c r="G16" s="2">
        <v>14181</v>
      </c>
      <c r="H16" s="1">
        <v>89</v>
      </c>
      <c r="I16" s="1">
        <f t="shared" si="0"/>
        <v>2074506</v>
      </c>
    </row>
    <row r="17" spans="1:9" x14ac:dyDescent="0.25">
      <c r="A17" s="2" t="s">
        <v>8</v>
      </c>
      <c r="B17" s="1">
        <v>609265</v>
      </c>
      <c r="C17" s="1">
        <v>2</v>
      </c>
      <c r="D17" s="1">
        <v>606893</v>
      </c>
      <c r="E17" s="1">
        <v>49204</v>
      </c>
      <c r="F17" s="1">
        <v>14210</v>
      </c>
      <c r="G17" s="2">
        <v>9937</v>
      </c>
      <c r="H17" s="1">
        <v>92</v>
      </c>
      <c r="I17" s="1">
        <f t="shared" si="0"/>
        <v>1289603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1958-68FE-4AFA-BF4E-09A7A367AAD8}">
  <dimension ref="A1:I25"/>
  <sheetViews>
    <sheetView zoomScale="85" zoomScaleNormal="85" workbookViewId="0">
      <selection activeCell="J2" sqref="J2"/>
    </sheetView>
  </sheetViews>
  <sheetFormatPr defaultRowHeight="15" x14ac:dyDescent="0.25"/>
  <cols>
    <col min="1" max="1" width="14" bestFit="1" customWidth="1"/>
    <col min="2" max="2" width="9.7109375" customWidth="1"/>
    <col min="3" max="3" width="12.42578125" customWidth="1"/>
    <col min="4" max="4" width="12.28515625" customWidth="1"/>
    <col min="5" max="5" width="13.140625" customWidth="1"/>
    <col min="6" max="6" width="11.7109375" customWidth="1"/>
    <col min="7" max="7" width="15" customWidth="1"/>
  </cols>
  <sheetData>
    <row r="1" spans="1:9" ht="18.75" x14ac:dyDescent="0.3">
      <c r="A1" s="7" t="s">
        <v>66</v>
      </c>
    </row>
    <row r="2" spans="1:9" ht="18.75" x14ac:dyDescent="0.3">
      <c r="A2" s="7"/>
    </row>
    <row r="3" spans="1:9" x14ac:dyDescent="0.25">
      <c r="A3" t="s">
        <v>3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9</v>
      </c>
    </row>
    <row r="4" spans="1:9" x14ac:dyDescent="0.25">
      <c r="A4" t="s">
        <v>10</v>
      </c>
      <c r="B4">
        <v>2299029</v>
      </c>
      <c r="C4">
        <v>1923633</v>
      </c>
      <c r="D4">
        <v>1910671</v>
      </c>
      <c r="E4">
        <v>2259885</v>
      </c>
      <c r="F4">
        <v>695369</v>
      </c>
      <c r="G4">
        <v>9088587</v>
      </c>
    </row>
    <row r="5" spans="1:9" x14ac:dyDescent="0.25">
      <c r="A5" t="s">
        <v>11</v>
      </c>
      <c r="B5">
        <v>10</v>
      </c>
      <c r="C5">
        <v>37</v>
      </c>
      <c r="D5">
        <v>28</v>
      </c>
      <c r="E5">
        <v>11</v>
      </c>
      <c r="F5">
        <v>2</v>
      </c>
      <c r="G5">
        <v>88</v>
      </c>
      <c r="I5">
        <f>SUM(B5,C5,D5,E5,F5)</f>
        <v>88</v>
      </c>
    </row>
    <row r="6" spans="1:9" x14ac:dyDescent="0.25">
      <c r="A6" t="s">
        <v>67</v>
      </c>
      <c r="B6">
        <v>7922</v>
      </c>
      <c r="C6">
        <v>0</v>
      </c>
      <c r="D6">
        <v>0</v>
      </c>
      <c r="E6">
        <v>0</v>
      </c>
      <c r="F6">
        <v>0</v>
      </c>
      <c r="G6">
        <v>7922</v>
      </c>
    </row>
    <row r="7" spans="1:9" x14ac:dyDescent="0.25">
      <c r="A7" t="s">
        <v>12</v>
      </c>
      <c r="B7">
        <v>2513051</v>
      </c>
      <c r="C7">
        <v>2247745</v>
      </c>
      <c r="D7">
        <v>1950821</v>
      </c>
      <c r="E7">
        <v>2016469</v>
      </c>
      <c r="F7">
        <v>599171</v>
      </c>
      <c r="G7">
        <v>9327257</v>
      </c>
    </row>
    <row r="8" spans="1:9" x14ac:dyDescent="0.25">
      <c r="A8" t="s">
        <v>13</v>
      </c>
      <c r="B8">
        <v>120229</v>
      </c>
      <c r="C8">
        <v>105801</v>
      </c>
      <c r="D8">
        <v>125619</v>
      </c>
      <c r="E8">
        <v>187404</v>
      </c>
      <c r="F8">
        <v>51648</v>
      </c>
      <c r="G8">
        <v>590701</v>
      </c>
    </row>
    <row r="9" spans="1:9" x14ac:dyDescent="0.25">
      <c r="A9" t="s">
        <v>14</v>
      </c>
      <c r="B9">
        <v>44889</v>
      </c>
      <c r="C9">
        <v>29062</v>
      </c>
      <c r="D9">
        <v>29864</v>
      </c>
      <c r="E9">
        <v>68069</v>
      </c>
      <c r="F9">
        <v>19886</v>
      </c>
      <c r="G9">
        <v>191770</v>
      </c>
    </row>
    <row r="10" spans="1:9" x14ac:dyDescent="0.25">
      <c r="A10" t="s">
        <v>15</v>
      </c>
      <c r="B10">
        <v>37744</v>
      </c>
      <c r="C10">
        <v>24579</v>
      </c>
      <c r="D10">
        <v>20427</v>
      </c>
      <c r="E10">
        <v>55492</v>
      </c>
      <c r="F10">
        <v>12904</v>
      </c>
      <c r="G10">
        <v>151146</v>
      </c>
    </row>
    <row r="11" spans="1:9" x14ac:dyDescent="0.25">
      <c r="A11" t="s">
        <v>16</v>
      </c>
      <c r="B11">
        <v>1195</v>
      </c>
      <c r="C11">
        <v>1089</v>
      </c>
      <c r="D11">
        <v>630</v>
      </c>
      <c r="E11">
        <v>495</v>
      </c>
      <c r="F11">
        <v>98</v>
      </c>
      <c r="G11">
        <v>3507</v>
      </c>
    </row>
    <row r="12" spans="1:9" x14ac:dyDescent="0.25">
      <c r="A12" t="s">
        <v>68</v>
      </c>
      <c r="B12">
        <v>4349</v>
      </c>
      <c r="C12">
        <v>8718</v>
      </c>
      <c r="D12">
        <v>4307</v>
      </c>
      <c r="E12">
        <v>3131</v>
      </c>
      <c r="F12">
        <v>812</v>
      </c>
      <c r="G12">
        <v>21317</v>
      </c>
    </row>
    <row r="13" spans="1:9" x14ac:dyDescent="0.25">
      <c r="A13" t="s">
        <v>69</v>
      </c>
      <c r="B13">
        <v>445</v>
      </c>
      <c r="C13">
        <v>134</v>
      </c>
      <c r="D13">
        <v>72</v>
      </c>
      <c r="E13">
        <v>28</v>
      </c>
      <c r="F13">
        <v>4</v>
      </c>
      <c r="G13">
        <v>683</v>
      </c>
    </row>
    <row r="14" spans="1:9" x14ac:dyDescent="0.25">
      <c r="A14" t="s">
        <v>70</v>
      </c>
      <c r="B14">
        <v>11373</v>
      </c>
      <c r="C14">
        <v>18596</v>
      </c>
      <c r="D14">
        <v>7796</v>
      </c>
      <c r="E14">
        <v>3741</v>
      </c>
      <c r="F14">
        <v>696</v>
      </c>
      <c r="G14">
        <v>42202</v>
      </c>
    </row>
    <row r="15" spans="1:9" x14ac:dyDescent="0.25">
      <c r="A15" t="s">
        <v>71</v>
      </c>
      <c r="B15">
        <v>278</v>
      </c>
      <c r="C15">
        <v>51</v>
      </c>
      <c r="D15">
        <v>17</v>
      </c>
      <c r="E15">
        <v>15</v>
      </c>
      <c r="F15">
        <v>3</v>
      </c>
      <c r="G15">
        <v>364</v>
      </c>
    </row>
    <row r="16" spans="1:9" x14ac:dyDescent="0.25">
      <c r="A16" t="s">
        <v>72</v>
      </c>
      <c r="B16">
        <v>655</v>
      </c>
      <c r="C16">
        <v>232</v>
      </c>
      <c r="D16">
        <v>83</v>
      </c>
      <c r="E16">
        <v>30</v>
      </c>
      <c r="F16">
        <v>4</v>
      </c>
      <c r="G16">
        <v>1004</v>
      </c>
    </row>
    <row r="17" spans="1:7" x14ac:dyDescent="0.25">
      <c r="A17" t="s">
        <v>73</v>
      </c>
      <c r="B17">
        <v>1010260</v>
      </c>
      <c r="C17">
        <v>721710</v>
      </c>
      <c r="D17">
        <v>496146</v>
      </c>
      <c r="E17">
        <v>513518</v>
      </c>
      <c r="F17">
        <v>161310</v>
      </c>
      <c r="G17">
        <v>2902944</v>
      </c>
    </row>
    <row r="18" spans="1:7" x14ac:dyDescent="0.25">
      <c r="A18" t="s">
        <v>74</v>
      </c>
      <c r="B18">
        <v>1016946</v>
      </c>
      <c r="C18">
        <v>688993</v>
      </c>
      <c r="D18">
        <v>492263</v>
      </c>
      <c r="E18">
        <v>499614</v>
      </c>
      <c r="F18">
        <v>152335</v>
      </c>
      <c r="G18">
        <v>2850151</v>
      </c>
    </row>
    <row r="19" spans="1:7" x14ac:dyDescent="0.25">
      <c r="A19" t="s">
        <v>75</v>
      </c>
      <c r="B19">
        <v>6339</v>
      </c>
      <c r="C19">
        <v>2509</v>
      </c>
      <c r="D19">
        <v>633</v>
      </c>
      <c r="E19">
        <v>222</v>
      </c>
      <c r="F19">
        <v>27</v>
      </c>
      <c r="G19">
        <v>9730</v>
      </c>
    </row>
    <row r="20" spans="1:7" x14ac:dyDescent="0.25">
      <c r="A20" t="s">
        <v>76</v>
      </c>
      <c r="B20">
        <v>1247098</v>
      </c>
      <c r="C20">
        <v>855622</v>
      </c>
      <c r="D20">
        <v>571125</v>
      </c>
      <c r="E20">
        <v>593873</v>
      </c>
      <c r="F20">
        <v>178140</v>
      </c>
      <c r="G20">
        <v>3445858</v>
      </c>
    </row>
    <row r="21" spans="1:7" x14ac:dyDescent="0.25">
      <c r="A21" t="s">
        <v>77</v>
      </c>
      <c r="B21">
        <v>193408</v>
      </c>
      <c r="C21">
        <v>364932</v>
      </c>
      <c r="D21">
        <v>113174</v>
      </c>
      <c r="E21">
        <v>44957</v>
      </c>
      <c r="F21">
        <v>5071</v>
      </c>
      <c r="G21">
        <v>721542</v>
      </c>
    </row>
    <row r="22" spans="1:7" x14ac:dyDescent="0.25">
      <c r="A22" t="s">
        <v>78</v>
      </c>
      <c r="B22">
        <v>206274</v>
      </c>
      <c r="C22">
        <v>72</v>
      </c>
      <c r="D22">
        <v>96</v>
      </c>
      <c r="E22">
        <v>36624</v>
      </c>
      <c r="F22">
        <v>8952</v>
      </c>
      <c r="G22">
        <v>252018</v>
      </c>
    </row>
    <row r="23" spans="1:7" x14ac:dyDescent="0.25">
      <c r="A23" t="s">
        <v>79</v>
      </c>
      <c r="B23">
        <v>91788</v>
      </c>
      <c r="C23">
        <v>224642</v>
      </c>
      <c r="D23">
        <v>57709</v>
      </c>
      <c r="E23">
        <v>27601</v>
      </c>
      <c r="F23">
        <v>3225</v>
      </c>
      <c r="G23">
        <v>404965</v>
      </c>
    </row>
    <row r="24" spans="1:7" x14ac:dyDescent="0.25">
      <c r="A24" t="s">
        <v>80</v>
      </c>
      <c r="B24">
        <v>79701</v>
      </c>
      <c r="C24">
        <v>115333</v>
      </c>
      <c r="D24">
        <v>50372</v>
      </c>
      <c r="E24">
        <v>27322</v>
      </c>
      <c r="F24">
        <v>3686</v>
      </c>
      <c r="G24">
        <v>276414</v>
      </c>
    </row>
    <row r="25" spans="1:7" x14ac:dyDescent="0.25">
      <c r="B25">
        <f t="shared" ref="B25:G25" si="0">SUM(B4:B11)</f>
        <v>5024069</v>
      </c>
      <c r="C25">
        <f t="shared" si="0"/>
        <v>4331946</v>
      </c>
      <c r="D25">
        <f t="shared" si="0"/>
        <v>4038060</v>
      </c>
      <c r="E25">
        <f t="shared" si="0"/>
        <v>4587825</v>
      </c>
      <c r="F25">
        <f t="shared" si="0"/>
        <v>1379078</v>
      </c>
      <c r="G25">
        <f t="shared" si="0"/>
        <v>19360978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56AE-AC98-48F3-AE8A-8EE118EC60D5}">
  <dimension ref="A1:G15"/>
  <sheetViews>
    <sheetView workbookViewId="0">
      <selection activeCell="K6" sqref="K6"/>
    </sheetView>
  </sheetViews>
  <sheetFormatPr defaultRowHeight="15" x14ac:dyDescent="0.25"/>
  <cols>
    <col min="1" max="1" width="16.28515625" customWidth="1"/>
    <col min="2" max="5" width="12.85546875" bestFit="1" customWidth="1"/>
    <col min="6" max="6" width="14" customWidth="1"/>
    <col min="7" max="7" width="14" bestFit="1" customWidth="1"/>
    <col min="11" max="11" width="17.28515625" bestFit="1" customWidth="1"/>
    <col min="12" max="12" width="18.5703125" bestFit="1" customWidth="1"/>
    <col min="13" max="15" width="8.85546875" bestFit="1" customWidth="1"/>
    <col min="16" max="17" width="11.28515625" bestFit="1" customWidth="1"/>
  </cols>
  <sheetData>
    <row r="1" spans="1:7" ht="18.75" x14ac:dyDescent="0.3">
      <c r="A1" s="7" t="s">
        <v>81</v>
      </c>
    </row>
    <row r="3" spans="1:7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9</v>
      </c>
    </row>
    <row r="4" spans="1:7" x14ac:dyDescent="0.25">
      <c r="A4" t="s">
        <v>4</v>
      </c>
      <c r="B4" s="12">
        <v>1023048</v>
      </c>
      <c r="C4" s="12">
        <v>813986</v>
      </c>
      <c r="D4" s="12">
        <v>721096</v>
      </c>
      <c r="E4" s="12">
        <v>817411</v>
      </c>
      <c r="F4" s="12">
        <v>277191</v>
      </c>
      <c r="G4" s="12">
        <f>SUM(Sheet1__4[[#This Row],[2019]:[2023]])</f>
        <v>3652732</v>
      </c>
    </row>
    <row r="5" spans="1:7" x14ac:dyDescent="0.25">
      <c r="A5" t="s">
        <v>5</v>
      </c>
      <c r="B5" s="12">
        <v>2981141</v>
      </c>
      <c r="C5" s="12">
        <v>2306127</v>
      </c>
      <c r="D5" s="12">
        <v>1835874</v>
      </c>
      <c r="E5" s="12">
        <v>2020678</v>
      </c>
      <c r="F5" s="12">
        <v>592986</v>
      </c>
      <c r="G5" s="12">
        <f>SUM(Sheet1__4[[#This Row],[2019]:[2023]])</f>
        <v>9736806</v>
      </c>
    </row>
    <row r="6" spans="1:7" x14ac:dyDescent="0.25">
      <c r="A6" t="s">
        <v>6</v>
      </c>
      <c r="B6" s="12">
        <v>4443106</v>
      </c>
      <c r="C6" s="12">
        <v>3177637</v>
      </c>
      <c r="D6" s="12">
        <v>2559169</v>
      </c>
      <c r="E6" s="12">
        <v>2769393</v>
      </c>
      <c r="F6" s="12">
        <v>822694</v>
      </c>
      <c r="G6" s="12">
        <f>SUM(Sheet1__4[[#This Row],[2019]:[2023]])</f>
        <v>13771999</v>
      </c>
    </row>
    <row r="7" spans="1:7" x14ac:dyDescent="0.25">
      <c r="A7" t="s">
        <v>7</v>
      </c>
      <c r="B7" s="12">
        <v>1485359</v>
      </c>
      <c r="C7" s="12">
        <v>1214115</v>
      </c>
      <c r="D7" s="12">
        <v>975560</v>
      </c>
      <c r="E7" s="12">
        <v>1114628</v>
      </c>
      <c r="F7" s="12">
        <v>319678</v>
      </c>
      <c r="G7" s="12">
        <f>SUM(Sheet1__4[[#This Row],[2019]:[2023]])</f>
        <v>5109340</v>
      </c>
    </row>
    <row r="8" spans="1:7" x14ac:dyDescent="0.25">
      <c r="A8" t="s">
        <v>8</v>
      </c>
      <c r="B8" s="12">
        <v>904733</v>
      </c>
      <c r="C8" s="12">
        <v>697353</v>
      </c>
      <c r="D8" s="12">
        <v>605592</v>
      </c>
      <c r="E8" s="12">
        <v>654864</v>
      </c>
      <c r="F8" s="12">
        <v>202743</v>
      </c>
      <c r="G8" s="12">
        <f>SUM(Sheet1__4[[#This Row],[2019]:[2023]])</f>
        <v>3065285</v>
      </c>
    </row>
    <row r="9" spans="1:7" ht="14.45" customHeight="1" x14ac:dyDescent="0.25"/>
    <row r="10" spans="1:7" ht="14.45" customHeight="1" x14ac:dyDescent="0.25">
      <c r="A10" s="15" t="s">
        <v>17</v>
      </c>
      <c r="B10" s="14" t="s">
        <v>18</v>
      </c>
      <c r="C10" s="14" t="s">
        <v>19</v>
      </c>
      <c r="D10" s="14" t="s">
        <v>20</v>
      </c>
      <c r="E10" s="14" t="s">
        <v>21</v>
      </c>
      <c r="F10" s="14" t="s">
        <v>22</v>
      </c>
      <c r="G10" s="20" t="s">
        <v>23</v>
      </c>
    </row>
    <row r="11" spans="1:7" x14ac:dyDescent="0.25">
      <c r="A11" s="16">
        <v>2019</v>
      </c>
      <c r="B11" s="18">
        <v>1023048</v>
      </c>
      <c r="C11" s="18">
        <v>2981141</v>
      </c>
      <c r="D11" s="18">
        <v>4443106</v>
      </c>
      <c r="E11" s="18">
        <v>1485359</v>
      </c>
      <c r="F11" s="18">
        <v>904733</v>
      </c>
      <c r="G11" s="10">
        <f>SUM(B11:F11)</f>
        <v>10837387</v>
      </c>
    </row>
    <row r="12" spans="1:7" x14ac:dyDescent="0.25">
      <c r="A12" s="17">
        <v>2020</v>
      </c>
      <c r="B12" s="19">
        <v>813986</v>
      </c>
      <c r="C12" s="19">
        <v>2306127</v>
      </c>
      <c r="D12" s="19">
        <v>3177637</v>
      </c>
      <c r="E12" s="19">
        <v>1214115</v>
      </c>
      <c r="F12" s="19">
        <v>697353</v>
      </c>
      <c r="G12" s="10">
        <f t="shared" ref="G12:G15" si="0">SUM(B12:F12)</f>
        <v>8209218</v>
      </c>
    </row>
    <row r="13" spans="1:7" x14ac:dyDescent="0.25">
      <c r="A13" s="16">
        <v>2021</v>
      </c>
      <c r="B13" s="18">
        <v>721096</v>
      </c>
      <c r="C13" s="18">
        <v>1835874</v>
      </c>
      <c r="D13" s="18">
        <v>2559169</v>
      </c>
      <c r="E13" s="18">
        <v>975560</v>
      </c>
      <c r="F13" s="18">
        <v>605592</v>
      </c>
      <c r="G13" s="10">
        <f t="shared" si="0"/>
        <v>6697291</v>
      </c>
    </row>
    <row r="14" spans="1:7" x14ac:dyDescent="0.25">
      <c r="A14" s="17">
        <v>2022</v>
      </c>
      <c r="B14" s="19">
        <v>817411</v>
      </c>
      <c r="C14" s="19">
        <v>2020678</v>
      </c>
      <c r="D14" s="19">
        <v>2769393</v>
      </c>
      <c r="E14" s="19">
        <v>1114628</v>
      </c>
      <c r="F14" s="19">
        <v>654864</v>
      </c>
      <c r="G14" s="10">
        <f t="shared" si="0"/>
        <v>7376974</v>
      </c>
    </row>
    <row r="15" spans="1:7" x14ac:dyDescent="0.25">
      <c r="A15" s="16">
        <v>2023</v>
      </c>
      <c r="B15" s="18">
        <v>277191</v>
      </c>
      <c r="C15" s="18">
        <v>592986</v>
      </c>
      <c r="D15" s="18">
        <v>822694</v>
      </c>
      <c r="E15" s="18">
        <v>319678</v>
      </c>
      <c r="F15" s="18">
        <v>202743</v>
      </c>
      <c r="G15" s="10">
        <f t="shared" si="0"/>
        <v>2215292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/ z O A x q 0 A A A D 3 A A A A E g A A A E N v b m Z p Z y 9 Q Y W N r Y W d l L n h t b I S P z Q q C Q B z E 7 0 H v I H t 3 P 8 x L 8 n e F u i Z E Q X R d d N E l 3 R V 3 T d + t Q 4 / U K 6 S U 1 a 3 j z P x g Z h 6 3 O y R D X X l X 2 V p l d I w Y p s i z T u h c V E b L G G m D E r 5 c w F 5 k F 1 F I b 6 S 1 j Q a b x 6 h 0 r o k I 6 f s e 9 y t s 2 o I E l D J y T n f H r J S 1 Q B 9 Y / Y d 9 p a f a T C I O p 9 c a H m D G 1 j i k I a Z A Z h N S p b 9 A M A 6 e 0 h 8 T t l 3 l u l b y x v m b A 5 B Z A n l / 4 E 8 A A A D / / w M A U E s D B B Q A A g A I A A A A I Q C a R d 3 x b A I A A G g R A A A T A A A A R m 9 y b X V s Y X M v U 2 V j d G l v b j E u b e x W y 2 7 a Q B T d I + U f R p O N k R x k m 4 T 0 o S w o S V T U q I o C V R e A o g u + E S P G M 9 b M k J I i P q a r f E G / g B / r G N O E G G M 1 a r J o Z T Y j 7 t W c c 3 1 8 z p U 1 j g y T g n T S 0 3 9 f q e g x K A x J Z 4 x o f H J C O J q 9 C r G / c y k M 2 s L Z b I S 8 9 l W q y V D K i X P O O N Z a S U 8 Y 7 d D W u / 4 X j U r 3 r 5 q e V 6 9 7 b 4 6 9 / q n 8 J r i E U P c N D J F D c D D G G A w z W J t x P a N V l 4 g p 5 y 4 x a o p V N 6 V L B 7 h e H Z Z 1 x T 7 v t Q 1 G J z T t U f c T E + H 6 H x 0 s e q d g Y L C + v k 9 b l m t 5 D 3 w s N b l U M p K 3 L J S a W q w u D O 3 M q 5 r B j w i h n d f Z 5 H N J b 9 1 t c t 4 Z A Q e l T 5 L h B t U H + C 6 L J W l y g w p C + Y j a V S D 0 j V R R S / J p J L p 3 M W p n 5 z D u f E 5 J O 5 o K 9 h 2 W 9 8 u f q M k B O Z X a n s 2 Y s x G E k F Q + K N C M E 2 o V s n j E 4 M w s X D K n K U d g 6 2 1 h G o e 1 h G 2 j U d / V O N z V O N r V a P z m B n G 3 W F T 3 K k z k C / H o o P 3 1 a y J O U K W l k U o j 5 R n p Q Y U L J s a Q P B I T I x Y D 0 + Q K V w 8 H G 0 p 3 J i x 2 s o q 5 9 U e U h E N A c l f I C O H J Z V u D C N M p E i W L G J 8 t J z 0 H N o P r M 7 P 8 o R j Q j K g 0 8 A K P Z g R N i j 7 N i J k U A 5 o R M i n W a U Z E 2 p U G O P 1 D D f 0 t E X O k c o M n w S 6 E y 8 t 5 / a 9 y 3 h R A L m H K Y S v m 1 0 L e Q l B G / B + K e G 7 j e E f 2 n 5 P a T P Z f P K f + 2 7 y c e n k 5 9 f N y G m z l N B v e 4 8 L w d q Y x K i Y V F i 3 A v O w e b U G 1 x U 0 B 1 K q E F 6 D N Z 6 e Y 3 U L n r I V c 9 L y t c P i a W 8 E v t 8 J / t h W e 9 2 l 5 V J q r N N d r m a t R m q s 0 1 4 u Y 6 x c A A A D / / w M A U E s B A i 0 A F A A G A A g A A A A h A C r d q k D S A A A A N w E A A B M A A A A A A A A A A A A A A A A A A A A A A F t D b 2 5 0 Z W 5 0 X 1 R 5 c G V z X S 5 4 b W x Q S w E C L Q A U A A I A C A A A A C E A / z O A x q 0 A A A D 3 A A A A E g A A A A A A A A A A A A A A A A A L A w A A Q 2 9 u Z m l n L 1 B h Y 2 t h Z 2 U u e G 1 s U E s B A i 0 A F A A C A A g A A A A h A J p F 3 f F s A g A A a B E A A B M A A A A A A A A A A A A A A A A A 6 A M A A E Z v c m 1 1 b G F z L 1 N l Y 3 R p b 2 4 x L m 1 Q S w U G A A A A A A M A A w D C A A A A h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N I A A A A A A A A g U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w N F Q x M z o y O D o z N i 4 4 M D Q y N T A w W i I v P j x F b n R y e S B U e X B l P S J G a W x s Q 2 9 s d W 1 u V H l w Z X M i I F Z h b H V l P S J z Q m d N R E F 3 T U E i L z 4 8 R W 5 0 c n k g V H l w Z T 0 i R m l s b E N v b H V t b k 5 h b W V z I i B W Y W x 1 Z T 0 i c 1 s m c X V v d D s g S W 1 1 b m l 6 Y c O n w 7 V l c y A t I E R v c 2 V z I E F w b G l j Y W R h c y A t I E J y Y X N p b C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D Q w O G V j O S 0 2 Y j J h L T Q x O W E t O G Y y N i 1 j N T U x M G U 2 Z m I x N T E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Q W x 0 Z X J h Z G 8 u e y B J b X V u a X p h w 6 f D t W V z I C 0 g R G 9 z Z X M g Q X B s a W N h Z G F z I C 0 g Q n J h c 2 l s I C w w f S Z x d W 9 0 O y w m c X V v d D t T Z W N 0 a W 9 u M S 9 T a G V l d D E v V G l w b y B B b H R l c m F k b y 5 7 Q 2 9 s d W 1 u M i w x f S Z x d W 9 0 O y w m c X V v d D t T Z W N 0 a W 9 u M S 9 T a G V l d D E v V G l w b y B B b H R l c m F k b y 5 7 Q 2 9 s d W 1 u M y w y f S Z x d W 9 0 O y w m c X V v d D t T Z W N 0 a W 9 u M S 9 T a G V l d D E v V G l w b y B B b H R l c m F k b y 5 7 Q 2 9 s d W 1 u N C w z f S Z x d W 9 0 O y w m c X V v d D t T Z W N 0 a W 9 u M S 9 T a G V l d D E v V G l w b y B B b H R l c m F k b y 5 7 Q 2 9 s d W 1 u N S w 0 f S Z x d W 9 0 O y w m c X V v d D t T Z W N 0 a W 9 u M S 9 T a G V l d D E v V G l w b y B B b H R l c m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V G l w b y B B b H R l c m F k b y 5 7 I E l t d W 5 p e m H D p 8 O 1 Z X M g L S B E b 3 N l c y B B c G x p Y 2 F k Y X M g L S B C c m F z a W w g L D B 9 J n F 1 b 3 Q 7 L C Z x d W 9 0 O 1 N l Y 3 R p b 2 4 x L 1 N o Z W V 0 M S 9 U a X B v I E F s d G V y Y W R v L n t D b 2 x 1 b W 4 y L D F 9 J n F 1 b 3 Q 7 L C Z x d W 9 0 O 1 N l Y 3 R p b 2 4 x L 1 N o Z W V 0 M S 9 U a X B v I E F s d G V y Y W R v L n t D b 2 x 1 b W 4 z L D J 9 J n F 1 b 3 Q 7 L C Z x d W 9 0 O 1 N l Y 3 R p b 2 4 x L 1 N o Z W V 0 M S 9 U a X B v I E F s d G V y Y W R v L n t D b 2 x 1 b W 4 0 L D N 9 J n F 1 b 3 Q 7 L C Z x d W 9 0 O 1 N l Y 3 R p b 2 4 x L 1 N o Z W V 0 M S 9 U a X B v I E F s d G V y Y W R v L n t D b 2 x 1 b W 4 1 L D R 9 J n F 1 b 3 Q 7 L C Z x d W 9 0 O 1 N l Y 3 R p b 2 4 x L 1 N o Z W V 0 M S 9 U a X B v I E F s d G V y Y W R v L n t D b 2 x 1 b W 4 2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w N F Q x M z o z N T o y N y 4 w N z M w M T g 4 W i I v P j x F b n R y e S B U e X B l P S J G a W x s Q 2 9 s d W 1 u V H l w Z X M i I F Z h b H V l P S J z Q m d N R E F 3 T U E i L z 4 8 R W 5 0 c n k g V H l w Z T 0 i R m l s b E N v b H V t b k 5 h b W V z I i B W Y W x 1 Z T 0 i c 1 s m c X V v d D t G Y W l 4 Y V 9 F d M O h c m l h J n F 1 b 3 Q 7 L C Z x d W 9 0 O z I w M j A m c X V v d D s s J n F 1 b 3 Q 7 M j A y M S Z x d W 9 0 O y w m c X V v d D s y M D I y J n F 1 b 3 Q 7 L C Z x d W 9 0 O z I w M j M m c X V v d D s s J n F 1 b 3 Q 7 V G 9 0 Y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i M 2 J j O T I 1 L T M y N D c t N G U x M C 1 h M j R l L W Q 0 M z k z Z D U 1 N T Q 0 Y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y B J b X V u a X p h w 6 f D t W V z I C 0 g R G 9 z Z X M g Q X B s a W N h Z G F z I C 0 g Q n J h c 2 l s I C w w f S Z x d W 9 0 O y w m c X V v d D t T Z W N 0 a W 9 u M S 9 T a G V l d D E g K D I p L 1 R p c G 8 g Q W x 0 Z X J h Z G 8 u e 0 N v b H V t b j I s M X 0 m c X V v d D s s J n F 1 b 3 Q 7 U 2 V j d G l v b j E v U 2 h l Z X Q x I C g y K S 9 U a X B v I E F s d G V y Y W R v L n t D b 2 x 1 b W 4 z L D J 9 J n F 1 b 3 Q 7 L C Z x d W 9 0 O 1 N l Y 3 R p b 2 4 x L 1 N o Z W V 0 M S A o M i k v V G l w b y B B b H R l c m F k b y 5 7 Q 2 9 s d W 1 u N C w z f S Z x d W 9 0 O y w m c X V v d D t T Z W N 0 a W 9 u M S 9 T a G V l d D E g K D I p L 1 R p c G 8 g Q W x 0 Z X J h Z G 8 u e 0 N v b H V t b j U s N H 0 m c X V v d D s s J n F 1 b 3 Q 7 U 2 V j d G l v b j E v U 2 h l Z X Q x I C g y K S 9 U a X B v I E F s d G V y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o Z W V 0 M S A o M i k v V G l w b y B B b H R l c m F k b y 5 7 I E l t d W 5 p e m H D p 8 O 1 Z X M g L S B E b 3 N l c y B B c G x p Y 2 F k Y X M g L S B C c m F z a W w g L D B 9 J n F 1 b 3 Q 7 L C Z x d W 9 0 O 1 N l Y 3 R p b 2 4 x L 1 N o Z W V 0 M S A o M i k v V G l w b y B B b H R l c m F k b y 5 7 Q 2 9 s d W 1 u M i w x f S Z x d W 9 0 O y w m c X V v d D t T Z W N 0 a W 9 u M S 9 T a G V l d D E g K D I p L 1 R p c G 8 g Q W x 0 Z X J h Z G 8 u e 0 N v b H V t b j M s M n 0 m c X V v d D s s J n F 1 b 3 Q 7 U 2 V j d G l v b j E v U 2 h l Z X Q x I C g y K S 9 U a X B v I E F s d G V y Y W R v L n t D b 2 x 1 b W 4 0 L D N 9 J n F 1 b 3 Q 7 L C Z x d W 9 0 O 1 N l Y 3 R p b 2 4 x L 1 N o Z W V 0 M S A o M i k v V G l w b y B B b H R l c m F k b y 5 7 Q 2 9 s d W 1 u N S w 0 f S Z x d W 9 0 O y w m c X V v d D t T Z W N 0 a W 9 u M S 9 T a G V l d D E g K D I p L 1 R p c G 8 g Q W x 0 Z X J h Z G 8 u e 0 N v b H V t b j Y s N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D R U M T k 6 M T k 6 M D g u M T M 5 M j E 5 M F o i L z 4 8 R W 5 0 c n k g V H l w Z T 0 i R m l s b E N v b H V t b l R 5 c G V z I i B W Y W x 1 Z T 0 i c 0 J n T U R B d 0 1 E Q U E 9 P S I v P j x F b n R y e S B U e X B l P S J G a W x s Q 2 9 s d W 1 u T m F t Z X M i I F Z h b H V l P S J z W y Z x d W 9 0 O 0 Z h a X h h X 0 V 0 w 6 F y a W E m c X V v d D s s J n F 1 b 3 Q 7 M j A x O S Z x d W 9 0 O y w m c X V v d D s y M D I w J n F 1 b 3 Q 7 L C Z x d W 9 0 O z I w M j E m c X V v d D s s J n F 1 b 3 Q 7 M j A y M i Z x d W 9 0 O y w m c X V v d D s y M D I z J n F 1 b 3 Q 7 L C Z x d W 9 0 O 1 R v d G F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W Q 3 Z D k x N C 1 m O D V j L T Q 0 Z D Y t Y m U w Z S 0 2 Z W N h N z N l Z D k 4 O D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G Y W l 4 Y V 9 F d M O h c m l h L D B 9 J n F 1 b 3 Q 7 L C Z x d W 9 0 O 1 N l Y 3 R p b 2 4 x L 1 N o Z W V 0 M S A o M y k v Q X V 0 b 1 J l b W 9 2 Z W R D b 2 x 1 b W 5 z M S 5 7 M j A x O S w x f S Z x d W 9 0 O y w m c X V v d D t T Z W N 0 a W 9 u M S 9 T a G V l d D E g K D M p L 0 F 1 d G 9 S Z W 1 v d m V k Q 2 9 s d W 1 u c z E u e z I w M j A s M n 0 m c X V v d D s s J n F 1 b 3 Q 7 U 2 V j d G l v b j E v U 2 h l Z X Q x I C g z K S 9 B d X R v U m V t b 3 Z l Z E N v b H V t b n M x L n s y M D I x L D N 9 J n F 1 b 3 Q 7 L C Z x d W 9 0 O 1 N l Y 3 R p b 2 4 x L 1 N o Z W V 0 M S A o M y k v Q X V 0 b 1 J l b W 9 2 Z W R D b 2 x 1 b W 5 z M S 5 7 M j A y M i w 0 f S Z x d W 9 0 O y w m c X V v d D t T Z W N 0 a W 9 u M S 9 T a G V l d D E g K D M p L 0 F 1 d G 9 S Z W 1 v d m V k Q 2 9 s d W 1 u c z E u e z I w M j M s N X 0 m c X V v d D s s J n F 1 b 3 Q 7 U 2 V j d G l v b j E v U 2 h l Z X Q x I C g z K S 9 B d X R v U m V t b 3 Z l Z E N v b H V t b n M x L n t U b 3 R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0 Z h a X h h X 0 V 0 w 6 F y a W E s M H 0 m c X V v d D s s J n F 1 b 3 Q 7 U 2 V j d G l v b j E v U 2 h l Z X Q x I C g z K S 9 B d X R v U m V t b 3 Z l Z E N v b H V t b n M x L n s y M D E 5 L D F 9 J n F 1 b 3 Q 7 L C Z x d W 9 0 O 1 N l Y 3 R p b 2 4 x L 1 N o Z W V 0 M S A o M y k v Q X V 0 b 1 J l b W 9 2 Z W R D b 2 x 1 b W 5 z M S 5 7 M j A y M C w y f S Z x d W 9 0 O y w m c X V v d D t T Z W N 0 a W 9 u M S 9 T a G V l d D E g K D M p L 0 F 1 d G 9 S Z W 1 v d m V k Q 2 9 s d W 1 u c z E u e z I w M j E s M 3 0 m c X V v d D s s J n F 1 b 3 Q 7 U 2 V j d G l v b j E v U 2 h l Z X Q x I C g z K S 9 B d X R v U m V t b 3 Z l Z E N v b H V t b n M x L n s y M D I y L D R 9 J n F 1 b 3 Q 7 L C Z x d W 9 0 O 1 N l Y 3 R p b 2 4 x L 1 N o Z W V 0 M S A o M y k v Q X V 0 b 1 J l b W 9 2 Z W R D b 2 x 1 b W 5 z M S 5 7 M j A y M y w 1 f S Z x d W 9 0 O y w m c X V v d D t T Z W N 0 a W 9 u M S 9 T a G V l d D E g K D M p L 0 F 1 d G 9 S Z W 1 v d m V k Q 2 9 s d W 1 u c z E u e 1 R v d G F s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2 h l Z X Q x X 1 8 z I i 8 + P C 9 T d G F i b G V F b n R y a W V z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D R U M T k 6 M j U 6 M j A u M j E 4 O D I 1 M V o i L z 4 8 R W 5 0 c n k g V H l w Z T 0 i R m l s b E N v b H V t b l R 5 c G V z I i B W Y W x 1 Z T 0 i c 0 J n T U R B d 0 1 E Q U E 9 P S I v P j x F b n R y e S B U e X B l P S J G a W x s Q 2 9 s d W 1 u T m F t Z X M i I F Z h b H V l P S J z W y Z x d W 9 0 O y B J b X V u a X p h w 6 f D t W V z I C 0 g R G 9 z Z X M g Q X B s a W N h Z G F z I C 0 g Q n J h c 2 l s I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c 1 M G J h Z j U t N 2 Q 0 N i 0 0 M W M 4 L T g z N m I t Z D c x O G M z Y z A 0 Y z Z m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I E l t d W 5 p e m H D p 8 O 1 Z X M g L S B E b 3 N l c y B B c G x p Y 2 F k Y X M g L S B C c m F z a W w g L D B 9 J n F 1 b 3 Q 7 L C Z x d W 9 0 O 1 N l Y 3 R p b 2 4 x L 1 N o Z W V 0 M S A o N C k v Q X V 0 b 1 J l b W 9 2 Z W R D b 2 x 1 b W 5 z M S 5 7 Q 2 9 s d W 1 u M i w x f S Z x d W 9 0 O y w m c X V v d D t T Z W N 0 a W 9 u M S 9 T a G V l d D E g K D Q p L 0 F 1 d G 9 S Z W 1 v d m V k Q 2 9 s d W 1 u c z E u e 0 N v b H V t b j M s M n 0 m c X V v d D s s J n F 1 b 3 Q 7 U 2 V j d G l v b j E v U 2 h l Z X Q x I C g 0 K S 9 B d X R v U m V t b 3 Z l Z E N v b H V t b n M x L n t D b 2 x 1 b W 4 0 L D N 9 J n F 1 b 3 Q 7 L C Z x d W 9 0 O 1 N l Y 3 R p b 2 4 x L 1 N o Z W V 0 M S A o N C k v Q X V 0 b 1 J l b W 9 2 Z W R D b 2 x 1 b W 5 z M S 5 7 Q 2 9 s d W 1 u N S w 0 f S Z x d W 9 0 O y w m c X V v d D t T Z W N 0 a W 9 u M S 9 T a G V l d D E g K D Q p L 0 F 1 d G 9 S Z W 1 v d m V k Q 2 9 s d W 1 u c z E u e 0 N v b H V t b j Y s N X 0 m c X V v d D s s J n F 1 b 3 Q 7 U 2 V j d G l v b j E v U 2 h l Z X Q x I C g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I E l t d W 5 p e m H D p 8 O 1 Z X M g L S B E b 3 N l c y B B c G x p Y 2 F k Y X M g L S B C c m F z a W w g L D B 9 J n F 1 b 3 Q 7 L C Z x d W 9 0 O 1 N l Y 3 R p b 2 4 x L 1 N o Z W V 0 M S A o N C k v Q X V 0 b 1 J l b W 9 2 Z W R D b 2 x 1 b W 5 z M S 5 7 Q 2 9 s d W 1 u M i w x f S Z x d W 9 0 O y w m c X V v d D t T Z W N 0 a W 9 u M S 9 T a G V l d D E g K D Q p L 0 F 1 d G 9 S Z W 1 v d m V k Q 2 9 s d W 1 u c z E u e 0 N v b H V t b j M s M n 0 m c X V v d D s s J n F 1 b 3 Q 7 U 2 V j d G l v b j E v U 2 h l Z X Q x I C g 0 K S 9 B d X R v U m V t b 3 Z l Z E N v b H V t b n M x L n t D b 2 x 1 b W 4 0 L D N 9 J n F 1 b 3 Q 7 L C Z x d W 9 0 O 1 N l Y 3 R p b 2 4 x L 1 N o Z W V 0 M S A o N C k v Q X V 0 b 1 J l b W 9 2 Z W R D b 2 x 1 b W 5 z M S 5 7 Q 2 9 s d W 1 u N S w 0 f S Z x d W 9 0 O y w m c X V v d D t T Z W N 0 a W 9 u M S 9 T a G V l d D E g K D Q p L 0 F 1 d G 9 S Z W 1 v d m V k Q 2 9 s d W 1 u c z E u e 0 N v b H V t b j Y s N X 0 m c X V v d D s s J n F 1 b 3 Q 7 U 2 V j d G l v b j E v U 2 h l Z X Q x I C g 0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a G V l d D F f X z Q i L z 4 8 L 1 N 0 Y W J s Z U V u d H J p Z X M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A 0 V D E 5 O j I 1 O j I w L j I x O D g y N T F a I i 8 + P E V u d H J 5 I F R 5 c G U 9 I k Z p b G x D b 2 x 1 b W 5 U e X B l c y I g V m F s d W U 9 I n N C Z 0 1 E Q X d N R E F B P T 0 i L z 4 8 R W 5 0 c n k g V H l w Z T 0 i R m l s b E N v b H V t b k 5 h b W V z I i B W Y W x 1 Z T 0 i c 1 s m c X V v d D s g S W 1 1 b m l 6 Y c O n w 7 V l c y A t I E R v c 2 V z I E F w b G l j Y W R h c y A t I E J y Y X N p b C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4 N 2 Y 4 Y z A 2 L T g 2 Z j k t N G R j Y y 0 4 Z W I 5 L W U 1 M m Z k Z m Q 2 N G J j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F 1 d G 9 S Z W 1 v d m V k Q 2 9 s d W 1 u c z E u e y B J b X V u a X p h w 6 f D t W V z I C 0 g R G 9 z Z X M g Q X B s a W N h Z G F z I C 0 g Q n J h c 2 l s I C w w f S Z x d W 9 0 O y w m c X V v d D t T Z W N 0 a W 9 u M S 9 T a G V l d D E g K D Q p L 0 F 1 d G 9 S Z W 1 v d m V k Q 2 9 s d W 1 u c z E u e 0 N v b H V t b j I s M X 0 m c X V v d D s s J n F 1 b 3 Q 7 U 2 V j d G l v b j E v U 2 h l Z X Q x I C g 0 K S 9 B d X R v U m V t b 3 Z l Z E N v b H V t b n M x L n t D b 2 x 1 b W 4 z L D J 9 J n F 1 b 3 Q 7 L C Z x d W 9 0 O 1 N l Y 3 R p b 2 4 x L 1 N o Z W V 0 M S A o N C k v Q X V 0 b 1 J l b W 9 2 Z W R D b 2 x 1 b W 5 z M S 5 7 Q 2 9 s d W 1 u N C w z f S Z x d W 9 0 O y w m c X V v d D t T Z W N 0 a W 9 u M S 9 T a G V l d D E g K D Q p L 0 F 1 d G 9 S Z W 1 v d m V k Q 2 9 s d W 1 u c z E u e 0 N v b H V t b j U s N H 0 m c X V v d D s s J n F 1 b 3 Q 7 U 2 V j d G l v b j E v U 2 h l Z X Q x I C g 0 K S 9 B d X R v U m V t b 3 Z l Z E N v b H V t b n M x L n t D b 2 x 1 b W 4 2 L D V 9 J n F 1 b 3 Q 7 L C Z x d W 9 0 O 1 N l Y 3 R p b 2 4 x L 1 N o Z W V 0 M S A o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g K D Q p L 0 F 1 d G 9 S Z W 1 v d m V k Q 2 9 s d W 1 u c z E u e y B J b X V u a X p h w 6 f D t W V z I C 0 g R G 9 z Z X M g Q X B s a W N h Z G F z I C 0 g Q n J h c 2 l s I C w w f S Z x d W 9 0 O y w m c X V v d D t T Z W N 0 a W 9 u M S 9 T a G V l d D E g K D Q p L 0 F 1 d G 9 S Z W 1 v d m V k Q 2 9 s d W 1 u c z E u e 0 N v b H V t b j I s M X 0 m c X V v d D s s J n F 1 b 3 Q 7 U 2 V j d G l v b j E v U 2 h l Z X Q x I C g 0 K S 9 B d X R v U m V t b 3 Z l Z E N v b H V t b n M x L n t D b 2 x 1 b W 4 z L D J 9 J n F 1 b 3 Q 7 L C Z x d W 9 0 O 1 N l Y 3 R p b 2 4 x L 1 N o Z W V 0 M S A o N C k v Q X V 0 b 1 J l b W 9 2 Z W R D b 2 x 1 b W 5 z M S 5 7 Q 2 9 s d W 1 u N C w z f S Z x d W 9 0 O y w m c X V v d D t T Z W N 0 a W 9 u M S 9 T a G V l d D E g K D Q p L 0 F 1 d G 9 S Z W 1 v d m V k Q 2 9 s d W 1 u c z E u e 0 N v b H V t b j U s N H 0 m c X V v d D s s J n F 1 b 3 Q 7 U 2 V j d G l v b j E v U 2 h l Z X Q x I C g 0 K S 9 B d X R v U m V t b 3 Z l Z E N v b H V t b n M x L n t D b 2 x 1 b W 4 2 L D V 9 J n F 1 b 3 Q 7 L C Z x d W 9 0 O 1 N l Y 3 R p b 2 4 x L 1 N o Z W V 0 M S A o N C k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A 0 V D E 5 O j I 1 O j I w L j I x O D g y N T F a I i 8 + P E V u d H J 5 I F R 5 c G U 9 I k Z p b G x D b 2 x 1 b W 5 U e X B l c y I g V m F s d W U 9 I n N C Z 0 1 E Q X d N R E F B P T 0 i L z 4 8 R W 5 0 c n k g V H l w Z T 0 i R m l s b E N v b H V t b k 5 h b W V z I i B W Y W x 1 Z T 0 i c 1 s m c X V v d D s g S W 1 1 b m l 6 Y c O n w 7 V l c y A t I E R v c 2 V z I E F w b G l j Y W R h c y A t I E J y Y X N p b C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1 O T k 4 N j N j L W R h M G M t N G U z Z i 1 i N T U w L T V i M D M 5 Z m I 1 O T h l M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F 1 d G 9 S Z W 1 v d m V k Q 2 9 s d W 1 u c z E u e y B J b X V u a X p h w 6 f D t W V z I C 0 g R G 9 z Z X M g Q X B s a W N h Z G F z I C 0 g Q n J h c 2 l s I C w w f S Z x d W 9 0 O y w m c X V v d D t T Z W N 0 a W 9 u M S 9 T a G V l d D E g K D Q p L 0 F 1 d G 9 S Z W 1 v d m V k Q 2 9 s d W 1 u c z E u e 0 N v b H V t b j I s M X 0 m c X V v d D s s J n F 1 b 3 Q 7 U 2 V j d G l v b j E v U 2 h l Z X Q x I C g 0 K S 9 B d X R v U m V t b 3 Z l Z E N v b H V t b n M x L n t D b 2 x 1 b W 4 z L D J 9 J n F 1 b 3 Q 7 L C Z x d W 9 0 O 1 N l Y 3 R p b 2 4 x L 1 N o Z W V 0 M S A o N C k v Q X V 0 b 1 J l b W 9 2 Z W R D b 2 x 1 b W 5 z M S 5 7 Q 2 9 s d W 1 u N C w z f S Z x d W 9 0 O y w m c X V v d D t T Z W N 0 a W 9 u M S 9 T a G V l d D E g K D Q p L 0 F 1 d G 9 S Z W 1 v d m V k Q 2 9 s d W 1 u c z E u e 0 N v b H V t b j U s N H 0 m c X V v d D s s J n F 1 b 3 Q 7 U 2 V j d G l v b j E v U 2 h l Z X Q x I C g 0 K S 9 B d X R v U m V t b 3 Z l Z E N v b H V t b n M x L n t D b 2 x 1 b W 4 2 L D V 9 J n F 1 b 3 Q 7 L C Z x d W 9 0 O 1 N l Y 3 R p b 2 4 x L 1 N o Z W V 0 M S A o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g K D Q p L 0 F 1 d G 9 S Z W 1 v d m V k Q 2 9 s d W 1 u c z E u e y B J b X V u a X p h w 6 f D t W V z I C 0 g R G 9 z Z X M g Q X B s a W N h Z G F z I C 0 g Q n J h c 2 l s I C w w f S Z x d W 9 0 O y w m c X V v d D t T Z W N 0 a W 9 u M S 9 T a G V l d D E g K D Q p L 0 F 1 d G 9 S Z W 1 v d m V k Q 2 9 s d W 1 u c z E u e 0 N v b H V t b j I s M X 0 m c X V v d D s s J n F 1 b 3 Q 7 U 2 V j d G l v b j E v U 2 h l Z X Q x I C g 0 K S 9 B d X R v U m V t b 3 Z l Z E N v b H V t b n M x L n t D b 2 x 1 b W 4 z L D J 9 J n F 1 b 3 Q 7 L C Z x d W 9 0 O 1 N l Y 3 R p b 2 4 x L 1 N o Z W V 0 M S A o N C k v Q X V 0 b 1 J l b W 9 2 Z W R D b 2 x 1 b W 5 z M S 5 7 Q 2 9 s d W 1 u N C w z f S Z x d W 9 0 O y w m c X V v d D t T Z W N 0 a W 9 u M S 9 T a G V l d D E g K D Q p L 0 F 1 d G 9 S Z W 1 v d m V k Q 2 9 s d W 1 u c z E u e 0 N v b H V t b j U s N H 0 m c X V v d D s s J n F 1 b 3 Q 7 U 2 V j d G l v b j E v U 2 h l Z X Q x I C g 0 K S 9 B d X R v U m V t b 3 Z l Z E N v b H V t b n M x L n t D b 2 x 1 b W 4 2 L D V 9 J n F 1 b 3 Q 7 L C Z x d W 9 0 O 1 N l Y 3 R p b 2 4 x L 1 N o Z W V 0 M S A o N C k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M a W 5 o Y X M l M j B Q c m l u Y 2 l w Y W l z J T I w U m V t b 3 Z p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M i k v Q 2 9 s d W 5 h c y U y M F J l b m 9 t Z W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M a W 5 o Y X M l M j B Q c m l u Y 2 l w Y W l z J T I w U m V t b 3 Z p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M y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0 N v b H V u Y X M l M j B S Z W 5 v b W V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M y k v T G l u a G F z J T I w U 3 V w Z X J p b 3 J l c y U y M F J l b W 9 2 a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0 x p b m h h c y U y M E l u Z m V y a W 9 y Z X M l M j B S Z W 1 v d m l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0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Q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0 K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1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U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1 K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2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Y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2 K S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V 0 L c + p v G p F r p S A Y 4 J 7 i 3 I A A A A A A g A A A A A A E G Y A A A A B A A A g A A A A K j P B E r i t / / z Z t j c 8 t T e k b M J x 7 r 5 r m b S e 3 M x A j j L o Z p Y A A A A A D o A A A A A C A A A g A A A A 3 x z h 8 Q s N s w S g u y b C e K g U z A L F 2 a 9 P N u Y N K m F 6 b z S U f o l Q A A A A O 8 / s 3 g q V E j R 3 7 b W B l F l p 2 A P 6 z L L C S q h 2 R p 6 p Q e k q 6 9 v C f A Z k P B R q 2 0 n / h K D R 1 Y g l a W 9 E J w I o z D B d Y t A B o E g P F n u 2 p 0 S X s 2 M 3 j d q E Y I 6 D W a x A A A A A B G O q h z p B k a 6 s Y G z f V h d e + c x j 6 h c 6 E o 4 2 k H 6 z I p B A 7 O x y F h R f h g Z q / 2 / 9 + Z g D O j o p V T w D 6 2 Z w 0 w 5 8 9 9 Z A E M n K q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DE87C9B5589B43B06C3470971D6888" ma:contentTypeVersion="12" ma:contentTypeDescription="Crie um novo documento." ma:contentTypeScope="" ma:versionID="d86027efae301e5e1c854fb337c2d048">
  <xsd:schema xmlns:xsd="http://www.w3.org/2001/XMLSchema" xmlns:xs="http://www.w3.org/2001/XMLSchema" xmlns:p="http://schemas.microsoft.com/office/2006/metadata/properties" xmlns:ns2="367b0c36-465c-401b-9a44-934df33f76fc" xmlns:ns3="9b703d34-5efb-42b2-ab1a-400c6dd7049b" targetNamespace="http://schemas.microsoft.com/office/2006/metadata/properties" ma:root="true" ma:fieldsID="5c9cc9a2513d88b7c0900520454511b7" ns2:_="" ns3:_="">
    <xsd:import namespace="367b0c36-465c-401b-9a44-934df33f76fc"/>
    <xsd:import namespace="9b703d34-5efb-42b2-ab1a-400c6dd704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7b0c36-465c-401b-9a44-934df33f76f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03d34-5efb-42b2-ab1a-400c6dd704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2974709d-8e8c-42f9-885f-6be46176931c}" ma:internalName="TaxCatchAll" ma:showField="CatchAllData" ma:web="9b703d34-5efb-42b2-ab1a-400c6dd70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7b0c36-465c-401b-9a44-934df33f76fc">
      <Terms xmlns="http://schemas.microsoft.com/office/infopath/2007/PartnerControls"/>
    </lcf76f155ced4ddcb4097134ff3c332f>
    <ReferenceId xmlns="367b0c36-465c-401b-9a44-934df33f76fc" xsi:nil="true"/>
    <TaxCatchAll xmlns="9b703d34-5efb-42b2-ab1a-400c6dd7049b" xsi:nil="true"/>
  </documentManagement>
</p:properties>
</file>

<file path=customXml/itemProps1.xml><?xml version="1.0" encoding="utf-8"?>
<ds:datastoreItem xmlns:ds="http://schemas.openxmlformats.org/officeDocument/2006/customXml" ds:itemID="{8EA09968-0954-47E4-8AD7-3DDF3E6728A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127D5FD-6EDE-44F4-B7CF-8DA36ADC0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7b0c36-465c-401b-9a44-934df33f76fc"/>
    <ds:schemaRef ds:uri="9b703d34-5efb-42b2-ab1a-400c6dd704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24BD6-FB46-4415-9EA4-809A4570BA2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12059E-D28D-4578-AE3C-5124D4C4C974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c012f98a-4c8e-4c8a-82ae-c2fef3da2041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3c3e1a37-dff2-4480-ab15-444d57917fb4"/>
    <ds:schemaRef ds:uri="http://purl.org/dc/terms/"/>
    <ds:schemaRef ds:uri="367b0c36-465c-401b-9a44-934df33f76fc"/>
    <ds:schemaRef ds:uri="9b703d34-5efb-42b2-ab1a-400c6dd704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11</vt:i4>
      </vt:variant>
    </vt:vector>
  </HeadingPairs>
  <TitlesOfParts>
    <vt:vector size="15" baseType="lpstr">
      <vt:lpstr>Dashboard</vt:lpstr>
      <vt:lpstr>Planilha2</vt:lpstr>
      <vt:lpstr>Planilha3</vt:lpstr>
      <vt:lpstr>Planilha4</vt:lpstr>
      <vt:lpstr>Faixa_Etária</vt:lpstr>
      <vt:lpstr>FE</vt:lpstr>
      <vt:lpstr>RCentroOeste</vt:lpstr>
      <vt:lpstr>Região_Nordeste</vt:lpstr>
      <vt:lpstr>Região_Norte</vt:lpstr>
      <vt:lpstr>Regiões</vt:lpstr>
      <vt:lpstr>RN</vt:lpstr>
      <vt:lpstr>RNordeste</vt:lpstr>
      <vt:lpstr>RNorte</vt:lpstr>
      <vt:lpstr>RSudeste</vt:lpstr>
      <vt:lpstr>RSul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Sivalli Pinheiro</dc:creator>
  <cp:keywords/>
  <dc:description/>
  <cp:lastModifiedBy>Ana Clara Rodrigues</cp:lastModifiedBy>
  <cp:revision/>
  <dcterms:created xsi:type="dcterms:W3CDTF">2023-09-04T09:55:31Z</dcterms:created>
  <dcterms:modified xsi:type="dcterms:W3CDTF">2024-07-04T00:34:27Z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0x010100FD71B785B572F945A6491ACF3777203B</vt:lpwstr>
  </property>
</Properties>
</file>