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ownloads\"/>
    </mc:Choice>
  </mc:AlternateContent>
  <xr:revisionPtr revIDLastSave="0" documentId="13_ncr:1_{A2CBCDBF-CD7E-44E6-AFD6-2CF083213FB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Orçamento" sheetId="1" r:id="rId1"/>
    <sheet name="Dados" sheetId="2" r:id="rId2"/>
    <sheet name="Cronogram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F30" i="1"/>
  <c r="F23" i="1"/>
  <c r="F24" i="1"/>
  <c r="F25" i="1"/>
  <c r="F26" i="1"/>
  <c r="F27" i="1"/>
  <c r="F28" i="1"/>
  <c r="F29" i="1"/>
  <c r="F22" i="1"/>
  <c r="F19" i="1"/>
  <c r="D19" i="1"/>
  <c r="M7" i="1" l="1"/>
  <c r="F31" i="1" s="1"/>
  <c r="J11" i="1" l="1"/>
  <c r="K11" i="1"/>
  <c r="M9" i="1"/>
  <c r="K10" i="1"/>
  <c r="J12" i="1" l="1"/>
  <c r="K12" i="1" s="1"/>
  <c r="I14" i="1" s="1"/>
  <c r="J9" i="1"/>
  <c r="K9" i="1" s="1"/>
  <c r="I15" i="1" l="1"/>
</calcChain>
</file>

<file path=xl/sharedStrings.xml><?xml version="1.0" encoding="utf-8"?>
<sst xmlns="http://schemas.openxmlformats.org/spreadsheetml/2006/main" count="89" uniqueCount="51">
  <si>
    <t xml:space="preserve">Componentes </t>
  </si>
  <si>
    <t>BackEnd</t>
  </si>
  <si>
    <t>FrontEnd</t>
  </si>
  <si>
    <t>Banco de dados</t>
  </si>
  <si>
    <t>Mobile</t>
  </si>
  <si>
    <t>Orçamento</t>
  </si>
  <si>
    <t>Empresa AgroTech</t>
  </si>
  <si>
    <t>Valor</t>
  </si>
  <si>
    <t>Hora</t>
  </si>
  <si>
    <t>Tela de Login</t>
  </si>
  <si>
    <t>Cadastro de usuário</t>
  </si>
  <si>
    <t xml:space="preserve">Área comum </t>
  </si>
  <si>
    <t xml:space="preserve">Área gerencial </t>
  </si>
  <si>
    <t>Gestão de motoristas</t>
  </si>
  <si>
    <t>Gestão da frota</t>
  </si>
  <si>
    <t>Gestão de Manuteção</t>
  </si>
  <si>
    <t>Gestão de Veiculos</t>
  </si>
  <si>
    <t>DashBoard</t>
  </si>
  <si>
    <t>-</t>
  </si>
  <si>
    <t>Total:</t>
  </si>
  <si>
    <t>Hospedagem do site
(Valor 1 ano)</t>
  </si>
  <si>
    <t>Dominio 
(Valor 1 ano)</t>
  </si>
  <si>
    <t>Tempo previsto em horas:</t>
  </si>
  <si>
    <t>Prazo estimado</t>
  </si>
  <si>
    <t>30 dias</t>
  </si>
  <si>
    <t>Desenvolvedores:</t>
  </si>
  <si>
    <t>Visão geral</t>
  </si>
  <si>
    <t>Requisito</t>
  </si>
  <si>
    <t>Desconto</t>
  </si>
  <si>
    <t>Valor final</t>
  </si>
  <si>
    <t xml:space="preserve">Projeto com hospedagem e dominio </t>
  </si>
  <si>
    <t>Projeto sem dominio e hospedagem</t>
  </si>
  <si>
    <t>Á vista sem dominio e hospedagem</t>
  </si>
  <si>
    <t>Á vista com dominio e hospedagem</t>
  </si>
  <si>
    <t xml:space="preserve">Melhor preço: </t>
  </si>
  <si>
    <t xml:space="preserve">7 vezes sem juro: </t>
  </si>
  <si>
    <t>Cronograma de sistema web AgroTech</t>
  </si>
  <si>
    <t>Tarefas</t>
  </si>
  <si>
    <t>Prazos</t>
  </si>
  <si>
    <t>Fevereiro</t>
  </si>
  <si>
    <t>Março</t>
  </si>
  <si>
    <t>Criação de tabelas</t>
  </si>
  <si>
    <t>Implementação de dados</t>
  </si>
  <si>
    <t>Execução</t>
  </si>
  <si>
    <t>Documentação</t>
  </si>
  <si>
    <t xml:space="preserve">EAP </t>
  </si>
  <si>
    <t>MER x DER</t>
  </si>
  <si>
    <t>Tela de login</t>
  </si>
  <si>
    <t>Tela de cadastro</t>
  </si>
  <si>
    <t>Relatórios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</si>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</sst>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rgb="FF00206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164" fontId="5" fillId="2" borderId="1" xfId="0" quotePrefix="1" applyNumberFormat="1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164" fontId="5" fillId="2" borderId="20" xfId="0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9" fontId="5" fillId="2" borderId="22" xfId="0" applyNumberFormat="1" applyFont="1" applyFill="1" applyBorder="1" applyAlignment="1">
      <alignment horizontal="center" vertical="center"/>
    </xf>
    <xf numFmtId="164" fontId="5" fillId="2" borderId="22" xfId="0" applyNumberFormat="1" applyFont="1" applyFill="1" applyBorder="1" applyAlignment="1">
      <alignment horizontal="center" vertical="center"/>
    </xf>
    <xf numFmtId="164" fontId="6" fillId="3" borderId="23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quotePrefix="1" applyFont="1" applyFill="1" applyBorder="1" applyAlignment="1">
      <alignment horizontal="center" vertical="center"/>
    </xf>
    <xf numFmtId="164" fontId="4" fillId="2" borderId="20" xfId="0" applyNumberFormat="1" applyFont="1" applyFill="1" applyBorder="1" applyAlignment="1">
      <alignment horizontal="center" vertical="center"/>
    </xf>
    <xf numFmtId="0" fontId="4" fillId="2" borderId="21" xfId="0" quotePrefix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2" xfId="0" quotePrefix="1" applyFont="1" applyFill="1" applyBorder="1" applyAlignment="1">
      <alignment horizontal="center" vertical="center"/>
    </xf>
    <xf numFmtId="164" fontId="7" fillId="4" borderId="23" xfId="0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27" xfId="0" applyBorder="1"/>
    <xf numFmtId="0" fontId="0" fillId="0" borderId="28" xfId="0" applyBorder="1"/>
    <xf numFmtId="0" fontId="0" fillId="0" borderId="9" xfId="0" applyBorder="1"/>
    <xf numFmtId="0" fontId="0" fillId="0" borderId="8" xfId="0" applyBorder="1"/>
    <xf numFmtId="16" fontId="8" fillId="7" borderId="3" xfId="0" applyNumberFormat="1" applyFont="1" applyFill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/>
    <xf numFmtId="0" fontId="2" fillId="6" borderId="1" xfId="0" applyFont="1" applyFill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7" xfId="0" applyFont="1" applyBorder="1"/>
    <xf numFmtId="0" fontId="2" fillId="0" borderId="1" xfId="0" quotePrefix="1" applyFont="1" applyBorder="1"/>
    <xf numFmtId="0" fontId="0" fillId="2" borderId="0" xfId="0" applyFill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9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left"/>
    </xf>
    <xf numFmtId="0" fontId="1" fillId="5" borderId="0" xfId="0" applyFont="1" applyFill="1" applyAlignment="1">
      <alignment horizontal="left"/>
    </xf>
    <xf numFmtId="0" fontId="1" fillId="5" borderId="32" xfId="0" applyFont="1" applyFill="1" applyBorder="1" applyAlignment="1">
      <alignment horizontal="left"/>
    </xf>
    <xf numFmtId="1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8" borderId="3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left"/>
    </xf>
    <xf numFmtId="0" fontId="1" fillId="5" borderId="26" xfId="0" applyFont="1" applyFill="1" applyBorder="1" applyAlignment="1">
      <alignment horizontal="left"/>
    </xf>
    <xf numFmtId="0" fontId="1" fillId="5" borderId="3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180976</xdr:colOff>
      <xdr:row>2</xdr:row>
      <xdr:rowOff>67219</xdr:rowOff>
    </xdr:from>
    <xdr:to>
      <xdr:col>1</xdr:col>
      <xdr:colOff>1304926</xdr:colOff>
      <xdr:row>4</xdr:row>
      <xdr:rowOff>152545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457744"/>
          <a:ext cx="1123950" cy="647301"/>
        </a:xfrm>
        <a:prstGeom prst="rect">
          <a:avLst/>
        </a:prstGeom>
      </xdr:spPr>
    </xdr:pic>
    <xdr:clientData/>
  </xdr:twoCellAnchor>
  <xdr:twoCellAnchor editAs="oneCell">
    <xdr:from>
      <xdr:col>7</xdr:col>
      <xdr:colOff>38101</xdr:colOff>
      <xdr:row>2</xdr:row>
      <xdr:rowOff>86269</xdr:rowOff>
    </xdr:from>
    <xdr:to>
      <xdr:col>7</xdr:col>
      <xdr:colOff>1162051</xdr:colOff>
      <xdr:row>4</xdr:row>
      <xdr:rowOff>171595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9426" y="476794"/>
          <a:ext cx="1123950" cy="6473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76200</xdr:rowOff>
    </xdr:from>
    <xdr:to>
      <xdr:col>10</xdr:col>
      <xdr:colOff>187325</xdr:colOff>
      <xdr:row>27</xdr:row>
      <xdr:rowOff>189230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76200"/>
          <a:ext cx="5911850" cy="5256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35"/>
  <sheetViews>
    <sheetView workbookViewId="0">
      <selection activeCell="L23" sqref="L23"/>
    </sheetView>
  </sheetViews>
  <sheetFormatPr defaultRowHeight="15" x14ac:dyDescent="0.25"/>
  <cols>
    <col min="1" max="1" width="4" style="1" customWidth="1"/>
    <col min="2" max="2" width="25.140625" style="1" bestFit="1" customWidth="1"/>
    <col min="3" max="3" width="14.7109375" style="1" bestFit="1" customWidth="1"/>
    <col min="4" max="4" width="17.28515625" style="1" bestFit="1" customWidth="1"/>
    <col min="5" max="5" width="19.42578125" style="1" customWidth="1"/>
    <col min="6" max="6" width="18.7109375" style="1" customWidth="1"/>
    <col min="7" max="7" width="2.5703125" style="1" customWidth="1"/>
    <col min="8" max="8" width="42.5703125" style="1" bestFit="1" customWidth="1"/>
    <col min="9" max="10" width="17.85546875" style="1" customWidth="1"/>
    <col min="11" max="11" width="14.85546875" style="1" bestFit="1" customWidth="1"/>
    <col min="12" max="12" width="14.7109375" style="1" customWidth="1"/>
    <col min="13" max="13" width="23.140625" style="1" bestFit="1" customWidth="1"/>
    <col min="14" max="14" width="11.85546875" style="1" bestFit="1" customWidth="1"/>
    <col min="15" max="15" width="9.140625" style="1"/>
    <col min="16" max="16" width="7.7109375" style="1" customWidth="1"/>
    <col min="17" max="17" width="15" style="1" customWidth="1"/>
    <col min="18" max="18" width="27.28515625" style="1" customWidth="1"/>
    <col min="19" max="19" width="11.140625" style="1" customWidth="1"/>
    <col min="20" max="20" width="30.85546875" style="1" customWidth="1"/>
    <col min="21" max="16384" width="9.140625" style="1"/>
  </cols>
  <sheetData>
    <row r="2" spans="2:15" ht="15.75" thickBot="1" x14ac:dyDescent="0.3"/>
    <row r="3" spans="2:15" ht="22.5" customHeight="1" x14ac:dyDescent="0.25">
      <c r="B3" s="58"/>
      <c r="C3" s="59"/>
      <c r="D3" s="59"/>
      <c r="E3" s="59"/>
      <c r="F3" s="60"/>
      <c r="H3" s="58"/>
      <c r="I3" s="59"/>
      <c r="J3" s="59"/>
      <c r="K3" s="60"/>
    </row>
    <row r="4" spans="2:15" ht="21.75" customHeight="1" x14ac:dyDescent="0.25">
      <c r="B4" s="61"/>
      <c r="C4" s="62"/>
      <c r="D4" s="62"/>
      <c r="E4" s="62"/>
      <c r="F4" s="63"/>
      <c r="H4" s="61"/>
      <c r="I4" s="62"/>
      <c r="J4" s="62"/>
      <c r="K4" s="63"/>
    </row>
    <row r="5" spans="2:15" ht="21.75" customHeight="1" x14ac:dyDescent="0.25">
      <c r="B5" s="61"/>
      <c r="C5" s="62"/>
      <c r="D5" s="62"/>
      <c r="E5" s="62"/>
      <c r="F5" s="63"/>
      <c r="H5" s="61"/>
      <c r="I5" s="62"/>
      <c r="J5" s="62"/>
      <c r="K5" s="63"/>
    </row>
    <row r="6" spans="2:15" ht="21.75" customHeight="1" thickBot="1" x14ac:dyDescent="0.3">
      <c r="B6" s="64"/>
      <c r="C6" s="65"/>
      <c r="D6" s="65"/>
      <c r="E6" s="65"/>
      <c r="F6" s="66"/>
      <c r="H6" s="64"/>
      <c r="I6" s="65"/>
      <c r="J6" s="65"/>
      <c r="K6" s="66"/>
    </row>
    <row r="7" spans="2:15" ht="21.75" customHeight="1" x14ac:dyDescent="0.25">
      <c r="B7" s="49" t="s">
        <v>6</v>
      </c>
      <c r="C7" s="50"/>
      <c r="D7" s="50"/>
      <c r="E7" s="50"/>
      <c r="F7" s="51"/>
      <c r="H7" s="54" t="s">
        <v>26</v>
      </c>
      <c r="I7" s="55"/>
      <c r="J7" s="55"/>
      <c r="K7" s="56"/>
      <c r="M7" s="12">
        <f>SUM(F22:F30)</f>
        <v>7300</v>
      </c>
    </row>
    <row r="8" spans="2:15" ht="14.25" customHeight="1" x14ac:dyDescent="0.25">
      <c r="B8" s="72" t="s">
        <v>0</v>
      </c>
      <c r="C8" s="70" t="s">
        <v>2</v>
      </c>
      <c r="D8" s="70"/>
      <c r="E8" s="70" t="s">
        <v>4</v>
      </c>
      <c r="F8" s="71"/>
      <c r="H8" s="13" t="s">
        <v>27</v>
      </c>
      <c r="I8" s="52" t="s">
        <v>28</v>
      </c>
      <c r="J8" s="53"/>
      <c r="K8" s="14" t="s">
        <v>29</v>
      </c>
      <c r="M8" s="12">
        <f>SUM(H18:I18)</f>
        <v>760</v>
      </c>
    </row>
    <row r="9" spans="2:15" ht="18.75" x14ac:dyDescent="0.25">
      <c r="B9" s="72"/>
      <c r="C9" s="21" t="s">
        <v>7</v>
      </c>
      <c r="D9" s="21" t="s">
        <v>8</v>
      </c>
      <c r="E9" s="21" t="s">
        <v>7</v>
      </c>
      <c r="F9" s="25" t="s">
        <v>8</v>
      </c>
      <c r="H9" s="15" t="s">
        <v>30</v>
      </c>
      <c r="I9" s="8">
        <v>0.05</v>
      </c>
      <c r="J9" s="9">
        <f>M9*5%</f>
        <v>403</v>
      </c>
      <c r="K9" s="16">
        <f>M9-J9</f>
        <v>7657</v>
      </c>
      <c r="M9" s="12">
        <f>M7+M8</f>
        <v>8060</v>
      </c>
    </row>
    <row r="10" spans="2:15" ht="18.75" x14ac:dyDescent="0.25">
      <c r="B10" s="26" t="s">
        <v>9</v>
      </c>
      <c r="C10" s="5">
        <v>35</v>
      </c>
      <c r="D10" s="4">
        <v>2</v>
      </c>
      <c r="E10" s="5">
        <v>41</v>
      </c>
      <c r="F10" s="27">
        <v>6</v>
      </c>
      <c r="H10" s="15" t="s">
        <v>31</v>
      </c>
      <c r="I10" s="10" t="s">
        <v>18</v>
      </c>
      <c r="J10" s="11" t="s">
        <v>18</v>
      </c>
      <c r="K10" s="16">
        <f>F31</f>
        <v>7300</v>
      </c>
    </row>
    <row r="11" spans="2:15" ht="18.75" x14ac:dyDescent="0.25">
      <c r="B11" s="26" t="s">
        <v>10</v>
      </c>
      <c r="C11" s="5">
        <v>35</v>
      </c>
      <c r="D11" s="4">
        <v>2</v>
      </c>
      <c r="E11" s="5">
        <v>41</v>
      </c>
      <c r="F11" s="27">
        <v>6</v>
      </c>
      <c r="H11" s="15" t="s">
        <v>32</v>
      </c>
      <c r="I11" s="8">
        <v>0.03</v>
      </c>
      <c r="J11" s="9">
        <f>F31*3%</f>
        <v>219</v>
      </c>
      <c r="K11" s="16">
        <f>F31-J11</f>
        <v>7081</v>
      </c>
    </row>
    <row r="12" spans="2:15" ht="19.5" thickBot="1" x14ac:dyDescent="0.3">
      <c r="B12" s="26" t="s">
        <v>12</v>
      </c>
      <c r="C12" s="5">
        <v>35</v>
      </c>
      <c r="D12" s="4">
        <v>12</v>
      </c>
      <c r="E12" s="5">
        <v>41</v>
      </c>
      <c r="F12" s="27">
        <v>12</v>
      </c>
      <c r="H12" s="17" t="s">
        <v>33</v>
      </c>
      <c r="I12" s="18">
        <v>0.08</v>
      </c>
      <c r="J12" s="19">
        <f>M9*8%</f>
        <v>644.80000000000007</v>
      </c>
      <c r="K12" s="20">
        <f>M9-J12</f>
        <v>7415.2</v>
      </c>
    </row>
    <row r="13" spans="2:15" ht="15.75" x14ac:dyDescent="0.25">
      <c r="B13" s="26" t="s">
        <v>11</v>
      </c>
      <c r="C13" s="5">
        <v>35</v>
      </c>
      <c r="D13" s="4">
        <v>12</v>
      </c>
      <c r="E13" s="5">
        <v>41</v>
      </c>
      <c r="F13" s="27">
        <v>12</v>
      </c>
    </row>
    <row r="14" spans="2:15" ht="18.75" x14ac:dyDescent="0.25">
      <c r="B14" s="28" t="s">
        <v>13</v>
      </c>
      <c r="C14" s="5">
        <v>35</v>
      </c>
      <c r="D14" s="4">
        <v>8</v>
      </c>
      <c r="E14" s="5">
        <v>41</v>
      </c>
      <c r="F14" s="27">
        <v>10</v>
      </c>
      <c r="H14" s="7" t="s">
        <v>34</v>
      </c>
      <c r="I14" s="9">
        <f>K12</f>
        <v>7415.2</v>
      </c>
    </row>
    <row r="15" spans="2:15" ht="18.75" x14ac:dyDescent="0.25">
      <c r="B15" s="28" t="s">
        <v>14</v>
      </c>
      <c r="C15" s="5">
        <v>35</v>
      </c>
      <c r="D15" s="4">
        <v>10</v>
      </c>
      <c r="E15" s="5">
        <v>41</v>
      </c>
      <c r="F15" s="27">
        <v>12</v>
      </c>
      <c r="H15" s="7" t="s">
        <v>35</v>
      </c>
      <c r="I15" s="9">
        <f>K12/7</f>
        <v>1059.3142857142857</v>
      </c>
    </row>
    <row r="16" spans="2:15" ht="15.75" x14ac:dyDescent="0.25">
      <c r="B16" s="28" t="s">
        <v>15</v>
      </c>
      <c r="C16" s="5">
        <v>35</v>
      </c>
      <c r="D16" s="4">
        <v>10</v>
      </c>
      <c r="E16" s="5">
        <v>41</v>
      </c>
      <c r="F16" s="27">
        <v>12</v>
      </c>
      <c r="L16" s="2"/>
      <c r="M16" s="2"/>
      <c r="N16" s="2"/>
      <c r="O16" s="2"/>
    </row>
    <row r="17" spans="2:20" ht="31.5" x14ac:dyDescent="0.25">
      <c r="B17" s="28" t="s">
        <v>16</v>
      </c>
      <c r="C17" s="5">
        <v>35</v>
      </c>
      <c r="D17" s="4">
        <v>10</v>
      </c>
      <c r="E17" s="5">
        <v>41</v>
      </c>
      <c r="F17" s="27">
        <v>12</v>
      </c>
      <c r="H17" s="23" t="s">
        <v>20</v>
      </c>
      <c r="I17" s="23" t="s">
        <v>21</v>
      </c>
      <c r="J17" s="2"/>
      <c r="L17" s="2"/>
      <c r="M17" s="2"/>
      <c r="N17" s="2"/>
      <c r="O17" s="2"/>
    </row>
    <row r="18" spans="2:20" ht="15.75" x14ac:dyDescent="0.25">
      <c r="B18" s="26" t="s">
        <v>17</v>
      </c>
      <c r="C18" s="5">
        <v>35</v>
      </c>
      <c r="D18" s="4">
        <v>10</v>
      </c>
      <c r="E18" s="6" t="s">
        <v>18</v>
      </c>
      <c r="F18" s="29" t="s">
        <v>18</v>
      </c>
      <c r="H18" s="5">
        <v>720</v>
      </c>
      <c r="I18" s="5">
        <v>40</v>
      </c>
      <c r="J18" s="2"/>
      <c r="L18" s="2"/>
      <c r="M18" s="2"/>
      <c r="N18" s="2"/>
      <c r="O18" s="2"/>
    </row>
    <row r="19" spans="2:20" ht="15.75" x14ac:dyDescent="0.25">
      <c r="B19" s="26" t="s">
        <v>19</v>
      </c>
      <c r="C19" s="6" t="s">
        <v>18</v>
      </c>
      <c r="D19" s="4">
        <f>SUM(D10:D18)</f>
        <v>76</v>
      </c>
      <c r="E19" s="6" t="s">
        <v>18</v>
      </c>
      <c r="F19" s="27">
        <f>SUM(F10:F17)</f>
        <v>82</v>
      </c>
      <c r="H19" s="2"/>
      <c r="I19" s="2"/>
      <c r="J19" s="2"/>
      <c r="L19" s="2"/>
      <c r="M19" s="2"/>
      <c r="N19" s="2"/>
      <c r="O19" s="2"/>
    </row>
    <row r="20" spans="2:20" ht="15.75" customHeight="1" x14ac:dyDescent="0.25">
      <c r="B20" s="72" t="s">
        <v>1</v>
      </c>
      <c r="C20" s="70"/>
      <c r="D20" s="70" t="s">
        <v>3</v>
      </c>
      <c r="E20" s="70"/>
      <c r="F20" s="71" t="s">
        <v>5</v>
      </c>
      <c r="H20" s="21" t="s">
        <v>22</v>
      </c>
      <c r="I20" s="21" t="s">
        <v>23</v>
      </c>
      <c r="J20" s="21" t="s">
        <v>25</v>
      </c>
      <c r="M20" s="2"/>
      <c r="N20" s="2"/>
      <c r="O20" s="2"/>
      <c r="Q20" s="48"/>
      <c r="R20" s="48"/>
      <c r="S20" s="48"/>
      <c r="T20" s="48"/>
    </row>
    <row r="21" spans="2:20" ht="15" customHeight="1" x14ac:dyDescent="0.25">
      <c r="B21" s="24" t="s">
        <v>7</v>
      </c>
      <c r="C21" s="21" t="s">
        <v>8</v>
      </c>
      <c r="D21" s="21" t="s">
        <v>7</v>
      </c>
      <c r="E21" s="21" t="s">
        <v>8</v>
      </c>
      <c r="F21" s="71"/>
      <c r="H21" s="4">
        <v>162</v>
      </c>
      <c r="I21" s="4" t="s">
        <v>24</v>
      </c>
      <c r="J21" s="4">
        <v>1</v>
      </c>
      <c r="M21" s="2"/>
      <c r="N21" s="2"/>
      <c r="O21" s="2"/>
      <c r="Q21" s="48"/>
      <c r="R21" s="48"/>
      <c r="S21" s="48"/>
      <c r="T21" s="48"/>
    </row>
    <row r="22" spans="2:20" ht="15" customHeight="1" x14ac:dyDescent="0.25">
      <c r="B22" s="68">
        <v>26</v>
      </c>
      <c r="C22" s="67">
        <v>3</v>
      </c>
      <c r="D22" s="69">
        <v>32</v>
      </c>
      <c r="E22" s="67">
        <v>1</v>
      </c>
      <c r="F22" s="30">
        <f t="shared" ref="F22:F29" si="0">C10*D10+E10*F10+26*3+64</f>
        <v>458</v>
      </c>
      <c r="J22" s="2"/>
      <c r="M22" s="2"/>
      <c r="N22" s="2"/>
      <c r="O22" s="2"/>
    </row>
    <row r="23" spans="2:20" ht="15.75" x14ac:dyDescent="0.25">
      <c r="B23" s="68"/>
      <c r="C23" s="67"/>
      <c r="D23" s="69"/>
      <c r="E23" s="67"/>
      <c r="F23" s="30">
        <f t="shared" si="0"/>
        <v>458</v>
      </c>
      <c r="H23" s="57"/>
      <c r="I23" s="57"/>
      <c r="J23" s="2"/>
      <c r="L23" s="2"/>
      <c r="M23" s="2"/>
      <c r="N23" s="2"/>
      <c r="O23" s="2"/>
    </row>
    <row r="24" spans="2:20" ht="15.75" x14ac:dyDescent="0.25">
      <c r="B24" s="68"/>
      <c r="C24" s="67"/>
      <c r="D24" s="69"/>
      <c r="E24" s="67"/>
      <c r="F24" s="30">
        <f t="shared" si="0"/>
        <v>1054</v>
      </c>
      <c r="H24" s="57"/>
      <c r="I24" s="57"/>
      <c r="J24" s="2"/>
    </row>
    <row r="25" spans="2:20" ht="15.75" x14ac:dyDescent="0.25">
      <c r="B25" s="68"/>
      <c r="C25" s="67"/>
      <c r="D25" s="69"/>
      <c r="E25" s="67"/>
      <c r="F25" s="30">
        <f t="shared" si="0"/>
        <v>1054</v>
      </c>
      <c r="H25" s="57"/>
      <c r="I25" s="57"/>
      <c r="J25" s="2"/>
    </row>
    <row r="26" spans="2:20" ht="15.75" x14ac:dyDescent="0.25">
      <c r="B26" s="68"/>
      <c r="C26" s="67"/>
      <c r="D26" s="69"/>
      <c r="E26" s="67"/>
      <c r="F26" s="30">
        <f t="shared" si="0"/>
        <v>832</v>
      </c>
      <c r="J26" s="2"/>
    </row>
    <row r="27" spans="2:20" ht="15.75" x14ac:dyDescent="0.25">
      <c r="B27" s="68"/>
      <c r="C27" s="67"/>
      <c r="D27" s="69"/>
      <c r="E27" s="67"/>
      <c r="F27" s="30">
        <f t="shared" si="0"/>
        <v>984</v>
      </c>
      <c r="J27" s="2"/>
    </row>
    <row r="28" spans="2:20" ht="15.75" x14ac:dyDescent="0.25">
      <c r="B28" s="68"/>
      <c r="C28" s="67"/>
      <c r="D28" s="69"/>
      <c r="E28" s="67"/>
      <c r="F28" s="30">
        <f t="shared" si="0"/>
        <v>984</v>
      </c>
      <c r="J28" s="2"/>
    </row>
    <row r="29" spans="2:20" ht="15.75" x14ac:dyDescent="0.25">
      <c r="B29" s="68"/>
      <c r="C29" s="67"/>
      <c r="D29" s="69"/>
      <c r="E29" s="67"/>
      <c r="F29" s="30">
        <f t="shared" si="0"/>
        <v>984</v>
      </c>
      <c r="J29" s="2"/>
    </row>
    <row r="30" spans="2:20" ht="15.75" x14ac:dyDescent="0.25">
      <c r="B30" s="68"/>
      <c r="C30" s="67"/>
      <c r="D30" s="69"/>
      <c r="E30" s="67"/>
      <c r="F30" s="30">
        <f>C18*D18+26*3+64</f>
        <v>492</v>
      </c>
      <c r="J30" s="2"/>
    </row>
    <row r="31" spans="2:20" ht="16.5" thickBot="1" x14ac:dyDescent="0.3">
      <c r="B31" s="31" t="s">
        <v>18</v>
      </c>
      <c r="C31" s="32">
        <v>3</v>
      </c>
      <c r="D31" s="33" t="s">
        <v>18</v>
      </c>
      <c r="E31" s="32">
        <v>1</v>
      </c>
      <c r="F31" s="34">
        <f>M7</f>
        <v>7300</v>
      </c>
      <c r="J31" s="2"/>
    </row>
    <row r="32" spans="2:20" ht="15.75" x14ac:dyDescent="0.25">
      <c r="B32" s="22"/>
      <c r="C32" s="22"/>
      <c r="D32" s="22"/>
      <c r="E32" s="22"/>
      <c r="F32" s="22"/>
      <c r="I32" s="3"/>
    </row>
    <row r="33" spans="9:9" x14ac:dyDescent="0.25">
      <c r="I33" s="3"/>
    </row>
    <row r="34" spans="9:9" x14ac:dyDescent="0.25">
      <c r="I34" s="3"/>
    </row>
    <row r="35" spans="9:9" x14ac:dyDescent="0.25">
      <c r="I35" s="3"/>
    </row>
  </sheetData>
  <mergeCells count="17">
    <mergeCell ref="B3:F6"/>
    <mergeCell ref="H3:K6"/>
    <mergeCell ref="C22:C30"/>
    <mergeCell ref="E22:E30"/>
    <mergeCell ref="B22:B30"/>
    <mergeCell ref="D22:D30"/>
    <mergeCell ref="C8:D8"/>
    <mergeCell ref="E8:F8"/>
    <mergeCell ref="B20:C20"/>
    <mergeCell ref="D20:E20"/>
    <mergeCell ref="B8:B9"/>
    <mergeCell ref="F20:F21"/>
    <mergeCell ref="Q20:T21"/>
    <mergeCell ref="B7:F7"/>
    <mergeCell ref="I8:J8"/>
    <mergeCell ref="H7:K7"/>
    <mergeCell ref="H23:I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N28" sqref="N28"/>
    </sheetView>
  </sheetViews>
  <sheetFormatPr defaultRowHeight="15" x14ac:dyDescent="0.25"/>
  <cols>
    <col min="1" max="5" width="9.140625" style="35"/>
    <col min="6" max="6" width="9.140625" style="35" customWidth="1"/>
    <col min="7" max="16384" width="9.140625" style="35"/>
  </cols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0"/>
  <sheetViews>
    <sheetView tabSelected="1" zoomScale="87" zoomScaleNormal="87" workbookViewId="0">
      <selection activeCell="AC28" sqref="AC28"/>
    </sheetView>
  </sheetViews>
  <sheetFormatPr defaultRowHeight="15" x14ac:dyDescent="0.25"/>
  <cols>
    <col min="1" max="1" width="9.140625" style="35"/>
    <col min="2" max="2" width="23.7109375" style="35" bestFit="1" customWidth="1"/>
    <col min="3" max="24" width="7" style="35" customWidth="1"/>
    <col min="25" max="16384" width="9.140625" style="35"/>
  </cols>
  <sheetData>
    <row r="1" spans="1:25" x14ac:dyDescent="0.25"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5" ht="18.75" x14ac:dyDescent="0.3">
      <c r="A2" s="36"/>
      <c r="B2" s="79" t="s">
        <v>36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37"/>
    </row>
    <row r="3" spans="1:25" ht="15.75" customHeight="1" x14ac:dyDescent="0.25">
      <c r="A3" s="36"/>
      <c r="B3" s="80" t="s">
        <v>37</v>
      </c>
      <c r="C3" s="78" t="s">
        <v>38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37"/>
    </row>
    <row r="4" spans="1:25" ht="15" customHeight="1" x14ac:dyDescent="0.25">
      <c r="A4" s="36"/>
      <c r="B4" s="81"/>
      <c r="C4" s="76" t="s">
        <v>39</v>
      </c>
      <c r="D4" s="76"/>
      <c r="E4" s="76"/>
      <c r="F4" s="76"/>
      <c r="G4" s="76"/>
      <c r="H4" s="76"/>
      <c r="I4" s="76"/>
      <c r="J4" s="77" t="s">
        <v>40</v>
      </c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37"/>
    </row>
    <row r="5" spans="1:25" ht="15" customHeight="1" x14ac:dyDescent="0.25">
      <c r="A5" s="36"/>
      <c r="B5" s="81"/>
      <c r="C5" s="40">
        <v>44973</v>
      </c>
      <c r="D5" s="40">
        <v>44974</v>
      </c>
      <c r="E5" s="40">
        <v>44979</v>
      </c>
      <c r="F5" s="40">
        <v>44980</v>
      </c>
      <c r="G5" s="40">
        <v>44981</v>
      </c>
      <c r="H5" s="40">
        <v>44984</v>
      </c>
      <c r="I5" s="40">
        <v>44985</v>
      </c>
      <c r="J5" s="40">
        <v>44986</v>
      </c>
      <c r="K5" s="40">
        <v>44987</v>
      </c>
      <c r="L5" s="40">
        <v>44988</v>
      </c>
      <c r="M5" s="40">
        <v>44989</v>
      </c>
      <c r="N5" s="40">
        <v>44991</v>
      </c>
      <c r="O5" s="40">
        <v>44992</v>
      </c>
      <c r="P5" s="40">
        <v>44993</v>
      </c>
      <c r="Q5" s="40">
        <v>44994</v>
      </c>
      <c r="R5" s="40">
        <v>44995</v>
      </c>
      <c r="S5" s="40">
        <v>44996</v>
      </c>
      <c r="T5" s="40">
        <v>44998</v>
      </c>
      <c r="U5" s="40">
        <v>44999</v>
      </c>
      <c r="V5" s="40">
        <v>45000</v>
      </c>
      <c r="W5" s="40">
        <v>45001</v>
      </c>
      <c r="X5" s="40">
        <v>45002</v>
      </c>
      <c r="Y5" s="37"/>
    </row>
    <row r="6" spans="1:25" x14ac:dyDescent="0.25">
      <c r="A6" s="36"/>
      <c r="B6" s="82" t="s">
        <v>44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4"/>
      <c r="Y6" s="37"/>
    </row>
    <row r="7" spans="1:25" x14ac:dyDescent="0.25">
      <c r="A7" s="36"/>
      <c r="B7" s="41" t="s">
        <v>45</v>
      </c>
      <c r="C7" s="42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37"/>
    </row>
    <row r="8" spans="1:25" x14ac:dyDescent="0.25">
      <c r="A8" s="36"/>
      <c r="B8" s="41" t="s">
        <v>46</v>
      </c>
      <c r="C8" s="41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3"/>
      <c r="X8" s="44"/>
      <c r="Y8" s="37"/>
    </row>
    <row r="9" spans="1:25" x14ac:dyDescent="0.25">
      <c r="A9" s="36"/>
      <c r="B9" s="73" t="s">
        <v>3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37"/>
    </row>
    <row r="10" spans="1:25" x14ac:dyDescent="0.25">
      <c r="A10" s="36"/>
      <c r="B10" s="41" t="s">
        <v>41</v>
      </c>
      <c r="C10" s="41"/>
      <c r="D10" s="42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37"/>
    </row>
    <row r="11" spans="1:25" x14ac:dyDescent="0.25">
      <c r="A11" s="36"/>
      <c r="B11" s="41" t="s">
        <v>42</v>
      </c>
      <c r="C11" s="41"/>
      <c r="D11" s="42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37"/>
    </row>
    <row r="12" spans="1:25" x14ac:dyDescent="0.25">
      <c r="A12" s="36"/>
      <c r="B12" s="41" t="s">
        <v>43</v>
      </c>
      <c r="C12" s="41"/>
      <c r="D12" s="42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37"/>
    </row>
    <row r="13" spans="1:25" x14ac:dyDescent="0.25">
      <c r="A13" s="36"/>
      <c r="B13" s="73" t="s">
        <v>1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5"/>
      <c r="Y13" s="37"/>
    </row>
    <row r="14" spans="1:25" x14ac:dyDescent="0.25">
      <c r="A14" s="36"/>
      <c r="B14" s="41" t="s">
        <v>47</v>
      </c>
      <c r="C14" s="41"/>
      <c r="D14" s="42"/>
      <c r="E14" s="42"/>
      <c r="F14" s="44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37"/>
    </row>
    <row r="15" spans="1:25" x14ac:dyDescent="0.25">
      <c r="A15" s="36"/>
      <c r="B15" s="41" t="s">
        <v>48</v>
      </c>
      <c r="C15" s="41"/>
      <c r="D15" s="42"/>
      <c r="E15" s="42"/>
      <c r="F15" s="44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37"/>
    </row>
    <row r="16" spans="1:25" x14ac:dyDescent="0.25">
      <c r="A16" s="36"/>
      <c r="B16" s="41" t="s">
        <v>12</v>
      </c>
      <c r="C16" s="41"/>
      <c r="D16" s="44"/>
      <c r="E16" s="41"/>
      <c r="F16" s="42"/>
      <c r="G16" s="42"/>
      <c r="H16" s="42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37"/>
    </row>
    <row r="17" spans="1:25" x14ac:dyDescent="0.25">
      <c r="A17" s="36"/>
      <c r="B17" s="41" t="s">
        <v>11</v>
      </c>
      <c r="C17" s="41"/>
      <c r="D17" s="44"/>
      <c r="E17" s="41"/>
      <c r="F17" s="42"/>
      <c r="G17" s="42"/>
      <c r="H17" s="42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37"/>
    </row>
    <row r="18" spans="1:25" x14ac:dyDescent="0.25">
      <c r="A18" s="36"/>
      <c r="B18" s="41" t="s">
        <v>13</v>
      </c>
      <c r="C18" s="41"/>
      <c r="D18" s="44"/>
      <c r="E18" s="41"/>
      <c r="F18" s="42"/>
      <c r="G18" s="42"/>
      <c r="H18" s="42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37"/>
    </row>
    <row r="19" spans="1:25" x14ac:dyDescent="0.25">
      <c r="A19" s="36"/>
      <c r="B19" s="41" t="s">
        <v>14</v>
      </c>
      <c r="C19" s="41"/>
      <c r="D19" s="44"/>
      <c r="E19" s="41"/>
      <c r="F19" s="42"/>
      <c r="G19" s="42"/>
      <c r="H19" s="42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37"/>
    </row>
    <row r="20" spans="1:25" x14ac:dyDescent="0.25">
      <c r="A20" s="36"/>
      <c r="B20" s="41" t="s">
        <v>15</v>
      </c>
      <c r="C20" s="41"/>
      <c r="D20" s="44"/>
      <c r="E20" s="41"/>
      <c r="F20" s="42"/>
      <c r="G20" s="42"/>
      <c r="H20" s="42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37"/>
    </row>
    <row r="21" spans="1:25" x14ac:dyDescent="0.25">
      <c r="A21" s="36"/>
      <c r="B21" s="41" t="s">
        <v>16</v>
      </c>
      <c r="C21" s="41"/>
      <c r="D21" s="44"/>
      <c r="E21" s="41"/>
      <c r="F21" s="42"/>
      <c r="G21" s="42"/>
      <c r="H21" s="42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37"/>
    </row>
    <row r="22" spans="1:25" x14ac:dyDescent="0.25">
      <c r="A22" s="36"/>
      <c r="B22" s="45" t="s">
        <v>49</v>
      </c>
      <c r="C22" s="41"/>
      <c r="D22" s="44"/>
      <c r="E22" s="41"/>
      <c r="F22" s="42"/>
      <c r="G22" s="42"/>
      <c r="H22" s="42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37"/>
    </row>
    <row r="23" spans="1:25" x14ac:dyDescent="0.25">
      <c r="A23" s="36"/>
      <c r="B23" s="73" t="s">
        <v>2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5"/>
      <c r="Y23" s="37"/>
    </row>
    <row r="24" spans="1:25" x14ac:dyDescent="0.25">
      <c r="A24" s="36"/>
      <c r="B24" s="41" t="s">
        <v>47</v>
      </c>
      <c r="C24" s="41"/>
      <c r="D24" s="41"/>
      <c r="E24" s="44"/>
      <c r="F24" s="44"/>
      <c r="G24" s="44"/>
      <c r="H24" s="44"/>
      <c r="I24" s="42"/>
      <c r="J24" s="42"/>
      <c r="K24" s="42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1"/>
      <c r="W24" s="41"/>
      <c r="X24" s="41"/>
      <c r="Y24" s="37"/>
    </row>
    <row r="25" spans="1:25" x14ac:dyDescent="0.25">
      <c r="A25" s="36"/>
      <c r="B25" s="41" t="s">
        <v>48</v>
      </c>
      <c r="C25" s="41"/>
      <c r="D25" s="41"/>
      <c r="E25" s="44"/>
      <c r="F25" s="44"/>
      <c r="G25" s="44"/>
      <c r="H25" s="44"/>
      <c r="I25" s="44"/>
      <c r="J25" s="44"/>
      <c r="K25" s="43"/>
      <c r="L25" s="43"/>
      <c r="M25" s="44"/>
      <c r="N25" s="44"/>
      <c r="O25" s="44"/>
      <c r="P25" s="44"/>
      <c r="Q25" s="44"/>
      <c r="R25" s="44"/>
      <c r="S25" s="44"/>
      <c r="T25" s="44"/>
      <c r="U25" s="44"/>
      <c r="V25" s="41"/>
      <c r="W25" s="41"/>
      <c r="X25" s="41"/>
      <c r="Y25" s="37"/>
    </row>
    <row r="26" spans="1:25" x14ac:dyDescent="0.25">
      <c r="A26" s="36"/>
      <c r="B26" s="41" t="s">
        <v>12</v>
      </c>
      <c r="C26" s="41"/>
      <c r="D26" s="41"/>
      <c r="E26" s="44"/>
      <c r="F26" s="44"/>
      <c r="G26" s="44"/>
      <c r="H26" s="44"/>
      <c r="I26" s="44"/>
      <c r="J26" s="44"/>
      <c r="K26" s="44"/>
      <c r="L26" s="43"/>
      <c r="M26" s="43"/>
      <c r="N26" s="43"/>
      <c r="O26" s="44"/>
      <c r="P26" s="44"/>
      <c r="Q26" s="44"/>
      <c r="R26" s="44"/>
      <c r="S26" s="44"/>
      <c r="T26" s="44"/>
      <c r="U26" s="44"/>
      <c r="V26" s="41"/>
      <c r="W26" s="41"/>
      <c r="X26" s="41"/>
      <c r="Y26" s="37"/>
    </row>
    <row r="27" spans="1:25" x14ac:dyDescent="0.25">
      <c r="A27" s="36"/>
      <c r="B27" s="41" t="s">
        <v>11</v>
      </c>
      <c r="C27" s="41"/>
      <c r="D27" s="41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3"/>
      <c r="P27" s="44"/>
      <c r="Q27" s="44"/>
      <c r="R27" s="44"/>
      <c r="S27" s="44"/>
      <c r="T27" s="44"/>
      <c r="U27" s="44"/>
      <c r="V27" s="41"/>
      <c r="W27" s="41"/>
      <c r="X27" s="47" t="s">
        <v>50</v>
      </c>
      <c r="Y27" s="37"/>
    </row>
    <row r="28" spans="1:25" x14ac:dyDescent="0.25">
      <c r="A28" s="36"/>
      <c r="B28" s="41" t="s">
        <v>13</v>
      </c>
      <c r="C28" s="41"/>
      <c r="D28" s="41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3"/>
      <c r="Q28" s="43"/>
      <c r="R28" s="43"/>
      <c r="S28" s="44"/>
      <c r="T28" s="44"/>
      <c r="U28" s="44"/>
      <c r="V28" s="41"/>
      <c r="W28" s="41"/>
      <c r="X28" s="41"/>
      <c r="Y28" s="37"/>
    </row>
    <row r="29" spans="1:25" x14ac:dyDescent="0.25">
      <c r="A29" s="36"/>
      <c r="B29" s="41" t="s">
        <v>14</v>
      </c>
      <c r="C29" s="41"/>
      <c r="D29" s="41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3"/>
      <c r="T29" s="43"/>
      <c r="U29" s="43"/>
      <c r="V29" s="41"/>
      <c r="W29" s="41"/>
      <c r="X29" s="41"/>
      <c r="Y29" s="37"/>
    </row>
    <row r="30" spans="1:25" x14ac:dyDescent="0.25">
      <c r="A30" s="36"/>
      <c r="B30" s="41" t="s">
        <v>15</v>
      </c>
      <c r="C30" s="41"/>
      <c r="D30" s="41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3"/>
      <c r="U30" s="43"/>
      <c r="V30" s="43"/>
      <c r="W30" s="41"/>
      <c r="X30" s="41"/>
      <c r="Y30" s="37"/>
    </row>
    <row r="31" spans="1:25" x14ac:dyDescent="0.25">
      <c r="A31" s="36"/>
      <c r="B31" s="41" t="s">
        <v>16</v>
      </c>
      <c r="C31" s="41"/>
      <c r="D31" s="41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3"/>
      <c r="U31" s="43"/>
      <c r="V31" s="43"/>
      <c r="W31" s="41"/>
      <c r="X31" s="41"/>
      <c r="Y31" s="37"/>
    </row>
    <row r="32" spans="1:25" x14ac:dyDescent="0.25">
      <c r="A32" s="36"/>
      <c r="B32" s="45" t="s">
        <v>49</v>
      </c>
      <c r="C32" s="41"/>
      <c r="D32" s="44"/>
      <c r="E32" s="41"/>
      <c r="F32" s="44"/>
      <c r="G32" s="44"/>
      <c r="H32" s="44"/>
      <c r="I32" s="44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3"/>
      <c r="V32" s="43"/>
      <c r="W32" s="43"/>
      <c r="X32" s="41"/>
      <c r="Y32" s="37"/>
    </row>
    <row r="33" spans="1:25" x14ac:dyDescent="0.25">
      <c r="A33" s="36"/>
      <c r="B33" s="73" t="s">
        <v>4</v>
      </c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5"/>
      <c r="Y33" s="37"/>
    </row>
    <row r="34" spans="1:25" x14ac:dyDescent="0.25">
      <c r="B34" s="41" t="s">
        <v>47</v>
      </c>
      <c r="C34" s="41"/>
      <c r="D34" s="41"/>
      <c r="E34" s="41"/>
      <c r="F34" s="41"/>
      <c r="G34" s="41"/>
      <c r="H34" s="41"/>
      <c r="I34" s="41"/>
      <c r="J34" s="41"/>
      <c r="K34" s="46"/>
      <c r="L34" s="43"/>
      <c r="M34" s="43"/>
      <c r="N34" s="43"/>
      <c r="O34" s="41"/>
      <c r="P34" s="41"/>
      <c r="Q34" s="44"/>
      <c r="R34" s="44"/>
      <c r="S34" s="44"/>
      <c r="T34" s="44"/>
      <c r="U34" s="44"/>
      <c r="V34" s="41"/>
      <c r="W34" s="41"/>
      <c r="X34" s="41"/>
      <c r="Y34" s="37"/>
    </row>
    <row r="35" spans="1:25" x14ac:dyDescent="0.25">
      <c r="B35" s="41" t="s">
        <v>12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3"/>
      <c r="P35" s="43"/>
      <c r="Q35" s="44"/>
      <c r="R35" s="44"/>
      <c r="S35" s="44"/>
      <c r="T35" s="44"/>
      <c r="U35" s="44"/>
      <c r="V35" s="41"/>
      <c r="W35" s="41"/>
      <c r="X35" s="41"/>
      <c r="Y35" s="37"/>
    </row>
    <row r="36" spans="1:25" x14ac:dyDescent="0.25">
      <c r="B36" s="41" t="s">
        <v>13</v>
      </c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3"/>
      <c r="Q36" s="43"/>
      <c r="R36" s="41"/>
      <c r="S36" s="41"/>
      <c r="T36" s="41"/>
      <c r="U36" s="41"/>
      <c r="V36" s="41"/>
      <c r="W36" s="41"/>
      <c r="X36" s="41"/>
      <c r="Y36" s="37"/>
    </row>
    <row r="37" spans="1:25" x14ac:dyDescent="0.25">
      <c r="B37" s="41" t="s">
        <v>14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3"/>
      <c r="Q37" s="43"/>
      <c r="R37" s="43"/>
      <c r="S37" s="41"/>
      <c r="T37" s="41"/>
      <c r="U37" s="41"/>
      <c r="V37" s="41"/>
      <c r="W37" s="41"/>
      <c r="X37" s="41"/>
      <c r="Y37" s="37"/>
    </row>
    <row r="38" spans="1:25" x14ac:dyDescent="0.25">
      <c r="B38" s="41" t="s">
        <v>15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3"/>
      <c r="T38" s="43"/>
      <c r="U38" s="43"/>
      <c r="V38" s="41"/>
      <c r="W38" s="41"/>
      <c r="X38" s="41"/>
      <c r="Y38" s="37"/>
    </row>
    <row r="39" spans="1:25" x14ac:dyDescent="0.25">
      <c r="B39" s="41" t="s">
        <v>16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3"/>
      <c r="W39" s="43"/>
      <c r="X39" s="43"/>
      <c r="Y39" s="37"/>
    </row>
    <row r="40" spans="1:25" x14ac:dyDescent="0.25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</row>
  </sheetData>
  <mergeCells count="10">
    <mergeCell ref="C3:X3"/>
    <mergeCell ref="B2:X2"/>
    <mergeCell ref="B3:B5"/>
    <mergeCell ref="B9:X9"/>
    <mergeCell ref="B6:X6"/>
    <mergeCell ref="B23:X23"/>
    <mergeCell ref="B13:X13"/>
    <mergeCell ref="B33:X33"/>
    <mergeCell ref="C4:I4"/>
    <mergeCell ref="J4:X4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E25872DC867E42A5FE73EB862B1B38" ma:contentTypeVersion="10" ma:contentTypeDescription="Crie um novo documento." ma:contentTypeScope="" ma:versionID="c49a3d01018a08457dbb1e189956dae8">
  <xsd:schema xmlns:xsd="http://www.w3.org/2001/XMLSchema" xmlns:xs="http://www.w3.org/2001/XMLSchema" xmlns:p="http://schemas.microsoft.com/office/2006/metadata/properties" xmlns:ns3="5b379003-0657-43c0-8395-3bf881d9fa5e" xmlns:ns4="b9e2c51f-a9c2-4029-b9bc-16fa29a62aa5" targetNamespace="http://schemas.microsoft.com/office/2006/metadata/properties" ma:root="true" ma:fieldsID="10d76e186c57a56f0e7450af19809b7e" ns3:_="" ns4:_="">
    <xsd:import namespace="5b379003-0657-43c0-8395-3bf881d9fa5e"/>
    <xsd:import namespace="b9e2c51f-a9c2-4029-b9bc-16fa29a62aa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379003-0657-43c0-8395-3bf881d9fa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e2c51f-a9c2-4029-b9bc-16fa29a62a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9e2c51f-a9c2-4029-b9bc-16fa29a62aa5" xsi:nil="true"/>
  </documentManagement>
</p:properties>
</file>

<file path=customXml/itemProps1.xml><?xml version="1.0" encoding="utf-8"?>
<ds:datastoreItem xmlns:ds="http://schemas.openxmlformats.org/officeDocument/2006/customXml" ds:itemID="{23299E80-C9AA-43A2-B56A-6B9F746687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379003-0657-43c0-8395-3bf881d9fa5e"/>
    <ds:schemaRef ds:uri="b9e2c51f-a9c2-4029-b9bc-16fa29a62a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8AED3C-0360-4B50-A04E-51EDECDD8E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28CC44-BB6B-4708-BA58-CB48681E4350}">
  <ds:schemaRefs>
    <ds:schemaRef ds:uri="5b379003-0657-43c0-8395-3bf881d9fa5e"/>
    <ds:schemaRef ds:uri="http://purl.org/dc/terms/"/>
    <ds:schemaRef ds:uri="b9e2c51f-a9c2-4029-b9bc-16fa29a62aa5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Orçamento</vt:lpstr>
      <vt:lpstr>Dados</vt:lpstr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2023-02-16T14:13:53Z</dcterms:created>
  <dcterms:modified xsi:type="dcterms:W3CDTF">2023-03-02T14:20:24Z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0x0101006EE25872DC867E42A5FE73EB862B1B38</vt:lpwstr>
  </property>
</Properties>
</file>