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Projetos\Planeja+\docs\"/>
    </mc:Choice>
  </mc:AlternateContent>
  <xr:revisionPtr revIDLastSave="0" documentId="13_ncr:1_{C655B389-376C-4875-89E5-467D8A015F6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Orçamento" sheetId="1" r:id="rId1"/>
    <sheet name="Dados" sheetId="2" r:id="rId2"/>
    <sheet name="Cronogram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" l="1"/>
  <c r="F16" i="1" l="1"/>
  <c r="D16" i="1"/>
  <c r="M8" i="1"/>
  <c r="F24" i="1"/>
  <c r="F20" i="1"/>
  <c r="F21" i="1"/>
  <c r="F22" i="1"/>
  <c r="F23" i="1"/>
  <c r="F19" i="1"/>
  <c r="M7" i="1" l="1"/>
  <c r="F25" i="1" s="1"/>
  <c r="M9" i="1" l="1"/>
  <c r="J11" i="1"/>
  <c r="K11" i="1" s="1"/>
  <c r="K10" i="1"/>
  <c r="J12" i="1" l="1"/>
  <c r="K12" i="1" s="1"/>
  <c r="I14" i="1" s="1"/>
  <c r="J9" i="1"/>
  <c r="K9" i="1" s="1"/>
  <c r="I15" i="1" l="1"/>
</calcChain>
</file>

<file path=xl/sharedStrings.xml><?xml version="1.0" encoding="utf-8"?>
<sst xmlns="http://schemas.openxmlformats.org/spreadsheetml/2006/main" count="92" uniqueCount="51">
  <si>
    <t>Empresa AgroTech</t>
  </si>
  <si>
    <t>Visão geral</t>
  </si>
  <si>
    <t xml:space="preserve">Componentes </t>
  </si>
  <si>
    <t>FrontEnd</t>
  </si>
  <si>
    <t>Mobile</t>
  </si>
  <si>
    <t>Requisito</t>
  </si>
  <si>
    <t>Desconto</t>
  </si>
  <si>
    <t>Valor final</t>
  </si>
  <si>
    <t>Valor</t>
  </si>
  <si>
    <t>Hora</t>
  </si>
  <si>
    <t xml:space="preserve">Projeto com hospedagem e dominio </t>
  </si>
  <si>
    <t>Tela de Login</t>
  </si>
  <si>
    <t>Projeto sem dominio e hospedagem</t>
  </si>
  <si>
    <t>-</t>
  </si>
  <si>
    <t>Cadastro de usuário</t>
  </si>
  <si>
    <t>Á vista sem dominio e hospedagem</t>
  </si>
  <si>
    <t>Á vista com dominio e hospedagem</t>
  </si>
  <si>
    <t xml:space="preserve">Melhor preço: </t>
  </si>
  <si>
    <t xml:space="preserve">7 vezes sem juro: </t>
  </si>
  <si>
    <t>Hospedagem do site
(Valor 1 ano)</t>
  </si>
  <si>
    <t>Dominio 
(Valor 1 ano)</t>
  </si>
  <si>
    <t>Total:</t>
  </si>
  <si>
    <t>BackEnd</t>
  </si>
  <si>
    <t>Banco de dados</t>
  </si>
  <si>
    <t>Orçamento</t>
  </si>
  <si>
    <t>Tempo previsto em horas:</t>
  </si>
  <si>
    <t>Prazo estimado</t>
  </si>
  <si>
    <t>Desenvolvedores:</t>
  </si>
  <si>
    <t>Tarefas</t>
  </si>
  <si>
    <t>Prazos</t>
  </si>
  <si>
    <t>Documentação</t>
  </si>
  <si>
    <t>MER x DER</t>
  </si>
  <si>
    <t>Criação de tabelas</t>
  </si>
  <si>
    <t>Implementação de dados</t>
  </si>
  <si>
    <t>Execução</t>
  </si>
  <si>
    <t>Tela de login</t>
  </si>
  <si>
    <t>Tela de cadastro</t>
  </si>
  <si>
    <t>Tela de Gerenciamento de Clientes</t>
  </si>
  <si>
    <t>Tela de Gerenciamento de Eventos</t>
  </si>
  <si>
    <t>Tela de Gerenciamento Produtores</t>
  </si>
  <si>
    <t>Tela Página Inicial</t>
  </si>
  <si>
    <t>60 dias</t>
  </si>
  <si>
    <t>Cronograma Planeja+</t>
  </si>
  <si>
    <t>Abril</t>
  </si>
  <si>
    <t>Tela Inicial</t>
  </si>
  <si>
    <t>Tela de Gerenciamento de Produtores</t>
  </si>
  <si>
    <t>Tela Sou Convidado</t>
  </si>
  <si>
    <t>Maio</t>
  </si>
  <si>
    <t>Conclusão</t>
  </si>
  <si>
    <t>Junho</t>
  </si>
  <si>
    <t>EAP - TAP -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</si>
</sst>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horizontal="center" vertical="center"/>
    </xf>
    <xf numFmtId="9" fontId="5" fillId="2" borderId="1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164" fontId="5" fillId="2" borderId="1" xfId="0" quotePrefix="1" applyNumberFormat="1" applyFont="1" applyFill="1" applyBorder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9" fontId="5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164" fontId="6" fillId="3" borderId="13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64" fontId="7" fillId="4" borderId="13" xfId="0" applyNumberFormat="1" applyFont="1" applyFill="1" applyBorder="1" applyAlignment="1">
      <alignment horizontal="center" vertical="center"/>
    </xf>
    <xf numFmtId="0" fontId="0" fillId="0" borderId="6" xfId="0" applyBorder="1"/>
    <xf numFmtId="0" fontId="0" fillId="0" borderId="14" xfId="0" applyBorder="1"/>
    <xf numFmtId="0" fontId="0" fillId="0" borderId="15" xfId="0" applyBorder="1"/>
    <xf numFmtId="0" fontId="0" fillId="0" borderId="8" xfId="0" applyBorder="1"/>
    <xf numFmtId="0" fontId="0" fillId="0" borderId="7" xfId="0" applyBorder="1"/>
    <xf numFmtId="164" fontId="9" fillId="2" borderId="0" xfId="0" applyNumberFormat="1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164" fontId="5" fillId="2" borderId="24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/>
    </xf>
    <xf numFmtId="164" fontId="4" fillId="2" borderId="11" xfId="0" applyNumberFormat="1" applyFont="1" applyFill="1" applyBorder="1" applyAlignment="1">
      <alignment horizontal="center" vertical="center"/>
    </xf>
    <xf numFmtId="164" fontId="4" fillId="2" borderId="13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0" fillId="0" borderId="31" xfId="0" applyBorder="1"/>
    <xf numFmtId="0" fontId="0" fillId="2" borderId="6" xfId="0" applyFill="1" applyBorder="1"/>
    <xf numFmtId="0" fontId="0" fillId="2" borderId="0" xfId="0" applyFill="1"/>
    <xf numFmtId="0" fontId="0" fillId="2" borderId="15" xfId="0" applyFill="1" applyBorder="1"/>
    <xf numFmtId="0" fontId="0" fillId="0" borderId="32" xfId="0" applyBorder="1"/>
    <xf numFmtId="0" fontId="6" fillId="2" borderId="0" xfId="0" applyFont="1" applyFill="1"/>
    <xf numFmtId="0" fontId="6" fillId="2" borderId="5" xfId="0" applyFont="1" applyFill="1" applyBorder="1"/>
    <xf numFmtId="0" fontId="7" fillId="2" borderId="0" xfId="0" applyFont="1" applyFill="1"/>
    <xf numFmtId="0" fontId="0" fillId="0" borderId="33" xfId="0" applyBorder="1"/>
    <xf numFmtId="0" fontId="0" fillId="0" borderId="35" xfId="0" applyBorder="1"/>
    <xf numFmtId="0" fontId="0" fillId="0" borderId="36" xfId="0" applyBorder="1"/>
    <xf numFmtId="16" fontId="8" fillId="7" borderId="1" xfId="0" applyNumberFormat="1" applyFont="1" applyFill="1" applyBorder="1" applyAlignment="1">
      <alignment horizontal="center" vertical="center"/>
    </xf>
    <xf numFmtId="16" fontId="8" fillId="7" borderId="10" xfId="0" applyNumberFormat="1" applyFont="1" applyFill="1" applyBorder="1" applyAlignment="1">
      <alignment horizontal="center" vertical="center"/>
    </xf>
    <xf numFmtId="0" fontId="1" fillId="5" borderId="9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6" borderId="12" xfId="0" applyFont="1" applyFill="1" applyBorder="1" applyAlignment="1">
      <alignment vertical="center"/>
    </xf>
    <xf numFmtId="0" fontId="2" fillId="6" borderId="1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6" borderId="10" xfId="0" applyFont="1" applyFill="1" applyBorder="1" applyAlignment="1">
      <alignment vertical="center"/>
    </xf>
    <xf numFmtId="0" fontId="2" fillId="2" borderId="12" xfId="0" applyFont="1" applyFill="1" applyBorder="1" applyAlignment="1">
      <alignment vertical="center"/>
    </xf>
    <xf numFmtId="0" fontId="0" fillId="0" borderId="12" xfId="0" applyBorder="1" applyAlignment="1">
      <alignment vertical="center"/>
    </xf>
    <xf numFmtId="0" fontId="2" fillId="10" borderId="1" xfId="0" applyFont="1" applyFill="1" applyBorder="1" applyAlignment="1">
      <alignment vertical="center"/>
    </xf>
    <xf numFmtId="0" fontId="0" fillId="9" borderId="1" xfId="0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4" fillId="2" borderId="18" xfId="0" applyNumberFormat="1" applyFont="1" applyFill="1" applyBorder="1" applyAlignment="1">
      <alignment horizontal="center" vertical="center"/>
    </xf>
    <xf numFmtId="164" fontId="4" fillId="2" borderId="19" xfId="0" applyNumberFormat="1" applyFont="1" applyFill="1" applyBorder="1" applyAlignment="1">
      <alignment horizontal="center" vertical="center"/>
    </xf>
    <xf numFmtId="164" fontId="4" fillId="2" borderId="25" xfId="0" applyNumberFormat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164" fontId="4" fillId="2" borderId="3" xfId="0" applyNumberFormat="1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26" xfId="0" applyNumberFormat="1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" fontId="7" fillId="0" borderId="1" xfId="0" applyNumberFormat="1" applyFont="1" applyBorder="1" applyAlignment="1">
      <alignment horizontal="center" vertical="center"/>
    </xf>
    <xf numFmtId="16" fontId="7" fillId="0" borderId="10" xfId="0" applyNumberFormat="1" applyFont="1" applyBorder="1" applyAlignment="1">
      <alignment horizontal="center" vertical="center"/>
    </xf>
    <xf numFmtId="0" fontId="12" fillId="8" borderId="9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20" xfId="0" applyFont="1" applyFill="1" applyBorder="1" applyAlignment="1">
      <alignment horizontal="center" vertical="center"/>
    </xf>
    <xf numFmtId="0" fontId="6" fillId="8" borderId="34" xfId="0" applyFont="1" applyFill="1" applyBorder="1" applyAlignment="1">
      <alignment horizontal="center" vertical="center"/>
    </xf>
    <xf numFmtId="0" fontId="11" fillId="0" borderId="22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0" xfId="0" applyFont="1" applyFill="1" applyBorder="1" applyAlignment="1">
      <alignment horizontal="center" vertical="center"/>
    </xf>
    <xf numFmtId="16" fontId="6" fillId="0" borderId="1" xfId="0" applyNumberFormat="1" applyFont="1" applyBorder="1" applyAlignment="1">
      <alignment horizontal="center" vertical="center"/>
    </xf>
    <xf numFmtId="16" fontId="6" fillId="0" borderId="10" xfId="0" applyNumberFormat="1" applyFont="1" applyBorder="1" applyAlignment="1">
      <alignment horizontal="center" vertical="center"/>
    </xf>
    <xf numFmtId="0" fontId="13" fillId="10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3</xdr:row>
      <xdr:rowOff>95250</xdr:rowOff>
    </xdr:from>
    <xdr:to>
      <xdr:col>3</xdr:col>
      <xdr:colOff>1104900</xdr:colOff>
      <xdr:row>5</xdr:row>
      <xdr:rowOff>24052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5062F73F-B611-D5F2-0764-F382AB279F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0" b="40000"/>
        <a:stretch/>
      </xdr:blipFill>
      <xdr:spPr>
        <a:xfrm>
          <a:off x="2600325" y="762000"/>
          <a:ext cx="2047875" cy="481252"/>
        </a:xfrm>
        <a:prstGeom prst="rect">
          <a:avLst/>
        </a:prstGeom>
      </xdr:spPr>
    </xdr:pic>
    <xdr:clientData/>
  </xdr:twoCellAnchor>
  <xdr:twoCellAnchor editAs="oneCell">
    <xdr:from>
      <xdr:col>7</xdr:col>
      <xdr:colOff>2190750</xdr:colOff>
      <xdr:row>3</xdr:row>
      <xdr:rowOff>76200</xdr:rowOff>
    </xdr:from>
    <xdr:to>
      <xdr:col>9</xdr:col>
      <xdr:colOff>209550</xdr:colOff>
      <xdr:row>5</xdr:row>
      <xdr:rowOff>5002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8F341530-9280-48AA-9D29-F22DCDD459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6500" b="40000"/>
        <a:stretch/>
      </xdr:blipFill>
      <xdr:spPr>
        <a:xfrm>
          <a:off x="9601200" y="742950"/>
          <a:ext cx="2047875" cy="4812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76200</xdr:rowOff>
    </xdr:from>
    <xdr:to>
      <xdr:col>10</xdr:col>
      <xdr:colOff>187325</xdr:colOff>
      <xdr:row>27</xdr:row>
      <xdr:rowOff>189230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475" y="76200"/>
          <a:ext cx="5911850" cy="52565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5"/>
  <sheetViews>
    <sheetView workbookViewId="0">
      <selection activeCell="H21" sqref="H21"/>
    </sheetView>
  </sheetViews>
  <sheetFormatPr defaultRowHeight="15" x14ac:dyDescent="0.25"/>
  <cols>
    <col min="1" max="1" width="4" style="1" customWidth="1"/>
    <col min="2" max="2" width="34.42578125" style="1" bestFit="1" customWidth="1"/>
    <col min="3" max="3" width="14.7109375" style="1" bestFit="1" customWidth="1"/>
    <col min="4" max="4" width="17.28515625" style="1" bestFit="1" customWidth="1"/>
    <col min="5" max="5" width="19.42578125" style="1" customWidth="1"/>
    <col min="6" max="6" width="18.7109375" style="1" customWidth="1"/>
    <col min="7" max="7" width="2.5703125" style="1" customWidth="1"/>
    <col min="8" max="8" width="42.5703125" style="1" bestFit="1" customWidth="1"/>
    <col min="9" max="10" width="17.85546875" style="1" customWidth="1"/>
    <col min="11" max="11" width="14.85546875" style="1" bestFit="1" customWidth="1"/>
    <col min="12" max="12" width="14.7109375" style="1" customWidth="1"/>
    <col min="13" max="13" width="23.140625" style="1" bestFit="1" customWidth="1"/>
    <col min="14" max="14" width="11.85546875" style="1" bestFit="1" customWidth="1"/>
    <col min="15" max="15" width="9.140625" style="1"/>
    <col min="16" max="16" width="7.7109375" style="1" customWidth="1"/>
    <col min="17" max="17" width="15" style="1" customWidth="1"/>
    <col min="18" max="18" width="27.28515625" style="1" customWidth="1"/>
    <col min="19" max="19" width="11.140625" style="1" customWidth="1"/>
    <col min="20" max="20" width="30.85546875" style="1" customWidth="1"/>
    <col min="21" max="16384" width="9.140625" style="1"/>
  </cols>
  <sheetData>
    <row r="2" spans="2:15" x14ac:dyDescent="0.25">
      <c r="L2" s="34"/>
      <c r="M2" s="34"/>
      <c r="N2" s="34"/>
      <c r="O2" s="34"/>
    </row>
    <row r="3" spans="2:15" ht="22.5" customHeight="1" x14ac:dyDescent="0.25">
      <c r="B3" s="82"/>
      <c r="C3" s="82"/>
      <c r="D3" s="82"/>
      <c r="E3" s="82"/>
      <c r="F3" s="82"/>
      <c r="H3" s="82"/>
      <c r="I3" s="82"/>
      <c r="J3" s="82"/>
      <c r="K3" s="82"/>
      <c r="L3" s="34"/>
      <c r="M3" s="34"/>
      <c r="N3" s="34"/>
      <c r="O3" s="34"/>
    </row>
    <row r="4" spans="2:15" ht="21.75" customHeight="1" x14ac:dyDescent="0.25">
      <c r="B4" s="82"/>
      <c r="C4" s="82"/>
      <c r="D4" s="82"/>
      <c r="E4" s="82"/>
      <c r="F4" s="82"/>
      <c r="H4" s="82"/>
      <c r="I4" s="82"/>
      <c r="J4" s="82"/>
      <c r="K4" s="82"/>
      <c r="L4" s="34"/>
      <c r="M4" s="34"/>
      <c r="N4" s="34"/>
      <c r="O4" s="34"/>
    </row>
    <row r="5" spans="2:15" ht="21.75" customHeight="1" x14ac:dyDescent="0.25">
      <c r="B5" s="82"/>
      <c r="C5" s="82"/>
      <c r="D5" s="82"/>
      <c r="E5" s="82"/>
      <c r="F5" s="82"/>
      <c r="H5" s="82"/>
      <c r="I5" s="82"/>
      <c r="J5" s="82"/>
      <c r="K5" s="82"/>
      <c r="L5" s="34"/>
      <c r="M5" s="34"/>
      <c r="N5" s="34"/>
      <c r="O5" s="34"/>
    </row>
    <row r="6" spans="2:15" ht="21.75" customHeight="1" x14ac:dyDescent="0.25">
      <c r="B6" s="82"/>
      <c r="C6" s="82"/>
      <c r="D6" s="82"/>
      <c r="E6" s="82"/>
      <c r="F6" s="82"/>
      <c r="H6" s="82"/>
      <c r="I6" s="82"/>
      <c r="J6" s="82"/>
      <c r="K6" s="82"/>
      <c r="L6" s="34"/>
      <c r="M6" s="34"/>
      <c r="N6" s="34"/>
      <c r="O6" s="34"/>
    </row>
    <row r="7" spans="2:15" ht="21.75" customHeight="1" thickBot="1" x14ac:dyDescent="0.3">
      <c r="B7" s="90" t="s">
        <v>0</v>
      </c>
      <c r="C7" s="91"/>
      <c r="D7" s="91"/>
      <c r="E7" s="91"/>
      <c r="F7" s="92"/>
      <c r="H7" s="95" t="s">
        <v>1</v>
      </c>
      <c r="I7" s="95"/>
      <c r="J7" s="95"/>
      <c r="K7" s="95"/>
      <c r="L7" s="34"/>
      <c r="M7" s="11">
        <f>SUM(F19:F24)</f>
        <v>6964</v>
      </c>
      <c r="N7" s="34"/>
      <c r="O7" s="34"/>
    </row>
    <row r="8" spans="2:15" ht="14.25" customHeight="1" x14ac:dyDescent="0.25">
      <c r="B8" s="87" t="s">
        <v>2</v>
      </c>
      <c r="C8" s="83" t="s">
        <v>3</v>
      </c>
      <c r="D8" s="83"/>
      <c r="E8" s="83" t="s">
        <v>4</v>
      </c>
      <c r="F8" s="84"/>
      <c r="H8" s="38" t="s">
        <v>5</v>
      </c>
      <c r="I8" s="93" t="s">
        <v>6</v>
      </c>
      <c r="J8" s="94"/>
      <c r="K8" s="39" t="s">
        <v>7</v>
      </c>
      <c r="L8" s="34"/>
      <c r="M8" s="11">
        <f>SUM(H18:I18)</f>
        <v>760</v>
      </c>
      <c r="N8" s="34"/>
      <c r="O8" s="34"/>
    </row>
    <row r="9" spans="2:15" ht="18.75" x14ac:dyDescent="0.25">
      <c r="B9" s="85"/>
      <c r="C9" s="18" t="s">
        <v>8</v>
      </c>
      <c r="D9" s="18" t="s">
        <v>9</v>
      </c>
      <c r="E9" s="18" t="s">
        <v>8</v>
      </c>
      <c r="F9" s="21" t="s">
        <v>9</v>
      </c>
      <c r="H9" s="12" t="s">
        <v>10</v>
      </c>
      <c r="I9" s="7">
        <v>0.05</v>
      </c>
      <c r="J9" s="8">
        <f>M9*5%</f>
        <v>386.20000000000005</v>
      </c>
      <c r="K9" s="13">
        <f>M9-J9</f>
        <v>7337.8</v>
      </c>
      <c r="L9" s="34"/>
      <c r="M9" s="11">
        <f>M7+M8</f>
        <v>7724</v>
      </c>
      <c r="N9" s="34"/>
      <c r="O9" s="34"/>
    </row>
    <row r="10" spans="2:15" ht="18.75" x14ac:dyDescent="0.25">
      <c r="B10" s="22" t="s">
        <v>11</v>
      </c>
      <c r="C10" s="5">
        <v>35</v>
      </c>
      <c r="D10" s="4">
        <v>4</v>
      </c>
      <c r="E10" s="5">
        <v>41</v>
      </c>
      <c r="F10" s="23">
        <v>6</v>
      </c>
      <c r="H10" s="12" t="s">
        <v>12</v>
      </c>
      <c r="I10" s="9" t="s">
        <v>13</v>
      </c>
      <c r="J10" s="10" t="s">
        <v>13</v>
      </c>
      <c r="K10" s="13">
        <f>F25</f>
        <v>6964</v>
      </c>
      <c r="L10" s="34"/>
      <c r="M10" s="34"/>
      <c r="N10" s="34"/>
      <c r="O10" s="34"/>
    </row>
    <row r="11" spans="2:15" ht="18.75" x14ac:dyDescent="0.25">
      <c r="B11" s="22" t="s">
        <v>14</v>
      </c>
      <c r="C11" s="5">
        <v>35</v>
      </c>
      <c r="D11" s="4">
        <v>2</v>
      </c>
      <c r="E11" s="5">
        <v>41</v>
      </c>
      <c r="F11" s="23">
        <v>6</v>
      </c>
      <c r="H11" s="12" t="s">
        <v>15</v>
      </c>
      <c r="I11" s="7">
        <v>0.03</v>
      </c>
      <c r="J11" s="8">
        <f>F25*3%</f>
        <v>208.92</v>
      </c>
      <c r="K11" s="13">
        <f>F25-J11</f>
        <v>6755.08</v>
      </c>
      <c r="L11" s="34"/>
      <c r="M11" s="34"/>
      <c r="N11" s="34"/>
      <c r="O11" s="34"/>
    </row>
    <row r="12" spans="2:15" ht="19.5" thickBot="1" x14ac:dyDescent="0.3">
      <c r="B12" s="22" t="s">
        <v>37</v>
      </c>
      <c r="C12" s="5">
        <v>40</v>
      </c>
      <c r="D12" s="4">
        <v>25</v>
      </c>
      <c r="E12" s="5">
        <v>50</v>
      </c>
      <c r="F12" s="23">
        <v>12</v>
      </c>
      <c r="H12" s="14" t="s">
        <v>16</v>
      </c>
      <c r="I12" s="15">
        <v>0.08</v>
      </c>
      <c r="J12" s="16">
        <f>M9*8%</f>
        <v>617.91999999999996</v>
      </c>
      <c r="K12" s="17">
        <f>M9-J12</f>
        <v>7106.08</v>
      </c>
      <c r="L12" s="34"/>
      <c r="M12" s="34"/>
      <c r="N12" s="34"/>
      <c r="O12" s="34"/>
    </row>
    <row r="13" spans="2:15" ht="16.5" thickBot="1" x14ac:dyDescent="0.3">
      <c r="B13" s="22" t="s">
        <v>38</v>
      </c>
      <c r="C13" s="5">
        <v>50</v>
      </c>
      <c r="D13" s="4">
        <v>20</v>
      </c>
      <c r="E13" s="5">
        <v>55</v>
      </c>
      <c r="F13" s="23">
        <v>12</v>
      </c>
      <c r="L13" s="34"/>
      <c r="M13" s="34"/>
      <c r="N13" s="34"/>
      <c r="O13" s="34"/>
    </row>
    <row r="14" spans="2:15" ht="18.75" x14ac:dyDescent="0.25">
      <c r="B14" s="24" t="s">
        <v>39</v>
      </c>
      <c r="C14" s="5">
        <v>50</v>
      </c>
      <c r="D14" s="4">
        <v>20</v>
      </c>
      <c r="E14" s="5">
        <v>55</v>
      </c>
      <c r="F14" s="23">
        <v>10</v>
      </c>
      <c r="H14" s="40" t="s">
        <v>17</v>
      </c>
      <c r="I14" s="41">
        <f>K12</f>
        <v>7106.08</v>
      </c>
      <c r="L14" s="34"/>
      <c r="M14" s="34"/>
      <c r="N14" s="34"/>
      <c r="O14" s="34"/>
    </row>
    <row r="15" spans="2:15" ht="19.5" thickBot="1" x14ac:dyDescent="0.3">
      <c r="B15" s="22" t="s">
        <v>40</v>
      </c>
      <c r="C15" s="5">
        <v>40</v>
      </c>
      <c r="D15" s="4">
        <v>15</v>
      </c>
      <c r="E15" s="5">
        <v>55</v>
      </c>
      <c r="F15" s="23">
        <v>10</v>
      </c>
      <c r="H15" s="14" t="s">
        <v>18</v>
      </c>
      <c r="I15" s="42">
        <f>K12/7</f>
        <v>1015.1542857142857</v>
      </c>
      <c r="L15" s="34"/>
      <c r="M15" s="34"/>
      <c r="N15" s="34"/>
      <c r="O15" s="34"/>
    </row>
    <row r="16" spans="2:15" ht="16.5" thickBot="1" x14ac:dyDescent="0.3">
      <c r="B16" s="22" t="s">
        <v>21</v>
      </c>
      <c r="C16" s="6" t="s">
        <v>13</v>
      </c>
      <c r="D16" s="4">
        <f>SUM(D10:D15)</f>
        <v>86</v>
      </c>
      <c r="E16" s="6" t="s">
        <v>13</v>
      </c>
      <c r="F16" s="23">
        <f>SUM(F10:F15)</f>
        <v>56</v>
      </c>
      <c r="L16" s="33"/>
      <c r="M16" s="33"/>
      <c r="N16" s="33"/>
      <c r="O16" s="33"/>
    </row>
    <row r="17" spans="2:20" ht="31.5" x14ac:dyDescent="0.25">
      <c r="B17" s="85" t="s">
        <v>22</v>
      </c>
      <c r="C17" s="86"/>
      <c r="D17" s="86" t="s">
        <v>23</v>
      </c>
      <c r="E17" s="86"/>
      <c r="F17" s="88" t="s">
        <v>24</v>
      </c>
      <c r="H17" s="43" t="s">
        <v>19</v>
      </c>
      <c r="I17" s="44" t="s">
        <v>20</v>
      </c>
      <c r="J17" s="2"/>
      <c r="L17" s="33"/>
      <c r="M17" s="33"/>
      <c r="N17" s="33"/>
      <c r="O17" s="33"/>
    </row>
    <row r="18" spans="2:20" ht="16.5" thickBot="1" x14ac:dyDescent="0.3">
      <c r="B18" s="20" t="s">
        <v>8</v>
      </c>
      <c r="C18" s="18" t="s">
        <v>9</v>
      </c>
      <c r="D18" s="18" t="s">
        <v>8</v>
      </c>
      <c r="E18" s="18" t="s">
        <v>9</v>
      </c>
      <c r="F18" s="88"/>
      <c r="H18" s="45">
        <v>720</v>
      </c>
      <c r="I18" s="46">
        <v>40</v>
      </c>
      <c r="J18" s="2"/>
      <c r="L18" s="33"/>
      <c r="M18" s="33"/>
      <c r="N18" s="33"/>
      <c r="O18" s="33"/>
    </row>
    <row r="19" spans="2:20" ht="16.5" thickBot="1" x14ac:dyDescent="0.3">
      <c r="B19" s="97">
        <v>26</v>
      </c>
      <c r="C19" s="100">
        <v>3</v>
      </c>
      <c r="D19" s="103">
        <v>32</v>
      </c>
      <c r="E19" s="100">
        <v>1</v>
      </c>
      <c r="F19" s="25">
        <f>C10*D10+E10*F10+26*3+64</f>
        <v>528</v>
      </c>
      <c r="H19" s="2"/>
      <c r="I19" s="2"/>
      <c r="J19" s="2"/>
      <c r="L19" s="2"/>
      <c r="M19" s="2"/>
      <c r="N19" s="2"/>
      <c r="O19" s="2"/>
    </row>
    <row r="20" spans="2:20" ht="15.75" customHeight="1" x14ac:dyDescent="0.25">
      <c r="B20" s="98"/>
      <c r="C20" s="101"/>
      <c r="D20" s="104"/>
      <c r="E20" s="101"/>
      <c r="F20" s="25">
        <f>C11*D11+E11*F11+26*3+64</f>
        <v>458</v>
      </c>
      <c r="H20" s="35" t="s">
        <v>25</v>
      </c>
      <c r="I20" s="36" t="s">
        <v>26</v>
      </c>
      <c r="J20" s="37" t="s">
        <v>27</v>
      </c>
      <c r="M20" s="2"/>
      <c r="N20" s="2"/>
      <c r="O20" s="2"/>
      <c r="Q20" s="89"/>
      <c r="R20" s="89"/>
      <c r="S20" s="89"/>
      <c r="T20" s="89"/>
    </row>
    <row r="21" spans="2:20" ht="15" customHeight="1" thickBot="1" x14ac:dyDescent="0.3">
      <c r="B21" s="98"/>
      <c r="C21" s="101"/>
      <c r="D21" s="104"/>
      <c r="E21" s="101"/>
      <c r="F21" s="25">
        <f>C12*D12+E12*F12+26*3+64</f>
        <v>1742</v>
      </c>
      <c r="H21" s="47">
        <f>SUM(D16,F16)</f>
        <v>142</v>
      </c>
      <c r="I21" s="26" t="s">
        <v>41</v>
      </c>
      <c r="J21" s="48">
        <v>2</v>
      </c>
      <c r="M21" s="2"/>
      <c r="N21" s="2"/>
      <c r="O21" s="2"/>
      <c r="Q21" s="89"/>
      <c r="R21" s="89"/>
      <c r="S21" s="89"/>
      <c r="T21" s="89"/>
    </row>
    <row r="22" spans="2:20" ht="15" customHeight="1" x14ac:dyDescent="0.25">
      <c r="B22" s="98"/>
      <c r="C22" s="101"/>
      <c r="D22" s="104"/>
      <c r="E22" s="101"/>
      <c r="F22" s="25">
        <f>C13*D13+E13*F13+26*3+64</f>
        <v>1802</v>
      </c>
      <c r="J22" s="2"/>
      <c r="M22" s="2"/>
      <c r="N22" s="2"/>
      <c r="O22" s="2"/>
    </row>
    <row r="23" spans="2:20" ht="15.75" x14ac:dyDescent="0.25">
      <c r="B23" s="98"/>
      <c r="C23" s="101"/>
      <c r="D23" s="104"/>
      <c r="E23" s="101"/>
      <c r="F23" s="25">
        <f>C14*D14+E14*F14+26*3+64</f>
        <v>1692</v>
      </c>
      <c r="H23" s="96"/>
      <c r="I23" s="96"/>
      <c r="J23" s="2"/>
      <c r="L23" s="2"/>
      <c r="M23" s="2"/>
      <c r="N23" s="2"/>
      <c r="O23" s="2"/>
    </row>
    <row r="24" spans="2:20" ht="15.75" x14ac:dyDescent="0.25">
      <c r="B24" s="98"/>
      <c r="C24" s="101"/>
      <c r="D24" s="104"/>
      <c r="E24" s="101"/>
      <c r="F24" s="25">
        <f>C15*D15+26*3+64</f>
        <v>742</v>
      </c>
      <c r="H24" s="96"/>
      <c r="I24" s="96"/>
      <c r="J24" s="2"/>
    </row>
    <row r="25" spans="2:20" ht="16.5" thickBot="1" x14ac:dyDescent="0.3">
      <c r="B25" s="99"/>
      <c r="C25" s="102"/>
      <c r="D25" s="105"/>
      <c r="E25" s="102"/>
      <c r="F25" s="27">
        <f>M7</f>
        <v>6964</v>
      </c>
      <c r="H25" s="96"/>
      <c r="I25" s="96"/>
      <c r="J25" s="2"/>
    </row>
    <row r="26" spans="2:20" ht="15.75" x14ac:dyDescent="0.25">
      <c r="B26" s="19"/>
      <c r="C26" s="19"/>
      <c r="D26" s="19"/>
      <c r="E26" s="19"/>
      <c r="F26" s="19"/>
      <c r="J26" s="2"/>
    </row>
    <row r="27" spans="2:20" ht="15" customHeight="1" x14ac:dyDescent="0.25">
      <c r="J27" s="2"/>
    </row>
    <row r="28" spans="2:20" x14ac:dyDescent="0.25">
      <c r="J28" s="2"/>
    </row>
    <row r="29" spans="2:20" x14ac:dyDescent="0.25">
      <c r="J29" s="2"/>
    </row>
    <row r="30" spans="2:20" x14ac:dyDescent="0.25">
      <c r="J30" s="2"/>
    </row>
    <row r="31" spans="2:20" x14ac:dyDescent="0.25">
      <c r="J31" s="2"/>
    </row>
    <row r="32" spans="2:20" x14ac:dyDescent="0.25">
      <c r="I32" s="3"/>
    </row>
    <row r="33" spans="9:9" x14ac:dyDescent="0.25">
      <c r="I33" s="3"/>
    </row>
    <row r="34" spans="9:9" x14ac:dyDescent="0.25">
      <c r="I34" s="3"/>
    </row>
    <row r="35" spans="9:9" x14ac:dyDescent="0.25">
      <c r="I35" s="3"/>
    </row>
  </sheetData>
  <mergeCells count="17">
    <mergeCell ref="Q20:T21"/>
    <mergeCell ref="B7:F7"/>
    <mergeCell ref="I8:J8"/>
    <mergeCell ref="H7:K7"/>
    <mergeCell ref="H23:I25"/>
    <mergeCell ref="B19:B25"/>
    <mergeCell ref="C19:C25"/>
    <mergeCell ref="D19:D25"/>
    <mergeCell ref="E19:E25"/>
    <mergeCell ref="B3:F6"/>
    <mergeCell ref="H3:K6"/>
    <mergeCell ref="C8:D8"/>
    <mergeCell ref="E8:F8"/>
    <mergeCell ref="B17:C17"/>
    <mergeCell ref="D17:E17"/>
    <mergeCell ref="B8:B9"/>
    <mergeCell ref="F17:F18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N28" sqref="N28"/>
    </sheetView>
  </sheetViews>
  <sheetFormatPr defaultRowHeight="15" x14ac:dyDescent="0.25"/>
  <cols>
    <col min="1" max="5" width="9.140625" style="28"/>
    <col min="6" max="6" width="9.140625" style="28" customWidth="1"/>
    <col min="7" max="16384" width="9.140625" style="28"/>
  </cols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tabSelected="1" zoomScale="85" zoomScaleNormal="85" workbookViewId="0">
      <selection activeCell="AF22" sqref="AF22"/>
    </sheetView>
  </sheetViews>
  <sheetFormatPr defaultRowHeight="15" x14ac:dyDescent="0.25"/>
  <cols>
    <col min="1" max="1" width="9.140625" style="28"/>
    <col min="2" max="2" width="36.28515625" style="28" bestFit="1" customWidth="1"/>
    <col min="3" max="3" width="8.28515625" style="28" bestFit="1" customWidth="1"/>
    <col min="4" max="21" width="7" style="28" customWidth="1"/>
    <col min="22" max="22" width="7" style="29" customWidth="1"/>
    <col min="23" max="23" width="9.140625" style="30"/>
    <col min="24" max="16384" width="9.140625" style="28"/>
  </cols>
  <sheetData>
    <row r="1" spans="1:36" ht="15.75" thickBot="1" x14ac:dyDescent="0.3"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53"/>
      <c r="W1" s="52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</row>
    <row r="2" spans="1:36" ht="21" x14ac:dyDescent="0.3">
      <c r="A2" s="29"/>
      <c r="B2" s="116" t="s">
        <v>42</v>
      </c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8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5"/>
      <c r="AI2" s="31"/>
    </row>
    <row r="3" spans="1:36" ht="15.75" customHeight="1" x14ac:dyDescent="0.25">
      <c r="A3" s="29"/>
      <c r="B3" s="112" t="s">
        <v>28</v>
      </c>
      <c r="C3" s="119" t="s">
        <v>29</v>
      </c>
      <c r="D3" s="119"/>
      <c r="E3" s="119"/>
      <c r="F3" s="119"/>
      <c r="G3" s="119"/>
      <c r="H3" s="119"/>
      <c r="I3" s="119"/>
      <c r="J3" s="119"/>
      <c r="K3" s="119"/>
      <c r="L3" s="119"/>
      <c r="M3" s="119"/>
      <c r="N3" s="119"/>
      <c r="O3" s="119"/>
      <c r="P3" s="119"/>
      <c r="Q3" s="119"/>
      <c r="R3" s="119"/>
      <c r="S3" s="119"/>
      <c r="T3" s="119"/>
      <c r="U3" s="119"/>
      <c r="V3" s="120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/>
      <c r="AJ3" s="30"/>
    </row>
    <row r="4" spans="1:36" ht="18.75" customHeight="1" x14ac:dyDescent="0.25">
      <c r="A4" s="29"/>
      <c r="B4" s="112"/>
      <c r="C4" s="121" t="s">
        <v>43</v>
      </c>
      <c r="D4" s="121"/>
      <c r="E4" s="121"/>
      <c r="F4" s="121"/>
      <c r="G4" s="121"/>
      <c r="H4" s="121"/>
      <c r="I4" s="121"/>
      <c r="J4" s="121"/>
      <c r="K4" s="121"/>
      <c r="L4" s="121"/>
      <c r="M4" s="121"/>
      <c r="N4" s="121"/>
      <c r="O4" s="121"/>
      <c r="P4" s="121"/>
      <c r="Q4" s="121"/>
      <c r="R4" s="121"/>
      <c r="S4" s="121"/>
      <c r="T4" s="121"/>
      <c r="U4" s="121"/>
      <c r="V4" s="122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/>
      <c r="AJ4" s="30"/>
    </row>
    <row r="5" spans="1:36" ht="15" customHeight="1" x14ac:dyDescent="0.25">
      <c r="A5" s="29"/>
      <c r="B5" s="112"/>
      <c r="C5" s="60">
        <v>45019</v>
      </c>
      <c r="D5" s="60">
        <v>45020</v>
      </c>
      <c r="E5" s="60">
        <v>45021</v>
      </c>
      <c r="F5" s="60">
        <v>45022</v>
      </c>
      <c r="G5" s="60">
        <v>45023</v>
      </c>
      <c r="H5" s="60">
        <v>45026</v>
      </c>
      <c r="I5" s="60">
        <v>45027</v>
      </c>
      <c r="J5" s="60">
        <v>45028</v>
      </c>
      <c r="K5" s="60">
        <v>45029</v>
      </c>
      <c r="L5" s="60">
        <v>45030</v>
      </c>
      <c r="M5" s="60">
        <v>45033</v>
      </c>
      <c r="N5" s="60">
        <v>45034</v>
      </c>
      <c r="O5" s="60">
        <v>45035</v>
      </c>
      <c r="P5" s="60">
        <v>45036</v>
      </c>
      <c r="Q5" s="60">
        <v>45037</v>
      </c>
      <c r="R5" s="60">
        <v>45040</v>
      </c>
      <c r="S5" s="60">
        <v>45041</v>
      </c>
      <c r="T5" s="60">
        <v>45042</v>
      </c>
      <c r="U5" s="60">
        <v>45043</v>
      </c>
      <c r="V5" s="61">
        <v>45044</v>
      </c>
      <c r="W5" s="58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</row>
    <row r="6" spans="1:36" x14ac:dyDescent="0.25">
      <c r="A6" s="29"/>
      <c r="B6" s="62" t="s">
        <v>30</v>
      </c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4"/>
    </row>
    <row r="7" spans="1:36" x14ac:dyDescent="0.25">
      <c r="A7" s="29"/>
      <c r="B7" s="65" t="s">
        <v>50</v>
      </c>
      <c r="C7" s="77"/>
      <c r="D7" s="77"/>
      <c r="E7" s="77"/>
      <c r="F7" s="77"/>
      <c r="G7" s="77"/>
      <c r="H7" s="77"/>
      <c r="I7" s="77"/>
      <c r="J7" s="77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78"/>
    </row>
    <row r="8" spans="1:36" x14ac:dyDescent="0.25">
      <c r="A8" s="29"/>
      <c r="B8" s="65" t="s">
        <v>31</v>
      </c>
      <c r="C8" s="67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78"/>
    </row>
    <row r="9" spans="1:36" x14ac:dyDescent="0.25">
      <c r="A9" s="29"/>
      <c r="B9" s="62" t="s">
        <v>23</v>
      </c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4"/>
    </row>
    <row r="10" spans="1:36" x14ac:dyDescent="0.25">
      <c r="A10" s="29"/>
      <c r="B10" s="65" t="s">
        <v>32</v>
      </c>
      <c r="C10" s="67"/>
      <c r="D10" s="7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7"/>
      <c r="U10" s="67"/>
      <c r="V10" s="71"/>
    </row>
    <row r="11" spans="1:36" x14ac:dyDescent="0.25">
      <c r="A11" s="29"/>
      <c r="B11" s="65" t="s">
        <v>33</v>
      </c>
      <c r="C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71"/>
    </row>
    <row r="12" spans="1:36" x14ac:dyDescent="0.25">
      <c r="A12" s="29"/>
      <c r="B12" s="65" t="s">
        <v>34</v>
      </c>
      <c r="C12" s="67"/>
      <c r="D12" s="7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7"/>
      <c r="U12" s="67"/>
      <c r="V12" s="71"/>
    </row>
    <row r="13" spans="1:36" x14ac:dyDescent="0.25">
      <c r="A13" s="29"/>
      <c r="B13" s="62" t="s">
        <v>22</v>
      </c>
      <c r="C13" s="63"/>
      <c r="D13" s="63"/>
      <c r="E13" s="63"/>
      <c r="F13" s="63"/>
      <c r="G13" s="63"/>
      <c r="H13" s="63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4"/>
    </row>
    <row r="14" spans="1:36" x14ac:dyDescent="0.25">
      <c r="A14" s="29"/>
      <c r="B14" s="65" t="s">
        <v>35</v>
      </c>
      <c r="C14" s="67"/>
      <c r="D14" s="77"/>
      <c r="E14" s="77"/>
      <c r="F14" s="77"/>
      <c r="G14" s="68"/>
      <c r="H14" s="68"/>
      <c r="I14" s="68"/>
      <c r="J14" s="68"/>
      <c r="K14" s="68"/>
      <c r="L14" s="68"/>
      <c r="M14" s="68"/>
      <c r="N14" s="68"/>
      <c r="O14" s="68"/>
      <c r="P14" s="67"/>
      <c r="Q14" s="67"/>
      <c r="R14" s="67"/>
      <c r="S14" s="67"/>
      <c r="T14" s="67"/>
      <c r="U14" s="67"/>
      <c r="V14" s="71"/>
    </row>
    <row r="15" spans="1:36" x14ac:dyDescent="0.25">
      <c r="A15" s="29"/>
      <c r="B15" s="65" t="s">
        <v>36</v>
      </c>
      <c r="C15" s="67"/>
      <c r="D15" s="77"/>
      <c r="E15" s="77"/>
      <c r="F15" s="77"/>
      <c r="G15" s="68"/>
      <c r="H15" s="68"/>
      <c r="I15" s="68"/>
      <c r="J15" s="68"/>
      <c r="K15" s="68"/>
      <c r="L15" s="68"/>
      <c r="M15" s="68"/>
      <c r="N15" s="68"/>
      <c r="O15" s="68"/>
      <c r="P15" s="67"/>
      <c r="Q15" s="67"/>
      <c r="R15" s="67"/>
      <c r="S15" s="67"/>
      <c r="T15" s="67"/>
      <c r="U15" s="67"/>
      <c r="V15" s="71"/>
    </row>
    <row r="16" spans="1:36" x14ac:dyDescent="0.25">
      <c r="A16" s="29"/>
      <c r="B16" s="65" t="s">
        <v>44</v>
      </c>
      <c r="C16" s="67"/>
      <c r="D16" s="68"/>
      <c r="E16" s="68"/>
      <c r="F16" s="68"/>
      <c r="G16" s="123"/>
      <c r="H16" s="81"/>
      <c r="I16" s="68"/>
      <c r="J16" s="68"/>
      <c r="K16" s="68"/>
      <c r="L16" s="68"/>
      <c r="M16" s="68"/>
      <c r="N16" s="68"/>
      <c r="O16" s="68"/>
      <c r="P16" s="67"/>
      <c r="Q16" s="67"/>
      <c r="R16" s="67"/>
      <c r="S16" s="67"/>
      <c r="T16" s="67"/>
      <c r="U16" s="67"/>
      <c r="V16" s="71"/>
    </row>
    <row r="17" spans="1:35" x14ac:dyDescent="0.25">
      <c r="A17" s="29"/>
      <c r="B17" s="65" t="s">
        <v>45</v>
      </c>
      <c r="C17" s="67"/>
      <c r="D17" s="68"/>
      <c r="E17" s="68"/>
      <c r="F17" s="68"/>
      <c r="G17" s="81"/>
      <c r="H17" s="81"/>
      <c r="I17" s="68"/>
      <c r="J17" s="68"/>
      <c r="K17" s="68"/>
      <c r="L17" s="68"/>
      <c r="M17" s="68"/>
      <c r="N17" s="68"/>
      <c r="O17" s="68"/>
      <c r="P17" s="67"/>
      <c r="Q17" s="67"/>
      <c r="R17" s="67"/>
      <c r="S17" s="67"/>
      <c r="T17" s="67"/>
      <c r="U17" s="67"/>
      <c r="V17" s="71"/>
    </row>
    <row r="18" spans="1:35" x14ac:dyDescent="0.25">
      <c r="A18" s="29"/>
      <c r="B18" s="65" t="s">
        <v>38</v>
      </c>
      <c r="C18" s="67"/>
      <c r="D18" s="68"/>
      <c r="E18" s="68"/>
      <c r="F18" s="68"/>
      <c r="G18" s="81"/>
      <c r="H18" s="81"/>
      <c r="I18" s="68"/>
      <c r="J18" s="68"/>
      <c r="K18" s="68"/>
      <c r="L18" s="68"/>
      <c r="M18" s="68"/>
      <c r="N18" s="68"/>
      <c r="O18" s="68"/>
      <c r="P18" s="67"/>
      <c r="Q18" s="67"/>
      <c r="R18" s="67"/>
      <c r="S18" s="67"/>
      <c r="T18" s="67"/>
      <c r="U18" s="67"/>
      <c r="V18" s="71"/>
    </row>
    <row r="19" spans="1:35" x14ac:dyDescent="0.25">
      <c r="A19" s="29"/>
      <c r="B19" s="65" t="s">
        <v>37</v>
      </c>
      <c r="C19" s="67"/>
      <c r="D19" s="68"/>
      <c r="E19" s="68"/>
      <c r="F19" s="68"/>
      <c r="G19" s="81"/>
      <c r="H19" s="81"/>
      <c r="I19" s="68"/>
      <c r="J19" s="68"/>
      <c r="K19" s="68"/>
      <c r="L19" s="68"/>
      <c r="M19" s="68"/>
      <c r="N19" s="68"/>
      <c r="O19" s="68"/>
      <c r="P19" s="67"/>
      <c r="Q19" s="67"/>
      <c r="R19" s="67"/>
      <c r="S19" s="67"/>
      <c r="T19" s="67"/>
      <c r="U19" s="67"/>
      <c r="V19" s="71"/>
    </row>
    <row r="20" spans="1:35" x14ac:dyDescent="0.25">
      <c r="A20" s="29"/>
      <c r="B20" s="65" t="s">
        <v>46</v>
      </c>
      <c r="C20" s="67"/>
      <c r="D20" s="68"/>
      <c r="E20" s="68"/>
      <c r="F20" s="68"/>
      <c r="G20" s="81"/>
      <c r="H20" s="81"/>
      <c r="I20" s="68"/>
      <c r="J20" s="68"/>
      <c r="K20" s="68"/>
      <c r="L20" s="68"/>
      <c r="M20" s="68"/>
      <c r="N20" s="68"/>
      <c r="O20" s="68"/>
      <c r="P20" s="67"/>
      <c r="Q20" s="67"/>
      <c r="R20" s="67"/>
      <c r="S20" s="67"/>
      <c r="T20" s="67"/>
      <c r="U20" s="67"/>
      <c r="V20" s="71"/>
    </row>
    <row r="21" spans="1:35" x14ac:dyDescent="0.25">
      <c r="A21" s="29"/>
      <c r="B21" s="62" t="s">
        <v>3</v>
      </c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4"/>
    </row>
    <row r="22" spans="1:35" x14ac:dyDescent="0.25">
      <c r="A22" s="29"/>
      <c r="B22" s="65" t="s">
        <v>35</v>
      </c>
      <c r="C22" s="67"/>
      <c r="D22" s="68"/>
      <c r="E22" s="68"/>
      <c r="F22" s="68"/>
      <c r="G22" s="68"/>
      <c r="H22" s="68"/>
      <c r="I22" s="77"/>
      <c r="J22" s="77"/>
      <c r="K22" s="77"/>
      <c r="L22" s="67"/>
      <c r="M22" s="67"/>
      <c r="N22" s="67"/>
      <c r="O22" s="67"/>
      <c r="P22" s="67"/>
      <c r="Q22" s="67"/>
      <c r="R22" s="67"/>
      <c r="S22" s="67"/>
      <c r="T22" s="67"/>
      <c r="U22" s="68"/>
      <c r="V22" s="71"/>
    </row>
    <row r="23" spans="1:35" x14ac:dyDescent="0.25">
      <c r="A23" s="29"/>
      <c r="B23" s="65" t="s">
        <v>36</v>
      </c>
      <c r="C23" s="67"/>
      <c r="D23" s="68"/>
      <c r="E23" s="68"/>
      <c r="F23" s="68"/>
      <c r="G23" s="68"/>
      <c r="H23" s="68"/>
      <c r="I23" s="124"/>
      <c r="J23" s="77"/>
      <c r="K23" s="77"/>
      <c r="L23" s="68"/>
      <c r="M23" s="67"/>
      <c r="N23" s="67"/>
      <c r="O23" s="67"/>
      <c r="P23" s="67"/>
      <c r="Q23" s="67"/>
      <c r="R23" s="67"/>
      <c r="S23" s="67"/>
      <c r="T23" s="67"/>
      <c r="U23" s="68"/>
      <c r="V23" s="71"/>
    </row>
    <row r="24" spans="1:35" x14ac:dyDescent="0.25">
      <c r="A24" s="29"/>
      <c r="B24" s="65" t="s">
        <v>44</v>
      </c>
      <c r="C24" s="67"/>
      <c r="D24" s="68"/>
      <c r="E24" s="68"/>
      <c r="F24" s="68"/>
      <c r="G24" s="68"/>
      <c r="H24" s="68"/>
      <c r="I24" s="68"/>
      <c r="J24" s="67"/>
      <c r="K24" s="76"/>
      <c r="L24" s="66"/>
      <c r="M24" s="66"/>
      <c r="N24" s="66"/>
      <c r="O24" s="68"/>
      <c r="P24" s="67"/>
      <c r="Q24" s="67"/>
      <c r="R24" s="67"/>
      <c r="S24" s="67"/>
      <c r="T24" s="67"/>
      <c r="U24" s="68"/>
      <c r="V24" s="71"/>
    </row>
    <row r="25" spans="1:35" x14ac:dyDescent="0.25">
      <c r="A25" s="29"/>
      <c r="B25" s="65" t="s">
        <v>45</v>
      </c>
      <c r="C25" s="67"/>
      <c r="D25" s="68"/>
      <c r="E25" s="68"/>
      <c r="F25" s="68"/>
      <c r="G25" s="68"/>
      <c r="H25" s="68"/>
      <c r="I25" s="68"/>
      <c r="J25" s="67"/>
      <c r="K25" s="76"/>
      <c r="L25" s="76"/>
      <c r="M25" s="66"/>
      <c r="N25" s="66"/>
      <c r="O25" s="66"/>
      <c r="P25" s="66"/>
      <c r="Q25" s="76"/>
      <c r="R25" s="67"/>
      <c r="S25" s="67"/>
      <c r="T25" s="67"/>
      <c r="U25" s="68"/>
      <c r="V25" s="71"/>
    </row>
    <row r="26" spans="1:35" x14ac:dyDescent="0.25">
      <c r="A26" s="29"/>
      <c r="B26" s="65" t="s">
        <v>38</v>
      </c>
      <c r="C26" s="67"/>
      <c r="D26" s="68"/>
      <c r="E26" s="68"/>
      <c r="F26" s="68"/>
      <c r="G26" s="68"/>
      <c r="H26" s="68"/>
      <c r="I26" s="68"/>
      <c r="J26" s="67"/>
      <c r="K26" s="76"/>
      <c r="L26" s="76"/>
      <c r="M26" s="76"/>
      <c r="N26" s="68"/>
      <c r="O26" s="67"/>
      <c r="P26" s="66"/>
      <c r="Q26" s="66"/>
      <c r="R26" s="66"/>
      <c r="S26" s="67"/>
      <c r="T26" s="67"/>
      <c r="U26" s="68"/>
      <c r="V26" s="71"/>
    </row>
    <row r="27" spans="1:35" x14ac:dyDescent="0.25">
      <c r="A27" s="29"/>
      <c r="B27" s="65" t="s">
        <v>37</v>
      </c>
      <c r="C27" s="67"/>
      <c r="D27" s="68"/>
      <c r="E27" s="68"/>
      <c r="F27" s="68"/>
      <c r="G27" s="68"/>
      <c r="H27" s="68"/>
      <c r="I27" s="68"/>
      <c r="J27" s="67"/>
      <c r="K27" s="68"/>
      <c r="L27" s="68"/>
      <c r="M27" s="68"/>
      <c r="N27" s="68"/>
      <c r="O27" s="68"/>
      <c r="P27" s="67"/>
      <c r="Q27" s="67"/>
      <c r="R27" s="66"/>
      <c r="S27" s="66"/>
      <c r="T27" s="66"/>
      <c r="U27" s="68"/>
      <c r="V27" s="71"/>
    </row>
    <row r="28" spans="1:35" ht="15.75" thickBot="1" x14ac:dyDescent="0.3">
      <c r="A28" s="29"/>
      <c r="B28" s="72" t="s">
        <v>46</v>
      </c>
      <c r="C28" s="73"/>
      <c r="D28" s="79"/>
      <c r="E28" s="79"/>
      <c r="F28" s="79"/>
      <c r="G28" s="79"/>
      <c r="H28" s="79"/>
      <c r="I28" s="79"/>
      <c r="J28" s="73"/>
      <c r="K28" s="80"/>
      <c r="L28" s="80"/>
      <c r="M28" s="79"/>
      <c r="N28" s="73"/>
      <c r="O28" s="73"/>
      <c r="P28" s="73"/>
      <c r="Q28" s="73"/>
      <c r="R28" s="73"/>
      <c r="S28" s="73"/>
      <c r="T28" s="73"/>
      <c r="U28" s="74"/>
      <c r="V28" s="75"/>
    </row>
    <row r="29" spans="1:35" ht="15.75" thickBot="1" x14ac:dyDescent="0.3">
      <c r="A29" s="2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59"/>
    </row>
    <row r="30" spans="1:35" ht="18.75" x14ac:dyDescent="0.25">
      <c r="A30" s="29"/>
      <c r="B30" s="106" t="s">
        <v>42</v>
      </c>
      <c r="C30" s="107"/>
      <c r="D30" s="107"/>
      <c r="E30" s="107"/>
      <c r="F30" s="107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8"/>
    </row>
    <row r="31" spans="1:35" ht="18.75" customHeight="1" x14ac:dyDescent="0.25">
      <c r="A31" s="29"/>
      <c r="B31" s="112" t="s">
        <v>28</v>
      </c>
      <c r="C31" s="119" t="s">
        <v>29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19"/>
      <c r="P31" s="119"/>
      <c r="Q31" s="119"/>
      <c r="R31" s="119"/>
      <c r="S31" s="119"/>
      <c r="T31" s="119"/>
      <c r="U31" s="119"/>
      <c r="V31" s="120"/>
      <c r="AI31" s="30"/>
    </row>
    <row r="32" spans="1:35" ht="18.75" customHeight="1" x14ac:dyDescent="0.25">
      <c r="A32" s="29"/>
      <c r="B32" s="112"/>
      <c r="C32" s="121" t="s">
        <v>47</v>
      </c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121"/>
      <c r="V32" s="122"/>
    </row>
    <row r="33" spans="1:23" ht="18.75" customHeight="1" x14ac:dyDescent="0.25">
      <c r="A33" s="29"/>
      <c r="B33" s="112"/>
      <c r="C33" s="60">
        <v>45047</v>
      </c>
      <c r="D33" s="60">
        <v>45048</v>
      </c>
      <c r="E33" s="60">
        <v>45049</v>
      </c>
      <c r="F33" s="60">
        <v>45050</v>
      </c>
      <c r="G33" s="60">
        <v>45051</v>
      </c>
      <c r="H33" s="60">
        <v>45054</v>
      </c>
      <c r="I33" s="60">
        <v>45055</v>
      </c>
      <c r="J33" s="60">
        <v>45056</v>
      </c>
      <c r="K33" s="60">
        <v>45057</v>
      </c>
      <c r="L33" s="60">
        <v>45058</v>
      </c>
      <c r="M33" s="60">
        <v>45061</v>
      </c>
      <c r="N33" s="60">
        <v>45062</v>
      </c>
      <c r="O33" s="60">
        <v>45063</v>
      </c>
      <c r="P33" s="60">
        <v>45064</v>
      </c>
      <c r="Q33" s="60">
        <v>45065</v>
      </c>
      <c r="R33" s="60">
        <v>45068</v>
      </c>
      <c r="S33" s="60">
        <v>45069</v>
      </c>
      <c r="T33" s="60">
        <v>45070</v>
      </c>
      <c r="U33" s="60">
        <v>45071</v>
      </c>
      <c r="V33" s="61">
        <v>45072</v>
      </c>
    </row>
    <row r="34" spans="1:23" x14ac:dyDescent="0.25">
      <c r="A34" s="29"/>
      <c r="B34" s="62" t="s">
        <v>4</v>
      </c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4"/>
    </row>
    <row r="35" spans="1:23" x14ac:dyDescent="0.25">
      <c r="A35" s="29"/>
      <c r="B35" s="65" t="s">
        <v>35</v>
      </c>
      <c r="C35" s="66"/>
      <c r="D35" s="66"/>
      <c r="E35" s="66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71"/>
    </row>
    <row r="36" spans="1:23" x14ac:dyDescent="0.25">
      <c r="A36" s="29"/>
      <c r="B36" s="65" t="s">
        <v>36</v>
      </c>
      <c r="C36" s="67"/>
      <c r="D36" s="67"/>
      <c r="E36" s="67"/>
      <c r="F36" s="66"/>
      <c r="G36" s="66"/>
      <c r="H36" s="66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71"/>
    </row>
    <row r="37" spans="1:23" x14ac:dyDescent="0.25">
      <c r="A37" s="29"/>
      <c r="B37" s="65" t="s">
        <v>44</v>
      </c>
      <c r="C37" s="67"/>
      <c r="D37" s="67"/>
      <c r="E37" s="67"/>
      <c r="F37" s="67"/>
      <c r="G37" s="67"/>
      <c r="H37" s="67"/>
      <c r="I37" s="66"/>
      <c r="J37" s="66"/>
      <c r="K37" s="66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71"/>
    </row>
    <row r="38" spans="1:23" x14ac:dyDescent="0.25">
      <c r="A38" s="29"/>
      <c r="B38" s="65" t="s">
        <v>45</v>
      </c>
      <c r="C38" s="67"/>
      <c r="D38" s="67"/>
      <c r="E38" s="67"/>
      <c r="F38" s="67"/>
      <c r="G38" s="67"/>
      <c r="H38" s="67"/>
      <c r="I38" s="67"/>
      <c r="J38" s="67"/>
      <c r="K38" s="67"/>
      <c r="L38" s="66"/>
      <c r="M38" s="66"/>
      <c r="N38" s="66"/>
      <c r="O38" s="67"/>
      <c r="P38" s="67"/>
      <c r="Q38" s="67"/>
      <c r="R38" s="67"/>
      <c r="S38" s="67"/>
      <c r="T38" s="67"/>
      <c r="U38" s="67"/>
      <c r="V38" s="71"/>
    </row>
    <row r="39" spans="1:23" x14ac:dyDescent="0.25">
      <c r="A39" s="29"/>
      <c r="B39" s="65" t="s">
        <v>38</v>
      </c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6"/>
      <c r="P39" s="66"/>
      <c r="Q39" s="66"/>
      <c r="R39" s="67"/>
      <c r="S39" s="67"/>
      <c r="T39" s="67"/>
      <c r="U39" s="67"/>
      <c r="V39" s="71"/>
    </row>
    <row r="40" spans="1:23" x14ac:dyDescent="0.25">
      <c r="A40" s="29"/>
      <c r="B40" s="65" t="s">
        <v>37</v>
      </c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76"/>
      <c r="Q40" s="66"/>
      <c r="R40" s="66"/>
      <c r="S40" s="66"/>
      <c r="T40" s="67"/>
      <c r="U40" s="67"/>
      <c r="V40" s="71"/>
    </row>
    <row r="41" spans="1:23" ht="15.75" thickBot="1" x14ac:dyDescent="0.3">
      <c r="A41" s="29"/>
      <c r="B41" s="72" t="s">
        <v>46</v>
      </c>
      <c r="C41" s="73"/>
      <c r="D41" s="73"/>
      <c r="E41" s="73"/>
      <c r="F41" s="73"/>
      <c r="G41" s="73"/>
      <c r="H41" s="73"/>
      <c r="I41" s="73"/>
      <c r="J41" s="73"/>
      <c r="K41" s="73"/>
      <c r="L41" s="73"/>
      <c r="M41" s="73"/>
      <c r="N41" s="73"/>
      <c r="O41" s="73"/>
      <c r="P41" s="73"/>
      <c r="Q41" s="73"/>
      <c r="R41" s="73"/>
      <c r="S41" s="73"/>
      <c r="T41" s="74"/>
      <c r="U41" s="74"/>
      <c r="V41" s="75"/>
    </row>
    <row r="42" spans="1:23" ht="15.75" thickBot="1" x14ac:dyDescent="0.3"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32"/>
      <c r="Q42" s="32"/>
      <c r="R42" s="32"/>
      <c r="S42" s="32"/>
      <c r="T42" s="32"/>
      <c r="U42" s="32"/>
      <c r="V42" s="57"/>
    </row>
    <row r="43" spans="1:23" ht="18.75" x14ac:dyDescent="0.25">
      <c r="A43" s="29"/>
      <c r="B43" s="106" t="s">
        <v>42</v>
      </c>
      <c r="C43" s="107"/>
      <c r="D43" s="107"/>
      <c r="E43" s="107"/>
      <c r="F43" s="107"/>
      <c r="G43" s="107"/>
      <c r="H43" s="107"/>
      <c r="I43" s="107"/>
      <c r="J43" s="107"/>
      <c r="K43" s="107"/>
      <c r="L43" s="107"/>
      <c r="M43" s="107"/>
      <c r="N43" s="107"/>
      <c r="O43" s="108"/>
      <c r="P43" s="30"/>
      <c r="V43" s="28"/>
      <c r="W43" s="28"/>
    </row>
    <row r="44" spans="1:23" ht="18.75" customHeight="1" x14ac:dyDescent="0.25">
      <c r="A44" s="29"/>
      <c r="B44" s="112" t="s">
        <v>28</v>
      </c>
      <c r="C44" s="113" t="s">
        <v>29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5"/>
      <c r="P44" s="30"/>
      <c r="V44" s="28"/>
      <c r="W44" s="28"/>
    </row>
    <row r="45" spans="1:23" ht="18.75" customHeight="1" x14ac:dyDescent="0.25">
      <c r="A45" s="29"/>
      <c r="B45" s="112"/>
      <c r="C45" s="109" t="s">
        <v>47</v>
      </c>
      <c r="D45" s="109"/>
      <c r="E45" s="109"/>
      <c r="F45" s="110" t="s">
        <v>49</v>
      </c>
      <c r="G45" s="110"/>
      <c r="H45" s="110"/>
      <c r="I45" s="110"/>
      <c r="J45" s="110"/>
      <c r="K45" s="110"/>
      <c r="L45" s="110"/>
      <c r="M45" s="110"/>
      <c r="N45" s="110"/>
      <c r="O45" s="111"/>
      <c r="P45" s="30"/>
      <c r="V45" s="28"/>
      <c r="W45" s="28"/>
    </row>
    <row r="46" spans="1:23" ht="18.75" customHeight="1" x14ac:dyDescent="0.25">
      <c r="A46" s="29"/>
      <c r="B46" s="112"/>
      <c r="C46" s="60">
        <v>45075</v>
      </c>
      <c r="D46" s="60">
        <v>45076</v>
      </c>
      <c r="E46" s="60">
        <v>45077</v>
      </c>
      <c r="F46" s="60">
        <v>45078</v>
      </c>
      <c r="G46" s="60">
        <v>45079</v>
      </c>
      <c r="H46" s="60">
        <v>45082</v>
      </c>
      <c r="I46" s="60">
        <v>45083</v>
      </c>
      <c r="J46" s="60">
        <v>45084</v>
      </c>
      <c r="K46" s="60">
        <v>45085</v>
      </c>
      <c r="L46" s="60">
        <v>45086</v>
      </c>
      <c r="M46" s="60">
        <v>45089</v>
      </c>
      <c r="N46" s="60">
        <v>45090</v>
      </c>
      <c r="O46" s="61">
        <v>45091</v>
      </c>
      <c r="P46" s="30"/>
      <c r="V46" s="28"/>
      <c r="W46" s="28"/>
    </row>
    <row r="47" spans="1:23" x14ac:dyDescent="0.25">
      <c r="A47" s="29"/>
      <c r="B47" s="62" t="s">
        <v>4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4"/>
      <c r="P47" s="30"/>
      <c r="V47" s="28"/>
      <c r="W47" s="28"/>
    </row>
    <row r="48" spans="1:23" x14ac:dyDescent="0.25">
      <c r="A48" s="29"/>
      <c r="B48" s="65" t="s">
        <v>45</v>
      </c>
      <c r="C48" s="66"/>
      <c r="D48" s="66"/>
      <c r="E48" s="67"/>
      <c r="F48" s="67"/>
      <c r="G48" s="67"/>
      <c r="H48" s="67"/>
      <c r="I48" s="68"/>
      <c r="J48" s="68"/>
      <c r="K48" s="68"/>
      <c r="L48" s="69"/>
      <c r="M48" s="69"/>
      <c r="N48" s="68"/>
      <c r="O48" s="70"/>
      <c r="P48" s="30"/>
      <c r="V48" s="28"/>
      <c r="W48" s="28"/>
    </row>
    <row r="49" spans="1:23" x14ac:dyDescent="0.25">
      <c r="A49" s="29"/>
      <c r="B49" s="65" t="s">
        <v>38</v>
      </c>
      <c r="C49" s="67"/>
      <c r="D49" s="67"/>
      <c r="E49" s="66"/>
      <c r="F49" s="66"/>
      <c r="G49" s="67"/>
      <c r="H49" s="67"/>
      <c r="I49" s="68"/>
      <c r="J49" s="68"/>
      <c r="K49" s="68"/>
      <c r="L49" s="68"/>
      <c r="M49" s="68"/>
      <c r="N49" s="68"/>
      <c r="O49" s="70"/>
      <c r="P49" s="30"/>
      <c r="V49" s="28"/>
      <c r="W49" s="28"/>
    </row>
    <row r="50" spans="1:23" x14ac:dyDescent="0.25">
      <c r="A50" s="29"/>
      <c r="B50" s="65" t="s">
        <v>37</v>
      </c>
      <c r="C50" s="67"/>
      <c r="D50" s="67"/>
      <c r="E50" s="67"/>
      <c r="F50" s="67"/>
      <c r="G50" s="66"/>
      <c r="H50" s="66"/>
      <c r="I50" s="67"/>
      <c r="J50" s="67"/>
      <c r="K50" s="67"/>
      <c r="L50" s="67"/>
      <c r="M50" s="67"/>
      <c r="N50" s="67"/>
      <c r="O50" s="71"/>
      <c r="P50" s="30"/>
      <c r="V50" s="28"/>
      <c r="W50" s="28"/>
    </row>
    <row r="51" spans="1:23" x14ac:dyDescent="0.25">
      <c r="A51" s="29"/>
      <c r="B51" s="65" t="s">
        <v>46</v>
      </c>
      <c r="C51" s="67"/>
      <c r="D51" s="67"/>
      <c r="E51" s="67"/>
      <c r="F51" s="67"/>
      <c r="G51" s="67"/>
      <c r="H51" s="67"/>
      <c r="I51" s="66"/>
      <c r="J51" s="66"/>
      <c r="K51" s="67"/>
      <c r="L51" s="67"/>
      <c r="M51" s="67"/>
      <c r="N51" s="67"/>
      <c r="O51" s="71"/>
      <c r="P51" s="30"/>
      <c r="V51" s="28"/>
      <c r="W51" s="28"/>
    </row>
    <row r="52" spans="1:23" ht="15.75" thickBot="1" x14ac:dyDescent="0.3">
      <c r="A52" s="29"/>
      <c r="B52" s="72" t="s">
        <v>48</v>
      </c>
      <c r="C52" s="73"/>
      <c r="D52" s="73"/>
      <c r="E52" s="73"/>
      <c r="F52" s="73"/>
      <c r="G52" s="73"/>
      <c r="H52" s="73"/>
      <c r="I52" s="73"/>
      <c r="J52" s="73"/>
      <c r="K52" s="74"/>
      <c r="L52" s="74"/>
      <c r="M52" s="74"/>
      <c r="N52" s="74"/>
      <c r="O52" s="75"/>
      <c r="P52" s="30"/>
      <c r="V52" s="28"/>
      <c r="W52" s="28"/>
    </row>
    <row r="53" spans="1:23" x14ac:dyDescent="0.25"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0"/>
      <c r="V53" s="28"/>
      <c r="W53" s="28"/>
    </row>
    <row r="54" spans="1:23" x14ac:dyDescent="0.25">
      <c r="P54" s="30"/>
      <c r="V54" s="28"/>
      <c r="W54" s="28"/>
    </row>
  </sheetData>
  <mergeCells count="13">
    <mergeCell ref="B2:V2"/>
    <mergeCell ref="C3:V3"/>
    <mergeCell ref="B30:V30"/>
    <mergeCell ref="C32:V32"/>
    <mergeCell ref="B31:B33"/>
    <mergeCell ref="C31:V31"/>
    <mergeCell ref="C4:V4"/>
    <mergeCell ref="B3:B5"/>
    <mergeCell ref="B43:O43"/>
    <mergeCell ref="C45:E45"/>
    <mergeCell ref="F45:O45"/>
    <mergeCell ref="B44:B46"/>
    <mergeCell ref="C44:O44"/>
  </mergeCells>
  <phoneticPr fontId="10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8281d9-52c4-4839-8668-e0ccfa3c18c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42242D7BEF15E4B9FE2F33EE53F91A3" ma:contentTypeVersion="10" ma:contentTypeDescription="Crie um novo documento." ma:contentTypeScope="" ma:versionID="4fa4dffec925dc5849b6c9617d36476c">
  <xsd:schema xmlns:xsd="http://www.w3.org/2001/XMLSchema" xmlns:xs="http://www.w3.org/2001/XMLSchema" xmlns:p="http://schemas.microsoft.com/office/2006/metadata/properties" xmlns:ns3="711b8ba0-3f3c-48e5-95a5-feceb666d478" xmlns:ns4="ca8281d9-52c4-4839-8668-e0ccfa3c18cd" targetNamespace="http://schemas.microsoft.com/office/2006/metadata/properties" ma:root="true" ma:fieldsID="27e1c7f146beb001b37961486bd73aa1" ns3:_="" ns4:_="">
    <xsd:import namespace="711b8ba0-3f3c-48e5-95a5-feceb666d478"/>
    <xsd:import namespace="ca8281d9-52c4-4839-8668-e0ccfa3c18c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b8ba0-3f3c-48e5-95a5-feceb666d47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281d9-52c4-4839-8668-e0ccfa3c18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28CC44-BB6B-4708-BA58-CB48681E4350}">
  <ds:schemaRefs>
    <ds:schemaRef ds:uri="http://purl.org/dc/dcmitype/"/>
    <ds:schemaRef ds:uri="ca8281d9-52c4-4839-8668-e0ccfa3c18cd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711b8ba0-3f3c-48e5-95a5-feceb666d47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8AED3C-0360-4B50-A04E-51EDECDD8E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8D6E92F-CE43-47D2-BB9E-DE78605232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1b8ba0-3f3c-48e5-95a5-feceb666d478"/>
    <ds:schemaRef ds:uri="ca8281d9-52c4-4839-8668-e0ccfa3c18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Orçamento</vt:lpstr>
      <vt:lpstr>Dados</vt:lpstr>
      <vt:lpstr>Cronograma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Desenvolvimento</dc:creator>
  <cp:keywords/>
  <dc:description/>
  <cp:lastModifiedBy>Desenvolvimento</cp:lastModifiedBy>
  <cp:revision/>
  <dcterms:created xsi:type="dcterms:W3CDTF">2023-02-16T14:13:53Z</dcterms:created>
  <dcterms:modified xsi:type="dcterms:W3CDTF">2023-04-12T14:18:30Z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0x010100D42242D7BEF15E4B9FE2F33EE53F91A3</vt:lpwstr>
  </property>
</Properties>
</file>