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FEEEE1-0EF3-40EF-A91D-AA2FBA5CA77B}" xr6:coauthVersionLast="47" xr6:coauthVersionMax="47" xr10:uidLastSave="{00000000-0000-0000-0000-000000000000}"/>
  <bookViews>
    <workbookView xWindow="-120" yWindow="-120" windowWidth="20730" windowHeight="11160" activeTab="1" xr2:uid="{A6B29804-27C7-440A-AF60-DAAE6B0D1F21}"/>
  </bookViews>
  <sheets>
    <sheet name="Liste école &amp; synthèse" sheetId="2" r:id="rId1"/>
    <sheet name="Saisie repas" sheetId="1" r:id="rId2"/>
    <sheet name="Synt_jr_compta" sheetId="3" r:id="rId3"/>
    <sheet name="AR-FS" sheetId="7" r:id="rId4"/>
  </sheets>
  <externalReferences>
    <externalReference r:id="rId5"/>
    <externalReference r:id="rId6"/>
  </externalReferences>
  <definedNames>
    <definedName name="_xlnm._FilterDatabase" localSheetId="3" hidden="1">'AR-FS'!$A$2:$S$462</definedName>
    <definedName name="baz_54">[1]!Tableau715[[#All],[baz_542]]</definedName>
    <definedName name="cant_baz">[1]!Tableau715[[#All],[baz_6]]</definedName>
    <definedName name="cant_s">[2]!Tableau634[Canton]</definedName>
    <definedName name="comm_baz">[1]!Tableau715[[#All],[baz_5]]</definedName>
    <definedName name="comm_s">[2]!Tableau634[Commune]</definedName>
    <definedName name="crpccv">[2]!Tableau655[#Data]</definedName>
    <definedName name="cu_presco_s">[2]!Tableau634[CU Repas (Pré-Scolaire)]</definedName>
    <definedName name="cu_prim_s">[2]!Tableau634[CU Repas (Primaire)]</definedName>
    <definedName name="cu_s">[2]!Tableau634[CU Moyen Repas (Primaire +Pré-Scolaire)]</definedName>
    <definedName name="dat_s">[2]!Tableau634[Date de fourniture de repas]</definedName>
    <definedName name="eco_s">[2]!Tableau634[Ecole]</definedName>
    <definedName name="ecol_baz">[1]!Tableau715[[#All],[baz_8]]</definedName>
    <definedName name="F_CE_baz">[1]!Tableau715[[#All],[baz_37]]</definedName>
    <definedName name="f_pres_insc_baz">[1]!Tableau715[[#All],[baz_28]]</definedName>
    <definedName name="f_presco_s">[2]!Tableau634[F (Pré-Scolaire)]</definedName>
    <definedName name="f_prim_insc_baz">[1]!Tableau715[[#All],[baz_31]]</definedName>
    <definedName name="f_prim_s">[2]!Tableau634[F (Primaire)]</definedName>
    <definedName name="f_s">[2]!Tableau634[F (Primaire +Pré-Scolaire)]</definedName>
    <definedName name="f_total_insc_baz">[1]!Tableau715[[#All],[baz_34]]</definedName>
    <definedName name="fin_baz">[1]!Tableau715[[#All],[baz_82]]</definedName>
    <definedName name="fin_s">[2]!Tableau634[Financement]</definedName>
    <definedName name="g_pres_insc_baz">[1]!Tableau715[[#All],[baz_27]]</definedName>
    <definedName name="g_presco_s">[2]!Tableau634[G (Pré-Scolaire)]</definedName>
    <definedName name="g_prim_insc_baz">[1]!Tableau715[[#All],[baz_30]]</definedName>
    <definedName name="g_prim_s">[2]!Tableau634[G (Primaire)]</definedName>
    <definedName name="g_s">[2]!Tableau634[G (Primaire +Pré-Scolaire)]</definedName>
    <definedName name="g_total_insc_baz">[1]!Tableau715[[#All],[baz_33]]</definedName>
    <definedName name="h_CE_baz">[1]!Tableau715[[#All],[baz_36]]</definedName>
    <definedName name="ind_1">[2]!Tableau634[Dat_rap]</definedName>
    <definedName name="ind_10">[2]!Tableau634[nb_vill]</definedName>
    <definedName name="ind_11">[2]!Tableau634[nb_ecol]</definedName>
    <definedName name="ind_2">[2]!Tableau634[jrs_rep_reg]</definedName>
    <definedName name="ind_3">[2]!Tableau634[jrs_rep_pref]</definedName>
    <definedName name="ind_4">[2]!Tableau634[jrs_rep_comm]</definedName>
    <definedName name="ind_5">[2]!Tableau634[jrs_rep_cant]</definedName>
    <definedName name="ind_6">[2]!Tableau634[jrs_rep_écol]</definedName>
    <definedName name="ind_7">[2]!Tableau634[nb_pref]</definedName>
    <definedName name="ind_8">[2]!Tableau634[nb_comm]</definedName>
    <definedName name="ind_9">[2]!Tableau634[nb_cant]</definedName>
    <definedName name="MC_baz">#REF!</definedName>
    <definedName name="mois_rech_num">[2]!Tableau634[Dat_rap]</definedName>
    <definedName name="mtn_presco_s">[2]!Tableau634[Montant repas (Pré-Scolaire)]</definedName>
    <definedName name="mtn_prim_s">[2]!Tableau634[Montant repas (Primaire)]</definedName>
    <definedName name="mtn_s">[2]!Tableau634[Montant repas (Primaire +Pré-Scolaire)]</definedName>
    <definedName name="nbr_tot_rep">[2]!Tableau634[Total (Primaire +Pré-Scolaire)]</definedName>
    <definedName name="nbr_tot_rep_prim">[2]!Tableau634[Total (Primaire)]</definedName>
    <definedName name="nbr_tot_rep_ps">[2]!Tableau634[Total (Pré-Scolaire)]</definedName>
    <definedName name="pref_baz">[1]!Tableau715[[#All],[baz_4]]</definedName>
    <definedName name="pref_s">[2]!Tableau634[PrEfecture]</definedName>
    <definedName name="rech_baz">[1]!Tableau715[#All]</definedName>
    <definedName name="rech_ecol">[2]!Tableau655[#All]</definedName>
    <definedName name="Rechv_ecol">Tableau2[[#Data],[#Totals],[Rechv_ecol]:[Nom et tél de l''AADB]]</definedName>
    <definedName name="reg_baz">[1]!Tableau715[[#All],[baz_3]]</definedName>
    <definedName name="reg_s">[2]!Tableau634[REgion]</definedName>
    <definedName name="t_CE_baz">[1]!Tableau715[[#All],[baz_38]]</definedName>
    <definedName name="t_pres_insc_baz">[1]!Tableau715[[#All],[baz_29]]</definedName>
    <definedName name="vill_baz">[1]!Tableau715[[#All],[baz_7]]</definedName>
    <definedName name="vill_s">[2]!Tableau634[Village]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 a="1"/>
  <c r="F26" i="2" s="1"/>
  <c r="DD10" i="1"/>
  <c r="J440" i="7"/>
  <c r="J441" i="7"/>
  <c r="J442" i="7"/>
  <c r="J443" i="7"/>
  <c r="J444" i="7"/>
  <c r="J445" i="7"/>
  <c r="J446" i="7"/>
  <c r="K446" i="7" s="1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O440" i="7"/>
  <c r="O441" i="7"/>
  <c r="O442" i="7"/>
  <c r="O443" i="7"/>
  <c r="O444" i="7"/>
  <c r="O445" i="7"/>
  <c r="O446" i="7"/>
  <c r="O447" i="7"/>
  <c r="O448" i="7"/>
  <c r="O449" i="7"/>
  <c r="P449" i="7" s="1"/>
  <c r="O450" i="7"/>
  <c r="P450" i="7" s="1"/>
  <c r="O451" i="7"/>
  <c r="O452" i="7"/>
  <c r="O453" i="7"/>
  <c r="O454" i="7"/>
  <c r="O455" i="7"/>
  <c r="O456" i="7"/>
  <c r="O457" i="7"/>
  <c r="O458" i="7"/>
  <c r="O459" i="7"/>
  <c r="O460" i="7"/>
  <c r="O461" i="7"/>
  <c r="O462" i="7"/>
  <c r="N462" i="7"/>
  <c r="N461" i="7"/>
  <c r="N460" i="7"/>
  <c r="P460" i="7" s="1"/>
  <c r="N459" i="7"/>
  <c r="N458" i="7"/>
  <c r="N457" i="7"/>
  <c r="N456" i="7"/>
  <c r="N455" i="7"/>
  <c r="N454" i="7"/>
  <c r="P454" i="7" s="1"/>
  <c r="N453" i="7"/>
  <c r="N452" i="7"/>
  <c r="N451" i="7"/>
  <c r="N450" i="7"/>
  <c r="N449" i="7"/>
  <c r="N448" i="7"/>
  <c r="N447" i="7"/>
  <c r="N446" i="7"/>
  <c r="N445" i="7"/>
  <c r="N444" i="7"/>
  <c r="P444" i="7" s="1"/>
  <c r="N443" i="7"/>
  <c r="P443" i="7" s="1"/>
  <c r="N442" i="7"/>
  <c r="N441" i="7"/>
  <c r="N440" i="7"/>
  <c r="I462" i="7"/>
  <c r="I461" i="7"/>
  <c r="K461" i="7" s="1"/>
  <c r="I460" i="7"/>
  <c r="I459" i="7"/>
  <c r="K459" i="7" s="1"/>
  <c r="I458" i="7"/>
  <c r="I457" i="7"/>
  <c r="I456" i="7"/>
  <c r="I455" i="7"/>
  <c r="I454" i="7"/>
  <c r="I453" i="7"/>
  <c r="K453" i="7" s="1"/>
  <c r="I452" i="7"/>
  <c r="I451" i="7"/>
  <c r="K451" i="7" s="1"/>
  <c r="I450" i="7"/>
  <c r="I449" i="7"/>
  <c r="I448" i="7"/>
  <c r="I447" i="7"/>
  <c r="I446" i="7"/>
  <c r="I445" i="7"/>
  <c r="K445" i="7" s="1"/>
  <c r="I444" i="7"/>
  <c r="I443" i="7"/>
  <c r="K443" i="7" s="1"/>
  <c r="I442" i="7"/>
  <c r="I441" i="7"/>
  <c r="I440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K437" i="7" s="1"/>
  <c r="J438" i="7"/>
  <c r="J439" i="7"/>
  <c r="O417" i="7"/>
  <c r="O418" i="7"/>
  <c r="O419" i="7"/>
  <c r="O420" i="7"/>
  <c r="O421" i="7"/>
  <c r="O422" i="7"/>
  <c r="P422" i="7" s="1"/>
  <c r="O423" i="7"/>
  <c r="O424" i="7"/>
  <c r="O425" i="7"/>
  <c r="O426" i="7"/>
  <c r="O427" i="7"/>
  <c r="O428" i="7"/>
  <c r="O429" i="7"/>
  <c r="O430" i="7"/>
  <c r="P430" i="7" s="1"/>
  <c r="O431" i="7"/>
  <c r="O432" i="7"/>
  <c r="O433" i="7"/>
  <c r="O434" i="7"/>
  <c r="O435" i="7"/>
  <c r="O436" i="7"/>
  <c r="O437" i="7"/>
  <c r="O438" i="7"/>
  <c r="O439" i="7"/>
  <c r="N439" i="7"/>
  <c r="P439" i="7" s="1"/>
  <c r="N438" i="7"/>
  <c r="N437" i="7"/>
  <c r="N436" i="7"/>
  <c r="N435" i="7"/>
  <c r="N434" i="7"/>
  <c r="N433" i="7"/>
  <c r="N432" i="7"/>
  <c r="N431" i="7"/>
  <c r="P431" i="7" s="1"/>
  <c r="N430" i="7"/>
  <c r="N429" i="7"/>
  <c r="N428" i="7"/>
  <c r="N427" i="7"/>
  <c r="P427" i="7" s="1"/>
  <c r="N426" i="7"/>
  <c r="N425" i="7"/>
  <c r="N424" i="7"/>
  <c r="N423" i="7"/>
  <c r="N422" i="7"/>
  <c r="N421" i="7"/>
  <c r="N420" i="7"/>
  <c r="P420" i="7" s="1"/>
  <c r="N419" i="7"/>
  <c r="N418" i="7"/>
  <c r="N417" i="7"/>
  <c r="I439" i="7"/>
  <c r="I438" i="7"/>
  <c r="I437" i="7"/>
  <c r="I436" i="7"/>
  <c r="I435" i="7"/>
  <c r="I434" i="7"/>
  <c r="I433" i="7"/>
  <c r="I432" i="7"/>
  <c r="I431" i="7"/>
  <c r="K431" i="7" s="1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K418" i="7" s="1"/>
  <c r="I417" i="7"/>
  <c r="O394" i="7"/>
  <c r="P394" i="7" s="1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J394" i="7"/>
  <c r="J395" i="7"/>
  <c r="J396" i="7"/>
  <c r="K396" i="7" s="1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I416" i="7"/>
  <c r="I415" i="7"/>
  <c r="I414" i="7"/>
  <c r="I413" i="7"/>
  <c r="I412" i="7"/>
  <c r="I411" i="7"/>
  <c r="I410" i="7"/>
  <c r="K410" i="7" s="1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N393" i="7"/>
  <c r="P393" i="7" s="1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I393" i="7"/>
  <c r="K393" i="7" s="1"/>
  <c r="I392" i="7"/>
  <c r="I391" i="7"/>
  <c r="I390" i="7"/>
  <c r="I389" i="7"/>
  <c r="I388" i="7"/>
  <c r="I387" i="7"/>
  <c r="I386" i="7"/>
  <c r="I385" i="7"/>
  <c r="K385" i="7" s="1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O348" i="7"/>
  <c r="O349" i="7"/>
  <c r="O350" i="7"/>
  <c r="O351" i="7"/>
  <c r="P351" i="7" s="1"/>
  <c r="O352" i="7"/>
  <c r="O353" i="7"/>
  <c r="O354" i="7"/>
  <c r="O355" i="7"/>
  <c r="O356" i="7"/>
  <c r="O357" i="7"/>
  <c r="O358" i="7"/>
  <c r="O359" i="7"/>
  <c r="P359" i="7" s="1"/>
  <c r="O360" i="7"/>
  <c r="O361" i="7"/>
  <c r="O362" i="7"/>
  <c r="O363" i="7"/>
  <c r="O364" i="7"/>
  <c r="O365" i="7"/>
  <c r="O366" i="7"/>
  <c r="O367" i="7"/>
  <c r="P367" i="7" s="1"/>
  <c r="O368" i="7"/>
  <c r="O369" i="7"/>
  <c r="O370" i="7"/>
  <c r="J348" i="7"/>
  <c r="J349" i="7"/>
  <c r="J350" i="7"/>
  <c r="J351" i="7"/>
  <c r="J352" i="7"/>
  <c r="K352" i="7" s="1"/>
  <c r="J353" i="7"/>
  <c r="J354" i="7"/>
  <c r="J355" i="7"/>
  <c r="J356" i="7"/>
  <c r="J357" i="7"/>
  <c r="J358" i="7"/>
  <c r="J359" i="7"/>
  <c r="J360" i="7"/>
  <c r="K360" i="7" s="1"/>
  <c r="J361" i="7"/>
  <c r="J362" i="7"/>
  <c r="J363" i="7"/>
  <c r="J364" i="7"/>
  <c r="J365" i="7"/>
  <c r="J366" i="7"/>
  <c r="J367" i="7"/>
  <c r="J368" i="7"/>
  <c r="J369" i="7"/>
  <c r="J370" i="7"/>
  <c r="N370" i="7"/>
  <c r="N369" i="7"/>
  <c r="P369" i="7" s="1"/>
  <c r="N368" i="7"/>
  <c r="P368" i="7" s="1"/>
  <c r="N367" i="7"/>
  <c r="N366" i="7"/>
  <c r="N365" i="7"/>
  <c r="P365" i="7" s="1"/>
  <c r="N364" i="7"/>
  <c r="N363" i="7"/>
  <c r="N362" i="7"/>
  <c r="N361" i="7"/>
  <c r="N360" i="7"/>
  <c r="N359" i="7"/>
  <c r="N358" i="7"/>
  <c r="P358" i="7" s="1"/>
  <c r="N357" i="7"/>
  <c r="N356" i="7"/>
  <c r="N355" i="7"/>
  <c r="N354" i="7"/>
  <c r="N353" i="7"/>
  <c r="P353" i="7" s="1"/>
  <c r="N352" i="7"/>
  <c r="P352" i="7" s="1"/>
  <c r="N351" i="7"/>
  <c r="N350" i="7"/>
  <c r="N349" i="7"/>
  <c r="N348" i="7"/>
  <c r="I370" i="7"/>
  <c r="I369" i="7"/>
  <c r="I368" i="7"/>
  <c r="I367" i="7"/>
  <c r="I366" i="7"/>
  <c r="K366" i="7" s="1"/>
  <c r="I365" i="7"/>
  <c r="I364" i="7"/>
  <c r="I363" i="7"/>
  <c r="I362" i="7"/>
  <c r="K362" i="7" s="1"/>
  <c r="I361" i="7"/>
  <c r="K361" i="7" s="1"/>
  <c r="I360" i="7"/>
  <c r="I359" i="7"/>
  <c r="I358" i="7"/>
  <c r="K358" i="7" s="1"/>
  <c r="I357" i="7"/>
  <c r="I356" i="7"/>
  <c r="I355" i="7"/>
  <c r="I354" i="7"/>
  <c r="I353" i="7"/>
  <c r="K353" i="7" s="1"/>
  <c r="I352" i="7"/>
  <c r="I351" i="7"/>
  <c r="K351" i="7" s="1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O342" i="7"/>
  <c r="O343" i="7"/>
  <c r="O344" i="7"/>
  <c r="O345" i="7"/>
  <c r="O346" i="7"/>
  <c r="O347" i="7"/>
  <c r="N347" i="7"/>
  <c r="N346" i="7"/>
  <c r="N345" i="7"/>
  <c r="N344" i="7"/>
  <c r="N343" i="7"/>
  <c r="P350" i="7"/>
  <c r="P360" i="7"/>
  <c r="P366" i="7"/>
  <c r="P373" i="7"/>
  <c r="P377" i="7"/>
  <c r="P381" i="7"/>
  <c r="P389" i="7"/>
  <c r="P408" i="7"/>
  <c r="P410" i="7"/>
  <c r="P423" i="7"/>
  <c r="P428" i="7"/>
  <c r="P451" i="7"/>
  <c r="K350" i="7"/>
  <c r="K359" i="7"/>
  <c r="K368" i="7"/>
  <c r="K381" i="7"/>
  <c r="K400" i="7"/>
  <c r="K408" i="7"/>
  <c r="K411" i="7"/>
  <c r="K416" i="7"/>
  <c r="K462" i="7"/>
  <c r="J347" i="7"/>
  <c r="J346" i="7"/>
  <c r="J345" i="7"/>
  <c r="K345" i="7" s="1"/>
  <c r="J344" i="7"/>
  <c r="J343" i="7"/>
  <c r="I324" i="7"/>
  <c r="AC62" i="1"/>
  <c r="AC63" i="1"/>
  <c r="EB77" i="1"/>
  <c r="U24" i="2" s="1"/>
  <c r="EJ77" i="1"/>
  <c r="V25" i="2" s="1"/>
  <c r="EI77" i="1"/>
  <c r="U25" i="2" s="1"/>
  <c r="EG77" i="1"/>
  <c r="R25" i="2" s="1"/>
  <c r="EF77" i="1"/>
  <c r="Q25" i="2" s="1"/>
  <c r="EC77" i="1"/>
  <c r="V24" i="2" s="1"/>
  <c r="DZ77" i="1"/>
  <c r="R24" i="2" s="1"/>
  <c r="DY77" i="1"/>
  <c r="Q24" i="2" s="1"/>
  <c r="DV77" i="1"/>
  <c r="V23" i="2" s="1"/>
  <c r="DU77" i="1"/>
  <c r="U23" i="2" s="1"/>
  <c r="DS77" i="1"/>
  <c r="R23" i="2" s="1"/>
  <c r="DR77" i="1"/>
  <c r="Q23" i="2" s="1"/>
  <c r="DO77" i="1"/>
  <c r="V22" i="2" s="1"/>
  <c r="DN77" i="1"/>
  <c r="U22" i="2" s="1"/>
  <c r="DL77" i="1"/>
  <c r="R22" i="2" s="1"/>
  <c r="DK77" i="1"/>
  <c r="Q22" i="2" s="1"/>
  <c r="DH77" i="1"/>
  <c r="V21" i="2" s="1"/>
  <c r="DG77" i="1"/>
  <c r="U21" i="2" s="1"/>
  <c r="DE77" i="1"/>
  <c r="R21" i="2" s="1"/>
  <c r="DD77" i="1"/>
  <c r="Q21" i="2" s="1"/>
  <c r="DA77" i="1"/>
  <c r="V20" i="2" s="1"/>
  <c r="CZ77" i="1"/>
  <c r="U20" i="2" s="1"/>
  <c r="CX77" i="1"/>
  <c r="R20" i="2" s="1"/>
  <c r="CW77" i="1"/>
  <c r="Q20" i="2" s="1"/>
  <c r="CT77" i="1"/>
  <c r="V19" i="2" s="1"/>
  <c r="CS77" i="1"/>
  <c r="U19" i="2" s="1"/>
  <c r="CQ77" i="1"/>
  <c r="R19" i="2" s="1"/>
  <c r="CP77" i="1"/>
  <c r="Q19" i="2" s="1"/>
  <c r="CM77" i="1"/>
  <c r="V18" i="2" s="1"/>
  <c r="CL77" i="1"/>
  <c r="U18" i="2" s="1"/>
  <c r="CJ77" i="1"/>
  <c r="R18" i="2" s="1"/>
  <c r="CI77" i="1"/>
  <c r="Q18" i="2" s="1"/>
  <c r="CF77" i="1"/>
  <c r="V17" i="2" s="1"/>
  <c r="CE77" i="1"/>
  <c r="U17" i="2" s="1"/>
  <c r="CC77" i="1"/>
  <c r="R17" i="2" s="1"/>
  <c r="CB77" i="1"/>
  <c r="Q17" i="2" s="1"/>
  <c r="BY77" i="1"/>
  <c r="V16" i="2" s="1"/>
  <c r="BX77" i="1"/>
  <c r="U16" i="2" s="1"/>
  <c r="BV77" i="1"/>
  <c r="R16" i="2" s="1"/>
  <c r="BU77" i="1"/>
  <c r="Q16" i="2" s="1"/>
  <c r="BR77" i="1"/>
  <c r="V15" i="2" s="1"/>
  <c r="BQ77" i="1"/>
  <c r="U15" i="2" s="1"/>
  <c r="BO77" i="1"/>
  <c r="R15" i="2" s="1"/>
  <c r="BN77" i="1"/>
  <c r="Q15" i="2" s="1"/>
  <c r="BK77" i="1"/>
  <c r="V14" i="2" s="1"/>
  <c r="BJ77" i="1"/>
  <c r="U14" i="2" s="1"/>
  <c r="BH77" i="1"/>
  <c r="R14" i="2" s="1"/>
  <c r="BG77" i="1"/>
  <c r="Q14" i="2" s="1"/>
  <c r="BD77" i="1"/>
  <c r="V13" i="2" s="1"/>
  <c r="BC77" i="1"/>
  <c r="U13" i="2" s="1"/>
  <c r="BA77" i="1"/>
  <c r="R13" i="2" s="1"/>
  <c r="AZ77" i="1"/>
  <c r="Q13" i="2" s="1"/>
  <c r="AW77" i="1"/>
  <c r="V12" i="2" s="1"/>
  <c r="AV77" i="1"/>
  <c r="U12" i="2" s="1"/>
  <c r="AT77" i="1"/>
  <c r="R12" i="2" s="1"/>
  <c r="AS77" i="1"/>
  <c r="Q12" i="2" s="1"/>
  <c r="AP77" i="1"/>
  <c r="V11" i="2" s="1"/>
  <c r="AO77" i="1"/>
  <c r="U11" i="2" s="1"/>
  <c r="AM77" i="1"/>
  <c r="R11" i="2" s="1"/>
  <c r="AL77" i="1"/>
  <c r="Q11" i="2" s="1"/>
  <c r="AI77" i="1"/>
  <c r="V10" i="2" s="1"/>
  <c r="AH77" i="1"/>
  <c r="U10" i="2" s="1"/>
  <c r="AF77" i="1"/>
  <c r="R10" i="2" s="1"/>
  <c r="AE77" i="1"/>
  <c r="Q10" i="2" s="1"/>
  <c r="AB77" i="1"/>
  <c r="V9" i="2" s="1"/>
  <c r="AA77" i="1"/>
  <c r="U9" i="2" s="1"/>
  <c r="Y77" i="1"/>
  <c r="R9" i="2" s="1"/>
  <c r="X77" i="1"/>
  <c r="Q9" i="2" s="1"/>
  <c r="U77" i="1"/>
  <c r="V8" i="2" s="1"/>
  <c r="T77" i="1"/>
  <c r="U8" i="2" s="1"/>
  <c r="R77" i="1"/>
  <c r="R8" i="2" s="1"/>
  <c r="Q77" i="1"/>
  <c r="Q8" i="2" s="1"/>
  <c r="N77" i="1"/>
  <c r="V7" i="2" s="1"/>
  <c r="M77" i="1"/>
  <c r="U7" i="2" s="1"/>
  <c r="K77" i="1"/>
  <c r="R7" i="2" s="1"/>
  <c r="J77" i="1"/>
  <c r="Q7" i="2" s="1"/>
  <c r="G77" i="1"/>
  <c r="V6" i="2" s="1"/>
  <c r="F77" i="1"/>
  <c r="U6" i="2" s="1"/>
  <c r="D77" i="1"/>
  <c r="R6" i="2" s="1"/>
  <c r="C77" i="1"/>
  <c r="Q6" i="2" s="1"/>
  <c r="EQ74" i="1"/>
  <c r="EP74" i="1"/>
  <c r="EN74" i="1"/>
  <c r="EM74" i="1"/>
  <c r="EQ71" i="1"/>
  <c r="EP71" i="1"/>
  <c r="EN71" i="1"/>
  <c r="EM71" i="1"/>
  <c r="EM68" i="1"/>
  <c r="EQ68" i="1"/>
  <c r="EP68" i="1"/>
  <c r="EN68" i="1"/>
  <c r="EQ65" i="1"/>
  <c r="EP65" i="1"/>
  <c r="EN65" i="1"/>
  <c r="EM65" i="1"/>
  <c r="EQ62" i="1"/>
  <c r="EP62" i="1"/>
  <c r="EN62" i="1"/>
  <c r="EM62" i="1"/>
  <c r="EQ59" i="1"/>
  <c r="EP59" i="1"/>
  <c r="EN59" i="1"/>
  <c r="EM59" i="1"/>
  <c r="EQ56" i="1"/>
  <c r="EP56" i="1"/>
  <c r="EN56" i="1"/>
  <c r="EM56" i="1"/>
  <c r="EQ53" i="1"/>
  <c r="EP53" i="1"/>
  <c r="EN53" i="1"/>
  <c r="EM53" i="1"/>
  <c r="EQ50" i="1"/>
  <c r="EP50" i="1"/>
  <c r="EN50" i="1"/>
  <c r="EM50" i="1"/>
  <c r="EQ47" i="1"/>
  <c r="EP47" i="1"/>
  <c r="EN47" i="1"/>
  <c r="EM47" i="1"/>
  <c r="EM44" i="1"/>
  <c r="EQ44" i="1"/>
  <c r="EP44" i="1"/>
  <c r="EN44" i="1"/>
  <c r="EQ41" i="1"/>
  <c r="EP41" i="1"/>
  <c r="EN41" i="1"/>
  <c r="EM41" i="1"/>
  <c r="EM38" i="1"/>
  <c r="EQ38" i="1"/>
  <c r="EP38" i="1"/>
  <c r="EN38" i="1"/>
  <c r="EQ35" i="1"/>
  <c r="EP35" i="1"/>
  <c r="EN35" i="1"/>
  <c r="EM35" i="1"/>
  <c r="EQ32" i="1"/>
  <c r="EP32" i="1"/>
  <c r="EN32" i="1"/>
  <c r="EM32" i="1"/>
  <c r="EQ29" i="1"/>
  <c r="EP29" i="1"/>
  <c r="EN29" i="1"/>
  <c r="EM29" i="1"/>
  <c r="EQ26" i="1"/>
  <c r="EP26" i="1"/>
  <c r="EN26" i="1"/>
  <c r="EM26" i="1"/>
  <c r="EQ23" i="1"/>
  <c r="EP23" i="1"/>
  <c r="EN23" i="1"/>
  <c r="EM23" i="1"/>
  <c r="EQ20" i="1"/>
  <c r="EP20" i="1"/>
  <c r="EN20" i="1"/>
  <c r="EM20" i="1"/>
  <c r="EQ17" i="1"/>
  <c r="EP17" i="1"/>
  <c r="EN17" i="1"/>
  <c r="EM17" i="1"/>
  <c r="EQ14" i="1"/>
  <c r="EP14" i="1"/>
  <c r="EN14" i="1"/>
  <c r="EM14" i="1"/>
  <c r="EM11" i="1"/>
  <c r="EQ11" i="1"/>
  <c r="EP11" i="1"/>
  <c r="EN11" i="1"/>
  <c r="EQ8" i="1"/>
  <c r="EP8" i="1"/>
  <c r="EN8" i="1"/>
  <c r="EM8" i="1"/>
  <c r="EG76" i="1"/>
  <c r="DI8" i="1"/>
  <c r="DF8" i="1"/>
  <c r="DF12" i="1"/>
  <c r="DF9" i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P361" i="7" l="1"/>
  <c r="K369" i="7"/>
  <c r="K390" i="7"/>
  <c r="P385" i="7"/>
  <c r="K382" i="7"/>
  <c r="S382" i="7" s="1"/>
  <c r="K377" i="7"/>
  <c r="S377" i="7" s="1"/>
  <c r="K374" i="7"/>
  <c r="P415" i="7"/>
  <c r="K415" i="7"/>
  <c r="P406" i="7"/>
  <c r="P402" i="7"/>
  <c r="K402" i="7"/>
  <c r="P398" i="7"/>
  <c r="P395" i="7"/>
  <c r="P436" i="7"/>
  <c r="P435" i="7"/>
  <c r="K434" i="7"/>
  <c r="P433" i="7"/>
  <c r="K426" i="7"/>
  <c r="P425" i="7"/>
  <c r="K421" i="7"/>
  <c r="P419" i="7"/>
  <c r="S419" i="7" s="1"/>
  <c r="K419" i="7"/>
  <c r="W10" i="2"/>
  <c r="Y7" i="2"/>
  <c r="F387" i="7"/>
  <c r="A387" i="7" s="1"/>
  <c r="F343" i="7"/>
  <c r="A343" i="7" s="1"/>
  <c r="F379" i="7"/>
  <c r="A379" i="7" s="1"/>
  <c r="Y10" i="2"/>
  <c r="P458" i="7"/>
  <c r="P457" i="7"/>
  <c r="K425" i="7"/>
  <c r="K372" i="7"/>
  <c r="K373" i="7"/>
  <c r="EO53" i="1"/>
  <c r="K343" i="7"/>
  <c r="EO65" i="1"/>
  <c r="EO47" i="1"/>
  <c r="EO44" i="1"/>
  <c r="EO38" i="1"/>
  <c r="DJ8" i="1"/>
  <c r="R5" i="3" s="1"/>
  <c r="P349" i="7"/>
  <c r="S14" i="2"/>
  <c r="Z6" i="2"/>
  <c r="K389" i="7"/>
  <c r="S389" i="7" s="1"/>
  <c r="ER59" i="1"/>
  <c r="K427" i="7"/>
  <c r="S427" i="7" s="1"/>
  <c r="EO20" i="1"/>
  <c r="EO56" i="1"/>
  <c r="K395" i="7"/>
  <c r="Z11" i="2"/>
  <c r="K367" i="7"/>
  <c r="P357" i="7"/>
  <c r="S357" i="7" s="1"/>
  <c r="K397" i="7"/>
  <c r="W11" i="2"/>
  <c r="K365" i="7"/>
  <c r="K357" i="7"/>
  <c r="K349" i="7"/>
  <c r="P364" i="7"/>
  <c r="P348" i="7"/>
  <c r="K457" i="7"/>
  <c r="W7" i="2"/>
  <c r="K371" i="7"/>
  <c r="K379" i="7"/>
  <c r="K387" i="7"/>
  <c r="K391" i="7"/>
  <c r="K383" i="7"/>
  <c r="K375" i="7"/>
  <c r="P382" i="7"/>
  <c r="P374" i="7"/>
  <c r="S374" i="7" s="1"/>
  <c r="P441" i="7"/>
  <c r="K448" i="7"/>
  <c r="K440" i="7"/>
  <c r="K370" i="7"/>
  <c r="P416" i="7"/>
  <c r="S416" i="7" s="1"/>
  <c r="P409" i="7"/>
  <c r="K433" i="7"/>
  <c r="P418" i="7"/>
  <c r="S418" i="7" s="1"/>
  <c r="P426" i="7"/>
  <c r="S426" i="7" s="1"/>
  <c r="P434" i="7"/>
  <c r="S434" i="7" s="1"/>
  <c r="P437" i="7"/>
  <c r="S437" i="7" s="1"/>
  <c r="P429" i="7"/>
  <c r="P421" i="7"/>
  <c r="K428" i="7"/>
  <c r="S428" i="7" s="1"/>
  <c r="K420" i="7"/>
  <c r="S420" i="7" s="1"/>
  <c r="K444" i="7"/>
  <c r="S444" i="7" s="1"/>
  <c r="K452" i="7"/>
  <c r="K460" i="7"/>
  <c r="P445" i="7"/>
  <c r="P453" i="7"/>
  <c r="S453" i="7" s="1"/>
  <c r="P461" i="7"/>
  <c r="S461" i="7" s="1"/>
  <c r="P456" i="7"/>
  <c r="P448" i="7"/>
  <c r="P440" i="7"/>
  <c r="Z17" i="2"/>
  <c r="EO68" i="1"/>
  <c r="P459" i="7"/>
  <c r="EO59" i="1"/>
  <c r="K456" i="7"/>
  <c r="EO71" i="1"/>
  <c r="EO62" i="1"/>
  <c r="K435" i="7"/>
  <c r="S435" i="7" s="1"/>
  <c r="K436" i="7"/>
  <c r="S436" i="7" s="1"/>
  <c r="P411" i="7"/>
  <c r="S411" i="7" s="1"/>
  <c r="K413" i="7"/>
  <c r="P403" i="7"/>
  <c r="EO41" i="1"/>
  <c r="P452" i="7"/>
  <c r="EO50" i="1"/>
  <c r="K454" i="7"/>
  <c r="K405" i="7"/>
  <c r="K404" i="7"/>
  <c r="EO35" i="1"/>
  <c r="EO29" i="1"/>
  <c r="EO26" i="1"/>
  <c r="P400" i="7"/>
  <c r="S400" i="7" s="1"/>
  <c r="EO23" i="1"/>
  <c r="K394" i="7"/>
  <c r="S394" i="7" s="1"/>
  <c r="EO17" i="1"/>
  <c r="P442" i="7"/>
  <c r="W25" i="2"/>
  <c r="P417" i="7"/>
  <c r="W24" i="2"/>
  <c r="K417" i="7"/>
  <c r="K347" i="7"/>
  <c r="S460" i="7"/>
  <c r="K455" i="7"/>
  <c r="K447" i="7"/>
  <c r="K346" i="7"/>
  <c r="P397" i="7"/>
  <c r="P405" i="7"/>
  <c r="P413" i="7"/>
  <c r="P412" i="7"/>
  <c r="P404" i="7"/>
  <c r="K348" i="7"/>
  <c r="K364" i="7"/>
  <c r="S364" i="7" s="1"/>
  <c r="K354" i="7"/>
  <c r="P375" i="7"/>
  <c r="P383" i="7"/>
  <c r="S383" i="7" s="1"/>
  <c r="P391" i="7"/>
  <c r="K388" i="7"/>
  <c r="K380" i="7"/>
  <c r="P387" i="7"/>
  <c r="P379" i="7"/>
  <c r="P371" i="7"/>
  <c r="K409" i="7"/>
  <c r="K401" i="7"/>
  <c r="K438" i="7"/>
  <c r="P401" i="7"/>
  <c r="K344" i="7"/>
  <c r="K386" i="7"/>
  <c r="K378" i="7"/>
  <c r="K407" i="7"/>
  <c r="K399" i="7"/>
  <c r="K439" i="7"/>
  <c r="S439" i="7" s="1"/>
  <c r="P392" i="7"/>
  <c r="P384" i="7"/>
  <c r="P376" i="7"/>
  <c r="S376" i="7" s="1"/>
  <c r="K403" i="7"/>
  <c r="K414" i="7"/>
  <c r="P407" i="7"/>
  <c r="P399" i="7"/>
  <c r="K430" i="7"/>
  <c r="K422" i="7"/>
  <c r="K449" i="7"/>
  <c r="S449" i="7" s="1"/>
  <c r="K441" i="7"/>
  <c r="S441" i="7" s="1"/>
  <c r="P356" i="7"/>
  <c r="K406" i="7"/>
  <c r="K398" i="7"/>
  <c r="P455" i="7"/>
  <c r="P447" i="7"/>
  <c r="P388" i="7"/>
  <c r="P380" i="7"/>
  <c r="P372" i="7"/>
  <c r="S372" i="7" s="1"/>
  <c r="K412" i="7"/>
  <c r="P446" i="7"/>
  <c r="P386" i="7"/>
  <c r="P378" i="7"/>
  <c r="K432" i="7"/>
  <c r="K424" i="7"/>
  <c r="P432" i="7"/>
  <c r="P424" i="7"/>
  <c r="K423" i="7"/>
  <c r="S423" i="7" s="1"/>
  <c r="K458" i="7"/>
  <c r="K450" i="7"/>
  <c r="S450" i="7" s="1"/>
  <c r="K442" i="7"/>
  <c r="K356" i="7"/>
  <c r="P363" i="7"/>
  <c r="P355" i="7"/>
  <c r="K363" i="7"/>
  <c r="K355" i="7"/>
  <c r="P370" i="7"/>
  <c r="S370" i="7" s="1"/>
  <c r="P362" i="7"/>
  <c r="P354" i="7"/>
  <c r="K392" i="7"/>
  <c r="K384" i="7"/>
  <c r="K376" i="7"/>
  <c r="P396" i="7"/>
  <c r="K429" i="7"/>
  <c r="F390" i="7"/>
  <c r="G390" i="7" s="1"/>
  <c r="F347" i="7"/>
  <c r="E347" i="7" s="1"/>
  <c r="F412" i="7"/>
  <c r="C412" i="7" s="1"/>
  <c r="W17" i="2"/>
  <c r="F404" i="7"/>
  <c r="C404" i="7" s="1"/>
  <c r="F346" i="7"/>
  <c r="D346" i="7" s="1"/>
  <c r="F345" i="7"/>
  <c r="C345" i="7" s="1"/>
  <c r="F396" i="7"/>
  <c r="C396" i="7" s="1"/>
  <c r="F344" i="7"/>
  <c r="B344" i="7" s="1"/>
  <c r="F433" i="7"/>
  <c r="B433" i="7" s="1"/>
  <c r="Y14" i="2"/>
  <c r="S443" i="7"/>
  <c r="S459" i="7"/>
  <c r="S451" i="7"/>
  <c r="S454" i="7"/>
  <c r="S446" i="7"/>
  <c r="S445" i="7"/>
  <c r="S431" i="7"/>
  <c r="S425" i="7"/>
  <c r="S429" i="7"/>
  <c r="S430" i="7"/>
  <c r="S410" i="7"/>
  <c r="S402" i="7"/>
  <c r="S403" i="7"/>
  <c r="S415" i="7"/>
  <c r="S406" i="7"/>
  <c r="S398" i="7"/>
  <c r="S408" i="7"/>
  <c r="S393" i="7"/>
  <c r="S385" i="7"/>
  <c r="S381" i="7"/>
  <c r="S373" i="7"/>
  <c r="S366" i="7"/>
  <c r="S369" i="7"/>
  <c r="S358" i="7"/>
  <c r="S367" i="7"/>
  <c r="S351" i="7"/>
  <c r="S365" i="7"/>
  <c r="S359" i="7"/>
  <c r="S395" i="7"/>
  <c r="S362" i="7"/>
  <c r="S356" i="7"/>
  <c r="S368" i="7"/>
  <c r="S360" i="7"/>
  <c r="S361" i="7"/>
  <c r="S353" i="7"/>
  <c r="S352" i="7"/>
  <c r="S350" i="7"/>
  <c r="P346" i="7"/>
  <c r="P344" i="7"/>
  <c r="P347" i="7"/>
  <c r="P343" i="7"/>
  <c r="S343" i="7" s="1"/>
  <c r="P345" i="7"/>
  <c r="Z25" i="2"/>
  <c r="Y25" i="2"/>
  <c r="S25" i="2"/>
  <c r="Z24" i="2"/>
  <c r="S24" i="2"/>
  <c r="Y24" i="2"/>
  <c r="Z23" i="2"/>
  <c r="W23" i="2"/>
  <c r="S23" i="2"/>
  <c r="Y23" i="2"/>
  <c r="W22" i="2"/>
  <c r="Z22" i="2"/>
  <c r="Y22" i="2"/>
  <c r="S22" i="2"/>
  <c r="Z21" i="2"/>
  <c r="W21" i="2"/>
  <c r="S21" i="2"/>
  <c r="Y21" i="2"/>
  <c r="Z20" i="2"/>
  <c r="W20" i="2"/>
  <c r="Y20" i="2"/>
  <c r="S20" i="2"/>
  <c r="Z19" i="2"/>
  <c r="W19" i="2"/>
  <c r="Y19" i="2"/>
  <c r="S19" i="2"/>
  <c r="W18" i="2"/>
  <c r="Z18" i="2"/>
  <c r="Y18" i="2"/>
  <c r="S18" i="2"/>
  <c r="Y17" i="2"/>
  <c r="S17" i="2"/>
  <c r="Z16" i="2"/>
  <c r="W16" i="2"/>
  <c r="S16" i="2"/>
  <c r="Y16" i="2"/>
  <c r="Z15" i="2"/>
  <c r="W15" i="2"/>
  <c r="S15" i="2"/>
  <c r="Y15" i="2"/>
  <c r="Z14" i="2"/>
  <c r="W14" i="2"/>
  <c r="W13" i="2"/>
  <c r="Z13" i="2"/>
  <c r="EO11" i="1"/>
  <c r="S13" i="2"/>
  <c r="Y13" i="2"/>
  <c r="W12" i="2"/>
  <c r="Y12" i="2"/>
  <c r="Z12" i="2"/>
  <c r="S12" i="2"/>
  <c r="EO14" i="1"/>
  <c r="EN77" i="1"/>
  <c r="S11" i="2"/>
  <c r="Y11" i="2"/>
  <c r="Z10" i="2"/>
  <c r="S10" i="2"/>
  <c r="Z9" i="2"/>
  <c r="W9" i="2"/>
  <c r="Y9" i="2"/>
  <c r="S9" i="2"/>
  <c r="W8" i="2"/>
  <c r="Z8" i="2"/>
  <c r="Y8" i="2"/>
  <c r="S8" i="2"/>
  <c r="Z7" i="2"/>
  <c r="S7" i="2"/>
  <c r="W6" i="2"/>
  <c r="Y6" i="2"/>
  <c r="ER8" i="1"/>
  <c r="EO74" i="1"/>
  <c r="EO32" i="1"/>
  <c r="EO8" i="1"/>
  <c r="EM77" i="1"/>
  <c r="F386" i="7"/>
  <c r="A386" i="7" s="1"/>
  <c r="F378" i="7"/>
  <c r="G378" i="7" s="1"/>
  <c r="F393" i="7"/>
  <c r="F411" i="7"/>
  <c r="D411" i="7" s="1"/>
  <c r="F403" i="7"/>
  <c r="B403" i="7" s="1"/>
  <c r="F395" i="7"/>
  <c r="D395" i="7" s="1"/>
  <c r="F432" i="7"/>
  <c r="B432" i="7" s="1"/>
  <c r="F424" i="7"/>
  <c r="C424" i="7" s="1"/>
  <c r="F440" i="7"/>
  <c r="C440" i="7" s="1"/>
  <c r="F455" i="7"/>
  <c r="B455" i="7" s="1"/>
  <c r="F447" i="7"/>
  <c r="B447" i="7" s="1"/>
  <c r="F439" i="7"/>
  <c r="A439" i="7" s="1"/>
  <c r="F456" i="7"/>
  <c r="E456" i="7" s="1"/>
  <c r="F367" i="7"/>
  <c r="A367" i="7" s="1"/>
  <c r="F385" i="7"/>
  <c r="C385" i="7" s="1"/>
  <c r="F377" i="7"/>
  <c r="C377" i="7" s="1"/>
  <c r="F392" i="7"/>
  <c r="C392" i="7" s="1"/>
  <c r="F410" i="7"/>
  <c r="C410" i="7" s="1"/>
  <c r="F402" i="7"/>
  <c r="A402" i="7" s="1"/>
  <c r="F417" i="7"/>
  <c r="D417" i="7" s="1"/>
  <c r="F431" i="7"/>
  <c r="E431" i="7" s="1"/>
  <c r="F423" i="7"/>
  <c r="A423" i="7" s="1"/>
  <c r="F462" i="7"/>
  <c r="D462" i="7" s="1"/>
  <c r="F454" i="7"/>
  <c r="D454" i="7" s="1"/>
  <c r="F446" i="7"/>
  <c r="E446" i="7" s="1"/>
  <c r="F425" i="7"/>
  <c r="E425" i="7" s="1"/>
  <c r="F448" i="7"/>
  <c r="D448" i="7" s="1"/>
  <c r="F359" i="7"/>
  <c r="E359" i="7" s="1"/>
  <c r="F384" i="7"/>
  <c r="A384" i="7" s="1"/>
  <c r="F376" i="7"/>
  <c r="A376" i="7" s="1"/>
  <c r="F394" i="7"/>
  <c r="E394" i="7" s="1"/>
  <c r="F409" i="7"/>
  <c r="C409" i="7" s="1"/>
  <c r="F401" i="7"/>
  <c r="D401" i="7" s="1"/>
  <c r="F438" i="7"/>
  <c r="D438" i="7" s="1"/>
  <c r="F430" i="7"/>
  <c r="B430" i="7" s="1"/>
  <c r="F422" i="7"/>
  <c r="F461" i="7"/>
  <c r="E461" i="7" s="1"/>
  <c r="F453" i="7"/>
  <c r="A453" i="7" s="1"/>
  <c r="F445" i="7"/>
  <c r="B445" i="7" s="1"/>
  <c r="F351" i="7"/>
  <c r="E351" i="7" s="1"/>
  <c r="F383" i="7"/>
  <c r="E383" i="7" s="1"/>
  <c r="F375" i="7"/>
  <c r="E375" i="7" s="1"/>
  <c r="F416" i="7"/>
  <c r="F408" i="7"/>
  <c r="B408" i="7" s="1"/>
  <c r="F400" i="7"/>
  <c r="D400" i="7" s="1"/>
  <c r="F437" i="7"/>
  <c r="D437" i="7" s="1"/>
  <c r="F429" i="7"/>
  <c r="E429" i="7" s="1"/>
  <c r="F421" i="7"/>
  <c r="E421" i="7" s="1"/>
  <c r="F460" i="7"/>
  <c r="A460" i="7" s="1"/>
  <c r="F452" i="7"/>
  <c r="E452" i="7" s="1"/>
  <c r="F444" i="7"/>
  <c r="E444" i="7" s="1"/>
  <c r="F382" i="7"/>
  <c r="B382" i="7" s="1"/>
  <c r="F374" i="7"/>
  <c r="G374" i="7" s="1"/>
  <c r="F415" i="7"/>
  <c r="C415" i="7" s="1"/>
  <c r="F407" i="7"/>
  <c r="C407" i="7" s="1"/>
  <c r="F399" i="7"/>
  <c r="F436" i="7"/>
  <c r="D436" i="7" s="1"/>
  <c r="F428" i="7"/>
  <c r="E428" i="7" s="1"/>
  <c r="F420" i="7"/>
  <c r="A420" i="7" s="1"/>
  <c r="F459" i="7"/>
  <c r="E459" i="7" s="1"/>
  <c r="F451" i="7"/>
  <c r="C451" i="7" s="1"/>
  <c r="F443" i="7"/>
  <c r="D443" i="7" s="1"/>
  <c r="F389" i="7"/>
  <c r="F381" i="7"/>
  <c r="F373" i="7"/>
  <c r="A373" i="7" s="1"/>
  <c r="F414" i="7"/>
  <c r="E414" i="7" s="1"/>
  <c r="F406" i="7"/>
  <c r="B406" i="7" s="1"/>
  <c r="F398" i="7"/>
  <c r="F435" i="7"/>
  <c r="D435" i="7" s="1"/>
  <c r="F427" i="7"/>
  <c r="D427" i="7" s="1"/>
  <c r="F419" i="7"/>
  <c r="B419" i="7" s="1"/>
  <c r="F458" i="7"/>
  <c r="B458" i="7" s="1"/>
  <c r="F450" i="7"/>
  <c r="A450" i="7" s="1"/>
  <c r="F442" i="7"/>
  <c r="B442" i="7" s="1"/>
  <c r="F388" i="7"/>
  <c r="F380" i="7"/>
  <c r="F391" i="7"/>
  <c r="G391" i="7" s="1"/>
  <c r="F413" i="7"/>
  <c r="E413" i="7" s="1"/>
  <c r="F405" i="7"/>
  <c r="F397" i="7"/>
  <c r="D397" i="7" s="1"/>
  <c r="F434" i="7"/>
  <c r="D434" i="7" s="1"/>
  <c r="F426" i="7"/>
  <c r="C426" i="7" s="1"/>
  <c r="F418" i="7"/>
  <c r="F457" i="7"/>
  <c r="F449" i="7"/>
  <c r="C449" i="7" s="1"/>
  <c r="F441" i="7"/>
  <c r="A441" i="7" s="1"/>
  <c r="F366" i="7"/>
  <c r="G366" i="7" s="1"/>
  <c r="F358" i="7"/>
  <c r="G358" i="7" s="1"/>
  <c r="F350" i="7"/>
  <c r="G350" i="7" s="1"/>
  <c r="F365" i="7"/>
  <c r="G365" i="7" s="1"/>
  <c r="F357" i="7"/>
  <c r="G357" i="7" s="1"/>
  <c r="F349" i="7"/>
  <c r="G349" i="7" s="1"/>
  <c r="F364" i="7"/>
  <c r="G364" i="7" s="1"/>
  <c r="F356" i="7"/>
  <c r="G356" i="7" s="1"/>
  <c r="F348" i="7"/>
  <c r="G348" i="7" s="1"/>
  <c r="F363" i="7"/>
  <c r="G363" i="7" s="1"/>
  <c r="F355" i="7"/>
  <c r="G355" i="7" s="1"/>
  <c r="F370" i="7"/>
  <c r="G370" i="7" s="1"/>
  <c r="F362" i="7"/>
  <c r="G362" i="7" s="1"/>
  <c r="F354" i="7"/>
  <c r="G354" i="7" s="1"/>
  <c r="F369" i="7"/>
  <c r="G369" i="7" s="1"/>
  <c r="F361" i="7"/>
  <c r="G361" i="7" s="1"/>
  <c r="F353" i="7"/>
  <c r="G353" i="7" s="1"/>
  <c r="F371" i="7"/>
  <c r="F368" i="7"/>
  <c r="G368" i="7" s="1"/>
  <c r="F360" i="7"/>
  <c r="G360" i="7" s="1"/>
  <c r="F352" i="7"/>
  <c r="G352" i="7" s="1"/>
  <c r="F372" i="7"/>
  <c r="S404" i="7" l="1"/>
  <c r="S355" i="7"/>
  <c r="S421" i="7"/>
  <c r="S386" i="7"/>
  <c r="S391" i="7"/>
  <c r="S387" i="7"/>
  <c r="S380" i="7"/>
  <c r="S379" i="7"/>
  <c r="S371" i="7"/>
  <c r="S409" i="7"/>
  <c r="S397" i="7"/>
  <c r="S433" i="7"/>
  <c r="B343" i="7"/>
  <c r="E343" i="7"/>
  <c r="G343" i="7"/>
  <c r="C343" i="7"/>
  <c r="D343" i="7"/>
  <c r="D379" i="7"/>
  <c r="B379" i="7"/>
  <c r="E379" i="7"/>
  <c r="C379" i="7"/>
  <c r="G379" i="7"/>
  <c r="B387" i="7"/>
  <c r="G387" i="7"/>
  <c r="C387" i="7"/>
  <c r="D387" i="7"/>
  <c r="E387" i="7"/>
  <c r="S458" i="7"/>
  <c r="S457" i="7"/>
  <c r="S456" i="7"/>
  <c r="S447" i="7"/>
  <c r="S440" i="7"/>
  <c r="S417" i="7"/>
  <c r="S349" i="7"/>
  <c r="S346" i="7"/>
  <c r="S344" i="7"/>
  <c r="S348" i="7"/>
  <c r="S384" i="7"/>
  <c r="S452" i="7"/>
  <c r="S448" i="7"/>
  <c r="S392" i="7"/>
  <c r="S378" i="7"/>
  <c r="S388" i="7"/>
  <c r="S413" i="7"/>
  <c r="S405" i="7"/>
  <c r="S407" i="7"/>
  <c r="S424" i="7"/>
  <c r="S401" i="7"/>
  <c r="S399" i="7"/>
  <c r="G346" i="7"/>
  <c r="G345" i="7"/>
  <c r="S396" i="7"/>
  <c r="A345" i="7"/>
  <c r="D345" i="7"/>
  <c r="B345" i="7"/>
  <c r="B390" i="7"/>
  <c r="E345" i="7"/>
  <c r="C344" i="7"/>
  <c r="E344" i="7"/>
  <c r="E390" i="7"/>
  <c r="C390" i="7"/>
  <c r="A390" i="7"/>
  <c r="A344" i="7"/>
  <c r="G344" i="7"/>
  <c r="D344" i="7"/>
  <c r="D390" i="7"/>
  <c r="D433" i="7"/>
  <c r="D347" i="7"/>
  <c r="B347" i="7"/>
  <c r="A433" i="7"/>
  <c r="A347" i="7"/>
  <c r="C433" i="7"/>
  <c r="G347" i="7"/>
  <c r="E433" i="7"/>
  <c r="C347" i="7"/>
  <c r="E404" i="7"/>
  <c r="D404" i="7"/>
  <c r="B404" i="7"/>
  <c r="A404" i="7"/>
  <c r="S375" i="7"/>
  <c r="S422" i="7"/>
  <c r="D412" i="7"/>
  <c r="S455" i="7"/>
  <c r="E412" i="7"/>
  <c r="S354" i="7"/>
  <c r="G412" i="7"/>
  <c r="S363" i="7"/>
  <c r="S442" i="7"/>
  <c r="B412" i="7"/>
  <c r="S412" i="7"/>
  <c r="S432" i="7"/>
  <c r="A412" i="7"/>
  <c r="E346" i="7"/>
  <c r="B396" i="7"/>
  <c r="G404" i="7"/>
  <c r="G433" i="7"/>
  <c r="B346" i="7"/>
  <c r="A346" i="7"/>
  <c r="G396" i="7"/>
  <c r="A396" i="7"/>
  <c r="D396" i="7"/>
  <c r="E396" i="7"/>
  <c r="C346" i="7"/>
  <c r="S347" i="7"/>
  <c r="S345" i="7"/>
  <c r="ES8" i="1"/>
  <c r="A432" i="7"/>
  <c r="G385" i="7"/>
  <c r="D432" i="7"/>
  <c r="E385" i="7"/>
  <c r="E462" i="7"/>
  <c r="B394" i="7"/>
  <c r="E403" i="7"/>
  <c r="G377" i="7"/>
  <c r="E455" i="7"/>
  <c r="D428" i="7"/>
  <c r="B438" i="7"/>
  <c r="A392" i="7"/>
  <c r="B461" i="7"/>
  <c r="C374" i="7"/>
  <c r="B456" i="7"/>
  <c r="B384" i="7"/>
  <c r="A431" i="7"/>
  <c r="C435" i="7"/>
  <c r="E449" i="7"/>
  <c r="D461" i="7"/>
  <c r="B446" i="7"/>
  <c r="C401" i="7"/>
  <c r="C386" i="7"/>
  <c r="B391" i="7"/>
  <c r="C391" i="7"/>
  <c r="E391" i="7"/>
  <c r="B435" i="7"/>
  <c r="E374" i="7"/>
  <c r="D403" i="7"/>
  <c r="E451" i="7"/>
  <c r="E400" i="7"/>
  <c r="A449" i="7"/>
  <c r="G384" i="7"/>
  <c r="E435" i="7"/>
  <c r="D449" i="7"/>
  <c r="B400" i="7"/>
  <c r="A391" i="7"/>
  <c r="D456" i="7"/>
  <c r="A374" i="7"/>
  <c r="C400" i="7"/>
  <c r="D384" i="7"/>
  <c r="B451" i="7"/>
  <c r="C403" i="7"/>
  <c r="C384" i="7"/>
  <c r="D451" i="7"/>
  <c r="C461" i="7"/>
  <c r="D391" i="7"/>
  <c r="D374" i="7"/>
  <c r="C456" i="7"/>
  <c r="E384" i="7"/>
  <c r="B431" i="7"/>
  <c r="C431" i="7"/>
  <c r="C383" i="7"/>
  <c r="E401" i="7"/>
  <c r="B386" i="7"/>
  <c r="B383" i="7"/>
  <c r="G392" i="7"/>
  <c r="B373" i="7"/>
  <c r="B434" i="7"/>
  <c r="G386" i="7"/>
  <c r="E436" i="7"/>
  <c r="D392" i="7"/>
  <c r="D440" i="7"/>
  <c r="A436" i="7"/>
  <c r="D386" i="7"/>
  <c r="A401" i="7"/>
  <c r="D460" i="7"/>
  <c r="C446" i="7"/>
  <c r="B440" i="7"/>
  <c r="C373" i="7"/>
  <c r="E392" i="7"/>
  <c r="E440" i="7"/>
  <c r="D446" i="7"/>
  <c r="C450" i="7"/>
  <c r="B392" i="7"/>
  <c r="A383" i="7"/>
  <c r="E460" i="7"/>
  <c r="D373" i="7"/>
  <c r="E386" i="7"/>
  <c r="G376" i="7"/>
  <c r="D375" i="7"/>
  <c r="C430" i="7"/>
  <c r="C447" i="7"/>
  <c r="D420" i="7"/>
  <c r="D430" i="7"/>
  <c r="D402" i="7"/>
  <c r="B414" i="7"/>
  <c r="C414" i="7"/>
  <c r="C438" i="7"/>
  <c r="A410" i="7"/>
  <c r="D410" i="7"/>
  <c r="G375" i="7"/>
  <c r="D425" i="7"/>
  <c r="D414" i="7"/>
  <c r="C425" i="7"/>
  <c r="D452" i="7"/>
  <c r="A426" i="7"/>
  <c r="C442" i="7"/>
  <c r="E438" i="7"/>
  <c r="A378" i="7"/>
  <c r="A442" i="7"/>
  <c r="A375" i="7"/>
  <c r="D385" i="7"/>
  <c r="E407" i="7"/>
  <c r="B462" i="7"/>
  <c r="C432" i="7"/>
  <c r="A407" i="7"/>
  <c r="C445" i="7"/>
  <c r="A445" i="7"/>
  <c r="E419" i="7"/>
  <c r="B385" i="7"/>
  <c r="A385" i="7"/>
  <c r="C462" i="7"/>
  <c r="D458" i="7"/>
  <c r="C434" i="7"/>
  <c r="E415" i="7"/>
  <c r="G359" i="7"/>
  <c r="B437" i="7"/>
  <c r="E376" i="7"/>
  <c r="E443" i="7"/>
  <c r="E427" i="7"/>
  <c r="D367" i="7"/>
  <c r="C367" i="7"/>
  <c r="B395" i="7"/>
  <c r="E395" i="7"/>
  <c r="E367" i="7"/>
  <c r="E441" i="7"/>
  <c r="B423" i="7"/>
  <c r="C441" i="7"/>
  <c r="B427" i="7"/>
  <c r="D441" i="7"/>
  <c r="C427" i="7"/>
  <c r="C443" i="7"/>
  <c r="B413" i="7"/>
  <c r="B453" i="7"/>
  <c r="D453" i="7"/>
  <c r="C423" i="7"/>
  <c r="E423" i="7"/>
  <c r="B443" i="7"/>
  <c r="C395" i="7"/>
  <c r="B376" i="7"/>
  <c r="C453" i="7"/>
  <c r="G367" i="7"/>
  <c r="B367" i="7"/>
  <c r="C376" i="7"/>
  <c r="C413" i="7"/>
  <c r="E437" i="7"/>
  <c r="A415" i="7"/>
  <c r="C437" i="7"/>
  <c r="D413" i="7"/>
  <c r="A413" i="7"/>
  <c r="B415" i="7"/>
  <c r="D376" i="7"/>
  <c r="E380" i="7"/>
  <c r="A380" i="7"/>
  <c r="B439" i="7"/>
  <c r="A457" i="7"/>
  <c r="C359" i="7"/>
  <c r="E411" i="7"/>
  <c r="B380" i="7"/>
  <c r="B457" i="7"/>
  <c r="G457" i="7"/>
  <c r="A408" i="7"/>
  <c r="G408" i="7"/>
  <c r="E382" i="7"/>
  <c r="E418" i="7"/>
  <c r="G418" i="7"/>
  <c r="A416" i="7"/>
  <c r="G416" i="7"/>
  <c r="G393" i="7"/>
  <c r="E430" i="7"/>
  <c r="E426" i="7"/>
  <c r="G426" i="7"/>
  <c r="E442" i="7"/>
  <c r="G442" i="7"/>
  <c r="A414" i="7"/>
  <c r="G414" i="7"/>
  <c r="C428" i="7"/>
  <c r="G428" i="7"/>
  <c r="C452" i="7"/>
  <c r="G452" i="7"/>
  <c r="A438" i="7"/>
  <c r="G438" i="7"/>
  <c r="B425" i="7"/>
  <c r="G425" i="7"/>
  <c r="E410" i="7"/>
  <c r="G410" i="7"/>
  <c r="D455" i="7"/>
  <c r="G455" i="7"/>
  <c r="A398" i="7"/>
  <c r="G398" i="7"/>
  <c r="B417" i="7"/>
  <c r="G417" i="7"/>
  <c r="C444" i="7"/>
  <c r="G444" i="7"/>
  <c r="E420" i="7"/>
  <c r="D398" i="7"/>
  <c r="B448" i="7"/>
  <c r="B402" i="7"/>
  <c r="D416" i="7"/>
  <c r="A447" i="7"/>
  <c r="A428" i="7"/>
  <c r="A444" i="7"/>
  <c r="A425" i="7"/>
  <c r="D426" i="7"/>
  <c r="B444" i="7"/>
  <c r="E434" i="7"/>
  <c r="G434" i="7"/>
  <c r="E450" i="7"/>
  <c r="G450" i="7"/>
  <c r="C436" i="7"/>
  <c r="G436" i="7"/>
  <c r="C460" i="7"/>
  <c r="G460" i="7"/>
  <c r="B401" i="7"/>
  <c r="G401" i="7"/>
  <c r="A446" i="7"/>
  <c r="G446" i="7"/>
  <c r="A440" i="7"/>
  <c r="G440" i="7"/>
  <c r="A459" i="7"/>
  <c r="G459" i="7"/>
  <c r="A422" i="7"/>
  <c r="G422" i="7"/>
  <c r="A411" i="7"/>
  <c r="G411" i="7"/>
  <c r="B422" i="7"/>
  <c r="D459" i="7"/>
  <c r="C380" i="7"/>
  <c r="A406" i="7"/>
  <c r="G406" i="7"/>
  <c r="C459" i="7"/>
  <c r="E398" i="7"/>
  <c r="D380" i="7"/>
  <c r="B359" i="7"/>
  <c r="D388" i="7"/>
  <c r="D444" i="7"/>
  <c r="E388" i="7"/>
  <c r="C422" i="7"/>
  <c r="D382" i="7"/>
  <c r="B416" i="7"/>
  <c r="C416" i="7"/>
  <c r="C448" i="7"/>
  <c r="B418" i="7"/>
  <c r="A388" i="7"/>
  <c r="B388" i="7"/>
  <c r="C439" i="7"/>
  <c r="A382" i="7"/>
  <c r="G380" i="7"/>
  <c r="G397" i="7"/>
  <c r="E458" i="7"/>
  <c r="G458" i="7"/>
  <c r="D399" i="7"/>
  <c r="G399" i="7"/>
  <c r="A421" i="7"/>
  <c r="G421" i="7"/>
  <c r="B409" i="7"/>
  <c r="G409" i="7"/>
  <c r="A454" i="7"/>
  <c r="G454" i="7"/>
  <c r="G424" i="7"/>
  <c r="A359" i="7"/>
  <c r="C411" i="7"/>
  <c r="A448" i="7"/>
  <c r="G448" i="7"/>
  <c r="E439" i="7"/>
  <c r="C457" i="7"/>
  <c r="C406" i="7"/>
  <c r="D457" i="7"/>
  <c r="E417" i="7"/>
  <c r="A418" i="7"/>
  <c r="B375" i="7"/>
  <c r="E448" i="7"/>
  <c r="B452" i="7"/>
  <c r="C455" i="7"/>
  <c r="A417" i="7"/>
  <c r="G388" i="7"/>
  <c r="G405" i="7"/>
  <c r="A419" i="7"/>
  <c r="G419" i="7"/>
  <c r="D407" i="7"/>
  <c r="G407" i="7"/>
  <c r="A429" i="7"/>
  <c r="G429" i="7"/>
  <c r="E445" i="7"/>
  <c r="G445" i="7"/>
  <c r="D394" i="7"/>
  <c r="G394" i="7"/>
  <c r="A462" i="7"/>
  <c r="G462" i="7"/>
  <c r="G432" i="7"/>
  <c r="C382" i="7"/>
  <c r="C398" i="7"/>
  <c r="E457" i="7"/>
  <c r="E408" i="7"/>
  <c r="A430" i="7"/>
  <c r="G430" i="7"/>
  <c r="D447" i="7"/>
  <c r="G447" i="7"/>
  <c r="B398" i="7"/>
  <c r="E447" i="7"/>
  <c r="B411" i="7"/>
  <c r="B459" i="7"/>
  <c r="D422" i="7"/>
  <c r="E406" i="7"/>
  <c r="E422" i="7"/>
  <c r="D408" i="7"/>
  <c r="E416" i="7"/>
  <c r="C375" i="7"/>
  <c r="A393" i="7"/>
  <c r="E378" i="7"/>
  <c r="D442" i="7"/>
  <c r="B441" i="7"/>
  <c r="G441" i="7"/>
  <c r="G413" i="7"/>
  <c r="A427" i="7"/>
  <c r="G427" i="7"/>
  <c r="A443" i="7"/>
  <c r="G443" i="7"/>
  <c r="D415" i="7"/>
  <c r="G415" i="7"/>
  <c r="A437" i="7"/>
  <c r="G437" i="7"/>
  <c r="E453" i="7"/>
  <c r="G453" i="7"/>
  <c r="D423" i="7"/>
  <c r="G423" i="7"/>
  <c r="A395" i="7"/>
  <c r="G395" i="7"/>
  <c r="D439" i="7"/>
  <c r="G439" i="7"/>
  <c r="C420" i="7"/>
  <c r="G420" i="7"/>
  <c r="E402" i="7"/>
  <c r="G402" i="7"/>
  <c r="E393" i="7"/>
  <c r="D359" i="7"/>
  <c r="C393" i="7"/>
  <c r="C417" i="7"/>
  <c r="D393" i="7"/>
  <c r="D406" i="7"/>
  <c r="C408" i="7"/>
  <c r="B378" i="7"/>
  <c r="B410" i="7"/>
  <c r="B426" i="7"/>
  <c r="A455" i="7"/>
  <c r="C378" i="7"/>
  <c r="C402" i="7"/>
  <c r="C418" i="7"/>
  <c r="A452" i="7"/>
  <c r="D378" i="7"/>
  <c r="B393" i="7"/>
  <c r="B420" i="7"/>
  <c r="B428" i="7"/>
  <c r="G382" i="7"/>
  <c r="B449" i="7"/>
  <c r="G449" i="7"/>
  <c r="A435" i="7"/>
  <c r="G435" i="7"/>
  <c r="A451" i="7"/>
  <c r="G451" i="7"/>
  <c r="A400" i="7"/>
  <c r="G400" i="7"/>
  <c r="A461" i="7"/>
  <c r="G461" i="7"/>
  <c r="D431" i="7"/>
  <c r="G431" i="7"/>
  <c r="A456" i="7"/>
  <c r="G456" i="7"/>
  <c r="A403" i="7"/>
  <c r="G403" i="7"/>
  <c r="E397" i="7"/>
  <c r="E399" i="7"/>
  <c r="B381" i="7"/>
  <c r="C397" i="7"/>
  <c r="E373" i="7"/>
  <c r="D418" i="7"/>
  <c r="E405" i="7"/>
  <c r="G351" i="7"/>
  <c r="E424" i="7"/>
  <c r="A409" i="7"/>
  <c r="D366" i="7"/>
  <c r="A389" i="7"/>
  <c r="B429" i="7"/>
  <c r="E454" i="7"/>
  <c r="C389" i="7"/>
  <c r="A399" i="7"/>
  <c r="D424" i="7"/>
  <c r="B450" i="7"/>
  <c r="A394" i="7"/>
  <c r="B436" i="7"/>
  <c r="B374" i="7"/>
  <c r="B399" i="7"/>
  <c r="D377" i="7"/>
  <c r="D409" i="7"/>
  <c r="A424" i="7"/>
  <c r="E377" i="7"/>
  <c r="A405" i="7"/>
  <c r="B405" i="7"/>
  <c r="D429" i="7"/>
  <c r="A377" i="7"/>
  <c r="E389" i="7"/>
  <c r="D450" i="7"/>
  <c r="B377" i="7"/>
  <c r="C421" i="7"/>
  <c r="D381" i="7"/>
  <c r="C351" i="7"/>
  <c r="B454" i="7"/>
  <c r="C419" i="7"/>
  <c r="D419" i="7"/>
  <c r="A458" i="7"/>
  <c r="D405" i="7"/>
  <c r="B460" i="7"/>
  <c r="C399" i="7"/>
  <c r="G373" i="7"/>
  <c r="D351" i="7"/>
  <c r="C454" i="7"/>
  <c r="B351" i="7"/>
  <c r="A351" i="7"/>
  <c r="A381" i="7"/>
  <c r="B389" i="7"/>
  <c r="B421" i="7"/>
  <c r="A434" i="7"/>
  <c r="C381" i="7"/>
  <c r="C429" i="7"/>
  <c r="D389" i="7"/>
  <c r="B407" i="7"/>
  <c r="E432" i="7"/>
  <c r="D445" i="7"/>
  <c r="C458" i="7"/>
  <c r="C388" i="7"/>
  <c r="D383" i="7"/>
  <c r="C394" i="7"/>
  <c r="G381" i="7"/>
  <c r="G383" i="7"/>
  <c r="A397" i="7"/>
  <c r="E409" i="7"/>
  <c r="B424" i="7"/>
  <c r="B397" i="7"/>
  <c r="C405" i="7"/>
  <c r="D421" i="7"/>
  <c r="E381" i="7"/>
  <c r="G389" i="7"/>
  <c r="C371" i="7"/>
  <c r="G371" i="7"/>
  <c r="C361" i="7"/>
  <c r="D372" i="7"/>
  <c r="G372" i="7"/>
  <c r="E354" i="7"/>
  <c r="D352" i="7"/>
  <c r="D365" i="7"/>
  <c r="E353" i="7"/>
  <c r="A361" i="7"/>
  <c r="D369" i="7"/>
  <c r="A366" i="7"/>
  <c r="B366" i="7"/>
  <c r="E348" i="7"/>
  <c r="B371" i="7"/>
  <c r="E372" i="7"/>
  <c r="B353" i="7"/>
  <c r="A369" i="7"/>
  <c r="C363" i="7"/>
  <c r="E350" i="7"/>
  <c r="D361" i="7"/>
  <c r="E363" i="7"/>
  <c r="A371" i="7"/>
  <c r="A358" i="7"/>
  <c r="B358" i="7"/>
  <c r="D358" i="7"/>
  <c r="C369" i="7"/>
  <c r="B361" i="7"/>
  <c r="A363" i="7"/>
  <c r="B369" i="7"/>
  <c r="B362" i="7"/>
  <c r="C354" i="7"/>
  <c r="C366" i="7"/>
  <c r="A372" i="7"/>
  <c r="D363" i="7"/>
  <c r="B364" i="7"/>
  <c r="A350" i="7"/>
  <c r="B372" i="7"/>
  <c r="A356" i="7"/>
  <c r="D364" i="7"/>
  <c r="D356" i="7"/>
  <c r="C362" i="7"/>
  <c r="E364" i="7"/>
  <c r="A364" i="7"/>
  <c r="D354" i="7"/>
  <c r="B356" i="7"/>
  <c r="E356" i="7"/>
  <c r="B354" i="7"/>
  <c r="C368" i="7"/>
  <c r="C365" i="7"/>
  <c r="C352" i="7"/>
  <c r="D371" i="7"/>
  <c r="B350" i="7"/>
  <c r="A370" i="7"/>
  <c r="B357" i="7"/>
  <c r="B365" i="7"/>
  <c r="C353" i="7"/>
  <c r="E371" i="7"/>
  <c r="C350" i="7"/>
  <c r="A353" i="7"/>
  <c r="E368" i="7"/>
  <c r="E362" i="7"/>
  <c r="D362" i="7"/>
  <c r="C358" i="7"/>
  <c r="C356" i="7"/>
  <c r="C364" i="7"/>
  <c r="E361" i="7"/>
  <c r="A360" i="7"/>
  <c r="A352" i="7"/>
  <c r="D350" i="7"/>
  <c r="A365" i="7"/>
  <c r="B363" i="7"/>
  <c r="E369" i="7"/>
  <c r="D353" i="7"/>
  <c r="B352" i="7"/>
  <c r="E365" i="7"/>
  <c r="C348" i="7"/>
  <c r="C372" i="7"/>
  <c r="A354" i="7"/>
  <c r="D360" i="7"/>
  <c r="A368" i="7"/>
  <c r="B355" i="7"/>
  <c r="E352" i="7"/>
  <c r="A349" i="7"/>
  <c r="D355" i="7"/>
  <c r="C357" i="7"/>
  <c r="C360" i="7"/>
  <c r="A357" i="7"/>
  <c r="D349" i="7"/>
  <c r="B368" i="7"/>
  <c r="A362" i="7"/>
  <c r="D357" i="7"/>
  <c r="C370" i="7"/>
  <c r="E357" i="7"/>
  <c r="D370" i="7"/>
  <c r="A355" i="7"/>
  <c r="C349" i="7"/>
  <c r="E349" i="7"/>
  <c r="D348" i="7"/>
  <c r="A348" i="7"/>
  <c r="B348" i="7"/>
  <c r="D368" i="7"/>
  <c r="E360" i="7"/>
  <c r="B349" i="7"/>
  <c r="C355" i="7"/>
  <c r="E370" i="7"/>
  <c r="E358" i="7"/>
  <c r="B360" i="7"/>
  <c r="E355" i="7"/>
  <c r="B370" i="7"/>
  <c r="E366" i="7"/>
  <c r="L23" i="2" l="1"/>
  <c r="L20" i="2"/>
  <c r="O20" i="2"/>
  <c r="L21" i="2"/>
  <c r="O21" i="2"/>
  <c r="L22" i="2"/>
  <c r="O22" i="2"/>
  <c r="O23" i="2"/>
  <c r="L24" i="2"/>
  <c r="O24" i="2"/>
  <c r="EJ76" i="1"/>
  <c r="EI76" i="1"/>
  <c r="EF76" i="1"/>
  <c r="EH76" i="1" s="1"/>
  <c r="EK75" i="1"/>
  <c r="EH75" i="1"/>
  <c r="EK74" i="1"/>
  <c r="EH74" i="1"/>
  <c r="EJ73" i="1"/>
  <c r="EI73" i="1"/>
  <c r="EG73" i="1"/>
  <c r="EF73" i="1"/>
  <c r="EK72" i="1"/>
  <c r="EH72" i="1"/>
  <c r="EK71" i="1"/>
  <c r="EH71" i="1"/>
  <c r="EJ70" i="1"/>
  <c r="EI70" i="1"/>
  <c r="EG70" i="1"/>
  <c r="EF70" i="1"/>
  <c r="EK69" i="1"/>
  <c r="EH69" i="1"/>
  <c r="EK68" i="1"/>
  <c r="EH68" i="1"/>
  <c r="EJ67" i="1"/>
  <c r="EI67" i="1"/>
  <c r="EG67" i="1"/>
  <c r="EF67" i="1"/>
  <c r="EK66" i="1"/>
  <c r="EH66" i="1"/>
  <c r="EK65" i="1"/>
  <c r="EH65" i="1"/>
  <c r="EJ64" i="1"/>
  <c r="EI64" i="1"/>
  <c r="EG64" i="1"/>
  <c r="EF64" i="1"/>
  <c r="EK63" i="1"/>
  <c r="EH63" i="1"/>
  <c r="EK62" i="1"/>
  <c r="EH62" i="1"/>
  <c r="EJ61" i="1"/>
  <c r="EI61" i="1"/>
  <c r="EG61" i="1"/>
  <c r="EF61" i="1"/>
  <c r="EH61" i="1" s="1"/>
  <c r="EK60" i="1"/>
  <c r="EH60" i="1"/>
  <c r="EK59" i="1"/>
  <c r="EH59" i="1"/>
  <c r="EJ58" i="1"/>
  <c r="EI58" i="1"/>
  <c r="EG58" i="1"/>
  <c r="EF58" i="1"/>
  <c r="EH58" i="1" s="1"/>
  <c r="EK57" i="1"/>
  <c r="EH57" i="1"/>
  <c r="EK56" i="1"/>
  <c r="EH56" i="1"/>
  <c r="EJ55" i="1"/>
  <c r="EI55" i="1"/>
  <c r="EG55" i="1"/>
  <c r="EF55" i="1"/>
  <c r="EK54" i="1"/>
  <c r="EH54" i="1"/>
  <c r="EK53" i="1"/>
  <c r="EH53" i="1"/>
  <c r="EJ52" i="1"/>
  <c r="EI52" i="1"/>
  <c r="EG52" i="1"/>
  <c r="EF52" i="1"/>
  <c r="EK51" i="1"/>
  <c r="EH51" i="1"/>
  <c r="EK50" i="1"/>
  <c r="EH50" i="1"/>
  <c r="EJ49" i="1"/>
  <c r="EI49" i="1"/>
  <c r="EG49" i="1"/>
  <c r="EF49" i="1"/>
  <c r="EK48" i="1"/>
  <c r="EH48" i="1"/>
  <c r="EK47" i="1"/>
  <c r="EH47" i="1"/>
  <c r="EJ46" i="1"/>
  <c r="EI46" i="1"/>
  <c r="EG46" i="1"/>
  <c r="EF46" i="1"/>
  <c r="EK45" i="1"/>
  <c r="EH45" i="1"/>
  <c r="EK44" i="1"/>
  <c r="EH44" i="1"/>
  <c r="EJ43" i="1"/>
  <c r="EI43" i="1"/>
  <c r="EG43" i="1"/>
  <c r="EF43" i="1"/>
  <c r="EK42" i="1"/>
  <c r="EH42" i="1"/>
  <c r="EK41" i="1"/>
  <c r="EH41" i="1"/>
  <c r="EJ40" i="1"/>
  <c r="EI40" i="1"/>
  <c r="EG40" i="1"/>
  <c r="EF40" i="1"/>
  <c r="EK39" i="1"/>
  <c r="EH39" i="1"/>
  <c r="EK38" i="1"/>
  <c r="EH38" i="1"/>
  <c r="EJ37" i="1"/>
  <c r="EI37" i="1"/>
  <c r="EG37" i="1"/>
  <c r="EF37" i="1"/>
  <c r="EK36" i="1"/>
  <c r="EH36" i="1"/>
  <c r="EK35" i="1"/>
  <c r="EH35" i="1"/>
  <c r="EJ34" i="1"/>
  <c r="EI34" i="1"/>
  <c r="EG34" i="1"/>
  <c r="EF34" i="1"/>
  <c r="EK33" i="1"/>
  <c r="EH33" i="1"/>
  <c r="EK32" i="1"/>
  <c r="EH32" i="1"/>
  <c r="EJ31" i="1"/>
  <c r="EI31" i="1"/>
  <c r="EG31" i="1"/>
  <c r="EF31" i="1"/>
  <c r="EK30" i="1"/>
  <c r="EH30" i="1"/>
  <c r="EK29" i="1"/>
  <c r="EH29" i="1"/>
  <c r="EJ28" i="1"/>
  <c r="EI28" i="1"/>
  <c r="EG28" i="1"/>
  <c r="EF28" i="1"/>
  <c r="EK27" i="1"/>
  <c r="EH27" i="1"/>
  <c r="EK26" i="1"/>
  <c r="EH26" i="1"/>
  <c r="EJ25" i="1"/>
  <c r="EI25" i="1"/>
  <c r="EG25" i="1"/>
  <c r="EF25" i="1"/>
  <c r="EK24" i="1"/>
  <c r="EH24" i="1"/>
  <c r="EK23" i="1"/>
  <c r="EH23" i="1"/>
  <c r="EJ22" i="1"/>
  <c r="EI22" i="1"/>
  <c r="EG22" i="1"/>
  <c r="EF22" i="1"/>
  <c r="EK21" i="1"/>
  <c r="EH21" i="1"/>
  <c r="EK20" i="1"/>
  <c r="EH20" i="1"/>
  <c r="EJ19" i="1"/>
  <c r="EI19" i="1"/>
  <c r="EG19" i="1"/>
  <c r="EF19" i="1"/>
  <c r="EH19" i="1" s="1"/>
  <c r="EK18" i="1"/>
  <c r="EH18" i="1"/>
  <c r="EK17" i="1"/>
  <c r="EH17" i="1"/>
  <c r="EJ16" i="1"/>
  <c r="EI16" i="1"/>
  <c r="EG16" i="1"/>
  <c r="EF16" i="1"/>
  <c r="EH16" i="1" s="1"/>
  <c r="EK15" i="1"/>
  <c r="EH15" i="1"/>
  <c r="EK14" i="1"/>
  <c r="EH14" i="1"/>
  <c r="EJ13" i="1"/>
  <c r="EI13" i="1"/>
  <c r="EG13" i="1"/>
  <c r="EF13" i="1"/>
  <c r="EK12" i="1"/>
  <c r="EH12" i="1"/>
  <c r="EK11" i="1"/>
  <c r="EH11" i="1"/>
  <c r="EJ10" i="1"/>
  <c r="EI10" i="1"/>
  <c r="EG10" i="1"/>
  <c r="EF10" i="1"/>
  <c r="EK9" i="1"/>
  <c r="EH9" i="1"/>
  <c r="EK8" i="1"/>
  <c r="EH8" i="1"/>
  <c r="EC76" i="1"/>
  <c r="EB76" i="1"/>
  <c r="DZ76" i="1"/>
  <c r="DY76" i="1"/>
  <c r="ED75" i="1"/>
  <c r="EA75" i="1"/>
  <c r="ED74" i="1"/>
  <c r="EA74" i="1"/>
  <c r="EC73" i="1"/>
  <c r="EB73" i="1"/>
  <c r="DZ73" i="1"/>
  <c r="DY73" i="1"/>
  <c r="ED72" i="1"/>
  <c r="EA72" i="1"/>
  <c r="ED71" i="1"/>
  <c r="EA71" i="1"/>
  <c r="EC70" i="1"/>
  <c r="EB70" i="1"/>
  <c r="DZ70" i="1"/>
  <c r="DY70" i="1"/>
  <c r="ED69" i="1"/>
  <c r="EA69" i="1"/>
  <c r="ED68" i="1"/>
  <c r="EA68" i="1"/>
  <c r="EC67" i="1"/>
  <c r="EB67" i="1"/>
  <c r="DZ67" i="1"/>
  <c r="DY67" i="1"/>
  <c r="ED66" i="1"/>
  <c r="EA66" i="1"/>
  <c r="ED65" i="1"/>
  <c r="EA65" i="1"/>
  <c r="EC64" i="1"/>
  <c r="EB64" i="1"/>
  <c r="DZ64" i="1"/>
  <c r="DY64" i="1"/>
  <c r="ED63" i="1"/>
  <c r="EA63" i="1"/>
  <c r="ED62" i="1"/>
  <c r="EA62" i="1"/>
  <c r="EC61" i="1"/>
  <c r="EB61" i="1"/>
  <c r="DZ61" i="1"/>
  <c r="DY61" i="1"/>
  <c r="EA61" i="1" s="1"/>
  <c r="ED60" i="1"/>
  <c r="EA60" i="1"/>
  <c r="ED59" i="1"/>
  <c r="EA59" i="1"/>
  <c r="EC58" i="1"/>
  <c r="EB58" i="1"/>
  <c r="DZ58" i="1"/>
  <c r="DY58" i="1"/>
  <c r="ED57" i="1"/>
  <c r="EA57" i="1"/>
  <c r="ED56" i="1"/>
  <c r="EA56" i="1"/>
  <c r="EC55" i="1"/>
  <c r="EB55" i="1"/>
  <c r="DZ55" i="1"/>
  <c r="DY55" i="1"/>
  <c r="ED54" i="1"/>
  <c r="EA54" i="1"/>
  <c r="ED53" i="1"/>
  <c r="EA53" i="1"/>
  <c r="EC52" i="1"/>
  <c r="EB52" i="1"/>
  <c r="DZ52" i="1"/>
  <c r="DY52" i="1"/>
  <c r="ED51" i="1"/>
  <c r="EE51" i="1" s="1"/>
  <c r="EA51" i="1"/>
  <c r="ED50" i="1"/>
  <c r="EA50" i="1"/>
  <c r="EC49" i="1"/>
  <c r="EB49" i="1"/>
  <c r="DZ49" i="1"/>
  <c r="DY49" i="1"/>
  <c r="ED48" i="1"/>
  <c r="EA48" i="1"/>
  <c r="ED47" i="1"/>
  <c r="EA47" i="1"/>
  <c r="EC46" i="1"/>
  <c r="EB46" i="1"/>
  <c r="DZ46" i="1"/>
  <c r="DY46" i="1"/>
  <c r="ED45" i="1"/>
  <c r="EA45" i="1"/>
  <c r="ED44" i="1"/>
  <c r="EA44" i="1"/>
  <c r="EC43" i="1"/>
  <c r="EB43" i="1"/>
  <c r="DZ43" i="1"/>
  <c r="DY43" i="1"/>
  <c r="EA43" i="1" s="1"/>
  <c r="ED42" i="1"/>
  <c r="EA42" i="1"/>
  <c r="ED41" i="1"/>
  <c r="EA41" i="1"/>
  <c r="EC40" i="1"/>
  <c r="EB40" i="1"/>
  <c r="DZ40" i="1"/>
  <c r="DY40" i="1"/>
  <c r="ED39" i="1"/>
  <c r="EA39" i="1"/>
  <c r="ED38" i="1"/>
  <c r="EA38" i="1"/>
  <c r="EC37" i="1"/>
  <c r="EB37" i="1"/>
  <c r="DZ37" i="1"/>
  <c r="DY37" i="1"/>
  <c r="ED36" i="1"/>
  <c r="EA36" i="1"/>
  <c r="ED35" i="1"/>
  <c r="EA35" i="1"/>
  <c r="EC34" i="1"/>
  <c r="EB34" i="1"/>
  <c r="DZ34" i="1"/>
  <c r="DY34" i="1"/>
  <c r="ED33" i="1"/>
  <c r="EA33" i="1"/>
  <c r="ED32" i="1"/>
  <c r="EA32" i="1"/>
  <c r="EC31" i="1"/>
  <c r="EB31" i="1"/>
  <c r="DZ31" i="1"/>
  <c r="DY31" i="1"/>
  <c r="ED30" i="1"/>
  <c r="EA30" i="1"/>
  <c r="ED29" i="1"/>
  <c r="EA29" i="1"/>
  <c r="EC28" i="1"/>
  <c r="EB28" i="1"/>
  <c r="DZ28" i="1"/>
  <c r="DY28" i="1"/>
  <c r="ED27" i="1"/>
  <c r="EA27" i="1"/>
  <c r="ED26" i="1"/>
  <c r="EA26" i="1"/>
  <c r="EC25" i="1"/>
  <c r="EB25" i="1"/>
  <c r="DZ25" i="1"/>
  <c r="DY25" i="1"/>
  <c r="ED24" i="1"/>
  <c r="EA24" i="1"/>
  <c r="ED23" i="1"/>
  <c r="EA23" i="1"/>
  <c r="EC22" i="1"/>
  <c r="EB22" i="1"/>
  <c r="DZ22" i="1"/>
  <c r="DY22" i="1"/>
  <c r="ED21" i="1"/>
  <c r="EA21" i="1"/>
  <c r="ED20" i="1"/>
  <c r="EA20" i="1"/>
  <c r="EC19" i="1"/>
  <c r="EB19" i="1"/>
  <c r="DZ19" i="1"/>
  <c r="DY19" i="1"/>
  <c r="ED18" i="1"/>
  <c r="EA18" i="1"/>
  <c r="ED17" i="1"/>
  <c r="EA17" i="1"/>
  <c r="EC16" i="1"/>
  <c r="EB16" i="1"/>
  <c r="DZ16" i="1"/>
  <c r="DY16" i="1"/>
  <c r="ED15" i="1"/>
  <c r="EA15" i="1"/>
  <c r="ED14" i="1"/>
  <c r="EA14" i="1"/>
  <c r="EC13" i="1"/>
  <c r="EB13" i="1"/>
  <c r="DZ13" i="1"/>
  <c r="DY13" i="1"/>
  <c r="ED12" i="1"/>
  <c r="EA12" i="1"/>
  <c r="ED11" i="1"/>
  <c r="EA11" i="1"/>
  <c r="EC10" i="1"/>
  <c r="EB10" i="1"/>
  <c r="DZ10" i="1"/>
  <c r="DY10" i="1"/>
  <c r="ED9" i="1"/>
  <c r="EA9" i="1"/>
  <c r="ED8" i="1"/>
  <c r="EA8" i="1"/>
  <c r="DV76" i="1"/>
  <c r="DU76" i="1"/>
  <c r="DS76" i="1"/>
  <c r="DR76" i="1"/>
  <c r="DW75" i="1"/>
  <c r="DT75" i="1"/>
  <c r="DW74" i="1"/>
  <c r="DT74" i="1"/>
  <c r="DV73" i="1"/>
  <c r="DU73" i="1"/>
  <c r="DS73" i="1"/>
  <c r="DR73" i="1"/>
  <c r="DW72" i="1"/>
  <c r="DT72" i="1"/>
  <c r="DW71" i="1"/>
  <c r="DT71" i="1"/>
  <c r="DV70" i="1"/>
  <c r="DU70" i="1"/>
  <c r="DS70" i="1"/>
  <c r="DR70" i="1"/>
  <c r="DW69" i="1"/>
  <c r="DT69" i="1"/>
  <c r="DW68" i="1"/>
  <c r="DT68" i="1"/>
  <c r="DV67" i="1"/>
  <c r="DU67" i="1"/>
  <c r="DS67" i="1"/>
  <c r="DR67" i="1"/>
  <c r="DW66" i="1"/>
  <c r="DT66" i="1"/>
  <c r="DW65" i="1"/>
  <c r="DT65" i="1"/>
  <c r="DV64" i="1"/>
  <c r="DU64" i="1"/>
  <c r="DS64" i="1"/>
  <c r="DR64" i="1"/>
  <c r="DW63" i="1"/>
  <c r="DT63" i="1"/>
  <c r="DW62" i="1"/>
  <c r="DT62" i="1"/>
  <c r="DV61" i="1"/>
  <c r="DU61" i="1"/>
  <c r="DS61" i="1"/>
  <c r="DR61" i="1"/>
  <c r="DW60" i="1"/>
  <c r="DT60" i="1"/>
  <c r="DW59" i="1"/>
  <c r="DT59" i="1"/>
  <c r="DV58" i="1"/>
  <c r="DU58" i="1"/>
  <c r="DS58" i="1"/>
  <c r="DR58" i="1"/>
  <c r="DW57" i="1"/>
  <c r="DT57" i="1"/>
  <c r="DW56" i="1"/>
  <c r="DT56" i="1"/>
  <c r="DV55" i="1"/>
  <c r="DU55" i="1"/>
  <c r="DS55" i="1"/>
  <c r="DR55" i="1"/>
  <c r="DW54" i="1"/>
  <c r="DT54" i="1"/>
  <c r="DW53" i="1"/>
  <c r="DT53" i="1"/>
  <c r="DV52" i="1"/>
  <c r="DU52" i="1"/>
  <c r="DS52" i="1"/>
  <c r="DR52" i="1"/>
  <c r="DW51" i="1"/>
  <c r="DT51" i="1"/>
  <c r="DW50" i="1"/>
  <c r="DT50" i="1"/>
  <c r="DV49" i="1"/>
  <c r="DU49" i="1"/>
  <c r="DS49" i="1"/>
  <c r="DR49" i="1"/>
  <c r="DW48" i="1"/>
  <c r="DT48" i="1"/>
  <c r="DW47" i="1"/>
  <c r="DT47" i="1"/>
  <c r="DV46" i="1"/>
  <c r="DU46" i="1"/>
  <c r="DS46" i="1"/>
  <c r="DR46" i="1"/>
  <c r="DW45" i="1"/>
  <c r="DT45" i="1"/>
  <c r="DW44" i="1"/>
  <c r="DT44" i="1"/>
  <c r="DV43" i="1"/>
  <c r="DU43" i="1"/>
  <c r="DS43" i="1"/>
  <c r="DR43" i="1"/>
  <c r="DW42" i="1"/>
  <c r="DT42" i="1"/>
  <c r="DW41" i="1"/>
  <c r="DT41" i="1"/>
  <c r="DV40" i="1"/>
  <c r="DU40" i="1"/>
  <c r="DS40" i="1"/>
  <c r="DR40" i="1"/>
  <c r="DW39" i="1"/>
  <c r="DT39" i="1"/>
  <c r="DW38" i="1"/>
  <c r="DT38" i="1"/>
  <c r="DV37" i="1"/>
  <c r="DU37" i="1"/>
  <c r="DS37" i="1"/>
  <c r="DR37" i="1"/>
  <c r="DW36" i="1"/>
  <c r="DT36" i="1"/>
  <c r="DW35" i="1"/>
  <c r="DT35" i="1"/>
  <c r="DV34" i="1"/>
  <c r="DU34" i="1"/>
  <c r="DS34" i="1"/>
  <c r="DR34" i="1"/>
  <c r="DW33" i="1"/>
  <c r="DT33" i="1"/>
  <c r="DW32" i="1"/>
  <c r="DT32" i="1"/>
  <c r="DV31" i="1"/>
  <c r="DU31" i="1"/>
  <c r="DS31" i="1"/>
  <c r="DR31" i="1"/>
  <c r="DW30" i="1"/>
  <c r="DT30" i="1"/>
  <c r="DW29" i="1"/>
  <c r="DT29" i="1"/>
  <c r="DV28" i="1"/>
  <c r="DU28" i="1"/>
  <c r="DS28" i="1"/>
  <c r="DR28" i="1"/>
  <c r="DW27" i="1"/>
  <c r="DT27" i="1"/>
  <c r="DW26" i="1"/>
  <c r="DT26" i="1"/>
  <c r="DV25" i="1"/>
  <c r="DU25" i="1"/>
  <c r="DS25" i="1"/>
  <c r="DR25" i="1"/>
  <c r="DW24" i="1"/>
  <c r="DT24" i="1"/>
  <c r="DW23" i="1"/>
  <c r="DT23" i="1"/>
  <c r="DV22" i="1"/>
  <c r="DU22" i="1"/>
  <c r="DS22" i="1"/>
  <c r="DR22" i="1"/>
  <c r="DW21" i="1"/>
  <c r="DT21" i="1"/>
  <c r="DW20" i="1"/>
  <c r="DT20" i="1"/>
  <c r="DV19" i="1"/>
  <c r="DU19" i="1"/>
  <c r="DS19" i="1"/>
  <c r="DR19" i="1"/>
  <c r="DW18" i="1"/>
  <c r="DT18" i="1"/>
  <c r="DW17" i="1"/>
  <c r="DT17" i="1"/>
  <c r="DV16" i="1"/>
  <c r="DU16" i="1"/>
  <c r="DS16" i="1"/>
  <c r="DR16" i="1"/>
  <c r="DW15" i="1"/>
  <c r="DT15" i="1"/>
  <c r="DW14" i="1"/>
  <c r="DT14" i="1"/>
  <c r="DV13" i="1"/>
  <c r="DU13" i="1"/>
  <c r="DS13" i="1"/>
  <c r="DR13" i="1"/>
  <c r="DW12" i="1"/>
  <c r="DT12" i="1"/>
  <c r="DW11" i="1"/>
  <c r="DT11" i="1"/>
  <c r="DV10" i="1"/>
  <c r="DU10" i="1"/>
  <c r="DS10" i="1"/>
  <c r="DR10" i="1"/>
  <c r="DW9" i="1"/>
  <c r="DT9" i="1"/>
  <c r="DW8" i="1"/>
  <c r="DT8" i="1"/>
  <c r="DO76" i="1"/>
  <c r="DN76" i="1"/>
  <c r="DL76" i="1"/>
  <c r="DK76" i="1"/>
  <c r="DP75" i="1"/>
  <c r="DM75" i="1"/>
  <c r="DP74" i="1"/>
  <c r="DM74" i="1"/>
  <c r="DO73" i="1"/>
  <c r="DN73" i="1"/>
  <c r="DL73" i="1"/>
  <c r="DK73" i="1"/>
  <c r="DP72" i="1"/>
  <c r="DM72" i="1"/>
  <c r="DP71" i="1"/>
  <c r="DM71" i="1"/>
  <c r="DO70" i="1"/>
  <c r="DN70" i="1"/>
  <c r="DL70" i="1"/>
  <c r="DK70" i="1"/>
  <c r="DP69" i="1"/>
  <c r="DM69" i="1"/>
  <c r="DP68" i="1"/>
  <c r="DM68" i="1"/>
  <c r="DO67" i="1"/>
  <c r="DN67" i="1"/>
  <c r="DL67" i="1"/>
  <c r="DK67" i="1"/>
  <c r="DP66" i="1"/>
  <c r="DM66" i="1"/>
  <c r="DP65" i="1"/>
  <c r="DM65" i="1"/>
  <c r="DO64" i="1"/>
  <c r="DN64" i="1"/>
  <c r="DL64" i="1"/>
  <c r="DK64" i="1"/>
  <c r="DP63" i="1"/>
  <c r="DM63" i="1"/>
  <c r="DP62" i="1"/>
  <c r="DM62" i="1"/>
  <c r="DO61" i="1"/>
  <c r="DN61" i="1"/>
  <c r="DL61" i="1"/>
  <c r="DK61" i="1"/>
  <c r="DP60" i="1"/>
  <c r="DM60" i="1"/>
  <c r="DP59" i="1"/>
  <c r="DM59" i="1"/>
  <c r="DO58" i="1"/>
  <c r="DN58" i="1"/>
  <c r="DL58" i="1"/>
  <c r="DK58" i="1"/>
  <c r="DP57" i="1"/>
  <c r="DM57" i="1"/>
  <c r="DP56" i="1"/>
  <c r="DM56" i="1"/>
  <c r="DO55" i="1"/>
  <c r="DN55" i="1"/>
  <c r="DL55" i="1"/>
  <c r="DK55" i="1"/>
  <c r="DP54" i="1"/>
  <c r="DM54" i="1"/>
  <c r="DP53" i="1"/>
  <c r="DM53" i="1"/>
  <c r="DO52" i="1"/>
  <c r="DN52" i="1"/>
  <c r="DL52" i="1"/>
  <c r="DK52" i="1"/>
  <c r="DP51" i="1"/>
  <c r="DM51" i="1"/>
  <c r="DP50" i="1"/>
  <c r="DM50" i="1"/>
  <c r="DO49" i="1"/>
  <c r="DN49" i="1"/>
  <c r="DL49" i="1"/>
  <c r="DK49" i="1"/>
  <c r="DP48" i="1"/>
  <c r="DM48" i="1"/>
  <c r="DP47" i="1"/>
  <c r="DM47" i="1"/>
  <c r="DO46" i="1"/>
  <c r="DN46" i="1"/>
  <c r="DL46" i="1"/>
  <c r="DK46" i="1"/>
  <c r="DP45" i="1"/>
  <c r="DM45" i="1"/>
  <c r="DP44" i="1"/>
  <c r="DM44" i="1"/>
  <c r="DO43" i="1"/>
  <c r="DN43" i="1"/>
  <c r="DL43" i="1"/>
  <c r="DK43" i="1"/>
  <c r="DP42" i="1"/>
  <c r="DM42" i="1"/>
  <c r="DP41" i="1"/>
  <c r="DM41" i="1"/>
  <c r="DO40" i="1"/>
  <c r="DN40" i="1"/>
  <c r="DL40" i="1"/>
  <c r="DK40" i="1"/>
  <c r="DP39" i="1"/>
  <c r="DM39" i="1"/>
  <c r="DP38" i="1"/>
  <c r="DM38" i="1"/>
  <c r="DO37" i="1"/>
  <c r="DN37" i="1"/>
  <c r="DL37" i="1"/>
  <c r="DK37" i="1"/>
  <c r="DP36" i="1"/>
  <c r="DM36" i="1"/>
  <c r="DP35" i="1"/>
  <c r="DM35" i="1"/>
  <c r="DO34" i="1"/>
  <c r="DN34" i="1"/>
  <c r="DL34" i="1"/>
  <c r="DK34" i="1"/>
  <c r="DP33" i="1"/>
  <c r="DM33" i="1"/>
  <c r="DP32" i="1"/>
  <c r="DM32" i="1"/>
  <c r="DO31" i="1"/>
  <c r="DN31" i="1"/>
  <c r="DL31" i="1"/>
  <c r="DK31" i="1"/>
  <c r="DP30" i="1"/>
  <c r="DM30" i="1"/>
  <c r="DP29" i="1"/>
  <c r="DM29" i="1"/>
  <c r="DO28" i="1"/>
  <c r="DN28" i="1"/>
  <c r="DL28" i="1"/>
  <c r="DK28" i="1"/>
  <c r="DP27" i="1"/>
  <c r="DM27" i="1"/>
  <c r="DP26" i="1"/>
  <c r="DM26" i="1"/>
  <c r="DO25" i="1"/>
  <c r="DN25" i="1"/>
  <c r="DL25" i="1"/>
  <c r="DK25" i="1"/>
  <c r="DP24" i="1"/>
  <c r="DM24" i="1"/>
  <c r="DP23" i="1"/>
  <c r="DM23" i="1"/>
  <c r="DO22" i="1"/>
  <c r="DN22" i="1"/>
  <c r="DL22" i="1"/>
  <c r="DK22" i="1"/>
  <c r="DP21" i="1"/>
  <c r="DM21" i="1"/>
  <c r="DP20" i="1"/>
  <c r="DM20" i="1"/>
  <c r="DO19" i="1"/>
  <c r="DN19" i="1"/>
  <c r="DL19" i="1"/>
  <c r="DK19" i="1"/>
  <c r="DP18" i="1"/>
  <c r="DM18" i="1"/>
  <c r="DP17" i="1"/>
  <c r="DM17" i="1"/>
  <c r="DO16" i="1"/>
  <c r="DN16" i="1"/>
  <c r="DL16" i="1"/>
  <c r="DK16" i="1"/>
  <c r="DP15" i="1"/>
  <c r="DM15" i="1"/>
  <c r="DP14" i="1"/>
  <c r="DM14" i="1"/>
  <c r="DO13" i="1"/>
  <c r="DN13" i="1"/>
  <c r="DL13" i="1"/>
  <c r="DK13" i="1"/>
  <c r="DP12" i="1"/>
  <c r="DM12" i="1"/>
  <c r="DP11" i="1"/>
  <c r="DM11" i="1"/>
  <c r="DO10" i="1"/>
  <c r="DN10" i="1"/>
  <c r="DL10" i="1"/>
  <c r="DK10" i="1"/>
  <c r="DP9" i="1"/>
  <c r="DM9" i="1"/>
  <c r="DP8" i="1"/>
  <c r="DM8" i="1"/>
  <c r="DH76" i="1"/>
  <c r="DG76" i="1"/>
  <c r="DE76" i="1"/>
  <c r="DD76" i="1"/>
  <c r="DI75" i="1"/>
  <c r="DF75" i="1"/>
  <c r="DI74" i="1"/>
  <c r="DF74" i="1"/>
  <c r="DH73" i="1"/>
  <c r="DG73" i="1"/>
  <c r="DE73" i="1"/>
  <c r="DD73" i="1"/>
  <c r="DI72" i="1"/>
  <c r="DF72" i="1"/>
  <c r="DI71" i="1"/>
  <c r="DF71" i="1"/>
  <c r="DH70" i="1"/>
  <c r="DG70" i="1"/>
  <c r="DE70" i="1"/>
  <c r="DD70" i="1"/>
  <c r="DI69" i="1"/>
  <c r="DF69" i="1"/>
  <c r="DI68" i="1"/>
  <c r="DF68" i="1"/>
  <c r="DH67" i="1"/>
  <c r="DG67" i="1"/>
  <c r="DE67" i="1"/>
  <c r="DD67" i="1"/>
  <c r="DI66" i="1"/>
  <c r="DF66" i="1"/>
  <c r="DI65" i="1"/>
  <c r="DF65" i="1"/>
  <c r="DH64" i="1"/>
  <c r="DG64" i="1"/>
  <c r="DE64" i="1"/>
  <c r="DD64" i="1"/>
  <c r="DI63" i="1"/>
  <c r="DF63" i="1"/>
  <c r="DI62" i="1"/>
  <c r="DF62" i="1"/>
  <c r="DH61" i="1"/>
  <c r="DG61" i="1"/>
  <c r="DE61" i="1"/>
  <c r="DD61" i="1"/>
  <c r="DI60" i="1"/>
  <c r="DF60" i="1"/>
  <c r="DI59" i="1"/>
  <c r="DF59" i="1"/>
  <c r="DH58" i="1"/>
  <c r="DG58" i="1"/>
  <c r="DE58" i="1"/>
  <c r="DD58" i="1"/>
  <c r="DI57" i="1"/>
  <c r="DF57" i="1"/>
  <c r="DI56" i="1"/>
  <c r="DF56" i="1"/>
  <c r="DH55" i="1"/>
  <c r="DG55" i="1"/>
  <c r="DE55" i="1"/>
  <c r="DD55" i="1"/>
  <c r="DI54" i="1"/>
  <c r="DF54" i="1"/>
  <c r="DI53" i="1"/>
  <c r="DF53" i="1"/>
  <c r="DH52" i="1"/>
  <c r="DG52" i="1"/>
  <c r="DE52" i="1"/>
  <c r="DD52" i="1"/>
  <c r="DI51" i="1"/>
  <c r="DF51" i="1"/>
  <c r="DI50" i="1"/>
  <c r="DF50" i="1"/>
  <c r="DH49" i="1"/>
  <c r="DG49" i="1"/>
  <c r="DE49" i="1"/>
  <c r="DD49" i="1"/>
  <c r="DI48" i="1"/>
  <c r="DF48" i="1"/>
  <c r="DI47" i="1"/>
  <c r="DF47" i="1"/>
  <c r="DH46" i="1"/>
  <c r="DG46" i="1"/>
  <c r="DE46" i="1"/>
  <c r="DD46" i="1"/>
  <c r="DI45" i="1"/>
  <c r="DF45" i="1"/>
  <c r="DI44" i="1"/>
  <c r="DF44" i="1"/>
  <c r="DH43" i="1"/>
  <c r="DG43" i="1"/>
  <c r="DE43" i="1"/>
  <c r="DD43" i="1"/>
  <c r="DI42" i="1"/>
  <c r="DF42" i="1"/>
  <c r="DI41" i="1"/>
  <c r="DF41" i="1"/>
  <c r="DH40" i="1"/>
  <c r="DG40" i="1"/>
  <c r="DE40" i="1"/>
  <c r="DD40" i="1"/>
  <c r="DI39" i="1"/>
  <c r="DF39" i="1"/>
  <c r="DI38" i="1"/>
  <c r="DF38" i="1"/>
  <c r="DH37" i="1"/>
  <c r="DG37" i="1"/>
  <c r="DE37" i="1"/>
  <c r="DD37" i="1"/>
  <c r="DI36" i="1"/>
  <c r="DF36" i="1"/>
  <c r="DI35" i="1"/>
  <c r="DF35" i="1"/>
  <c r="DH34" i="1"/>
  <c r="DG34" i="1"/>
  <c r="DE34" i="1"/>
  <c r="DD34" i="1"/>
  <c r="DI33" i="1"/>
  <c r="DF33" i="1"/>
  <c r="DI32" i="1"/>
  <c r="DF32" i="1"/>
  <c r="DH31" i="1"/>
  <c r="DG31" i="1"/>
  <c r="DE31" i="1"/>
  <c r="DD31" i="1"/>
  <c r="DI30" i="1"/>
  <c r="DF30" i="1"/>
  <c r="DI29" i="1"/>
  <c r="DF29" i="1"/>
  <c r="DH28" i="1"/>
  <c r="DG28" i="1"/>
  <c r="DE28" i="1"/>
  <c r="DD28" i="1"/>
  <c r="DI27" i="1"/>
  <c r="DF27" i="1"/>
  <c r="DI26" i="1"/>
  <c r="DF26" i="1"/>
  <c r="DH25" i="1"/>
  <c r="DG25" i="1"/>
  <c r="DE25" i="1"/>
  <c r="DD25" i="1"/>
  <c r="DI24" i="1"/>
  <c r="DF24" i="1"/>
  <c r="DI23" i="1"/>
  <c r="DF23" i="1"/>
  <c r="DH22" i="1"/>
  <c r="DG22" i="1"/>
  <c r="DE22" i="1"/>
  <c r="DD22" i="1"/>
  <c r="DI21" i="1"/>
  <c r="DF21" i="1"/>
  <c r="DI20" i="1"/>
  <c r="DF20" i="1"/>
  <c r="DH19" i="1"/>
  <c r="DG19" i="1"/>
  <c r="DE19" i="1"/>
  <c r="DD19" i="1"/>
  <c r="DI18" i="1"/>
  <c r="DF18" i="1"/>
  <c r="DI17" i="1"/>
  <c r="DF17" i="1"/>
  <c r="DH16" i="1"/>
  <c r="DG16" i="1"/>
  <c r="DE16" i="1"/>
  <c r="DD16" i="1"/>
  <c r="DI15" i="1"/>
  <c r="DF15" i="1"/>
  <c r="DI14" i="1"/>
  <c r="DF14" i="1"/>
  <c r="DH13" i="1"/>
  <c r="DG13" i="1"/>
  <c r="DE13" i="1"/>
  <c r="DD13" i="1"/>
  <c r="DI12" i="1"/>
  <c r="DI11" i="1"/>
  <c r="DF11" i="1"/>
  <c r="DH10" i="1"/>
  <c r="DG10" i="1"/>
  <c r="DE10" i="1"/>
  <c r="DF10" i="1" s="1"/>
  <c r="DI9" i="1"/>
  <c r="J160" i="7"/>
  <c r="DJ33" i="1" l="1"/>
  <c r="DJ54" i="1"/>
  <c r="DJ57" i="1"/>
  <c r="DJ63" i="1"/>
  <c r="DJ72" i="1"/>
  <c r="DX42" i="1"/>
  <c r="DX45" i="1"/>
  <c r="DX48" i="1"/>
  <c r="EE18" i="1"/>
  <c r="EE21" i="1"/>
  <c r="EE27" i="1"/>
  <c r="EE30" i="1"/>
  <c r="EL12" i="1"/>
  <c r="EL15" i="1"/>
  <c r="EL24" i="1"/>
  <c r="EL27" i="1"/>
  <c r="EL33" i="1"/>
  <c r="EL36" i="1"/>
  <c r="EL39" i="1"/>
  <c r="EL48" i="1"/>
  <c r="EL54" i="1"/>
  <c r="EL57" i="1"/>
  <c r="EL60" i="1"/>
  <c r="EL63" i="1"/>
  <c r="EL72" i="1"/>
  <c r="EL75" i="1"/>
  <c r="EA73" i="1"/>
  <c r="EA40" i="1"/>
  <c r="EA37" i="1"/>
  <c r="EH64" i="1"/>
  <c r="EK10" i="1"/>
  <c r="EH49" i="1"/>
  <c r="EK28" i="1"/>
  <c r="EK40" i="1"/>
  <c r="EK43" i="1"/>
  <c r="EK55" i="1"/>
  <c r="EK58" i="1"/>
  <c r="EL58" i="1" s="1"/>
  <c r="V38" i="3" s="1"/>
  <c r="EK61" i="1"/>
  <c r="EL61" i="1" s="1"/>
  <c r="V40" i="3" s="1"/>
  <c r="EK64" i="1"/>
  <c r="EK70" i="1"/>
  <c r="EL26" i="1"/>
  <c r="V17" i="3" s="1"/>
  <c r="EL59" i="1"/>
  <c r="V39" i="3" s="1"/>
  <c r="EL74" i="1"/>
  <c r="V49" i="3" s="1"/>
  <c r="DX56" i="1"/>
  <c r="T37" i="3" s="1"/>
  <c r="DX65" i="1"/>
  <c r="T43" i="3" s="1"/>
  <c r="DQ23" i="1"/>
  <c r="S15" i="3" s="1"/>
  <c r="DQ59" i="1"/>
  <c r="S39" i="3" s="1"/>
  <c r="DG79" i="1"/>
  <c r="DH79" i="1"/>
  <c r="P23" i="2"/>
  <c r="P21" i="2"/>
  <c r="DM77" i="1"/>
  <c r="DQ26" i="1"/>
  <c r="S17" i="3" s="1"/>
  <c r="DQ29" i="1"/>
  <c r="S19" i="3" s="1"/>
  <c r="DQ35" i="1"/>
  <c r="S23" i="3" s="1"/>
  <c r="DX68" i="1"/>
  <c r="T45" i="3" s="1"/>
  <c r="EE41" i="1"/>
  <c r="U27" i="3" s="1"/>
  <c r="EE47" i="1"/>
  <c r="U31" i="3" s="1"/>
  <c r="EE56" i="1"/>
  <c r="U37" i="3" s="1"/>
  <c r="EE65" i="1"/>
  <c r="U43" i="3" s="1"/>
  <c r="EK34" i="1"/>
  <c r="EK37" i="1"/>
  <c r="EE36" i="1"/>
  <c r="EE39" i="1"/>
  <c r="EE54" i="1"/>
  <c r="EE69" i="1"/>
  <c r="EE72" i="1"/>
  <c r="EE75" i="1"/>
  <c r="EL9" i="1"/>
  <c r="EL29" i="1"/>
  <c r="V19" i="3" s="1"/>
  <c r="EL50" i="1"/>
  <c r="V33" i="3" s="1"/>
  <c r="EL53" i="1"/>
  <c r="V35" i="3" s="1"/>
  <c r="DD79" i="1"/>
  <c r="DK79" i="1"/>
  <c r="DM19" i="1"/>
  <c r="DM31" i="1"/>
  <c r="DM61" i="1"/>
  <c r="DT22" i="1"/>
  <c r="DT25" i="1"/>
  <c r="DT31" i="1"/>
  <c r="DT43" i="1"/>
  <c r="DT46" i="1"/>
  <c r="DT58" i="1"/>
  <c r="DT61" i="1"/>
  <c r="DT76" i="1"/>
  <c r="EL51" i="1"/>
  <c r="DE79" i="1"/>
  <c r="DL79" i="1"/>
  <c r="EA25" i="1"/>
  <c r="EL30" i="1"/>
  <c r="DW40" i="1"/>
  <c r="ED22" i="1"/>
  <c r="ED28" i="1"/>
  <c r="ED31" i="1"/>
  <c r="ED34" i="1"/>
  <c r="ED43" i="1"/>
  <c r="EE43" i="1" s="1"/>
  <c r="U28" i="3" s="1"/>
  <c r="EH28" i="1"/>
  <c r="DF77" i="1"/>
  <c r="DI77" i="1"/>
  <c r="P20" i="2"/>
  <c r="DO79" i="1"/>
  <c r="DP77" i="1"/>
  <c r="DN79" i="1"/>
  <c r="DP16" i="1"/>
  <c r="DP22" i="1"/>
  <c r="DP25" i="1"/>
  <c r="DP28" i="1"/>
  <c r="DP40" i="1"/>
  <c r="DP46" i="1"/>
  <c r="DW76" i="1"/>
  <c r="ED76" i="1"/>
  <c r="EK67" i="1"/>
  <c r="EL67" i="1" s="1"/>
  <c r="V44" i="3" s="1"/>
  <c r="EH67" i="1"/>
  <c r="ED73" i="1"/>
  <c r="EE73" i="1" s="1"/>
  <c r="U48" i="3" s="1"/>
  <c r="DW73" i="1"/>
  <c r="DW70" i="1"/>
  <c r="EE68" i="1"/>
  <c r="U45" i="3" s="1"/>
  <c r="ED61" i="1"/>
  <c r="EE61" i="1" s="1"/>
  <c r="U40" i="3" s="1"/>
  <c r="ED64" i="1"/>
  <c r="ED67" i="1"/>
  <c r="EA58" i="1"/>
  <c r="ED55" i="1"/>
  <c r="EA64" i="1"/>
  <c r="DX62" i="1"/>
  <c r="T41" i="3" s="1"/>
  <c r="EH34" i="1"/>
  <c r="EL34" i="1" s="1"/>
  <c r="V22" i="3" s="1"/>
  <c r="EE32" i="1"/>
  <c r="U21" i="3" s="1"/>
  <c r="EH37" i="1"/>
  <c r="EL35" i="1"/>
  <c r="V23" i="3" s="1"/>
  <c r="DX38" i="1"/>
  <c r="T25" i="3" s="1"/>
  <c r="EH40" i="1"/>
  <c r="EL40" i="1" s="1"/>
  <c r="V26" i="3" s="1"/>
  <c r="EH43" i="1"/>
  <c r="EL43" i="1" s="1"/>
  <c r="V28" i="3" s="1"/>
  <c r="DX47" i="1"/>
  <c r="T31" i="3" s="1"/>
  <c r="EH52" i="1"/>
  <c r="ED52" i="1"/>
  <c r="DT52" i="1"/>
  <c r="DX50" i="1"/>
  <c r="T33" i="3" s="1"/>
  <c r="DT40" i="1"/>
  <c r="DT34" i="1"/>
  <c r="EA22" i="1"/>
  <c r="EE17" i="1"/>
  <c r="U11" i="3" s="1"/>
  <c r="EE20" i="1"/>
  <c r="U13" i="3" s="1"/>
  <c r="EK19" i="1"/>
  <c r="EL19" i="1" s="1"/>
  <c r="V12" i="3" s="1"/>
  <c r="EK22" i="1"/>
  <c r="EK31" i="1"/>
  <c r="EE29" i="1"/>
  <c r="U19" i="3" s="1"/>
  <c r="EE26" i="1"/>
  <c r="U17" i="3" s="1"/>
  <c r="EA31" i="1"/>
  <c r="DV79" i="1"/>
  <c r="DU79" i="1"/>
  <c r="DW77" i="1"/>
  <c r="DS79" i="1"/>
  <c r="DT77" i="1"/>
  <c r="EA16" i="1"/>
  <c r="EE14" i="1"/>
  <c r="U9" i="3" s="1"/>
  <c r="EJ79" i="1"/>
  <c r="EK16" i="1"/>
  <c r="EG79" i="1"/>
  <c r="EI79" i="1"/>
  <c r="EC79" i="1"/>
  <c r="EB79" i="1"/>
  <c r="ED77" i="1"/>
  <c r="EA10" i="1"/>
  <c r="DZ79" i="1"/>
  <c r="P22" i="2"/>
  <c r="EK77" i="1"/>
  <c r="EK13" i="1"/>
  <c r="EL11" i="1"/>
  <c r="EH77" i="1"/>
  <c r="EH13" i="1"/>
  <c r="EF79" i="1"/>
  <c r="EA13" i="1"/>
  <c r="DY79" i="1"/>
  <c r="EE11" i="1"/>
  <c r="EA77" i="1"/>
  <c r="DT13" i="1"/>
  <c r="DR79" i="1"/>
  <c r="EL14" i="1"/>
  <c r="V9" i="3" s="1"/>
  <c r="EL65" i="1"/>
  <c r="V43" i="3" s="1"/>
  <c r="EH73" i="1"/>
  <c r="EL71" i="1"/>
  <c r="V47" i="3" s="1"/>
  <c r="EL62" i="1"/>
  <c r="V41" i="3" s="1"/>
  <c r="EH55" i="1"/>
  <c r="EL55" i="1" s="1"/>
  <c r="V36" i="3" s="1"/>
  <c r="EL47" i="1"/>
  <c r="V31" i="3" s="1"/>
  <c r="EL41" i="1"/>
  <c r="V27" i="3" s="1"/>
  <c r="EL38" i="1"/>
  <c r="V25" i="3" s="1"/>
  <c r="EH31" i="1"/>
  <c r="EL23" i="1"/>
  <c r="V15" i="3" s="1"/>
  <c r="EA55" i="1"/>
  <c r="DX17" i="1"/>
  <c r="T11" i="3" s="1"/>
  <c r="DX20" i="1"/>
  <c r="T13" i="3" s="1"/>
  <c r="DX35" i="1"/>
  <c r="T23" i="3" s="1"/>
  <c r="DW46" i="1"/>
  <c r="DX46" i="1" s="1"/>
  <c r="T30" i="3" s="1"/>
  <c r="DW61" i="1"/>
  <c r="EE24" i="1"/>
  <c r="EE35" i="1"/>
  <c r="U23" i="3" s="1"/>
  <c r="EL21" i="1"/>
  <c r="EK52" i="1"/>
  <c r="DJ35" i="1"/>
  <c r="R23" i="3" s="1"/>
  <c r="DJ44" i="1"/>
  <c r="R29" i="3" s="1"/>
  <c r="DM46" i="1"/>
  <c r="EH10" i="1"/>
  <c r="EL18" i="1"/>
  <c r="EL42" i="1"/>
  <c r="EL45" i="1"/>
  <c r="EL66" i="1"/>
  <c r="EL69" i="1"/>
  <c r="DJ15" i="1"/>
  <c r="DP52" i="1"/>
  <c r="DP58" i="1"/>
  <c r="DP64" i="1"/>
  <c r="DP70" i="1"/>
  <c r="DP73" i="1"/>
  <c r="DP76" i="1"/>
  <c r="DX9" i="1"/>
  <c r="DX12" i="1"/>
  <c r="DX15" i="1"/>
  <c r="DX18" i="1"/>
  <c r="DX30" i="1"/>
  <c r="DX33" i="1"/>
  <c r="DX41" i="1"/>
  <c r="T27" i="3" s="1"/>
  <c r="DX74" i="1"/>
  <c r="T49" i="3" s="1"/>
  <c r="EE44" i="1"/>
  <c r="U29" i="3" s="1"/>
  <c r="DX51" i="1"/>
  <c r="DX57" i="1"/>
  <c r="DX60" i="1"/>
  <c r="DX63" i="1"/>
  <c r="DX66" i="1"/>
  <c r="DX69" i="1"/>
  <c r="DX75" i="1"/>
  <c r="ED13" i="1"/>
  <c r="ED16" i="1"/>
  <c r="ED19" i="1"/>
  <c r="EA28" i="1"/>
  <c r="EA34" i="1"/>
  <c r="EE45" i="1"/>
  <c r="EE48" i="1"/>
  <c r="ED58" i="1"/>
  <c r="EH22" i="1"/>
  <c r="EL22" i="1" s="1"/>
  <c r="V14" i="3" s="1"/>
  <c r="EH25" i="1"/>
  <c r="EL32" i="1"/>
  <c r="V21" i="3" s="1"/>
  <c r="EH46" i="1"/>
  <c r="EL56" i="1"/>
  <c r="V37" i="3" s="1"/>
  <c r="EH70" i="1"/>
  <c r="DF31" i="1"/>
  <c r="DF55" i="1"/>
  <c r="DF58" i="1"/>
  <c r="DF61" i="1"/>
  <c r="DF64" i="1"/>
  <c r="DQ11" i="1"/>
  <c r="EK46" i="1"/>
  <c r="DJ14" i="1"/>
  <c r="R9" i="3" s="1"/>
  <c r="EL28" i="1"/>
  <c r="V18" i="3" s="1"/>
  <c r="AA22" i="2"/>
  <c r="AA20" i="2"/>
  <c r="DI31" i="1"/>
  <c r="DI37" i="1"/>
  <c r="DI40" i="1"/>
  <c r="DI58" i="1"/>
  <c r="DI61" i="1"/>
  <c r="DI64" i="1"/>
  <c r="DI70" i="1"/>
  <c r="DQ15" i="1"/>
  <c r="DQ39" i="1"/>
  <c r="DQ63" i="1"/>
  <c r="DQ72" i="1"/>
  <c r="DQ75" i="1"/>
  <c r="DW25" i="1"/>
  <c r="DW28" i="1"/>
  <c r="DW34" i="1"/>
  <c r="DX34" i="1" s="1"/>
  <c r="T22" i="3" s="1"/>
  <c r="DW37" i="1"/>
  <c r="DT73" i="1"/>
  <c r="EE23" i="1"/>
  <c r="U15" i="3" s="1"/>
  <c r="EA49" i="1"/>
  <c r="EA52" i="1"/>
  <c r="EE57" i="1"/>
  <c r="EE71" i="1"/>
  <c r="U47" i="3" s="1"/>
  <c r="EL17" i="1"/>
  <c r="V11" i="3" s="1"/>
  <c r="EL20" i="1"/>
  <c r="V13" i="3" s="1"/>
  <c r="EK25" i="1"/>
  <c r="EL44" i="1"/>
  <c r="V29" i="3" s="1"/>
  <c r="EK49" i="1"/>
  <c r="EL68" i="1"/>
  <c r="V45" i="3" s="1"/>
  <c r="EK73" i="1"/>
  <c r="EK76" i="1"/>
  <c r="EL76" i="1" s="1"/>
  <c r="V50" i="3" s="1"/>
  <c r="AA21" i="2"/>
  <c r="AA23" i="2"/>
  <c r="P24" i="2"/>
  <c r="AA24" i="2"/>
  <c r="EL16" i="1"/>
  <c r="V10" i="3" s="1"/>
  <c r="DQ56" i="1"/>
  <c r="S37" i="3" s="1"/>
  <c r="DJ20" i="1"/>
  <c r="R13" i="3" s="1"/>
  <c r="DJ29" i="1"/>
  <c r="R19" i="3" s="1"/>
  <c r="DQ9" i="1"/>
  <c r="DW13" i="1"/>
  <c r="DT49" i="1"/>
  <c r="EA46" i="1"/>
  <c r="EE66" i="1"/>
  <c r="DM10" i="1"/>
  <c r="DQ33" i="1"/>
  <c r="DM67" i="1"/>
  <c r="DX14" i="1"/>
  <c r="T9" i="3" s="1"/>
  <c r="DW19" i="1"/>
  <c r="DW22" i="1"/>
  <c r="DT28" i="1"/>
  <c r="DW49" i="1"/>
  <c r="DW52" i="1"/>
  <c r="DW55" i="1"/>
  <c r="DT70" i="1"/>
  <c r="DX70" i="1" s="1"/>
  <c r="T46" i="3" s="1"/>
  <c r="EA19" i="1"/>
  <c r="ED25" i="1"/>
  <c r="EE25" i="1" s="1"/>
  <c r="U16" i="3" s="1"/>
  <c r="EE33" i="1"/>
  <c r="EE38" i="1"/>
  <c r="U25" i="3" s="1"/>
  <c r="ED46" i="1"/>
  <c r="EE53" i="1"/>
  <c r="U35" i="3" s="1"/>
  <c r="EA67" i="1"/>
  <c r="EE74" i="1"/>
  <c r="U49" i="3" s="1"/>
  <c r="EL8" i="1"/>
  <c r="DM16" i="1"/>
  <c r="DF34" i="1"/>
  <c r="DP13" i="1"/>
  <c r="DM37" i="1"/>
  <c r="DQ42" i="1"/>
  <c r="DQ57" i="1"/>
  <c r="DQ62" i="1"/>
  <c r="S41" i="3" s="1"/>
  <c r="DW31" i="1"/>
  <c r="DX59" i="1"/>
  <c r="T39" i="3" s="1"/>
  <c r="EE42" i="1"/>
  <c r="EA70" i="1"/>
  <c r="EE9" i="1"/>
  <c r="ED49" i="1"/>
  <c r="EE59" i="1"/>
  <c r="U39" i="3" s="1"/>
  <c r="EE62" i="1"/>
  <c r="U41" i="3" s="1"/>
  <c r="ED70" i="1"/>
  <c r="ED10" i="1"/>
  <c r="DF52" i="1"/>
  <c r="DP37" i="1"/>
  <c r="DM40" i="1"/>
  <c r="DM43" i="1"/>
  <c r="DX21" i="1"/>
  <c r="DX26" i="1"/>
  <c r="T17" i="3" s="1"/>
  <c r="DX29" i="1"/>
  <c r="T19" i="3" s="1"/>
  <c r="DX54" i="1"/>
  <c r="EE12" i="1"/>
  <c r="EE15" i="1"/>
  <c r="ED37" i="1"/>
  <c r="EE37" i="1" s="1"/>
  <c r="U24" i="3" s="1"/>
  <c r="ED40" i="1"/>
  <c r="EE50" i="1"/>
  <c r="U33" i="3" s="1"/>
  <c r="EE60" i="1"/>
  <c r="EE63" i="1"/>
  <c r="EA76" i="1"/>
  <c r="DF19" i="1"/>
  <c r="DF28" i="1"/>
  <c r="DJ39" i="1"/>
  <c r="DJ42" i="1"/>
  <c r="DJ62" i="1"/>
  <c r="R41" i="3" s="1"/>
  <c r="DJ74" i="1"/>
  <c r="R49" i="3" s="1"/>
  <c r="DQ17" i="1"/>
  <c r="S11" i="3" s="1"/>
  <c r="DP34" i="1"/>
  <c r="DQ48" i="1"/>
  <c r="DQ51" i="1"/>
  <c r="DM70" i="1"/>
  <c r="DX11" i="1"/>
  <c r="DW16" i="1"/>
  <c r="DT19" i="1"/>
  <c r="DX24" i="1"/>
  <c r="DT37" i="1"/>
  <c r="DX39" i="1"/>
  <c r="DX44" i="1"/>
  <c r="T29" i="3" s="1"/>
  <c r="DW64" i="1"/>
  <c r="DT67" i="1"/>
  <c r="DX72" i="1"/>
  <c r="EE8" i="1"/>
  <c r="U5" i="3" s="1"/>
  <c r="DI22" i="1"/>
  <c r="DF43" i="1"/>
  <c r="DF46" i="1"/>
  <c r="DM13" i="1"/>
  <c r="DQ18" i="1"/>
  <c r="DQ32" i="1"/>
  <c r="S21" i="3" s="1"/>
  <c r="DM55" i="1"/>
  <c r="DW67" i="1"/>
  <c r="DQ24" i="1"/>
  <c r="DQ27" i="1"/>
  <c r="DM58" i="1"/>
  <c r="DQ71" i="1"/>
  <c r="S47" i="3" s="1"/>
  <c r="DQ74" i="1"/>
  <c r="S49" i="3" s="1"/>
  <c r="DX27" i="1"/>
  <c r="DX32" i="1"/>
  <c r="T21" i="3" s="1"/>
  <c r="DT55" i="1"/>
  <c r="DX52" i="1"/>
  <c r="T34" i="3" s="1"/>
  <c r="DJ32" i="1"/>
  <c r="R21" i="3" s="1"/>
  <c r="DQ41" i="1"/>
  <c r="S27" i="3" s="1"/>
  <c r="DT10" i="1"/>
  <c r="DJ27" i="1"/>
  <c r="DJ38" i="1"/>
  <c r="R25" i="3" s="1"/>
  <c r="DJ41" i="1"/>
  <c r="R27" i="3" s="1"/>
  <c r="DJ47" i="1"/>
  <c r="R31" i="3" s="1"/>
  <c r="DJ50" i="1"/>
  <c r="R33" i="3" s="1"/>
  <c r="DM34" i="1"/>
  <c r="DQ47" i="1"/>
  <c r="S31" i="3" s="1"/>
  <c r="DQ50" i="1"/>
  <c r="S33" i="3" s="1"/>
  <c r="DQ53" i="1"/>
  <c r="S35" i="3" s="1"/>
  <c r="DP61" i="1"/>
  <c r="DM64" i="1"/>
  <c r="DT16" i="1"/>
  <c r="DX23" i="1"/>
  <c r="T15" i="3" s="1"/>
  <c r="DX36" i="1"/>
  <c r="DW43" i="1"/>
  <c r="DX53" i="1"/>
  <c r="T35" i="3" s="1"/>
  <c r="DW58" i="1"/>
  <c r="DT64" i="1"/>
  <c r="DX71" i="1"/>
  <c r="T47" i="3" s="1"/>
  <c r="DJ24" i="1"/>
  <c r="DQ12" i="1"/>
  <c r="DP19" i="1"/>
  <c r="DQ19" i="1" s="1"/>
  <c r="S12" i="3" s="1"/>
  <c r="DQ36" i="1"/>
  <c r="DP43" i="1"/>
  <c r="DQ60" i="1"/>
  <c r="DQ65" i="1"/>
  <c r="S43" i="3" s="1"/>
  <c r="DP67" i="1"/>
  <c r="DQ67" i="1" s="1"/>
  <c r="S44" i="3" s="1"/>
  <c r="DX8" i="1"/>
  <c r="T5" i="3" s="1"/>
  <c r="DI19" i="1"/>
  <c r="DJ30" i="1"/>
  <c r="DI46" i="1"/>
  <c r="DJ66" i="1"/>
  <c r="DJ75" i="1"/>
  <c r="DQ20" i="1"/>
  <c r="S13" i="3" s="1"/>
  <c r="DP31" i="1"/>
  <c r="DQ31" i="1" s="1"/>
  <c r="S20" i="3" s="1"/>
  <c r="DQ44" i="1"/>
  <c r="S29" i="3" s="1"/>
  <c r="DP49" i="1"/>
  <c r="DP55" i="1"/>
  <c r="DQ68" i="1"/>
  <c r="S45" i="3" s="1"/>
  <c r="DW10" i="1"/>
  <c r="DJ17" i="1"/>
  <c r="R11" i="3" s="1"/>
  <c r="DI25" i="1"/>
  <c r="DJ36" i="1"/>
  <c r="DI52" i="1"/>
  <c r="DF67" i="1"/>
  <c r="DF70" i="1"/>
  <c r="DF73" i="1"/>
  <c r="DF76" i="1"/>
  <c r="DQ21" i="1"/>
  <c r="DQ45" i="1"/>
  <c r="DQ66" i="1"/>
  <c r="DQ69" i="1"/>
  <c r="DJ9" i="1"/>
  <c r="DJ23" i="1"/>
  <c r="R15" i="3" s="1"/>
  <c r="DJ26" i="1"/>
  <c r="R17" i="3" s="1"/>
  <c r="DF37" i="1"/>
  <c r="DJ53" i="1"/>
  <c r="R35" i="3" s="1"/>
  <c r="DI55" i="1"/>
  <c r="DI73" i="1"/>
  <c r="DM22" i="1"/>
  <c r="DQ22" i="1" s="1"/>
  <c r="S14" i="3" s="1"/>
  <c r="DQ30" i="1"/>
  <c r="DQ54" i="1"/>
  <c r="DF13" i="1"/>
  <c r="DI34" i="1"/>
  <c r="DF40" i="1"/>
  <c r="DJ48" i="1"/>
  <c r="DJ51" i="1"/>
  <c r="DJ59" i="1"/>
  <c r="R39" i="3" s="1"/>
  <c r="DJ68" i="1"/>
  <c r="R45" i="3" s="1"/>
  <c r="DJ71" i="1"/>
  <c r="R47" i="3" s="1"/>
  <c r="DQ14" i="1"/>
  <c r="S9" i="3" s="1"/>
  <c r="DM25" i="1"/>
  <c r="DM28" i="1"/>
  <c r="DQ28" i="1" s="1"/>
  <c r="S18" i="3" s="1"/>
  <c r="DQ38" i="1"/>
  <c r="S25" i="3" s="1"/>
  <c r="DM49" i="1"/>
  <c r="DM52" i="1"/>
  <c r="DM73" i="1"/>
  <c r="DQ73" i="1" s="1"/>
  <c r="S48" i="3" s="1"/>
  <c r="DM76" i="1"/>
  <c r="DJ11" i="1"/>
  <c r="DI49" i="1"/>
  <c r="DJ60" i="1"/>
  <c r="DI76" i="1"/>
  <c r="DQ8" i="1"/>
  <c r="S5" i="3" s="1"/>
  <c r="DJ12" i="1"/>
  <c r="DF25" i="1"/>
  <c r="DJ45" i="1"/>
  <c r="DI67" i="1"/>
  <c r="DP10" i="1"/>
  <c r="DJ18" i="1"/>
  <c r="DJ56" i="1"/>
  <c r="R37" i="3" s="1"/>
  <c r="DJ65" i="1"/>
  <c r="R43" i="3" s="1"/>
  <c r="DF16" i="1"/>
  <c r="DJ21" i="1"/>
  <c r="DI43" i="1"/>
  <c r="DI10" i="1"/>
  <c r="DI13" i="1"/>
  <c r="DI16" i="1"/>
  <c r="DF22" i="1"/>
  <c r="DI28" i="1"/>
  <c r="DF49" i="1"/>
  <c r="DJ69" i="1"/>
  <c r="A49" i="3"/>
  <c r="A45" i="3"/>
  <c r="A43" i="3"/>
  <c r="A41" i="3"/>
  <c r="A39" i="3"/>
  <c r="A37" i="3"/>
  <c r="A35" i="3"/>
  <c r="A33" i="3"/>
  <c r="A31" i="3"/>
  <c r="A29" i="3"/>
  <c r="A27" i="3"/>
  <c r="A25" i="3"/>
  <c r="A23" i="3"/>
  <c r="A21" i="3"/>
  <c r="A19" i="3"/>
  <c r="A17" i="3"/>
  <c r="A15" i="3"/>
  <c r="A13" i="3"/>
  <c r="A11" i="3"/>
  <c r="A9" i="3"/>
  <c r="A7" i="3"/>
  <c r="A5" i="3"/>
  <c r="A47" i="3"/>
  <c r="E9" i="1"/>
  <c r="L3" i="7" s="1"/>
  <c r="DB75" i="1"/>
  <c r="CY75" i="1"/>
  <c r="CU75" i="1"/>
  <c r="Q324" i="7" s="1"/>
  <c r="CR75" i="1"/>
  <c r="CN75" i="1"/>
  <c r="CK75" i="1"/>
  <c r="L301" i="7" s="1"/>
  <c r="CG75" i="1"/>
  <c r="Q278" i="7" s="1"/>
  <c r="CD75" i="1"/>
  <c r="BZ75" i="1"/>
  <c r="Q255" i="7" s="1"/>
  <c r="BW75" i="1"/>
  <c r="BS75" i="1"/>
  <c r="Q232" i="7" s="1"/>
  <c r="BP75" i="1"/>
  <c r="L232" i="7" s="1"/>
  <c r="BL75" i="1"/>
  <c r="Q209" i="7" s="1"/>
  <c r="BI75" i="1"/>
  <c r="BE75" i="1"/>
  <c r="Q186" i="7" s="1"/>
  <c r="BB75" i="1"/>
  <c r="AX75" i="1"/>
  <c r="Q163" i="7" s="1"/>
  <c r="AU75" i="1"/>
  <c r="L163" i="7" s="1"/>
  <c r="AQ75" i="1"/>
  <c r="Q140" i="7" s="1"/>
  <c r="AN75" i="1"/>
  <c r="AJ75" i="1"/>
  <c r="AG75" i="1"/>
  <c r="L117" i="7" s="1"/>
  <c r="AC75" i="1"/>
  <c r="Q94" i="7" s="1"/>
  <c r="Z75" i="1"/>
  <c r="V75" i="1"/>
  <c r="Q71" i="7" s="1"/>
  <c r="S75" i="1"/>
  <c r="O75" i="1"/>
  <c r="Q48" i="7" s="1"/>
  <c r="L75" i="1"/>
  <c r="L48" i="7" s="1"/>
  <c r="H75" i="1"/>
  <c r="Q25" i="7" s="1"/>
  <c r="E75" i="1"/>
  <c r="DB72" i="1"/>
  <c r="CY72" i="1"/>
  <c r="CU72" i="1"/>
  <c r="Q323" i="7" s="1"/>
  <c r="CR72" i="1"/>
  <c r="CN72" i="1"/>
  <c r="Q300" i="7" s="1"/>
  <c r="CK72" i="1"/>
  <c r="CG72" i="1"/>
  <c r="Q277" i="7" s="1"/>
  <c r="CD72" i="1"/>
  <c r="BZ72" i="1"/>
  <c r="Q254" i="7" s="1"/>
  <c r="BW72" i="1"/>
  <c r="BS72" i="1"/>
  <c r="Q231" i="7" s="1"/>
  <c r="BP72" i="1"/>
  <c r="L231" i="7" s="1"/>
  <c r="BL72" i="1"/>
  <c r="Q208" i="7" s="1"/>
  <c r="BI72" i="1"/>
  <c r="BE72" i="1"/>
  <c r="Q185" i="7" s="1"/>
  <c r="BB72" i="1"/>
  <c r="AX72" i="1"/>
  <c r="Q162" i="7" s="1"/>
  <c r="AU72" i="1"/>
  <c r="L162" i="7" s="1"/>
  <c r="AQ72" i="1"/>
  <c r="Q139" i="7" s="1"/>
  <c r="AN72" i="1"/>
  <c r="L139" i="7" s="1"/>
  <c r="AJ72" i="1"/>
  <c r="Q116" i="7" s="1"/>
  <c r="AG72" i="1"/>
  <c r="AC72" i="1"/>
  <c r="Q93" i="7" s="1"/>
  <c r="Z72" i="1"/>
  <c r="V72" i="1"/>
  <c r="Q70" i="7" s="1"/>
  <c r="S72" i="1"/>
  <c r="O72" i="1"/>
  <c r="Q47" i="7" s="1"/>
  <c r="L72" i="1"/>
  <c r="L47" i="7" s="1"/>
  <c r="H72" i="1"/>
  <c r="Q24" i="7" s="1"/>
  <c r="E72" i="1"/>
  <c r="L24" i="7" s="1"/>
  <c r="DB69" i="1"/>
  <c r="CY69" i="1"/>
  <c r="CU69" i="1"/>
  <c r="Q322" i="7" s="1"/>
  <c r="CR69" i="1"/>
  <c r="CN69" i="1"/>
  <c r="Q299" i="7" s="1"/>
  <c r="CK69" i="1"/>
  <c r="CG69" i="1"/>
  <c r="Q276" i="7" s="1"/>
  <c r="CD69" i="1"/>
  <c r="L276" i="7" s="1"/>
  <c r="BZ69" i="1"/>
  <c r="Q253" i="7" s="1"/>
  <c r="BW69" i="1"/>
  <c r="BS69" i="1"/>
  <c r="Q230" i="7" s="1"/>
  <c r="BP69" i="1"/>
  <c r="BL69" i="1"/>
  <c r="Q207" i="7" s="1"/>
  <c r="BI69" i="1"/>
  <c r="L207" i="7" s="1"/>
  <c r="BE69" i="1"/>
  <c r="Q184" i="7" s="1"/>
  <c r="BB69" i="1"/>
  <c r="AX69" i="1"/>
  <c r="Q161" i="7" s="1"/>
  <c r="AU69" i="1"/>
  <c r="AQ69" i="1"/>
  <c r="Q138" i="7" s="1"/>
  <c r="AN69" i="1"/>
  <c r="L138" i="7" s="1"/>
  <c r="AJ69" i="1"/>
  <c r="Q115" i="7" s="1"/>
  <c r="AG69" i="1"/>
  <c r="L115" i="7" s="1"/>
  <c r="AC69" i="1"/>
  <c r="Q92" i="7" s="1"/>
  <c r="Z69" i="1"/>
  <c r="L92" i="7" s="1"/>
  <c r="V69" i="1"/>
  <c r="Q69" i="7" s="1"/>
  <c r="S69" i="1"/>
  <c r="O69" i="1"/>
  <c r="Q46" i="7" s="1"/>
  <c r="L69" i="1"/>
  <c r="H69" i="1"/>
  <c r="Q23" i="7" s="1"/>
  <c r="E69" i="1"/>
  <c r="L23" i="7" s="1"/>
  <c r="DB66" i="1"/>
  <c r="CY66" i="1"/>
  <c r="CU66" i="1"/>
  <c r="Q321" i="7" s="1"/>
  <c r="CR66" i="1"/>
  <c r="CN66" i="1"/>
  <c r="Q298" i="7" s="1"/>
  <c r="CK66" i="1"/>
  <c r="CG66" i="1"/>
  <c r="Q275" i="7" s="1"/>
  <c r="CD66" i="1"/>
  <c r="BZ66" i="1"/>
  <c r="Q252" i="7" s="1"/>
  <c r="BW66" i="1"/>
  <c r="BS66" i="1"/>
  <c r="Q229" i="7" s="1"/>
  <c r="BP66" i="1"/>
  <c r="L229" i="7" s="1"/>
  <c r="BL66" i="1"/>
  <c r="Q206" i="7" s="1"/>
  <c r="BI66" i="1"/>
  <c r="BE66" i="1"/>
  <c r="Q183" i="7" s="1"/>
  <c r="BB66" i="1"/>
  <c r="AX66" i="1"/>
  <c r="Q160" i="7" s="1"/>
  <c r="AU66" i="1"/>
  <c r="L160" i="7" s="1"/>
  <c r="AQ66" i="1"/>
  <c r="Q137" i="7" s="1"/>
  <c r="AN66" i="1"/>
  <c r="L137" i="7" s="1"/>
  <c r="AJ66" i="1"/>
  <c r="Q114" i="7" s="1"/>
  <c r="AG66" i="1"/>
  <c r="L114" i="7" s="1"/>
  <c r="AC66" i="1"/>
  <c r="Q91" i="7" s="1"/>
  <c r="Z66" i="1"/>
  <c r="L91" i="7" s="1"/>
  <c r="V66" i="1"/>
  <c r="Q68" i="7" s="1"/>
  <c r="S66" i="1"/>
  <c r="O66" i="1"/>
  <c r="Q45" i="7" s="1"/>
  <c r="L66" i="1"/>
  <c r="L45" i="7" s="1"/>
  <c r="H66" i="1"/>
  <c r="Q22" i="7" s="1"/>
  <c r="E66" i="1"/>
  <c r="DB63" i="1"/>
  <c r="CY63" i="1"/>
  <c r="CU63" i="1"/>
  <c r="Q320" i="7" s="1"/>
  <c r="CR63" i="1"/>
  <c r="CN63" i="1"/>
  <c r="Q297" i="7" s="1"/>
  <c r="CK63" i="1"/>
  <c r="CG63" i="1"/>
  <c r="Q274" i="7" s="1"/>
  <c r="CD63" i="1"/>
  <c r="BZ63" i="1"/>
  <c r="Q251" i="7" s="1"/>
  <c r="BW63" i="1"/>
  <c r="BS63" i="1"/>
  <c r="Q228" i="7" s="1"/>
  <c r="BP63" i="1"/>
  <c r="L228" i="7" s="1"/>
  <c r="BL63" i="1"/>
  <c r="Q205" i="7" s="1"/>
  <c r="BI63" i="1"/>
  <c r="BE63" i="1"/>
  <c r="Q182" i="7" s="1"/>
  <c r="BB63" i="1"/>
  <c r="AX63" i="1"/>
  <c r="AU63" i="1"/>
  <c r="L159" i="7" s="1"/>
  <c r="AQ63" i="1"/>
  <c r="Q136" i="7" s="1"/>
  <c r="AN63" i="1"/>
  <c r="L136" i="7" s="1"/>
  <c r="AJ63" i="1"/>
  <c r="Q113" i="7" s="1"/>
  <c r="AG63" i="1"/>
  <c r="L113" i="7" s="1"/>
  <c r="Q90" i="7"/>
  <c r="Z63" i="1"/>
  <c r="V63" i="1"/>
  <c r="Q67" i="7" s="1"/>
  <c r="S63" i="1"/>
  <c r="O63" i="1"/>
  <c r="Q44" i="7" s="1"/>
  <c r="L63" i="1"/>
  <c r="L44" i="7" s="1"/>
  <c r="H63" i="1"/>
  <c r="Q21" i="7" s="1"/>
  <c r="E63" i="1"/>
  <c r="DB60" i="1"/>
  <c r="CY60" i="1"/>
  <c r="CU60" i="1"/>
  <c r="Q319" i="7" s="1"/>
  <c r="CR60" i="1"/>
  <c r="CN60" i="1"/>
  <c r="Q296" i="7" s="1"/>
  <c r="CK60" i="1"/>
  <c r="CG60" i="1"/>
  <c r="Q273" i="7" s="1"/>
  <c r="CD60" i="1"/>
  <c r="BZ60" i="1"/>
  <c r="Q250" i="7" s="1"/>
  <c r="BW60" i="1"/>
  <c r="L250" i="7" s="1"/>
  <c r="BS60" i="1"/>
  <c r="Q227" i="7" s="1"/>
  <c r="BP60" i="1"/>
  <c r="L227" i="7" s="1"/>
  <c r="BL60" i="1"/>
  <c r="Q204" i="7" s="1"/>
  <c r="BI60" i="1"/>
  <c r="BE60" i="1"/>
  <c r="Q181" i="7" s="1"/>
  <c r="BB60" i="1"/>
  <c r="AX60" i="1"/>
  <c r="Q158" i="7" s="1"/>
  <c r="AU60" i="1"/>
  <c r="L158" i="7" s="1"/>
  <c r="AQ60" i="1"/>
  <c r="Q135" i="7" s="1"/>
  <c r="AN60" i="1"/>
  <c r="L135" i="7" s="1"/>
  <c r="AJ60" i="1"/>
  <c r="Q112" i="7" s="1"/>
  <c r="AG60" i="1"/>
  <c r="AC60" i="1"/>
  <c r="Q89" i="7" s="1"/>
  <c r="Z60" i="1"/>
  <c r="V60" i="1"/>
  <c r="Q66" i="7" s="1"/>
  <c r="S60" i="1"/>
  <c r="O60" i="1"/>
  <c r="Q43" i="7" s="1"/>
  <c r="L60" i="1"/>
  <c r="L43" i="7" s="1"/>
  <c r="H60" i="1"/>
  <c r="Q20" i="7" s="1"/>
  <c r="E60" i="1"/>
  <c r="L20" i="7" s="1"/>
  <c r="DB57" i="1"/>
  <c r="Q341" i="7" s="1"/>
  <c r="CY57" i="1"/>
  <c r="L341" i="7" s="1"/>
  <c r="CU57" i="1"/>
  <c r="Q318" i="7" s="1"/>
  <c r="CR57" i="1"/>
  <c r="CN57" i="1"/>
  <c r="Q295" i="7" s="1"/>
  <c r="CK57" i="1"/>
  <c r="CG57" i="1"/>
  <c r="Q272" i="7" s="1"/>
  <c r="CD57" i="1"/>
  <c r="L272" i="7" s="1"/>
  <c r="BZ57" i="1"/>
  <c r="Q249" i="7" s="1"/>
  <c r="BW57" i="1"/>
  <c r="BS57" i="1"/>
  <c r="Q226" i="7" s="1"/>
  <c r="BP57" i="1"/>
  <c r="L226" i="7" s="1"/>
  <c r="BL57" i="1"/>
  <c r="Q203" i="7" s="1"/>
  <c r="BI57" i="1"/>
  <c r="BE57" i="1"/>
  <c r="Q180" i="7" s="1"/>
  <c r="BB57" i="1"/>
  <c r="AX57" i="1"/>
  <c r="Q157" i="7" s="1"/>
  <c r="AU57" i="1"/>
  <c r="L157" i="7" s="1"/>
  <c r="AQ57" i="1"/>
  <c r="Q134" i="7" s="1"/>
  <c r="AN57" i="1"/>
  <c r="AJ57" i="1"/>
  <c r="Q111" i="7" s="1"/>
  <c r="AG57" i="1"/>
  <c r="AC57" i="1"/>
  <c r="Q88" i="7" s="1"/>
  <c r="Z57" i="1"/>
  <c r="L88" i="7" s="1"/>
  <c r="V57" i="1"/>
  <c r="Q65" i="7" s="1"/>
  <c r="S57" i="1"/>
  <c r="O57" i="1"/>
  <c r="Q42" i="7" s="1"/>
  <c r="L57" i="1"/>
  <c r="L42" i="7" s="1"/>
  <c r="H57" i="1"/>
  <c r="Q19" i="7" s="1"/>
  <c r="E57" i="1"/>
  <c r="DB54" i="1"/>
  <c r="Q340" i="7" s="1"/>
  <c r="CY54" i="1"/>
  <c r="CU54" i="1"/>
  <c r="Q317" i="7" s="1"/>
  <c r="CR54" i="1"/>
  <c r="CN54" i="1"/>
  <c r="Q294" i="7" s="1"/>
  <c r="CK54" i="1"/>
  <c r="CG54" i="1"/>
  <c r="Q271" i="7" s="1"/>
  <c r="CD54" i="1"/>
  <c r="BZ54" i="1"/>
  <c r="Q248" i="7" s="1"/>
  <c r="BW54" i="1"/>
  <c r="BS54" i="1"/>
  <c r="Q225" i="7" s="1"/>
  <c r="BP54" i="1"/>
  <c r="L225" i="7" s="1"/>
  <c r="BL54" i="1"/>
  <c r="Q202" i="7" s="1"/>
  <c r="BI54" i="1"/>
  <c r="BE54" i="1"/>
  <c r="Q179" i="7" s="1"/>
  <c r="BB54" i="1"/>
  <c r="AX54" i="1"/>
  <c r="Q156" i="7" s="1"/>
  <c r="AU54" i="1"/>
  <c r="AQ54" i="1"/>
  <c r="Q133" i="7" s="1"/>
  <c r="AN54" i="1"/>
  <c r="AJ54" i="1"/>
  <c r="Q110" i="7" s="1"/>
  <c r="AG54" i="1"/>
  <c r="AC54" i="1"/>
  <c r="Q87" i="7" s="1"/>
  <c r="Z54" i="1"/>
  <c r="V54" i="1"/>
  <c r="Q64" i="7" s="1"/>
  <c r="S54" i="1"/>
  <c r="O54" i="1"/>
  <c r="Q41" i="7" s="1"/>
  <c r="L54" i="1"/>
  <c r="L41" i="7" s="1"/>
  <c r="H54" i="1"/>
  <c r="Q18" i="7" s="1"/>
  <c r="E54" i="1"/>
  <c r="DB51" i="1"/>
  <c r="Q339" i="7" s="1"/>
  <c r="CY51" i="1"/>
  <c r="CU51" i="1"/>
  <c r="Q316" i="7" s="1"/>
  <c r="CR51" i="1"/>
  <c r="CN51" i="1"/>
  <c r="Q293" i="7" s="1"/>
  <c r="CK51" i="1"/>
  <c r="CG51" i="1"/>
  <c r="Q270" i="7" s="1"/>
  <c r="CD51" i="1"/>
  <c r="BZ51" i="1"/>
  <c r="Q247" i="7" s="1"/>
  <c r="BW51" i="1"/>
  <c r="BS51" i="1"/>
  <c r="Q224" i="7" s="1"/>
  <c r="BP51" i="1"/>
  <c r="L224" i="7" s="1"/>
  <c r="BL51" i="1"/>
  <c r="Q201" i="7" s="1"/>
  <c r="BI51" i="1"/>
  <c r="BE51" i="1"/>
  <c r="Q178" i="7" s="1"/>
  <c r="BB51" i="1"/>
  <c r="AX51" i="1"/>
  <c r="Q155" i="7" s="1"/>
  <c r="AU51" i="1"/>
  <c r="L155" i="7" s="1"/>
  <c r="AQ51" i="1"/>
  <c r="Q132" i="7" s="1"/>
  <c r="AN51" i="1"/>
  <c r="AJ51" i="1"/>
  <c r="Q109" i="7" s="1"/>
  <c r="AG51" i="1"/>
  <c r="AC51" i="1"/>
  <c r="Q86" i="7" s="1"/>
  <c r="Z51" i="1"/>
  <c r="V51" i="1"/>
  <c r="Q63" i="7" s="1"/>
  <c r="S51" i="1"/>
  <c r="O51" i="1"/>
  <c r="Q40" i="7" s="1"/>
  <c r="L51" i="1"/>
  <c r="H51" i="1"/>
  <c r="Q17" i="7" s="1"/>
  <c r="E51" i="1"/>
  <c r="DB48" i="1"/>
  <c r="Q338" i="7" s="1"/>
  <c r="CY48" i="1"/>
  <c r="CU48" i="1"/>
  <c r="Q315" i="7" s="1"/>
  <c r="CR48" i="1"/>
  <c r="CN48" i="1"/>
  <c r="Q292" i="7" s="1"/>
  <c r="CK48" i="1"/>
  <c r="CG48" i="1"/>
  <c r="Q269" i="7" s="1"/>
  <c r="CD48" i="1"/>
  <c r="BZ48" i="1"/>
  <c r="Q246" i="7" s="1"/>
  <c r="BW48" i="1"/>
  <c r="BS48" i="1"/>
  <c r="Q223" i="7" s="1"/>
  <c r="BP48" i="1"/>
  <c r="L223" i="7" s="1"/>
  <c r="BL48" i="1"/>
  <c r="Q200" i="7" s="1"/>
  <c r="BI48" i="1"/>
  <c r="L200" i="7" s="1"/>
  <c r="BE48" i="1"/>
  <c r="Q177" i="7" s="1"/>
  <c r="BB48" i="1"/>
  <c r="AX48" i="1"/>
  <c r="Q154" i="7" s="1"/>
  <c r="AU48" i="1"/>
  <c r="L154" i="7" s="1"/>
  <c r="AQ48" i="1"/>
  <c r="Q131" i="7" s="1"/>
  <c r="AN48" i="1"/>
  <c r="L131" i="7" s="1"/>
  <c r="AJ48" i="1"/>
  <c r="AG48" i="1"/>
  <c r="L108" i="7" s="1"/>
  <c r="AC48" i="1"/>
  <c r="Q85" i="7" s="1"/>
  <c r="Z48" i="1"/>
  <c r="V48" i="1"/>
  <c r="Q62" i="7" s="1"/>
  <c r="S48" i="1"/>
  <c r="O48" i="1"/>
  <c r="Q39" i="7" s="1"/>
  <c r="L48" i="1"/>
  <c r="L39" i="7" s="1"/>
  <c r="H48" i="1"/>
  <c r="Q16" i="7" s="1"/>
  <c r="E48" i="1"/>
  <c r="DB45" i="1"/>
  <c r="Q337" i="7" s="1"/>
  <c r="CY45" i="1"/>
  <c r="CU45" i="1"/>
  <c r="Q314" i="7" s="1"/>
  <c r="CR45" i="1"/>
  <c r="CN45" i="1"/>
  <c r="Q291" i="7" s="1"/>
  <c r="CK45" i="1"/>
  <c r="CG45" i="1"/>
  <c r="Q268" i="7" s="1"/>
  <c r="CD45" i="1"/>
  <c r="BZ45" i="1"/>
  <c r="Q245" i="7" s="1"/>
  <c r="BW45" i="1"/>
  <c r="BS45" i="1"/>
  <c r="Q222" i="7" s="1"/>
  <c r="BP45" i="1"/>
  <c r="L222" i="7" s="1"/>
  <c r="BL45" i="1"/>
  <c r="Q199" i="7" s="1"/>
  <c r="BI45" i="1"/>
  <c r="BE45" i="1"/>
  <c r="Q176" i="7" s="1"/>
  <c r="BB45" i="1"/>
  <c r="AX45" i="1"/>
  <c r="Q153" i="7" s="1"/>
  <c r="AU45" i="1"/>
  <c r="L153" i="7" s="1"/>
  <c r="AQ45" i="1"/>
  <c r="Q130" i="7" s="1"/>
  <c r="AN45" i="1"/>
  <c r="L130" i="7" s="1"/>
  <c r="AJ45" i="1"/>
  <c r="Q107" i="7" s="1"/>
  <c r="AG45" i="1"/>
  <c r="AC45" i="1"/>
  <c r="Q84" i="7" s="1"/>
  <c r="Z45" i="1"/>
  <c r="V45" i="1"/>
  <c r="Q61" i="7" s="1"/>
  <c r="S45" i="1"/>
  <c r="O45" i="1"/>
  <c r="Q38" i="7" s="1"/>
  <c r="L45" i="1"/>
  <c r="L38" i="7" s="1"/>
  <c r="H45" i="1"/>
  <c r="Q15" i="7" s="1"/>
  <c r="E45" i="1"/>
  <c r="DB42" i="1"/>
  <c r="Q336" i="7" s="1"/>
  <c r="CY42" i="1"/>
  <c r="CU42" i="1"/>
  <c r="Q313" i="7" s="1"/>
  <c r="CR42" i="1"/>
  <c r="CN42" i="1"/>
  <c r="Q290" i="7" s="1"/>
  <c r="CK42" i="1"/>
  <c r="CG42" i="1"/>
  <c r="Q267" i="7" s="1"/>
  <c r="CD42" i="1"/>
  <c r="BZ42" i="1"/>
  <c r="Q244" i="7" s="1"/>
  <c r="BW42" i="1"/>
  <c r="BS42" i="1"/>
  <c r="Q221" i="7" s="1"/>
  <c r="BP42" i="1"/>
  <c r="L221" i="7" s="1"/>
  <c r="BL42" i="1"/>
  <c r="Q198" i="7" s="1"/>
  <c r="BI42" i="1"/>
  <c r="BE42" i="1"/>
  <c r="Q175" i="7" s="1"/>
  <c r="BB42" i="1"/>
  <c r="AX42" i="1"/>
  <c r="Q152" i="7" s="1"/>
  <c r="AU42" i="1"/>
  <c r="AQ42" i="1"/>
  <c r="Q129" i="7" s="1"/>
  <c r="AN42" i="1"/>
  <c r="L129" i="7" s="1"/>
  <c r="AJ42" i="1"/>
  <c r="AG42" i="1"/>
  <c r="L106" i="7" s="1"/>
  <c r="AC42" i="1"/>
  <c r="Q83" i="7" s="1"/>
  <c r="Z42" i="1"/>
  <c r="V42" i="1"/>
  <c r="Q60" i="7" s="1"/>
  <c r="S42" i="1"/>
  <c r="O42" i="1"/>
  <c r="Q37" i="7" s="1"/>
  <c r="L42" i="1"/>
  <c r="L37" i="7" s="1"/>
  <c r="H42" i="1"/>
  <c r="Q14" i="7" s="1"/>
  <c r="E42" i="1"/>
  <c r="DB39" i="1"/>
  <c r="Q335" i="7" s="1"/>
  <c r="CY39" i="1"/>
  <c r="CU39" i="1"/>
  <c r="Q312" i="7" s="1"/>
  <c r="CR39" i="1"/>
  <c r="CN39" i="1"/>
  <c r="Q289" i="7" s="1"/>
  <c r="CK39" i="1"/>
  <c r="CG39" i="1"/>
  <c r="Q266" i="7" s="1"/>
  <c r="CD39" i="1"/>
  <c r="BZ39" i="1"/>
  <c r="Q243" i="7" s="1"/>
  <c r="BW39" i="1"/>
  <c r="BS39" i="1"/>
  <c r="Q220" i="7" s="1"/>
  <c r="BP39" i="1"/>
  <c r="L220" i="7" s="1"/>
  <c r="BL39" i="1"/>
  <c r="Q197" i="7" s="1"/>
  <c r="BI39" i="1"/>
  <c r="BE39" i="1"/>
  <c r="Q174" i="7" s="1"/>
  <c r="BB39" i="1"/>
  <c r="AX39" i="1"/>
  <c r="Q151" i="7" s="1"/>
  <c r="AU39" i="1"/>
  <c r="L151" i="7" s="1"/>
  <c r="AQ39" i="1"/>
  <c r="AN39" i="1"/>
  <c r="L128" i="7" s="1"/>
  <c r="AJ39" i="1"/>
  <c r="Q105" i="7" s="1"/>
  <c r="AG39" i="1"/>
  <c r="AC39" i="1"/>
  <c r="Q82" i="7" s="1"/>
  <c r="Z39" i="1"/>
  <c r="V39" i="1"/>
  <c r="Q59" i="7" s="1"/>
  <c r="S39" i="1"/>
  <c r="L59" i="7" s="1"/>
  <c r="O39" i="1"/>
  <c r="Q36" i="7" s="1"/>
  <c r="L39" i="1"/>
  <c r="L36" i="7" s="1"/>
  <c r="H39" i="1"/>
  <c r="Q13" i="7" s="1"/>
  <c r="E39" i="1"/>
  <c r="DB36" i="1"/>
  <c r="Q334" i="7" s="1"/>
  <c r="CY36" i="1"/>
  <c r="CU36" i="1"/>
  <c r="Q311" i="7" s="1"/>
  <c r="CR36" i="1"/>
  <c r="CN36" i="1"/>
  <c r="CK36" i="1"/>
  <c r="L288" i="7" s="1"/>
  <c r="CG36" i="1"/>
  <c r="Q265" i="7" s="1"/>
  <c r="CD36" i="1"/>
  <c r="BZ36" i="1"/>
  <c r="Q242" i="7" s="1"/>
  <c r="BW36" i="1"/>
  <c r="BS36" i="1"/>
  <c r="Q219" i="7" s="1"/>
  <c r="BP36" i="1"/>
  <c r="L219" i="7" s="1"/>
  <c r="BL36" i="1"/>
  <c r="Q196" i="7" s="1"/>
  <c r="BI36" i="1"/>
  <c r="BE36" i="1"/>
  <c r="Q173" i="7" s="1"/>
  <c r="BB36" i="1"/>
  <c r="AX36" i="1"/>
  <c r="Q150" i="7" s="1"/>
  <c r="AU36" i="1"/>
  <c r="AQ36" i="1"/>
  <c r="Q127" i="7" s="1"/>
  <c r="AN36" i="1"/>
  <c r="AJ36" i="1"/>
  <c r="AG36" i="1"/>
  <c r="L104" i="7" s="1"/>
  <c r="AC36" i="1"/>
  <c r="Q81" i="7" s="1"/>
  <c r="Z36" i="1"/>
  <c r="V36" i="1"/>
  <c r="Q58" i="7" s="1"/>
  <c r="S36" i="1"/>
  <c r="O36" i="1"/>
  <c r="Q35" i="7" s="1"/>
  <c r="L36" i="1"/>
  <c r="L35" i="7" s="1"/>
  <c r="H36" i="1"/>
  <c r="Q12" i="7" s="1"/>
  <c r="E36" i="1"/>
  <c r="DB33" i="1"/>
  <c r="Q333" i="7" s="1"/>
  <c r="CY33" i="1"/>
  <c r="L333" i="7" s="1"/>
  <c r="CU33" i="1"/>
  <c r="Q310" i="7" s="1"/>
  <c r="CR33" i="1"/>
  <c r="CN33" i="1"/>
  <c r="Q287" i="7" s="1"/>
  <c r="CK33" i="1"/>
  <c r="CG33" i="1"/>
  <c r="Q264" i="7" s="1"/>
  <c r="CD33" i="1"/>
  <c r="BZ33" i="1"/>
  <c r="Q241" i="7" s="1"/>
  <c r="BW33" i="1"/>
  <c r="BS33" i="1"/>
  <c r="Q218" i="7" s="1"/>
  <c r="BP33" i="1"/>
  <c r="L218" i="7" s="1"/>
  <c r="BL33" i="1"/>
  <c r="Q195" i="7" s="1"/>
  <c r="BI33" i="1"/>
  <c r="BE33" i="1"/>
  <c r="Q172" i="7" s="1"/>
  <c r="BB33" i="1"/>
  <c r="L172" i="7" s="1"/>
  <c r="AX33" i="1"/>
  <c r="Q149" i="7" s="1"/>
  <c r="AU33" i="1"/>
  <c r="L149" i="7" s="1"/>
  <c r="AQ33" i="1"/>
  <c r="Q126" i="7" s="1"/>
  <c r="AN33" i="1"/>
  <c r="AJ33" i="1"/>
  <c r="Q103" i="7" s="1"/>
  <c r="AG33" i="1"/>
  <c r="AC33" i="1"/>
  <c r="Q80" i="7" s="1"/>
  <c r="Z33" i="1"/>
  <c r="V33" i="1"/>
  <c r="Q57" i="7" s="1"/>
  <c r="S33" i="1"/>
  <c r="L57" i="7" s="1"/>
  <c r="O33" i="1"/>
  <c r="Q34" i="7" s="1"/>
  <c r="L33" i="1"/>
  <c r="L34" i="7" s="1"/>
  <c r="H33" i="1"/>
  <c r="Q11" i="7" s="1"/>
  <c r="E33" i="1"/>
  <c r="L11" i="7" s="1"/>
  <c r="DB30" i="1"/>
  <c r="Q332" i="7" s="1"/>
  <c r="CY30" i="1"/>
  <c r="CU30" i="1"/>
  <c r="Q309" i="7" s="1"/>
  <c r="CR30" i="1"/>
  <c r="CN30" i="1"/>
  <c r="Q286" i="7" s="1"/>
  <c r="CK30" i="1"/>
  <c r="CG30" i="1"/>
  <c r="Q263" i="7" s="1"/>
  <c r="CD30" i="1"/>
  <c r="BZ30" i="1"/>
  <c r="Q240" i="7" s="1"/>
  <c r="BW30" i="1"/>
  <c r="BS30" i="1"/>
  <c r="Q217" i="7" s="1"/>
  <c r="BP30" i="1"/>
  <c r="BL30" i="1"/>
  <c r="Q194" i="7" s="1"/>
  <c r="BI30" i="1"/>
  <c r="BE30" i="1"/>
  <c r="Q171" i="7" s="1"/>
  <c r="BB30" i="1"/>
  <c r="L171" i="7" s="1"/>
  <c r="AX30" i="1"/>
  <c r="Q148" i="7" s="1"/>
  <c r="AU30" i="1"/>
  <c r="L148" i="7" s="1"/>
  <c r="AQ30" i="1"/>
  <c r="Q125" i="7" s="1"/>
  <c r="AN30" i="1"/>
  <c r="AJ30" i="1"/>
  <c r="Q102" i="7" s="1"/>
  <c r="AG30" i="1"/>
  <c r="AC30" i="1"/>
  <c r="Q79" i="7" s="1"/>
  <c r="Z30" i="1"/>
  <c r="V30" i="1"/>
  <c r="Q56" i="7" s="1"/>
  <c r="S30" i="1"/>
  <c r="O30" i="1"/>
  <c r="Q33" i="7" s="1"/>
  <c r="L30" i="1"/>
  <c r="L33" i="7" s="1"/>
  <c r="H30" i="1"/>
  <c r="Q10" i="7" s="1"/>
  <c r="E30" i="1"/>
  <c r="L10" i="7" s="1"/>
  <c r="DB27" i="1"/>
  <c r="Q331" i="7" s="1"/>
  <c r="CY27" i="1"/>
  <c r="CU27" i="1"/>
  <c r="Q308" i="7" s="1"/>
  <c r="CR27" i="1"/>
  <c r="CN27" i="1"/>
  <c r="Q285" i="7" s="1"/>
  <c r="CK27" i="1"/>
  <c r="CG27" i="1"/>
  <c r="Q262" i="7" s="1"/>
  <c r="CD27" i="1"/>
  <c r="BZ27" i="1"/>
  <c r="Q239" i="7" s="1"/>
  <c r="BW27" i="1"/>
  <c r="BS27" i="1"/>
  <c r="Q216" i="7" s="1"/>
  <c r="BP27" i="1"/>
  <c r="BL27" i="1"/>
  <c r="Q193" i="7" s="1"/>
  <c r="BI27" i="1"/>
  <c r="BE27" i="1"/>
  <c r="Q170" i="7" s="1"/>
  <c r="BB27" i="1"/>
  <c r="AX27" i="1"/>
  <c r="Q147" i="7" s="1"/>
  <c r="AU27" i="1"/>
  <c r="L147" i="7" s="1"/>
  <c r="AQ27" i="1"/>
  <c r="Q124" i="7" s="1"/>
  <c r="AN27" i="1"/>
  <c r="L124" i="7" s="1"/>
  <c r="AJ27" i="1"/>
  <c r="Q101" i="7" s="1"/>
  <c r="AG27" i="1"/>
  <c r="AC27" i="1"/>
  <c r="Q78" i="7" s="1"/>
  <c r="Z27" i="1"/>
  <c r="V27" i="1"/>
  <c r="Q55" i="7" s="1"/>
  <c r="S27" i="1"/>
  <c r="O27" i="1"/>
  <c r="Q32" i="7" s="1"/>
  <c r="L27" i="1"/>
  <c r="H27" i="1"/>
  <c r="Q9" i="7" s="1"/>
  <c r="E27" i="1"/>
  <c r="DB24" i="1"/>
  <c r="Q330" i="7" s="1"/>
  <c r="CY24" i="1"/>
  <c r="CU24" i="1"/>
  <c r="Q307" i="7" s="1"/>
  <c r="CR24" i="1"/>
  <c r="CN24" i="1"/>
  <c r="Q284" i="7" s="1"/>
  <c r="CK24" i="1"/>
  <c r="CG24" i="1"/>
  <c r="Q261" i="7" s="1"/>
  <c r="CD24" i="1"/>
  <c r="BZ24" i="1"/>
  <c r="Q238" i="7" s="1"/>
  <c r="BW24" i="1"/>
  <c r="BS24" i="1"/>
  <c r="Q215" i="7" s="1"/>
  <c r="BP24" i="1"/>
  <c r="L215" i="7" s="1"/>
  <c r="BL24" i="1"/>
  <c r="Q192" i="7" s="1"/>
  <c r="BI24" i="1"/>
  <c r="BE24" i="1"/>
  <c r="Q169" i="7" s="1"/>
  <c r="BB24" i="1"/>
  <c r="AX24" i="1"/>
  <c r="Q146" i="7" s="1"/>
  <c r="AU24" i="1"/>
  <c r="L146" i="7" s="1"/>
  <c r="AQ24" i="1"/>
  <c r="Q123" i="7" s="1"/>
  <c r="AN24" i="1"/>
  <c r="L123" i="7" s="1"/>
  <c r="AJ24" i="1"/>
  <c r="Q100" i="7" s="1"/>
  <c r="AG24" i="1"/>
  <c r="AC24" i="1"/>
  <c r="Q77" i="7" s="1"/>
  <c r="Z24" i="1"/>
  <c r="V24" i="1"/>
  <c r="Q54" i="7" s="1"/>
  <c r="S24" i="1"/>
  <c r="O24" i="1"/>
  <c r="Q31" i="7" s="1"/>
  <c r="L24" i="1"/>
  <c r="L31" i="7" s="1"/>
  <c r="H24" i="1"/>
  <c r="Q8" i="7" s="1"/>
  <c r="E24" i="1"/>
  <c r="DB21" i="1"/>
  <c r="Q329" i="7" s="1"/>
  <c r="CY21" i="1"/>
  <c r="CU21" i="1"/>
  <c r="Q306" i="7" s="1"/>
  <c r="CR21" i="1"/>
  <c r="CN21" i="1"/>
  <c r="Q283" i="7" s="1"/>
  <c r="CK21" i="1"/>
  <c r="CG21" i="1"/>
  <c r="Q260" i="7" s="1"/>
  <c r="CD21" i="1"/>
  <c r="BZ21" i="1"/>
  <c r="Q237" i="7" s="1"/>
  <c r="BW21" i="1"/>
  <c r="L237" i="7" s="1"/>
  <c r="BS21" i="1"/>
  <c r="Q214" i="7" s="1"/>
  <c r="BP21" i="1"/>
  <c r="BL21" i="1"/>
  <c r="Q191" i="7" s="1"/>
  <c r="BI21" i="1"/>
  <c r="BE21" i="1"/>
  <c r="Q168" i="7" s="1"/>
  <c r="BB21" i="1"/>
  <c r="AX21" i="1"/>
  <c r="Q145" i="7" s="1"/>
  <c r="AU21" i="1"/>
  <c r="L145" i="7" s="1"/>
  <c r="AQ21" i="1"/>
  <c r="AN21" i="1"/>
  <c r="L122" i="7" s="1"/>
  <c r="AJ21" i="1"/>
  <c r="Q99" i="7" s="1"/>
  <c r="AG21" i="1"/>
  <c r="AC21" i="1"/>
  <c r="Q76" i="7" s="1"/>
  <c r="Z21" i="1"/>
  <c r="V21" i="1"/>
  <c r="Q53" i="7" s="1"/>
  <c r="S21" i="1"/>
  <c r="L53" i="7" s="1"/>
  <c r="O21" i="1"/>
  <c r="Q30" i="7" s="1"/>
  <c r="L21" i="1"/>
  <c r="L30" i="7" s="1"/>
  <c r="H21" i="1"/>
  <c r="Q7" i="7" s="1"/>
  <c r="E21" i="1"/>
  <c r="DB18" i="1"/>
  <c r="Q328" i="7" s="1"/>
  <c r="CY18" i="1"/>
  <c r="CU18" i="1"/>
  <c r="Q305" i="7" s="1"/>
  <c r="CR18" i="1"/>
  <c r="CN18" i="1"/>
  <c r="Q282" i="7" s="1"/>
  <c r="CK18" i="1"/>
  <c r="CG18" i="1"/>
  <c r="Q259" i="7" s="1"/>
  <c r="CD18" i="1"/>
  <c r="BZ18" i="1"/>
  <c r="Q236" i="7" s="1"/>
  <c r="BW18" i="1"/>
  <c r="L236" i="7" s="1"/>
  <c r="BS18" i="1"/>
  <c r="Q213" i="7" s="1"/>
  <c r="BP18" i="1"/>
  <c r="L213" i="7" s="1"/>
  <c r="BL18" i="1"/>
  <c r="Q190" i="7" s="1"/>
  <c r="BI18" i="1"/>
  <c r="BE18" i="1"/>
  <c r="Q167" i="7" s="1"/>
  <c r="BB18" i="1"/>
  <c r="AX18" i="1"/>
  <c r="Q144" i="7" s="1"/>
  <c r="AU18" i="1"/>
  <c r="L144" i="7" s="1"/>
  <c r="AQ18" i="1"/>
  <c r="AN18" i="1"/>
  <c r="L121" i="7" s="1"/>
  <c r="AJ18" i="1"/>
  <c r="Q98" i="7" s="1"/>
  <c r="AG18" i="1"/>
  <c r="AC18" i="1"/>
  <c r="Q75" i="7" s="1"/>
  <c r="Z18" i="1"/>
  <c r="L75" i="7" s="1"/>
  <c r="V18" i="1"/>
  <c r="Q52" i="7" s="1"/>
  <c r="S18" i="1"/>
  <c r="L52" i="7" s="1"/>
  <c r="O18" i="1"/>
  <c r="Q29" i="7" s="1"/>
  <c r="L18" i="1"/>
  <c r="L29" i="7" s="1"/>
  <c r="H18" i="1"/>
  <c r="Q6" i="7" s="1"/>
  <c r="E18" i="1"/>
  <c r="DB15" i="1"/>
  <c r="Q327" i="7" s="1"/>
  <c r="CY15" i="1"/>
  <c r="CU15" i="1"/>
  <c r="Q304" i="7" s="1"/>
  <c r="CR15" i="1"/>
  <c r="CN15" i="1"/>
  <c r="Q281" i="7" s="1"/>
  <c r="CK15" i="1"/>
  <c r="CG15" i="1"/>
  <c r="Q258" i="7" s="1"/>
  <c r="CD15" i="1"/>
  <c r="BZ15" i="1"/>
  <c r="Q235" i="7" s="1"/>
  <c r="BW15" i="1"/>
  <c r="BS15" i="1"/>
  <c r="Q212" i="7" s="1"/>
  <c r="BP15" i="1"/>
  <c r="L212" i="7" s="1"/>
  <c r="BL15" i="1"/>
  <c r="Q189" i="7" s="1"/>
  <c r="BI15" i="1"/>
  <c r="BE15" i="1"/>
  <c r="Q166" i="7" s="1"/>
  <c r="BB15" i="1"/>
  <c r="AX15" i="1"/>
  <c r="Q143" i="7" s="1"/>
  <c r="AU15" i="1"/>
  <c r="L143" i="7" s="1"/>
  <c r="AQ15" i="1"/>
  <c r="Q120" i="7" s="1"/>
  <c r="AN15" i="1"/>
  <c r="L120" i="7" s="1"/>
  <c r="AJ15" i="1"/>
  <c r="Q97" i="7" s="1"/>
  <c r="AG15" i="1"/>
  <c r="AC15" i="1"/>
  <c r="Q74" i="7" s="1"/>
  <c r="Z15" i="1"/>
  <c r="V15" i="1"/>
  <c r="Q51" i="7" s="1"/>
  <c r="S15" i="1"/>
  <c r="O15" i="1"/>
  <c r="Q28" i="7" s="1"/>
  <c r="L15" i="1"/>
  <c r="L28" i="7" s="1"/>
  <c r="H15" i="1"/>
  <c r="Q5" i="7" s="1"/>
  <c r="E15" i="1"/>
  <c r="DB12" i="1"/>
  <c r="Q326" i="7" s="1"/>
  <c r="CY12" i="1"/>
  <c r="CU12" i="1"/>
  <c r="Q303" i="7" s="1"/>
  <c r="CR12" i="1"/>
  <c r="CN12" i="1"/>
  <c r="Q280" i="7" s="1"/>
  <c r="CK12" i="1"/>
  <c r="CG12" i="1"/>
  <c r="Q257" i="7" s="1"/>
  <c r="CD12" i="1"/>
  <c r="BZ12" i="1"/>
  <c r="Q234" i="7" s="1"/>
  <c r="BW12" i="1"/>
  <c r="L234" i="7" s="1"/>
  <c r="BS12" i="1"/>
  <c r="Q211" i="7" s="1"/>
  <c r="BP12" i="1"/>
  <c r="L211" i="7" s="1"/>
  <c r="BL12" i="1"/>
  <c r="Q188" i="7" s="1"/>
  <c r="BI12" i="1"/>
  <c r="BE12" i="1"/>
  <c r="Q165" i="7" s="1"/>
  <c r="BB12" i="1"/>
  <c r="AX12" i="1"/>
  <c r="Q142" i="7" s="1"/>
  <c r="AU12" i="1"/>
  <c r="AQ12" i="1"/>
  <c r="AN12" i="1"/>
  <c r="L119" i="7" s="1"/>
  <c r="AJ12" i="1"/>
  <c r="Q96" i="7" s="1"/>
  <c r="AG12" i="1"/>
  <c r="AC12" i="1"/>
  <c r="Q73" i="7" s="1"/>
  <c r="Z12" i="1"/>
  <c r="V12" i="1"/>
  <c r="Q50" i="7" s="1"/>
  <c r="S12" i="1"/>
  <c r="O12" i="1"/>
  <c r="Q27" i="7" s="1"/>
  <c r="L12" i="1"/>
  <c r="L27" i="7" s="1"/>
  <c r="H12" i="1"/>
  <c r="Q4" i="7" s="1"/>
  <c r="E12" i="1"/>
  <c r="DB9" i="1"/>
  <c r="Q325" i="7" s="1"/>
  <c r="CY9" i="1"/>
  <c r="L325" i="7" s="1"/>
  <c r="CU9" i="1"/>
  <c r="Q302" i="7" s="1"/>
  <c r="CR9" i="1"/>
  <c r="CN9" i="1"/>
  <c r="Q279" i="7" s="1"/>
  <c r="CK9" i="1"/>
  <c r="CG9" i="1"/>
  <c r="Q256" i="7" s="1"/>
  <c r="CD9" i="1"/>
  <c r="BZ9" i="1"/>
  <c r="Q233" i="7" s="1"/>
  <c r="BW9" i="1"/>
  <c r="L233" i="7" s="1"/>
  <c r="BS9" i="1"/>
  <c r="Q210" i="7" s="1"/>
  <c r="BP9" i="1"/>
  <c r="BL9" i="1"/>
  <c r="Q187" i="7" s="1"/>
  <c r="BI9" i="1"/>
  <c r="BE9" i="1"/>
  <c r="Q164" i="7" s="1"/>
  <c r="BB9" i="1"/>
  <c r="L164" i="7" s="1"/>
  <c r="AX9" i="1"/>
  <c r="Q141" i="7" s="1"/>
  <c r="AU9" i="1"/>
  <c r="AQ9" i="1"/>
  <c r="Q118" i="7" s="1"/>
  <c r="AN9" i="1"/>
  <c r="AJ9" i="1"/>
  <c r="Q95" i="7" s="1"/>
  <c r="AG9" i="1"/>
  <c r="AC9" i="1"/>
  <c r="Q72" i="7" s="1"/>
  <c r="Z9" i="1"/>
  <c r="L72" i="7" s="1"/>
  <c r="V9" i="1"/>
  <c r="Q49" i="7" s="1"/>
  <c r="S9" i="1"/>
  <c r="O9" i="1"/>
  <c r="Q26" i="7" s="1"/>
  <c r="L9" i="1"/>
  <c r="H9" i="1"/>
  <c r="Q3" i="7" s="1"/>
  <c r="EE19" i="1" l="1"/>
  <c r="U12" i="3" s="1"/>
  <c r="EE64" i="1"/>
  <c r="U42" i="3" s="1"/>
  <c r="EE58" i="1"/>
  <c r="U38" i="3" s="1"/>
  <c r="DQ58" i="1"/>
  <c r="S38" i="3" s="1"/>
  <c r="DQ25" i="1"/>
  <c r="S16" i="3" s="1"/>
  <c r="DQ16" i="1"/>
  <c r="S10" i="3" s="1"/>
  <c r="DX43" i="1"/>
  <c r="T28" i="3" s="1"/>
  <c r="DX40" i="1"/>
  <c r="T26" i="3" s="1"/>
  <c r="DX31" i="1"/>
  <c r="T20" i="3" s="1"/>
  <c r="DX25" i="1"/>
  <c r="T16" i="3" s="1"/>
  <c r="EE67" i="1"/>
  <c r="U44" i="3" s="1"/>
  <c r="EE52" i="1"/>
  <c r="U34" i="3" s="1"/>
  <c r="EE40" i="1"/>
  <c r="U26" i="3" s="1"/>
  <c r="EE31" i="1"/>
  <c r="U20" i="3" s="1"/>
  <c r="EE28" i="1"/>
  <c r="U18" i="3" s="1"/>
  <c r="EE22" i="1"/>
  <c r="U14" i="3" s="1"/>
  <c r="EL31" i="1"/>
  <c r="V20" i="3" s="1"/>
  <c r="EL64" i="1"/>
  <c r="V42" i="3" s="1"/>
  <c r="DQ76" i="1"/>
  <c r="S50" i="3" s="1"/>
  <c r="DX76" i="1"/>
  <c r="T50" i="3" s="1"/>
  <c r="EL37" i="1"/>
  <c r="V24" i="3" s="1"/>
  <c r="EL49" i="1"/>
  <c r="V32" i="3" s="1"/>
  <c r="EL73" i="1"/>
  <c r="V48" i="3" s="1"/>
  <c r="EL70" i="1"/>
  <c r="V46" i="3" s="1"/>
  <c r="EE76" i="1"/>
  <c r="U50" i="3" s="1"/>
  <c r="EE34" i="1"/>
  <c r="U22" i="3" s="1"/>
  <c r="EE55" i="1"/>
  <c r="U36" i="3" s="1"/>
  <c r="EE49" i="1"/>
  <c r="U32" i="3" s="1"/>
  <c r="DX73" i="1"/>
  <c r="T48" i="3" s="1"/>
  <c r="DX61" i="1"/>
  <c r="T40" i="3" s="1"/>
  <c r="DQ49" i="1"/>
  <c r="S32" i="3" s="1"/>
  <c r="DQ61" i="1"/>
  <c r="S40" i="3" s="1"/>
  <c r="DJ52" i="1"/>
  <c r="R34" i="3" s="1"/>
  <c r="DJ34" i="1"/>
  <c r="R22" i="3" s="1"/>
  <c r="L455" i="7"/>
  <c r="M455" i="7" s="1"/>
  <c r="L447" i="7"/>
  <c r="M447" i="7" s="1"/>
  <c r="L439" i="7"/>
  <c r="M439" i="7" s="1"/>
  <c r="L431" i="7"/>
  <c r="M431" i="7" s="1"/>
  <c r="L423" i="7"/>
  <c r="M423" i="7" s="1"/>
  <c r="L415" i="7"/>
  <c r="M415" i="7" s="1"/>
  <c r="L407" i="7"/>
  <c r="M407" i="7" s="1"/>
  <c r="L399" i="7"/>
  <c r="M399" i="7" s="1"/>
  <c r="L391" i="7"/>
  <c r="M391" i="7" s="1"/>
  <c r="L383" i="7"/>
  <c r="M383" i="7" s="1"/>
  <c r="L375" i="7"/>
  <c r="M375" i="7" s="1"/>
  <c r="L367" i="7"/>
  <c r="M367" i="7" s="1"/>
  <c r="L359" i="7"/>
  <c r="M359" i="7" s="1"/>
  <c r="L351" i="7"/>
  <c r="M351" i="7" s="1"/>
  <c r="L343" i="7"/>
  <c r="M343" i="7" s="1"/>
  <c r="L458" i="7"/>
  <c r="M458" i="7" s="1"/>
  <c r="L418" i="7"/>
  <c r="M418" i="7" s="1"/>
  <c r="L386" i="7"/>
  <c r="M386" i="7" s="1"/>
  <c r="L354" i="7"/>
  <c r="M354" i="7" s="1"/>
  <c r="L462" i="7"/>
  <c r="M462" i="7" s="1"/>
  <c r="L454" i="7"/>
  <c r="M454" i="7" s="1"/>
  <c r="L446" i="7"/>
  <c r="M446" i="7" s="1"/>
  <c r="L438" i="7"/>
  <c r="M438" i="7" s="1"/>
  <c r="L430" i="7"/>
  <c r="M430" i="7" s="1"/>
  <c r="L422" i="7"/>
  <c r="M422" i="7" s="1"/>
  <c r="L414" i="7"/>
  <c r="M414" i="7" s="1"/>
  <c r="L406" i="7"/>
  <c r="M406" i="7" s="1"/>
  <c r="L398" i="7"/>
  <c r="M398" i="7" s="1"/>
  <c r="L390" i="7"/>
  <c r="M390" i="7" s="1"/>
  <c r="L382" i="7"/>
  <c r="M382" i="7" s="1"/>
  <c r="L374" i="7"/>
  <c r="M374" i="7" s="1"/>
  <c r="L366" i="7"/>
  <c r="M366" i="7" s="1"/>
  <c r="L358" i="7"/>
  <c r="M358" i="7" s="1"/>
  <c r="L350" i="7"/>
  <c r="M350" i="7" s="1"/>
  <c r="L450" i="7"/>
  <c r="M450" i="7" s="1"/>
  <c r="L426" i="7"/>
  <c r="M426" i="7" s="1"/>
  <c r="L394" i="7"/>
  <c r="M394" i="7" s="1"/>
  <c r="L370" i="7"/>
  <c r="M370" i="7" s="1"/>
  <c r="L461" i="7"/>
  <c r="M461" i="7" s="1"/>
  <c r="L453" i="7"/>
  <c r="M453" i="7" s="1"/>
  <c r="L445" i="7"/>
  <c r="M445" i="7" s="1"/>
  <c r="L437" i="7"/>
  <c r="M437" i="7" s="1"/>
  <c r="L429" i="7"/>
  <c r="M429" i="7" s="1"/>
  <c r="L421" i="7"/>
  <c r="M421" i="7" s="1"/>
  <c r="L413" i="7"/>
  <c r="M413" i="7" s="1"/>
  <c r="L405" i="7"/>
  <c r="M405" i="7" s="1"/>
  <c r="L397" i="7"/>
  <c r="M397" i="7" s="1"/>
  <c r="L389" i="7"/>
  <c r="M389" i="7" s="1"/>
  <c r="L381" i="7"/>
  <c r="M381" i="7" s="1"/>
  <c r="L373" i="7"/>
  <c r="M373" i="7" s="1"/>
  <c r="L365" i="7"/>
  <c r="M365" i="7" s="1"/>
  <c r="L357" i="7"/>
  <c r="M357" i="7" s="1"/>
  <c r="L349" i="7"/>
  <c r="M349" i="7" s="1"/>
  <c r="L460" i="7"/>
  <c r="M460" i="7" s="1"/>
  <c r="L452" i="7"/>
  <c r="M452" i="7" s="1"/>
  <c r="L444" i="7"/>
  <c r="M444" i="7" s="1"/>
  <c r="L436" i="7"/>
  <c r="M436" i="7" s="1"/>
  <c r="L428" i="7"/>
  <c r="M428" i="7" s="1"/>
  <c r="L420" i="7"/>
  <c r="M420" i="7" s="1"/>
  <c r="L412" i="7"/>
  <c r="M412" i="7" s="1"/>
  <c r="L404" i="7"/>
  <c r="M404" i="7" s="1"/>
  <c r="L396" i="7"/>
  <c r="M396" i="7" s="1"/>
  <c r="L388" i="7"/>
  <c r="M388" i="7" s="1"/>
  <c r="L380" i="7"/>
  <c r="M380" i="7" s="1"/>
  <c r="L372" i="7"/>
  <c r="M372" i="7" s="1"/>
  <c r="L364" i="7"/>
  <c r="M364" i="7" s="1"/>
  <c r="L356" i="7"/>
  <c r="M356" i="7" s="1"/>
  <c r="L348" i="7"/>
  <c r="M348" i="7" s="1"/>
  <c r="L459" i="7"/>
  <c r="M459" i="7" s="1"/>
  <c r="L451" i="7"/>
  <c r="M451" i="7" s="1"/>
  <c r="L443" i="7"/>
  <c r="M443" i="7" s="1"/>
  <c r="L435" i="7"/>
  <c r="M435" i="7" s="1"/>
  <c r="L427" i="7"/>
  <c r="M427" i="7" s="1"/>
  <c r="L419" i="7"/>
  <c r="M419" i="7" s="1"/>
  <c r="L411" i="7"/>
  <c r="M411" i="7" s="1"/>
  <c r="L403" i="7"/>
  <c r="M403" i="7" s="1"/>
  <c r="L395" i="7"/>
  <c r="M395" i="7" s="1"/>
  <c r="L387" i="7"/>
  <c r="M387" i="7" s="1"/>
  <c r="L379" i="7"/>
  <c r="M379" i="7" s="1"/>
  <c r="L371" i="7"/>
  <c r="M371" i="7" s="1"/>
  <c r="L363" i="7"/>
  <c r="M363" i="7" s="1"/>
  <c r="L355" i="7"/>
  <c r="M355" i="7" s="1"/>
  <c r="L347" i="7"/>
  <c r="M347" i="7" s="1"/>
  <c r="L457" i="7"/>
  <c r="M457" i="7" s="1"/>
  <c r="L449" i="7"/>
  <c r="M449" i="7" s="1"/>
  <c r="L441" i="7"/>
  <c r="M441" i="7" s="1"/>
  <c r="L433" i="7"/>
  <c r="M433" i="7" s="1"/>
  <c r="L425" i="7"/>
  <c r="M425" i="7" s="1"/>
  <c r="L417" i="7"/>
  <c r="M417" i="7" s="1"/>
  <c r="L409" i="7"/>
  <c r="M409" i="7" s="1"/>
  <c r="L401" i="7"/>
  <c r="M401" i="7" s="1"/>
  <c r="L393" i="7"/>
  <c r="M393" i="7" s="1"/>
  <c r="L385" i="7"/>
  <c r="M385" i="7" s="1"/>
  <c r="L377" i="7"/>
  <c r="M377" i="7" s="1"/>
  <c r="L369" i="7"/>
  <c r="M369" i="7" s="1"/>
  <c r="L361" i="7"/>
  <c r="M361" i="7" s="1"/>
  <c r="L353" i="7"/>
  <c r="M353" i="7" s="1"/>
  <c r="L345" i="7"/>
  <c r="M345" i="7" s="1"/>
  <c r="L434" i="7"/>
  <c r="M434" i="7" s="1"/>
  <c r="L410" i="7"/>
  <c r="M410" i="7" s="1"/>
  <c r="L378" i="7"/>
  <c r="M378" i="7" s="1"/>
  <c r="L346" i="7"/>
  <c r="M346" i="7" s="1"/>
  <c r="L456" i="7"/>
  <c r="M456" i="7" s="1"/>
  <c r="L448" i="7"/>
  <c r="M448" i="7" s="1"/>
  <c r="L440" i="7"/>
  <c r="M440" i="7" s="1"/>
  <c r="L432" i="7"/>
  <c r="M432" i="7" s="1"/>
  <c r="L424" i="7"/>
  <c r="M424" i="7" s="1"/>
  <c r="L416" i="7"/>
  <c r="M416" i="7" s="1"/>
  <c r="L408" i="7"/>
  <c r="M408" i="7" s="1"/>
  <c r="L400" i="7"/>
  <c r="M400" i="7" s="1"/>
  <c r="L392" i="7"/>
  <c r="M392" i="7" s="1"/>
  <c r="L384" i="7"/>
  <c r="M384" i="7" s="1"/>
  <c r="L376" i="7"/>
  <c r="M376" i="7" s="1"/>
  <c r="L368" i="7"/>
  <c r="M368" i="7" s="1"/>
  <c r="L360" i="7"/>
  <c r="M360" i="7" s="1"/>
  <c r="L352" i="7"/>
  <c r="M352" i="7" s="1"/>
  <c r="L344" i="7"/>
  <c r="M344" i="7" s="1"/>
  <c r="L442" i="7"/>
  <c r="M442" i="7" s="1"/>
  <c r="L402" i="7"/>
  <c r="M402" i="7" s="1"/>
  <c r="L362" i="7"/>
  <c r="M362" i="7" s="1"/>
  <c r="CV69" i="1"/>
  <c r="Q342" i="7"/>
  <c r="Q455" i="7"/>
  <c r="R455" i="7" s="1"/>
  <c r="Q447" i="7"/>
  <c r="R447" i="7" s="1"/>
  <c r="Q439" i="7"/>
  <c r="R439" i="7" s="1"/>
  <c r="Q431" i="7"/>
  <c r="R431" i="7" s="1"/>
  <c r="Q423" i="7"/>
  <c r="R423" i="7" s="1"/>
  <c r="Q415" i="7"/>
  <c r="R415" i="7" s="1"/>
  <c r="Q407" i="7"/>
  <c r="R407" i="7" s="1"/>
  <c r="Q399" i="7"/>
  <c r="R399" i="7" s="1"/>
  <c r="Q391" i="7"/>
  <c r="R391" i="7" s="1"/>
  <c r="Q383" i="7"/>
  <c r="R383" i="7" s="1"/>
  <c r="Q375" i="7"/>
  <c r="R375" i="7" s="1"/>
  <c r="Q367" i="7"/>
  <c r="R367" i="7" s="1"/>
  <c r="Q359" i="7"/>
  <c r="R359" i="7" s="1"/>
  <c r="Q351" i="7"/>
  <c r="R351" i="7" s="1"/>
  <c r="Q343" i="7"/>
  <c r="R343" i="7" s="1"/>
  <c r="Q450" i="7"/>
  <c r="R450" i="7" s="1"/>
  <c r="Q410" i="7"/>
  <c r="R410" i="7" s="1"/>
  <c r="Q378" i="7"/>
  <c r="R378" i="7" s="1"/>
  <c r="Q462" i="7"/>
  <c r="Q454" i="7"/>
  <c r="R454" i="7" s="1"/>
  <c r="Q446" i="7"/>
  <c r="R446" i="7" s="1"/>
  <c r="Q438" i="7"/>
  <c r="Q430" i="7"/>
  <c r="R430" i="7" s="1"/>
  <c r="Q422" i="7"/>
  <c r="R422" i="7" s="1"/>
  <c r="Q414" i="7"/>
  <c r="Q406" i="7"/>
  <c r="R406" i="7" s="1"/>
  <c r="Q398" i="7"/>
  <c r="R398" i="7" s="1"/>
  <c r="Q390" i="7"/>
  <c r="Q382" i="7"/>
  <c r="R382" i="7" s="1"/>
  <c r="Q374" i="7"/>
  <c r="R374" i="7" s="1"/>
  <c r="Q366" i="7"/>
  <c r="R366" i="7" s="1"/>
  <c r="Q358" i="7"/>
  <c r="R358" i="7" s="1"/>
  <c r="Q350" i="7"/>
  <c r="R350" i="7" s="1"/>
  <c r="Q434" i="7"/>
  <c r="R434" i="7" s="1"/>
  <c r="Q402" i="7"/>
  <c r="R402" i="7" s="1"/>
  <c r="Q370" i="7"/>
  <c r="R370" i="7" s="1"/>
  <c r="Q461" i="7"/>
  <c r="R461" i="7" s="1"/>
  <c r="Q453" i="7"/>
  <c r="R453" i="7" s="1"/>
  <c r="Q445" i="7"/>
  <c r="R445" i="7" s="1"/>
  <c r="Q437" i="7"/>
  <c r="R437" i="7" s="1"/>
  <c r="Q429" i="7"/>
  <c r="R429" i="7" s="1"/>
  <c r="Q421" i="7"/>
  <c r="R421" i="7" s="1"/>
  <c r="Q413" i="7"/>
  <c r="R413" i="7" s="1"/>
  <c r="Q405" i="7"/>
  <c r="R405" i="7" s="1"/>
  <c r="Q397" i="7"/>
  <c r="R397" i="7" s="1"/>
  <c r="Q389" i="7"/>
  <c r="R389" i="7" s="1"/>
  <c r="Q381" i="7"/>
  <c r="R381" i="7" s="1"/>
  <c r="Q373" i="7"/>
  <c r="R373" i="7" s="1"/>
  <c r="Q365" i="7"/>
  <c r="R365" i="7" s="1"/>
  <c r="Q357" i="7"/>
  <c r="R357" i="7" s="1"/>
  <c r="Q349" i="7"/>
  <c r="R349" i="7" s="1"/>
  <c r="Q460" i="7"/>
  <c r="R460" i="7" s="1"/>
  <c r="Q452" i="7"/>
  <c r="R452" i="7" s="1"/>
  <c r="Q444" i="7"/>
  <c r="R444" i="7" s="1"/>
  <c r="Q436" i="7"/>
  <c r="R436" i="7" s="1"/>
  <c r="Q428" i="7"/>
  <c r="R428" i="7" s="1"/>
  <c r="Q420" i="7"/>
  <c r="R420" i="7" s="1"/>
  <c r="Q412" i="7"/>
  <c r="R412" i="7" s="1"/>
  <c r="Q404" i="7"/>
  <c r="R404" i="7" s="1"/>
  <c r="Q396" i="7"/>
  <c r="R396" i="7" s="1"/>
  <c r="Q388" i="7"/>
  <c r="R388" i="7" s="1"/>
  <c r="Q380" i="7"/>
  <c r="R380" i="7" s="1"/>
  <c r="Q372" i="7"/>
  <c r="R372" i="7" s="1"/>
  <c r="Q364" i="7"/>
  <c r="R364" i="7" s="1"/>
  <c r="Q356" i="7"/>
  <c r="R356" i="7" s="1"/>
  <c r="Q348" i="7"/>
  <c r="R348" i="7" s="1"/>
  <c r="Q459" i="7"/>
  <c r="R459" i="7" s="1"/>
  <c r="Q451" i="7"/>
  <c r="R451" i="7" s="1"/>
  <c r="Q443" i="7"/>
  <c r="R443" i="7" s="1"/>
  <c r="Q435" i="7"/>
  <c r="R435" i="7" s="1"/>
  <c r="Q427" i="7"/>
  <c r="R427" i="7" s="1"/>
  <c r="Q419" i="7"/>
  <c r="R419" i="7" s="1"/>
  <c r="Q411" i="7"/>
  <c r="R411" i="7" s="1"/>
  <c r="Q403" i="7"/>
  <c r="R403" i="7" s="1"/>
  <c r="Q395" i="7"/>
  <c r="R395" i="7" s="1"/>
  <c r="Q387" i="7"/>
  <c r="R387" i="7" s="1"/>
  <c r="Q379" i="7"/>
  <c r="R379" i="7" s="1"/>
  <c r="Q371" i="7"/>
  <c r="R371" i="7" s="1"/>
  <c r="Q363" i="7"/>
  <c r="R363" i="7" s="1"/>
  <c r="Q355" i="7"/>
  <c r="R355" i="7" s="1"/>
  <c r="Q347" i="7"/>
  <c r="R347" i="7" s="1"/>
  <c r="Q457" i="7"/>
  <c r="R457" i="7" s="1"/>
  <c r="Q449" i="7"/>
  <c r="R449" i="7" s="1"/>
  <c r="Q441" i="7"/>
  <c r="R441" i="7" s="1"/>
  <c r="Q433" i="7"/>
  <c r="R433" i="7" s="1"/>
  <c r="Q425" i="7"/>
  <c r="R425" i="7" s="1"/>
  <c r="Q417" i="7"/>
  <c r="R417" i="7" s="1"/>
  <c r="Q409" i="7"/>
  <c r="R409" i="7" s="1"/>
  <c r="Q401" i="7"/>
  <c r="R401" i="7" s="1"/>
  <c r="Q393" i="7"/>
  <c r="R393" i="7" s="1"/>
  <c r="Q385" i="7"/>
  <c r="R385" i="7" s="1"/>
  <c r="Q377" i="7"/>
  <c r="R377" i="7" s="1"/>
  <c r="Q369" i="7"/>
  <c r="R369" i="7" s="1"/>
  <c r="Q361" i="7"/>
  <c r="R361" i="7" s="1"/>
  <c r="Q353" i="7"/>
  <c r="R353" i="7" s="1"/>
  <c r="Q345" i="7"/>
  <c r="R345" i="7" s="1"/>
  <c r="Q442" i="7"/>
  <c r="R442" i="7" s="1"/>
  <c r="Q418" i="7"/>
  <c r="R418" i="7" s="1"/>
  <c r="Q386" i="7"/>
  <c r="R386" i="7" s="1"/>
  <c r="Q362" i="7"/>
  <c r="R362" i="7" s="1"/>
  <c r="Q346" i="7"/>
  <c r="R346" i="7" s="1"/>
  <c r="Q456" i="7"/>
  <c r="R456" i="7" s="1"/>
  <c r="Q448" i="7"/>
  <c r="R448" i="7" s="1"/>
  <c r="Q440" i="7"/>
  <c r="R440" i="7" s="1"/>
  <c r="Q432" i="7"/>
  <c r="R432" i="7" s="1"/>
  <c r="Q424" i="7"/>
  <c r="R424" i="7" s="1"/>
  <c r="Q416" i="7"/>
  <c r="R416" i="7" s="1"/>
  <c r="Q408" i="7"/>
  <c r="R408" i="7" s="1"/>
  <c r="Q400" i="7"/>
  <c r="R400" i="7" s="1"/>
  <c r="Q392" i="7"/>
  <c r="R392" i="7" s="1"/>
  <c r="Q384" i="7"/>
  <c r="R384" i="7" s="1"/>
  <c r="Q376" i="7"/>
  <c r="R376" i="7" s="1"/>
  <c r="Q368" i="7"/>
  <c r="R368" i="7" s="1"/>
  <c r="Q360" i="7"/>
  <c r="R360" i="7" s="1"/>
  <c r="Q352" i="7"/>
  <c r="R352" i="7" s="1"/>
  <c r="Q344" i="7"/>
  <c r="R344" i="7" s="1"/>
  <c r="Q458" i="7"/>
  <c r="R458" i="7" s="1"/>
  <c r="Q426" i="7"/>
  <c r="R426" i="7" s="1"/>
  <c r="Q394" i="7"/>
  <c r="R394" i="7" s="1"/>
  <c r="Q354" i="7"/>
  <c r="R354" i="7" s="1"/>
  <c r="DQ37" i="1"/>
  <c r="S24" i="3" s="1"/>
  <c r="DQ46" i="1"/>
  <c r="S30" i="3" s="1"/>
  <c r="DQ52" i="1"/>
  <c r="S34" i="3" s="1"/>
  <c r="DQ70" i="1"/>
  <c r="S46" i="3" s="1"/>
  <c r="DX22" i="1"/>
  <c r="T14" i="3" s="1"/>
  <c r="EL52" i="1"/>
  <c r="V34" i="3" s="1"/>
  <c r="DX58" i="1"/>
  <c r="T38" i="3" s="1"/>
  <c r="DQ40" i="1"/>
  <c r="S26" i="3" s="1"/>
  <c r="DF79" i="1"/>
  <c r="T21" i="2" s="1"/>
  <c r="DI79" i="1"/>
  <c r="X21" i="2" s="1"/>
  <c r="DM79" i="1"/>
  <c r="T22" i="2" s="1"/>
  <c r="DQ43" i="1"/>
  <c r="S28" i="3" s="1"/>
  <c r="DP79" i="1"/>
  <c r="X22" i="2" s="1"/>
  <c r="DX37" i="1"/>
  <c r="T24" i="3" s="1"/>
  <c r="DX49" i="1"/>
  <c r="T32" i="3" s="1"/>
  <c r="EL46" i="1"/>
  <c r="V30" i="3" s="1"/>
  <c r="ED79" i="1"/>
  <c r="X24" i="2" s="1"/>
  <c r="EK79" i="1"/>
  <c r="X25" i="2" s="1"/>
  <c r="DX28" i="1"/>
  <c r="T18" i="3" s="1"/>
  <c r="DX19" i="1"/>
  <c r="T12" i="3" s="1"/>
  <c r="DT79" i="1"/>
  <c r="T23" i="2" s="1"/>
  <c r="EE16" i="1"/>
  <c r="U10" i="3" s="1"/>
  <c r="EH79" i="1"/>
  <c r="T25" i="2" s="1"/>
  <c r="EA79" i="1"/>
  <c r="T24" i="2" s="1"/>
  <c r="EL13" i="1"/>
  <c r="V8" i="3" s="1"/>
  <c r="V7" i="3"/>
  <c r="EL77" i="1"/>
  <c r="EE13" i="1"/>
  <c r="U8" i="3" s="1"/>
  <c r="U7" i="3"/>
  <c r="U51" i="3" s="1"/>
  <c r="EE77" i="1"/>
  <c r="DX13" i="1"/>
  <c r="T8" i="3" s="1"/>
  <c r="DW79" i="1"/>
  <c r="X23" i="2" s="1"/>
  <c r="T7" i="3"/>
  <c r="T51" i="3" s="1"/>
  <c r="DX77" i="1"/>
  <c r="S7" i="3"/>
  <c r="S51" i="3" s="1"/>
  <c r="DQ77" i="1"/>
  <c r="R7" i="3"/>
  <c r="R51" i="3" s="1"/>
  <c r="DJ77" i="1"/>
  <c r="EL10" i="1"/>
  <c r="V6" i="3" s="1"/>
  <c r="V5" i="3"/>
  <c r="DQ13" i="1"/>
  <c r="DJ67" i="1"/>
  <c r="R44" i="3" s="1"/>
  <c r="DJ55" i="1"/>
  <c r="R36" i="3" s="1"/>
  <c r="DJ10" i="1"/>
  <c r="R6" i="3" s="1"/>
  <c r="EL25" i="1"/>
  <c r="V16" i="3" s="1"/>
  <c r="DJ64" i="1"/>
  <c r="R42" i="3" s="1"/>
  <c r="DJ61" i="1"/>
  <c r="R40" i="3" s="1"/>
  <c r="DJ40" i="1"/>
  <c r="R26" i="3" s="1"/>
  <c r="DJ73" i="1"/>
  <c r="R48" i="3" s="1"/>
  <c r="DJ37" i="1"/>
  <c r="R24" i="3" s="1"/>
  <c r="DJ31" i="1"/>
  <c r="R20" i="3" s="1"/>
  <c r="DJ70" i="1"/>
  <c r="R46" i="3" s="1"/>
  <c r="DQ64" i="1"/>
  <c r="S42" i="3" s="1"/>
  <c r="DJ58" i="1"/>
  <c r="R38" i="3" s="1"/>
  <c r="EE46" i="1"/>
  <c r="U30" i="3" s="1"/>
  <c r="DJ22" i="1"/>
  <c r="R14" i="3" s="1"/>
  <c r="EE10" i="1"/>
  <c r="U6" i="3" s="1"/>
  <c r="DJ46" i="1"/>
  <c r="R30" i="3" s="1"/>
  <c r="H394" i="7"/>
  <c r="H440" i="7"/>
  <c r="H417" i="7"/>
  <c r="H371" i="7"/>
  <c r="H348" i="7"/>
  <c r="H425" i="7"/>
  <c r="H379" i="7"/>
  <c r="H356" i="7"/>
  <c r="H402" i="7"/>
  <c r="H448" i="7"/>
  <c r="H387" i="7"/>
  <c r="H410" i="7"/>
  <c r="H456" i="7"/>
  <c r="H433" i="7"/>
  <c r="H364" i="7"/>
  <c r="H441" i="7"/>
  <c r="H395" i="7"/>
  <c r="H349" i="7"/>
  <c r="H372" i="7"/>
  <c r="H418" i="7"/>
  <c r="H449" i="7"/>
  <c r="H403" i="7"/>
  <c r="H380" i="7"/>
  <c r="H426" i="7"/>
  <c r="H357" i="7"/>
  <c r="H434" i="7"/>
  <c r="H457" i="7"/>
  <c r="H365" i="7"/>
  <c r="H388" i="7"/>
  <c r="H411" i="7"/>
  <c r="H396" i="7"/>
  <c r="H419" i="7"/>
  <c r="H442" i="7"/>
  <c r="H373" i="7"/>
  <c r="H350" i="7"/>
  <c r="H404" i="7"/>
  <c r="H450" i="7"/>
  <c r="H427" i="7"/>
  <c r="H358" i="7"/>
  <c r="H381" i="7"/>
  <c r="H435" i="7"/>
  <c r="H412" i="7"/>
  <c r="H343" i="7"/>
  <c r="H366" i="7"/>
  <c r="H389" i="7"/>
  <c r="H458" i="7"/>
  <c r="H351" i="7"/>
  <c r="H443" i="7"/>
  <c r="H420" i="7"/>
  <c r="H374" i="7"/>
  <c r="H397" i="7"/>
  <c r="H451" i="7"/>
  <c r="H428" i="7"/>
  <c r="H405" i="7"/>
  <c r="H382" i="7"/>
  <c r="H359" i="7"/>
  <c r="H390" i="7"/>
  <c r="H367" i="7"/>
  <c r="H344" i="7"/>
  <c r="H459" i="7"/>
  <c r="H413" i="7"/>
  <c r="H436" i="7"/>
  <c r="H444" i="7"/>
  <c r="H421" i="7"/>
  <c r="H352" i="7"/>
  <c r="H375" i="7"/>
  <c r="H398" i="7"/>
  <c r="H383" i="7"/>
  <c r="H452" i="7"/>
  <c r="H429" i="7"/>
  <c r="H406" i="7"/>
  <c r="H360" i="7"/>
  <c r="H345" i="7"/>
  <c r="H437" i="7"/>
  <c r="H414" i="7"/>
  <c r="H460" i="7"/>
  <c r="H368" i="7"/>
  <c r="H391" i="7"/>
  <c r="H399" i="7"/>
  <c r="H376" i="7"/>
  <c r="H422" i="7"/>
  <c r="H353" i="7"/>
  <c r="H445" i="7"/>
  <c r="H407" i="7"/>
  <c r="H453" i="7"/>
  <c r="H384" i="7"/>
  <c r="H430" i="7"/>
  <c r="H361" i="7"/>
  <c r="H347" i="7"/>
  <c r="H462" i="7"/>
  <c r="H439" i="7"/>
  <c r="H416" i="7"/>
  <c r="H393" i="7"/>
  <c r="H370" i="7"/>
  <c r="H446" i="7"/>
  <c r="H423" i="7"/>
  <c r="H400" i="7"/>
  <c r="H354" i="7"/>
  <c r="H377" i="7"/>
  <c r="H431" i="7"/>
  <c r="H385" i="7"/>
  <c r="H362" i="7"/>
  <c r="H454" i="7"/>
  <c r="H408" i="7"/>
  <c r="H461" i="7"/>
  <c r="H415" i="7"/>
  <c r="H438" i="7"/>
  <c r="H346" i="7"/>
  <c r="H392" i="7"/>
  <c r="H369" i="7"/>
  <c r="H447" i="7"/>
  <c r="H401" i="7"/>
  <c r="H424" i="7"/>
  <c r="H378" i="7"/>
  <c r="H355" i="7"/>
  <c r="H386" i="7"/>
  <c r="H455" i="7"/>
  <c r="H432" i="7"/>
  <c r="H363" i="7"/>
  <c r="H409" i="7"/>
  <c r="DQ55" i="1"/>
  <c r="S36" i="3" s="1"/>
  <c r="DJ43" i="1"/>
  <c r="R28" i="3" s="1"/>
  <c r="DJ19" i="1"/>
  <c r="R12" i="3" s="1"/>
  <c r="DX67" i="1"/>
  <c r="T44" i="3" s="1"/>
  <c r="DQ34" i="1"/>
  <c r="S22" i="3" s="1"/>
  <c r="EE70" i="1"/>
  <c r="U46" i="3" s="1"/>
  <c r="DJ28" i="1"/>
  <c r="R18" i="3" s="1"/>
  <c r="DX55" i="1"/>
  <c r="T36" i="3" s="1"/>
  <c r="DJ13" i="1"/>
  <c r="DX16" i="1"/>
  <c r="T10" i="3" s="1"/>
  <c r="DJ16" i="1"/>
  <c r="R10" i="3" s="1"/>
  <c r="DJ76" i="1"/>
  <c r="R50" i="3" s="1"/>
  <c r="DX64" i="1"/>
  <c r="T42" i="3" s="1"/>
  <c r="W9" i="1"/>
  <c r="AY9" i="1"/>
  <c r="I15" i="1"/>
  <c r="AK15" i="1"/>
  <c r="BM15" i="1"/>
  <c r="I27" i="1"/>
  <c r="I51" i="1"/>
  <c r="AR54" i="1"/>
  <c r="CV54" i="1"/>
  <c r="W57" i="1"/>
  <c r="AY57" i="1"/>
  <c r="BM63" i="1"/>
  <c r="CO63" i="1"/>
  <c r="CH9" i="1"/>
  <c r="I12" i="1"/>
  <c r="BT27" i="1"/>
  <c r="CV27" i="1"/>
  <c r="AD33" i="1"/>
  <c r="CH33" i="1"/>
  <c r="I36" i="1"/>
  <c r="CO48" i="1"/>
  <c r="P51" i="1"/>
  <c r="AR51" i="1"/>
  <c r="CV51" i="1"/>
  <c r="BF57" i="1"/>
  <c r="DX10" i="1"/>
  <c r="T6" i="3" s="1"/>
  <c r="CO21" i="1"/>
  <c r="W27" i="1"/>
  <c r="CA27" i="1"/>
  <c r="DC27" i="1"/>
  <c r="AD42" i="1"/>
  <c r="CH42" i="1"/>
  <c r="I45" i="1"/>
  <c r="AK45" i="1"/>
  <c r="BM45" i="1"/>
  <c r="CO45" i="1"/>
  <c r="CH69" i="1"/>
  <c r="DJ25" i="1"/>
  <c r="R16" i="3" s="1"/>
  <c r="W12" i="1"/>
  <c r="AY12" i="1"/>
  <c r="AD15" i="1"/>
  <c r="BF15" i="1"/>
  <c r="CH15" i="1"/>
  <c r="I18" i="1"/>
  <c r="BT21" i="1"/>
  <c r="CV21" i="1"/>
  <c r="I30" i="1"/>
  <c r="W36" i="1"/>
  <c r="AY36" i="1"/>
  <c r="CA36" i="1"/>
  <c r="DC36" i="1"/>
  <c r="AD39" i="1"/>
  <c r="BF39" i="1"/>
  <c r="P45" i="1"/>
  <c r="CV45" i="1"/>
  <c r="W60" i="1"/>
  <c r="BF63" i="1"/>
  <c r="CH63" i="1"/>
  <c r="BT69" i="1"/>
  <c r="L291" i="7"/>
  <c r="DQ10" i="1"/>
  <c r="S6" i="3" s="1"/>
  <c r="CA9" i="1"/>
  <c r="CO15" i="1"/>
  <c r="W51" i="1"/>
  <c r="AY51" i="1"/>
  <c r="CA51" i="1"/>
  <c r="DC51" i="1"/>
  <c r="I57" i="1"/>
  <c r="P66" i="1"/>
  <c r="L132" i="7"/>
  <c r="L297" i="7"/>
  <c r="L331" i="7"/>
  <c r="AR27" i="1"/>
  <c r="BT24" i="1"/>
  <c r="P48" i="1"/>
  <c r="AR63" i="1"/>
  <c r="L50" i="7"/>
  <c r="L133" i="7"/>
  <c r="CA21" i="1"/>
  <c r="I54" i="1"/>
  <c r="BT60" i="1"/>
  <c r="CO75" i="1"/>
  <c r="I9" i="1"/>
  <c r="L274" i="7"/>
  <c r="L334" i="7"/>
  <c r="BT15" i="1"/>
  <c r="I24" i="1"/>
  <c r="AK24" i="1"/>
  <c r="BM24" i="1"/>
  <c r="AR30" i="1"/>
  <c r="BT30" i="1"/>
  <c r="CV30" i="1"/>
  <c r="W33" i="1"/>
  <c r="CA33" i="1"/>
  <c r="DC33" i="1"/>
  <c r="I39" i="1"/>
  <c r="AK39" i="1"/>
  <c r="BM39" i="1"/>
  <c r="CO39" i="1"/>
  <c r="AD63" i="1"/>
  <c r="AY63" i="1"/>
  <c r="AD66" i="1"/>
  <c r="BF66" i="1"/>
  <c r="CH66" i="1"/>
  <c r="AK72" i="1"/>
  <c r="BM72" i="1"/>
  <c r="CO72" i="1"/>
  <c r="AR75" i="1"/>
  <c r="BT75" i="1"/>
  <c r="CV75" i="1"/>
  <c r="L275" i="7"/>
  <c r="L309" i="7"/>
  <c r="AD18" i="1"/>
  <c r="BF18" i="1"/>
  <c r="CH18" i="1"/>
  <c r="I21" i="1"/>
  <c r="AK21" i="1"/>
  <c r="BM21" i="1"/>
  <c r="CO24" i="1"/>
  <c r="P27" i="1"/>
  <c r="L191" i="7"/>
  <c r="L316" i="7"/>
  <c r="I48" i="1"/>
  <c r="I63" i="1"/>
  <c r="AK63" i="1"/>
  <c r="I69" i="1"/>
  <c r="CA75" i="1"/>
  <c r="DC75" i="1"/>
  <c r="L32" i="7"/>
  <c r="L150" i="7"/>
  <c r="L192" i="7"/>
  <c r="DJ49" i="1"/>
  <c r="R32" i="3" s="1"/>
  <c r="BM30" i="1"/>
  <c r="L194" i="7"/>
  <c r="DC42" i="1"/>
  <c r="L336" i="7"/>
  <c r="W63" i="1"/>
  <c r="L67" i="7"/>
  <c r="BF72" i="1"/>
  <c r="L185" i="7"/>
  <c r="L18" i="7"/>
  <c r="AK9" i="1"/>
  <c r="L95" i="7"/>
  <c r="P30" i="1"/>
  <c r="CO30" i="1"/>
  <c r="L286" i="7"/>
  <c r="BM33" i="1"/>
  <c r="L195" i="7"/>
  <c r="BM36" i="1"/>
  <c r="L196" i="7"/>
  <c r="CH39" i="1"/>
  <c r="I42" i="1"/>
  <c r="BF42" i="1"/>
  <c r="AD45" i="1"/>
  <c r="L84" i="7"/>
  <c r="BT45" i="1"/>
  <c r="W48" i="1"/>
  <c r="L62" i="7"/>
  <c r="AR48" i="1"/>
  <c r="BM51" i="1"/>
  <c r="L201" i="7"/>
  <c r="AK54" i="1"/>
  <c r="L110" i="7"/>
  <c r="BM54" i="1"/>
  <c r="L202" i="7"/>
  <c r="AK57" i="1"/>
  <c r="L111" i="7"/>
  <c r="CH57" i="1"/>
  <c r="I60" i="1"/>
  <c r="AY60" i="1"/>
  <c r="CA60" i="1"/>
  <c r="DC60" i="1"/>
  <c r="BT63" i="1"/>
  <c r="W66" i="1"/>
  <c r="L68" i="7"/>
  <c r="AR66" i="1"/>
  <c r="P69" i="1"/>
  <c r="AR69" i="1"/>
  <c r="BM69" i="1"/>
  <c r="CO69" i="1"/>
  <c r="CH72" i="1"/>
  <c r="L277" i="7"/>
  <c r="I75" i="1"/>
  <c r="BF75" i="1"/>
  <c r="L186" i="7"/>
  <c r="L19" i="7"/>
  <c r="L55" i="7"/>
  <c r="L74" i="7"/>
  <c r="L174" i="7"/>
  <c r="L214" i="7"/>
  <c r="L255" i="7"/>
  <c r="L292" i="7"/>
  <c r="L314" i="7"/>
  <c r="BF45" i="1"/>
  <c r="L176" i="7"/>
  <c r="AD48" i="1"/>
  <c r="L85" i="7"/>
  <c r="BT48" i="1"/>
  <c r="AR57" i="1"/>
  <c r="L134" i="7"/>
  <c r="CO57" i="1"/>
  <c r="L295" i="7"/>
  <c r="CH60" i="1"/>
  <c r="L273" i="7"/>
  <c r="BT66" i="1"/>
  <c r="W69" i="1"/>
  <c r="L69" i="7"/>
  <c r="AY69" i="1"/>
  <c r="L161" i="7"/>
  <c r="P72" i="1"/>
  <c r="AK75" i="1"/>
  <c r="BM75" i="1"/>
  <c r="L209" i="7"/>
  <c r="L5" i="7"/>
  <c r="L13" i="7"/>
  <c r="L21" i="7"/>
  <c r="L40" i="7"/>
  <c r="L58" i="7"/>
  <c r="L80" i="7"/>
  <c r="L99" i="7"/>
  <c r="Q117" i="7"/>
  <c r="L140" i="7"/>
  <c r="L180" i="7"/>
  <c r="L199" i="7"/>
  <c r="L217" i="7"/>
  <c r="L239" i="7"/>
  <c r="L258" i="7"/>
  <c r="L299" i="7"/>
  <c r="L317" i="7"/>
  <c r="L339" i="7"/>
  <c r="AD12" i="1"/>
  <c r="L73" i="7"/>
  <c r="CH36" i="1"/>
  <c r="L265" i="7"/>
  <c r="CH54" i="1"/>
  <c r="L271" i="7"/>
  <c r="CH12" i="1"/>
  <c r="L257" i="7"/>
  <c r="AY24" i="1"/>
  <c r="AK12" i="1"/>
  <c r="L96" i="7"/>
  <c r="BT18" i="1"/>
  <c r="CO33" i="1"/>
  <c r="L287" i="7"/>
  <c r="DC45" i="1"/>
  <c r="L337" i="7"/>
  <c r="L216" i="7"/>
  <c r="CO36" i="1"/>
  <c r="Q288" i="7"/>
  <c r="AK42" i="1"/>
  <c r="BM42" i="1"/>
  <c r="L198" i="7"/>
  <c r="DC18" i="1"/>
  <c r="L328" i="7"/>
  <c r="AK27" i="1"/>
  <c r="L101" i="7"/>
  <c r="BF27" i="1"/>
  <c r="L170" i="7"/>
  <c r="AD30" i="1"/>
  <c r="L79" i="7"/>
  <c r="AY30" i="1"/>
  <c r="CV33" i="1"/>
  <c r="L310" i="7"/>
  <c r="P36" i="1"/>
  <c r="CV36" i="1"/>
  <c r="L311" i="7"/>
  <c r="P39" i="1"/>
  <c r="CO42" i="1"/>
  <c r="L290" i="7"/>
  <c r="CH45" i="1"/>
  <c r="L268" i="7"/>
  <c r="AY48" i="1"/>
  <c r="CA48" i="1"/>
  <c r="L246" i="7"/>
  <c r="DC48" i="1"/>
  <c r="L338" i="7"/>
  <c r="P54" i="1"/>
  <c r="P57" i="1"/>
  <c r="BM60" i="1"/>
  <c r="L204" i="7"/>
  <c r="I66" i="1"/>
  <c r="AY66" i="1"/>
  <c r="CA66" i="1"/>
  <c r="L252" i="7"/>
  <c r="DC66" i="1"/>
  <c r="CA69" i="1"/>
  <c r="L253" i="7"/>
  <c r="W72" i="1"/>
  <c r="L70" i="7"/>
  <c r="AR72" i="1"/>
  <c r="L6" i="7"/>
  <c r="L14" i="7"/>
  <c r="L22" i="7"/>
  <c r="L63" i="7"/>
  <c r="L82" i="7"/>
  <c r="L100" i="7"/>
  <c r="L141" i="7"/>
  <c r="Q159" i="7"/>
  <c r="L182" i="7"/>
  <c r="L241" i="7"/>
  <c r="L259" i="7"/>
  <c r="L281" i="7"/>
  <c r="L300" i="7"/>
  <c r="L322" i="7"/>
  <c r="BF12" i="1"/>
  <c r="L165" i="7"/>
  <c r="AK33" i="1"/>
  <c r="L103" i="7"/>
  <c r="CA42" i="1"/>
  <c r="L244" i="7"/>
  <c r="CA15" i="1"/>
  <c r="L235" i="7"/>
  <c r="CA24" i="1"/>
  <c r="L238" i="7"/>
  <c r="CV48" i="1"/>
  <c r="L315" i="7"/>
  <c r="CO51" i="1"/>
  <c r="L293" i="7"/>
  <c r="L12" i="7"/>
  <c r="L175" i="7"/>
  <c r="AY27" i="1"/>
  <c r="P33" i="1"/>
  <c r="AR36" i="1"/>
  <c r="L127" i="7"/>
  <c r="BT9" i="1"/>
  <c r="L210" i="7"/>
  <c r="CV9" i="1"/>
  <c r="L302" i="7"/>
  <c r="P12" i="1"/>
  <c r="AR12" i="1"/>
  <c r="Q119" i="7"/>
  <c r="CV12" i="1"/>
  <c r="L303" i="7"/>
  <c r="P15" i="1"/>
  <c r="AK18" i="1"/>
  <c r="L98" i="7"/>
  <c r="CA18" i="1"/>
  <c r="W21" i="1"/>
  <c r="P24" i="1"/>
  <c r="CH27" i="1"/>
  <c r="L262" i="7"/>
  <c r="CA30" i="1"/>
  <c r="L240" i="7"/>
  <c r="DC30" i="1"/>
  <c r="L332" i="7"/>
  <c r="BT33" i="1"/>
  <c r="BT36" i="1"/>
  <c r="AR39" i="1"/>
  <c r="Q128" i="7"/>
  <c r="CV39" i="1"/>
  <c r="L312" i="7"/>
  <c r="P42" i="1"/>
  <c r="BF48" i="1"/>
  <c r="L177" i="7"/>
  <c r="AD51" i="1"/>
  <c r="L86" i="7"/>
  <c r="BT51" i="1"/>
  <c r="W54" i="1"/>
  <c r="L64" i="7"/>
  <c r="AY54" i="1"/>
  <c r="L156" i="7"/>
  <c r="BT54" i="1"/>
  <c r="CV57" i="1"/>
  <c r="L318" i="7"/>
  <c r="P60" i="1"/>
  <c r="CO60" i="1"/>
  <c r="L296" i="7"/>
  <c r="BF69" i="1"/>
  <c r="L184" i="7"/>
  <c r="DC69" i="1"/>
  <c r="CV72" i="1"/>
  <c r="L323" i="7"/>
  <c r="P75" i="1"/>
  <c r="L7" i="7"/>
  <c r="L15" i="7"/>
  <c r="L46" i="7"/>
  <c r="L65" i="7"/>
  <c r="L83" i="7"/>
  <c r="L105" i="7"/>
  <c r="L142" i="7"/>
  <c r="L183" i="7"/>
  <c r="L205" i="7"/>
  <c r="L242" i="7"/>
  <c r="L264" i="7"/>
  <c r="L283" i="7"/>
  <c r="Q301" i="7"/>
  <c r="L324" i="7"/>
  <c r="L342" i="7"/>
  <c r="CO18" i="1"/>
  <c r="L282" i="7"/>
  <c r="AD24" i="1"/>
  <c r="L77" i="7"/>
  <c r="CH51" i="1"/>
  <c r="L270" i="7"/>
  <c r="AD60" i="1"/>
  <c r="L89" i="7"/>
  <c r="CO66" i="1"/>
  <c r="L298" i="7"/>
  <c r="AY15" i="1"/>
  <c r="DC24" i="1"/>
  <c r="L330" i="7"/>
  <c r="BM12" i="1"/>
  <c r="L188" i="7"/>
  <c r="W18" i="1"/>
  <c r="P21" i="1"/>
  <c r="AD27" i="1"/>
  <c r="L78" i="7"/>
  <c r="AR33" i="1"/>
  <c r="L126" i="7"/>
  <c r="CA45" i="1"/>
  <c r="L245" i="7"/>
  <c r="CO54" i="1"/>
  <c r="L294" i="7"/>
  <c r="BM57" i="1"/>
  <c r="L203" i="7"/>
  <c r="BF60" i="1"/>
  <c r="L181" i="7"/>
  <c r="DC63" i="1"/>
  <c r="L4" i="7"/>
  <c r="L116" i="7"/>
  <c r="L197" i="7"/>
  <c r="L256" i="7"/>
  <c r="P9" i="1"/>
  <c r="L26" i="7"/>
  <c r="CO9" i="1"/>
  <c r="L279" i="7"/>
  <c r="AY18" i="1"/>
  <c r="AR21" i="1"/>
  <c r="Q122" i="7"/>
  <c r="BT12" i="1"/>
  <c r="W15" i="1"/>
  <c r="L51" i="7"/>
  <c r="AR15" i="1"/>
  <c r="BM18" i="1"/>
  <c r="L190" i="7"/>
  <c r="AD21" i="1"/>
  <c r="L76" i="7"/>
  <c r="AY21" i="1"/>
  <c r="W24" i="1"/>
  <c r="L54" i="7"/>
  <c r="AR24" i="1"/>
  <c r="BM27" i="1"/>
  <c r="L193" i="7"/>
  <c r="AK30" i="1"/>
  <c r="L102" i="7"/>
  <c r="AY33" i="1"/>
  <c r="BT39" i="1"/>
  <c r="W42" i="1"/>
  <c r="L60" i="7"/>
  <c r="AR42" i="1"/>
  <c r="CV42" i="1"/>
  <c r="L313" i="7"/>
  <c r="AK48" i="1"/>
  <c r="CH48" i="1"/>
  <c r="L269" i="7"/>
  <c r="CA54" i="1"/>
  <c r="L248" i="7"/>
  <c r="DC54" i="1"/>
  <c r="L340" i="7"/>
  <c r="BT57" i="1"/>
  <c r="AR60" i="1"/>
  <c r="AK66" i="1"/>
  <c r="AD69" i="1"/>
  <c r="AD72" i="1"/>
  <c r="L93" i="7"/>
  <c r="BT72" i="1"/>
  <c r="W75" i="1"/>
  <c r="L8" i="7"/>
  <c r="L16" i="7"/>
  <c r="L66" i="7"/>
  <c r="L107" i="7"/>
  <c r="Q106" i="7"/>
  <c r="L125" i="7"/>
  <c r="L166" i="7"/>
  <c r="L247" i="7"/>
  <c r="L266" i="7"/>
  <c r="L284" i="7"/>
  <c r="L306" i="7"/>
  <c r="AR18" i="1"/>
  <c r="Q121" i="7"/>
  <c r="CV63" i="1"/>
  <c r="L320" i="7"/>
  <c r="AD75" i="1"/>
  <c r="L94" i="7"/>
  <c r="BF9" i="1"/>
  <c r="DC15" i="1"/>
  <c r="L327" i="7"/>
  <c r="CH21" i="1"/>
  <c r="L260" i="7"/>
  <c r="BM9" i="1"/>
  <c r="L187" i="7"/>
  <c r="CV18" i="1"/>
  <c r="L305" i="7"/>
  <c r="BF24" i="1"/>
  <c r="L169" i="7"/>
  <c r="W30" i="1"/>
  <c r="L56" i="7"/>
  <c r="AK36" i="1"/>
  <c r="Q104" i="7"/>
  <c r="AY45" i="1"/>
  <c r="AK60" i="1"/>
  <c r="L112" i="7"/>
  <c r="CA63" i="1"/>
  <c r="L251" i="7"/>
  <c r="CV66" i="1"/>
  <c r="L321" i="7"/>
  <c r="CH75" i="1"/>
  <c r="L278" i="7"/>
  <c r="L97" i="7"/>
  <c r="AR9" i="1"/>
  <c r="L118" i="7"/>
  <c r="CO12" i="1"/>
  <c r="L280" i="7"/>
  <c r="CH24" i="1"/>
  <c r="L261" i="7"/>
  <c r="AD9" i="1"/>
  <c r="DC9" i="1"/>
  <c r="CA12" i="1"/>
  <c r="DC12" i="1"/>
  <c r="CV15" i="1"/>
  <c r="L304" i="7"/>
  <c r="P18" i="1"/>
  <c r="BF21" i="1"/>
  <c r="L168" i="7"/>
  <c r="DC21" i="1"/>
  <c r="L329" i="7"/>
  <c r="CV24" i="1"/>
  <c r="L307" i="7"/>
  <c r="CO27" i="1"/>
  <c r="L285" i="7"/>
  <c r="BF30" i="1"/>
  <c r="CH30" i="1"/>
  <c r="L263" i="7"/>
  <c r="I33" i="1"/>
  <c r="BF33" i="1"/>
  <c r="AD36" i="1"/>
  <c r="L81" i="7"/>
  <c r="BF36" i="1"/>
  <c r="L173" i="7"/>
  <c r="W39" i="1"/>
  <c r="AY39" i="1"/>
  <c r="CA39" i="1"/>
  <c r="L243" i="7"/>
  <c r="DC39" i="1"/>
  <c r="L335" i="7"/>
  <c r="AY42" i="1"/>
  <c r="L152" i="7"/>
  <c r="BT42" i="1"/>
  <c r="W45" i="1"/>
  <c r="L61" i="7"/>
  <c r="AR45" i="1"/>
  <c r="BM48" i="1"/>
  <c r="AK51" i="1"/>
  <c r="L109" i="7"/>
  <c r="BF51" i="1"/>
  <c r="L178" i="7"/>
  <c r="AD54" i="1"/>
  <c r="L87" i="7"/>
  <c r="BF54" i="1"/>
  <c r="L179" i="7"/>
  <c r="AD57" i="1"/>
  <c r="CA57" i="1"/>
  <c r="DC57" i="1"/>
  <c r="CV60" i="1"/>
  <c r="L319" i="7"/>
  <c r="P63" i="1"/>
  <c r="BM66" i="1"/>
  <c r="L206" i="7"/>
  <c r="AK69" i="1"/>
  <c r="I72" i="1"/>
  <c r="AY72" i="1"/>
  <c r="CA72" i="1"/>
  <c r="L254" i="7"/>
  <c r="DC72" i="1"/>
  <c r="AY75" i="1"/>
  <c r="L9" i="7"/>
  <c r="L17" i="7"/>
  <c r="L25" i="7"/>
  <c r="L49" i="7"/>
  <c r="L71" i="7"/>
  <c r="L90" i="7"/>
  <c r="Q108" i="7"/>
  <c r="L167" i="7"/>
  <c r="L189" i="7"/>
  <c r="L208" i="7"/>
  <c r="L230" i="7"/>
  <c r="L249" i="7"/>
  <c r="L267" i="7"/>
  <c r="L289" i="7"/>
  <c r="L308" i="7"/>
  <c r="L326" i="7"/>
  <c r="I3" i="7"/>
  <c r="AB22" i="2" l="1"/>
  <c r="AB21" i="2"/>
  <c r="AB24" i="2"/>
  <c r="EL79" i="1"/>
  <c r="V51" i="3"/>
  <c r="EE79" i="1"/>
  <c r="DX79" i="1"/>
  <c r="S8" i="3"/>
  <c r="S52" i="3" s="1"/>
  <c r="DQ79" i="1"/>
  <c r="R8" i="3"/>
  <c r="R52" i="3" s="1"/>
  <c r="DJ79" i="1"/>
  <c r="V52" i="3"/>
  <c r="U52" i="3"/>
  <c r="T52" i="3"/>
  <c r="AB23" i="2"/>
  <c r="J325" i="7"/>
  <c r="N325" i="7"/>
  <c r="O325" i="7"/>
  <c r="J326" i="7"/>
  <c r="N326" i="7"/>
  <c r="O326" i="7"/>
  <c r="J327" i="7"/>
  <c r="N327" i="7"/>
  <c r="O327" i="7"/>
  <c r="J328" i="7"/>
  <c r="N328" i="7"/>
  <c r="O328" i="7"/>
  <c r="J329" i="7"/>
  <c r="N329" i="7"/>
  <c r="O329" i="7"/>
  <c r="J330" i="7"/>
  <c r="N330" i="7"/>
  <c r="O330" i="7"/>
  <c r="J331" i="7"/>
  <c r="N331" i="7"/>
  <c r="O331" i="7"/>
  <c r="J332" i="7"/>
  <c r="N332" i="7"/>
  <c r="O332" i="7"/>
  <c r="J333" i="7"/>
  <c r="N333" i="7"/>
  <c r="O333" i="7"/>
  <c r="J334" i="7"/>
  <c r="N334" i="7"/>
  <c r="O334" i="7"/>
  <c r="J335" i="7"/>
  <c r="N335" i="7"/>
  <c r="O335" i="7"/>
  <c r="J336" i="7"/>
  <c r="N336" i="7"/>
  <c r="O336" i="7"/>
  <c r="J337" i="7"/>
  <c r="N337" i="7"/>
  <c r="O337" i="7"/>
  <c r="J338" i="7"/>
  <c r="N338" i="7"/>
  <c r="O338" i="7"/>
  <c r="J339" i="7"/>
  <c r="N339" i="7"/>
  <c r="O339" i="7"/>
  <c r="J340" i="7"/>
  <c r="N340" i="7"/>
  <c r="O340" i="7"/>
  <c r="J341" i="7"/>
  <c r="N341" i="7"/>
  <c r="O341" i="7"/>
  <c r="J342" i="7"/>
  <c r="N342" i="7"/>
  <c r="P342" i="7" s="1"/>
  <c r="I210" i="7"/>
  <c r="O324" i="7"/>
  <c r="N324" i="7"/>
  <c r="J324" i="7"/>
  <c r="O301" i="7"/>
  <c r="N301" i="7"/>
  <c r="J301" i="7"/>
  <c r="I301" i="7"/>
  <c r="O278" i="7"/>
  <c r="N278" i="7"/>
  <c r="J278" i="7"/>
  <c r="I278" i="7"/>
  <c r="O255" i="7"/>
  <c r="N255" i="7"/>
  <c r="J255" i="7"/>
  <c r="I255" i="7"/>
  <c r="O232" i="7"/>
  <c r="N232" i="7"/>
  <c r="J232" i="7"/>
  <c r="I232" i="7"/>
  <c r="O209" i="7"/>
  <c r="N209" i="7"/>
  <c r="J209" i="7"/>
  <c r="I209" i="7"/>
  <c r="O186" i="7"/>
  <c r="N186" i="7"/>
  <c r="J186" i="7"/>
  <c r="I186" i="7"/>
  <c r="O163" i="7"/>
  <c r="N163" i="7"/>
  <c r="J163" i="7"/>
  <c r="I163" i="7"/>
  <c r="O140" i="7"/>
  <c r="N140" i="7"/>
  <c r="J140" i="7"/>
  <c r="I140" i="7"/>
  <c r="O117" i="7"/>
  <c r="N117" i="7"/>
  <c r="J117" i="7"/>
  <c r="I117" i="7"/>
  <c r="O94" i="7"/>
  <c r="N94" i="7"/>
  <c r="J94" i="7"/>
  <c r="I94" i="7"/>
  <c r="O71" i="7"/>
  <c r="N71" i="7"/>
  <c r="J71" i="7"/>
  <c r="I71" i="7"/>
  <c r="O48" i="7"/>
  <c r="N48" i="7"/>
  <c r="J48" i="7"/>
  <c r="I48" i="7"/>
  <c r="O25" i="7"/>
  <c r="N25" i="7"/>
  <c r="J25" i="7"/>
  <c r="I25" i="7"/>
  <c r="O323" i="7"/>
  <c r="N323" i="7"/>
  <c r="J323" i="7"/>
  <c r="I323" i="7"/>
  <c r="O300" i="7"/>
  <c r="N300" i="7"/>
  <c r="J300" i="7"/>
  <c r="I300" i="7"/>
  <c r="O277" i="7"/>
  <c r="N277" i="7"/>
  <c r="J277" i="7"/>
  <c r="I277" i="7"/>
  <c r="O254" i="7"/>
  <c r="N254" i="7"/>
  <c r="J254" i="7"/>
  <c r="I254" i="7"/>
  <c r="O231" i="7"/>
  <c r="N231" i="7"/>
  <c r="J231" i="7"/>
  <c r="I231" i="7"/>
  <c r="O208" i="7"/>
  <c r="N208" i="7"/>
  <c r="J208" i="7"/>
  <c r="I208" i="7"/>
  <c r="O185" i="7"/>
  <c r="N185" i="7"/>
  <c r="J185" i="7"/>
  <c r="I185" i="7"/>
  <c r="O162" i="7"/>
  <c r="N162" i="7"/>
  <c r="J162" i="7"/>
  <c r="I162" i="7"/>
  <c r="O139" i="7"/>
  <c r="N139" i="7"/>
  <c r="J139" i="7"/>
  <c r="I139" i="7"/>
  <c r="O116" i="7"/>
  <c r="N116" i="7"/>
  <c r="J116" i="7"/>
  <c r="I116" i="7"/>
  <c r="O93" i="7"/>
  <c r="N93" i="7"/>
  <c r="J93" i="7"/>
  <c r="I93" i="7"/>
  <c r="O70" i="7"/>
  <c r="N70" i="7"/>
  <c r="J70" i="7"/>
  <c r="I70" i="7"/>
  <c r="O47" i="7"/>
  <c r="N47" i="7"/>
  <c r="J47" i="7"/>
  <c r="I47" i="7"/>
  <c r="O24" i="7"/>
  <c r="N24" i="7"/>
  <c r="J24" i="7"/>
  <c r="I24" i="7"/>
  <c r="O322" i="7"/>
  <c r="N322" i="7"/>
  <c r="J322" i="7"/>
  <c r="I322" i="7"/>
  <c r="O299" i="7"/>
  <c r="N299" i="7"/>
  <c r="J299" i="7"/>
  <c r="I299" i="7"/>
  <c r="O276" i="7"/>
  <c r="N276" i="7"/>
  <c r="J276" i="7"/>
  <c r="I276" i="7"/>
  <c r="O253" i="7"/>
  <c r="N253" i="7"/>
  <c r="J253" i="7"/>
  <c r="I253" i="7"/>
  <c r="O230" i="7"/>
  <c r="N230" i="7"/>
  <c r="J230" i="7"/>
  <c r="I230" i="7"/>
  <c r="O207" i="7"/>
  <c r="N207" i="7"/>
  <c r="J207" i="7"/>
  <c r="I207" i="7"/>
  <c r="O184" i="7"/>
  <c r="N184" i="7"/>
  <c r="J184" i="7"/>
  <c r="I184" i="7"/>
  <c r="O161" i="7"/>
  <c r="N161" i="7"/>
  <c r="J161" i="7"/>
  <c r="I161" i="7"/>
  <c r="O138" i="7"/>
  <c r="N138" i="7"/>
  <c r="J138" i="7"/>
  <c r="I138" i="7"/>
  <c r="O115" i="7"/>
  <c r="N115" i="7"/>
  <c r="J115" i="7"/>
  <c r="I115" i="7"/>
  <c r="O92" i="7"/>
  <c r="N92" i="7"/>
  <c r="J92" i="7"/>
  <c r="I92" i="7"/>
  <c r="O69" i="7"/>
  <c r="N69" i="7"/>
  <c r="J69" i="7"/>
  <c r="I69" i="7"/>
  <c r="O46" i="7"/>
  <c r="N46" i="7"/>
  <c r="J46" i="7"/>
  <c r="I46" i="7"/>
  <c r="O23" i="7"/>
  <c r="N23" i="7"/>
  <c r="J23" i="7"/>
  <c r="I23" i="7"/>
  <c r="O321" i="7"/>
  <c r="N321" i="7"/>
  <c r="J321" i="7"/>
  <c r="I321" i="7"/>
  <c r="O298" i="7"/>
  <c r="N298" i="7"/>
  <c r="J298" i="7"/>
  <c r="I298" i="7"/>
  <c r="O275" i="7"/>
  <c r="N275" i="7"/>
  <c r="J275" i="7"/>
  <c r="I275" i="7"/>
  <c r="O252" i="7"/>
  <c r="N252" i="7"/>
  <c r="J252" i="7"/>
  <c r="I252" i="7"/>
  <c r="O229" i="7"/>
  <c r="N229" i="7"/>
  <c r="J229" i="7"/>
  <c r="I229" i="7"/>
  <c r="O206" i="7"/>
  <c r="N206" i="7"/>
  <c r="J206" i="7"/>
  <c r="I206" i="7"/>
  <c r="O183" i="7"/>
  <c r="N183" i="7"/>
  <c r="J183" i="7"/>
  <c r="I183" i="7"/>
  <c r="O160" i="7"/>
  <c r="N160" i="7"/>
  <c r="I160" i="7"/>
  <c r="O137" i="7"/>
  <c r="N137" i="7"/>
  <c r="J137" i="7"/>
  <c r="I137" i="7"/>
  <c r="O114" i="7"/>
  <c r="N114" i="7"/>
  <c r="J114" i="7"/>
  <c r="I114" i="7"/>
  <c r="O91" i="7"/>
  <c r="N91" i="7"/>
  <c r="J91" i="7"/>
  <c r="I91" i="7"/>
  <c r="O68" i="7"/>
  <c r="N68" i="7"/>
  <c r="J68" i="7"/>
  <c r="I68" i="7"/>
  <c r="O45" i="7"/>
  <c r="N45" i="7"/>
  <c r="J45" i="7"/>
  <c r="I45" i="7"/>
  <c r="O22" i="7"/>
  <c r="N22" i="7"/>
  <c r="J22" i="7"/>
  <c r="I22" i="7"/>
  <c r="O320" i="7"/>
  <c r="N320" i="7"/>
  <c r="J320" i="7"/>
  <c r="I320" i="7"/>
  <c r="O297" i="7"/>
  <c r="N297" i="7"/>
  <c r="J297" i="7"/>
  <c r="I297" i="7"/>
  <c r="O274" i="7"/>
  <c r="N274" i="7"/>
  <c r="J274" i="7"/>
  <c r="I274" i="7"/>
  <c r="O251" i="7"/>
  <c r="N251" i="7"/>
  <c r="J251" i="7"/>
  <c r="I251" i="7"/>
  <c r="O228" i="7"/>
  <c r="N228" i="7"/>
  <c r="J228" i="7"/>
  <c r="I228" i="7"/>
  <c r="O205" i="7"/>
  <c r="N205" i="7"/>
  <c r="J205" i="7"/>
  <c r="I205" i="7"/>
  <c r="O182" i="7"/>
  <c r="N182" i="7"/>
  <c r="J182" i="7"/>
  <c r="I182" i="7"/>
  <c r="O159" i="7"/>
  <c r="N159" i="7"/>
  <c r="J159" i="7"/>
  <c r="I159" i="7"/>
  <c r="O136" i="7"/>
  <c r="N136" i="7"/>
  <c r="J136" i="7"/>
  <c r="I136" i="7"/>
  <c r="O113" i="7"/>
  <c r="N113" i="7"/>
  <c r="J113" i="7"/>
  <c r="I113" i="7"/>
  <c r="O90" i="7"/>
  <c r="N90" i="7"/>
  <c r="J90" i="7"/>
  <c r="I90" i="7"/>
  <c r="O67" i="7"/>
  <c r="N67" i="7"/>
  <c r="J67" i="7"/>
  <c r="I67" i="7"/>
  <c r="O44" i="7"/>
  <c r="N44" i="7"/>
  <c r="J44" i="7"/>
  <c r="I44" i="7"/>
  <c r="O21" i="7"/>
  <c r="N21" i="7"/>
  <c r="J21" i="7"/>
  <c r="I21" i="7"/>
  <c r="O319" i="7"/>
  <c r="N319" i="7"/>
  <c r="J319" i="7"/>
  <c r="I319" i="7"/>
  <c r="O296" i="7"/>
  <c r="N296" i="7"/>
  <c r="J296" i="7"/>
  <c r="I296" i="7"/>
  <c r="O273" i="7"/>
  <c r="N273" i="7"/>
  <c r="J273" i="7"/>
  <c r="I273" i="7"/>
  <c r="O250" i="7"/>
  <c r="N250" i="7"/>
  <c r="J250" i="7"/>
  <c r="I250" i="7"/>
  <c r="O227" i="7"/>
  <c r="N227" i="7"/>
  <c r="J227" i="7"/>
  <c r="I227" i="7"/>
  <c r="O204" i="7"/>
  <c r="N204" i="7"/>
  <c r="J204" i="7"/>
  <c r="I204" i="7"/>
  <c r="O181" i="7"/>
  <c r="N181" i="7"/>
  <c r="J181" i="7"/>
  <c r="I181" i="7"/>
  <c r="O158" i="7"/>
  <c r="N158" i="7"/>
  <c r="J158" i="7"/>
  <c r="I158" i="7"/>
  <c r="O135" i="7"/>
  <c r="N135" i="7"/>
  <c r="J135" i="7"/>
  <c r="I135" i="7"/>
  <c r="O112" i="7"/>
  <c r="N112" i="7"/>
  <c r="J112" i="7"/>
  <c r="I112" i="7"/>
  <c r="O89" i="7"/>
  <c r="N89" i="7"/>
  <c r="J89" i="7"/>
  <c r="I89" i="7"/>
  <c r="O66" i="7"/>
  <c r="N66" i="7"/>
  <c r="J66" i="7"/>
  <c r="I66" i="7"/>
  <c r="O43" i="7"/>
  <c r="N43" i="7"/>
  <c r="J43" i="7"/>
  <c r="I43" i="7"/>
  <c r="O20" i="7"/>
  <c r="N20" i="7"/>
  <c r="J20" i="7"/>
  <c r="I20" i="7"/>
  <c r="O318" i="7"/>
  <c r="N318" i="7"/>
  <c r="J318" i="7"/>
  <c r="I318" i="7"/>
  <c r="O295" i="7"/>
  <c r="N295" i="7"/>
  <c r="J295" i="7"/>
  <c r="I295" i="7"/>
  <c r="O272" i="7"/>
  <c r="N272" i="7"/>
  <c r="J272" i="7"/>
  <c r="I272" i="7"/>
  <c r="O249" i="7"/>
  <c r="N249" i="7"/>
  <c r="J249" i="7"/>
  <c r="I249" i="7"/>
  <c r="O226" i="7"/>
  <c r="N226" i="7"/>
  <c r="J226" i="7"/>
  <c r="I226" i="7"/>
  <c r="O203" i="7"/>
  <c r="N203" i="7"/>
  <c r="J203" i="7"/>
  <c r="I203" i="7"/>
  <c r="O180" i="7"/>
  <c r="N180" i="7"/>
  <c r="J180" i="7"/>
  <c r="I180" i="7"/>
  <c r="O157" i="7"/>
  <c r="N157" i="7"/>
  <c r="J157" i="7"/>
  <c r="I157" i="7"/>
  <c r="O134" i="7"/>
  <c r="N134" i="7"/>
  <c r="J134" i="7"/>
  <c r="I134" i="7"/>
  <c r="O111" i="7"/>
  <c r="N111" i="7"/>
  <c r="J111" i="7"/>
  <c r="I111" i="7"/>
  <c r="O88" i="7"/>
  <c r="N88" i="7"/>
  <c r="J88" i="7"/>
  <c r="I88" i="7"/>
  <c r="O65" i="7"/>
  <c r="N65" i="7"/>
  <c r="J65" i="7"/>
  <c r="I65" i="7"/>
  <c r="O42" i="7"/>
  <c r="N42" i="7"/>
  <c r="J42" i="7"/>
  <c r="I42" i="7"/>
  <c r="O19" i="7"/>
  <c r="N19" i="7"/>
  <c r="J19" i="7"/>
  <c r="I19" i="7"/>
  <c r="O317" i="7"/>
  <c r="N317" i="7"/>
  <c r="J317" i="7"/>
  <c r="I317" i="7"/>
  <c r="O294" i="7"/>
  <c r="N294" i="7"/>
  <c r="J294" i="7"/>
  <c r="I294" i="7"/>
  <c r="O271" i="7"/>
  <c r="N271" i="7"/>
  <c r="J271" i="7"/>
  <c r="I271" i="7"/>
  <c r="O248" i="7"/>
  <c r="N248" i="7"/>
  <c r="J248" i="7"/>
  <c r="I248" i="7"/>
  <c r="O225" i="7"/>
  <c r="N225" i="7"/>
  <c r="J225" i="7"/>
  <c r="I225" i="7"/>
  <c r="O202" i="7"/>
  <c r="N202" i="7"/>
  <c r="J202" i="7"/>
  <c r="I202" i="7"/>
  <c r="O179" i="7"/>
  <c r="N179" i="7"/>
  <c r="J179" i="7"/>
  <c r="I179" i="7"/>
  <c r="O156" i="7"/>
  <c r="N156" i="7"/>
  <c r="J156" i="7"/>
  <c r="I156" i="7"/>
  <c r="O133" i="7"/>
  <c r="N133" i="7"/>
  <c r="J133" i="7"/>
  <c r="I133" i="7"/>
  <c r="O110" i="7"/>
  <c r="N110" i="7"/>
  <c r="J110" i="7"/>
  <c r="I110" i="7"/>
  <c r="O87" i="7"/>
  <c r="N87" i="7"/>
  <c r="J87" i="7"/>
  <c r="I87" i="7"/>
  <c r="O64" i="7"/>
  <c r="N64" i="7"/>
  <c r="J64" i="7"/>
  <c r="I64" i="7"/>
  <c r="O41" i="7"/>
  <c r="N41" i="7"/>
  <c r="J41" i="7"/>
  <c r="I41" i="7"/>
  <c r="O18" i="7"/>
  <c r="N18" i="7"/>
  <c r="J18" i="7"/>
  <c r="I18" i="7"/>
  <c r="O316" i="7"/>
  <c r="N316" i="7"/>
  <c r="J316" i="7"/>
  <c r="I316" i="7"/>
  <c r="O293" i="7"/>
  <c r="N293" i="7"/>
  <c r="J293" i="7"/>
  <c r="I293" i="7"/>
  <c r="O270" i="7"/>
  <c r="N270" i="7"/>
  <c r="J270" i="7"/>
  <c r="I270" i="7"/>
  <c r="O247" i="7"/>
  <c r="N247" i="7"/>
  <c r="J247" i="7"/>
  <c r="I247" i="7"/>
  <c r="O224" i="7"/>
  <c r="N224" i="7"/>
  <c r="J224" i="7"/>
  <c r="I224" i="7"/>
  <c r="O201" i="7"/>
  <c r="N201" i="7"/>
  <c r="J201" i="7"/>
  <c r="I201" i="7"/>
  <c r="O178" i="7"/>
  <c r="N178" i="7"/>
  <c r="J178" i="7"/>
  <c r="I178" i="7"/>
  <c r="O155" i="7"/>
  <c r="N155" i="7"/>
  <c r="J155" i="7"/>
  <c r="I155" i="7"/>
  <c r="O132" i="7"/>
  <c r="N132" i="7"/>
  <c r="J132" i="7"/>
  <c r="I132" i="7"/>
  <c r="O109" i="7"/>
  <c r="N109" i="7"/>
  <c r="J109" i="7"/>
  <c r="I109" i="7"/>
  <c r="O86" i="7"/>
  <c r="N86" i="7"/>
  <c r="J86" i="7"/>
  <c r="I86" i="7"/>
  <c r="O63" i="7"/>
  <c r="N63" i="7"/>
  <c r="J63" i="7"/>
  <c r="I63" i="7"/>
  <c r="O40" i="7"/>
  <c r="N40" i="7"/>
  <c r="J40" i="7"/>
  <c r="I40" i="7"/>
  <c r="O17" i="7"/>
  <c r="N17" i="7"/>
  <c r="J17" i="7"/>
  <c r="I17" i="7"/>
  <c r="O315" i="7"/>
  <c r="N315" i="7"/>
  <c r="J315" i="7"/>
  <c r="I315" i="7"/>
  <c r="O292" i="7"/>
  <c r="N292" i="7"/>
  <c r="J292" i="7"/>
  <c r="I292" i="7"/>
  <c r="O269" i="7"/>
  <c r="N269" i="7"/>
  <c r="J269" i="7"/>
  <c r="I269" i="7"/>
  <c r="O246" i="7"/>
  <c r="N246" i="7"/>
  <c r="J246" i="7"/>
  <c r="I246" i="7"/>
  <c r="O223" i="7"/>
  <c r="N223" i="7"/>
  <c r="J223" i="7"/>
  <c r="I223" i="7"/>
  <c r="O200" i="7"/>
  <c r="N200" i="7"/>
  <c r="J200" i="7"/>
  <c r="I200" i="7"/>
  <c r="O177" i="7"/>
  <c r="N177" i="7"/>
  <c r="J177" i="7"/>
  <c r="I177" i="7"/>
  <c r="O154" i="7"/>
  <c r="N154" i="7"/>
  <c r="J154" i="7"/>
  <c r="I154" i="7"/>
  <c r="O131" i="7"/>
  <c r="N131" i="7"/>
  <c r="J131" i="7"/>
  <c r="I131" i="7"/>
  <c r="O108" i="7"/>
  <c r="N108" i="7"/>
  <c r="J108" i="7"/>
  <c r="I108" i="7"/>
  <c r="O85" i="7"/>
  <c r="N85" i="7"/>
  <c r="J85" i="7"/>
  <c r="I85" i="7"/>
  <c r="O62" i="7"/>
  <c r="N62" i="7"/>
  <c r="J62" i="7"/>
  <c r="I62" i="7"/>
  <c r="O39" i="7"/>
  <c r="N39" i="7"/>
  <c r="J39" i="7"/>
  <c r="I39" i="7"/>
  <c r="O16" i="7"/>
  <c r="N16" i="7"/>
  <c r="J16" i="7"/>
  <c r="I16" i="7"/>
  <c r="O314" i="7"/>
  <c r="N314" i="7"/>
  <c r="J314" i="7"/>
  <c r="I314" i="7"/>
  <c r="O291" i="7"/>
  <c r="N291" i="7"/>
  <c r="J291" i="7"/>
  <c r="I291" i="7"/>
  <c r="O268" i="7"/>
  <c r="N268" i="7"/>
  <c r="J268" i="7"/>
  <c r="I268" i="7"/>
  <c r="O245" i="7"/>
  <c r="N245" i="7"/>
  <c r="J245" i="7"/>
  <c r="I245" i="7"/>
  <c r="O222" i="7"/>
  <c r="N222" i="7"/>
  <c r="J222" i="7"/>
  <c r="I222" i="7"/>
  <c r="O199" i="7"/>
  <c r="N199" i="7"/>
  <c r="J199" i="7"/>
  <c r="I199" i="7"/>
  <c r="O176" i="7"/>
  <c r="N176" i="7"/>
  <c r="J176" i="7"/>
  <c r="I176" i="7"/>
  <c r="O153" i="7"/>
  <c r="N153" i="7"/>
  <c r="J153" i="7"/>
  <c r="I153" i="7"/>
  <c r="O130" i="7"/>
  <c r="N130" i="7"/>
  <c r="J130" i="7"/>
  <c r="I130" i="7"/>
  <c r="O107" i="7"/>
  <c r="N107" i="7"/>
  <c r="J107" i="7"/>
  <c r="I107" i="7"/>
  <c r="O84" i="7"/>
  <c r="N84" i="7"/>
  <c r="J84" i="7"/>
  <c r="I84" i="7"/>
  <c r="O61" i="7"/>
  <c r="N61" i="7"/>
  <c r="J61" i="7"/>
  <c r="I61" i="7"/>
  <c r="O38" i="7"/>
  <c r="N38" i="7"/>
  <c r="J38" i="7"/>
  <c r="I38" i="7"/>
  <c r="O15" i="7"/>
  <c r="N15" i="7"/>
  <c r="J15" i="7"/>
  <c r="I15" i="7"/>
  <c r="O313" i="7"/>
  <c r="N313" i="7"/>
  <c r="J313" i="7"/>
  <c r="I313" i="7"/>
  <c r="O290" i="7"/>
  <c r="N290" i="7"/>
  <c r="J290" i="7"/>
  <c r="I290" i="7"/>
  <c r="O267" i="7"/>
  <c r="N267" i="7"/>
  <c r="J267" i="7"/>
  <c r="I267" i="7"/>
  <c r="O244" i="7"/>
  <c r="N244" i="7"/>
  <c r="J244" i="7"/>
  <c r="I244" i="7"/>
  <c r="O221" i="7"/>
  <c r="N221" i="7"/>
  <c r="J221" i="7"/>
  <c r="I221" i="7"/>
  <c r="O198" i="7"/>
  <c r="N198" i="7"/>
  <c r="J198" i="7"/>
  <c r="I198" i="7"/>
  <c r="O175" i="7"/>
  <c r="N175" i="7"/>
  <c r="J175" i="7"/>
  <c r="I175" i="7"/>
  <c r="O152" i="7"/>
  <c r="N152" i="7"/>
  <c r="J152" i="7"/>
  <c r="I152" i="7"/>
  <c r="O129" i="7"/>
  <c r="N129" i="7"/>
  <c r="J129" i="7"/>
  <c r="I129" i="7"/>
  <c r="O106" i="7"/>
  <c r="N106" i="7"/>
  <c r="J106" i="7"/>
  <c r="I106" i="7"/>
  <c r="O83" i="7"/>
  <c r="N83" i="7"/>
  <c r="J83" i="7"/>
  <c r="I83" i="7"/>
  <c r="O60" i="7"/>
  <c r="N60" i="7"/>
  <c r="J60" i="7"/>
  <c r="I60" i="7"/>
  <c r="O37" i="7"/>
  <c r="N37" i="7"/>
  <c r="J37" i="7"/>
  <c r="I37" i="7"/>
  <c r="O14" i="7"/>
  <c r="N14" i="7"/>
  <c r="J14" i="7"/>
  <c r="I14" i="7"/>
  <c r="O312" i="7"/>
  <c r="N312" i="7"/>
  <c r="J312" i="7"/>
  <c r="I312" i="7"/>
  <c r="O289" i="7"/>
  <c r="N289" i="7"/>
  <c r="J289" i="7"/>
  <c r="I289" i="7"/>
  <c r="O266" i="7"/>
  <c r="N266" i="7"/>
  <c r="J266" i="7"/>
  <c r="I266" i="7"/>
  <c r="O243" i="7"/>
  <c r="N243" i="7"/>
  <c r="J243" i="7"/>
  <c r="I243" i="7"/>
  <c r="O220" i="7"/>
  <c r="N220" i="7"/>
  <c r="J220" i="7"/>
  <c r="I220" i="7"/>
  <c r="O197" i="7"/>
  <c r="N197" i="7"/>
  <c r="J197" i="7"/>
  <c r="I197" i="7"/>
  <c r="O174" i="7"/>
  <c r="N174" i="7"/>
  <c r="J174" i="7"/>
  <c r="I174" i="7"/>
  <c r="O151" i="7"/>
  <c r="N151" i="7"/>
  <c r="J151" i="7"/>
  <c r="I151" i="7"/>
  <c r="O128" i="7"/>
  <c r="N128" i="7"/>
  <c r="J128" i="7"/>
  <c r="I128" i="7"/>
  <c r="O105" i="7"/>
  <c r="N105" i="7"/>
  <c r="J105" i="7"/>
  <c r="I105" i="7"/>
  <c r="O82" i="7"/>
  <c r="N82" i="7"/>
  <c r="J82" i="7"/>
  <c r="I82" i="7"/>
  <c r="O59" i="7"/>
  <c r="N59" i="7"/>
  <c r="J59" i="7"/>
  <c r="I59" i="7"/>
  <c r="O36" i="7"/>
  <c r="N36" i="7"/>
  <c r="J36" i="7"/>
  <c r="I36" i="7"/>
  <c r="O13" i="7"/>
  <c r="N13" i="7"/>
  <c r="J13" i="7"/>
  <c r="I13" i="7"/>
  <c r="O311" i="7"/>
  <c r="N311" i="7"/>
  <c r="J311" i="7"/>
  <c r="I311" i="7"/>
  <c r="O288" i="7"/>
  <c r="N288" i="7"/>
  <c r="J288" i="7"/>
  <c r="I288" i="7"/>
  <c r="O265" i="7"/>
  <c r="N265" i="7"/>
  <c r="J265" i="7"/>
  <c r="I265" i="7"/>
  <c r="O242" i="7"/>
  <c r="N242" i="7"/>
  <c r="J242" i="7"/>
  <c r="I242" i="7"/>
  <c r="O219" i="7"/>
  <c r="N219" i="7"/>
  <c r="J219" i="7"/>
  <c r="I219" i="7"/>
  <c r="O196" i="7"/>
  <c r="N196" i="7"/>
  <c r="J196" i="7"/>
  <c r="I196" i="7"/>
  <c r="O173" i="7"/>
  <c r="N173" i="7"/>
  <c r="J173" i="7"/>
  <c r="I173" i="7"/>
  <c r="O150" i="7"/>
  <c r="N150" i="7"/>
  <c r="J150" i="7"/>
  <c r="I150" i="7"/>
  <c r="O127" i="7"/>
  <c r="N127" i="7"/>
  <c r="J127" i="7"/>
  <c r="I127" i="7"/>
  <c r="O104" i="7"/>
  <c r="N104" i="7"/>
  <c r="J104" i="7"/>
  <c r="I104" i="7"/>
  <c r="O81" i="7"/>
  <c r="N81" i="7"/>
  <c r="J81" i="7"/>
  <c r="I81" i="7"/>
  <c r="O58" i="7"/>
  <c r="N58" i="7"/>
  <c r="J58" i="7"/>
  <c r="I58" i="7"/>
  <c r="O35" i="7"/>
  <c r="N35" i="7"/>
  <c r="J35" i="7"/>
  <c r="I35" i="7"/>
  <c r="O12" i="7"/>
  <c r="N12" i="7"/>
  <c r="J12" i="7"/>
  <c r="I12" i="7"/>
  <c r="O310" i="7"/>
  <c r="N310" i="7"/>
  <c r="J310" i="7"/>
  <c r="I310" i="7"/>
  <c r="O287" i="7"/>
  <c r="N287" i="7"/>
  <c r="J287" i="7"/>
  <c r="I287" i="7"/>
  <c r="O264" i="7"/>
  <c r="N264" i="7"/>
  <c r="J264" i="7"/>
  <c r="I264" i="7"/>
  <c r="O241" i="7"/>
  <c r="N241" i="7"/>
  <c r="J241" i="7"/>
  <c r="I241" i="7"/>
  <c r="O218" i="7"/>
  <c r="N218" i="7"/>
  <c r="J218" i="7"/>
  <c r="I218" i="7"/>
  <c r="O195" i="7"/>
  <c r="N195" i="7"/>
  <c r="J195" i="7"/>
  <c r="I195" i="7"/>
  <c r="O172" i="7"/>
  <c r="N172" i="7"/>
  <c r="J172" i="7"/>
  <c r="I172" i="7"/>
  <c r="O149" i="7"/>
  <c r="N149" i="7"/>
  <c r="J149" i="7"/>
  <c r="I149" i="7"/>
  <c r="O126" i="7"/>
  <c r="N126" i="7"/>
  <c r="J126" i="7"/>
  <c r="I126" i="7"/>
  <c r="O103" i="7"/>
  <c r="N103" i="7"/>
  <c r="J103" i="7"/>
  <c r="I103" i="7"/>
  <c r="O80" i="7"/>
  <c r="N80" i="7"/>
  <c r="J80" i="7"/>
  <c r="I80" i="7"/>
  <c r="O57" i="7"/>
  <c r="N57" i="7"/>
  <c r="J57" i="7"/>
  <c r="I57" i="7"/>
  <c r="O34" i="7"/>
  <c r="N34" i="7"/>
  <c r="J34" i="7"/>
  <c r="I34" i="7"/>
  <c r="O11" i="7"/>
  <c r="N11" i="7"/>
  <c r="J11" i="7"/>
  <c r="I11" i="7"/>
  <c r="O309" i="7"/>
  <c r="N309" i="7"/>
  <c r="J309" i="7"/>
  <c r="I309" i="7"/>
  <c r="O286" i="7"/>
  <c r="N286" i="7"/>
  <c r="J286" i="7"/>
  <c r="I286" i="7"/>
  <c r="O263" i="7"/>
  <c r="N263" i="7"/>
  <c r="J263" i="7"/>
  <c r="I263" i="7"/>
  <c r="O240" i="7"/>
  <c r="N240" i="7"/>
  <c r="J240" i="7"/>
  <c r="I240" i="7"/>
  <c r="O217" i="7"/>
  <c r="N217" i="7"/>
  <c r="J217" i="7"/>
  <c r="I217" i="7"/>
  <c r="O194" i="7"/>
  <c r="N194" i="7"/>
  <c r="J194" i="7"/>
  <c r="I194" i="7"/>
  <c r="O171" i="7"/>
  <c r="N171" i="7"/>
  <c r="J171" i="7"/>
  <c r="I171" i="7"/>
  <c r="O148" i="7"/>
  <c r="N148" i="7"/>
  <c r="J148" i="7"/>
  <c r="I148" i="7"/>
  <c r="O125" i="7"/>
  <c r="N125" i="7"/>
  <c r="J125" i="7"/>
  <c r="I125" i="7"/>
  <c r="O102" i="7"/>
  <c r="N102" i="7"/>
  <c r="J102" i="7"/>
  <c r="I102" i="7"/>
  <c r="O79" i="7"/>
  <c r="N79" i="7"/>
  <c r="J79" i="7"/>
  <c r="I79" i="7"/>
  <c r="O56" i="7"/>
  <c r="N56" i="7"/>
  <c r="J56" i="7"/>
  <c r="I56" i="7"/>
  <c r="O33" i="7"/>
  <c r="N33" i="7"/>
  <c r="J33" i="7"/>
  <c r="I33" i="7"/>
  <c r="O10" i="7"/>
  <c r="N10" i="7"/>
  <c r="J10" i="7"/>
  <c r="I10" i="7"/>
  <c r="O308" i="7"/>
  <c r="N308" i="7"/>
  <c r="J308" i="7"/>
  <c r="I308" i="7"/>
  <c r="O285" i="7"/>
  <c r="N285" i="7"/>
  <c r="J285" i="7"/>
  <c r="I285" i="7"/>
  <c r="O262" i="7"/>
  <c r="N262" i="7"/>
  <c r="J262" i="7"/>
  <c r="I262" i="7"/>
  <c r="O239" i="7"/>
  <c r="N239" i="7"/>
  <c r="J239" i="7"/>
  <c r="I239" i="7"/>
  <c r="O216" i="7"/>
  <c r="N216" i="7"/>
  <c r="J216" i="7"/>
  <c r="I216" i="7"/>
  <c r="O193" i="7"/>
  <c r="N193" i="7"/>
  <c r="J193" i="7"/>
  <c r="I193" i="7"/>
  <c r="O170" i="7"/>
  <c r="N170" i="7"/>
  <c r="J170" i="7"/>
  <c r="I170" i="7"/>
  <c r="O147" i="7"/>
  <c r="N147" i="7"/>
  <c r="J147" i="7"/>
  <c r="I147" i="7"/>
  <c r="O124" i="7"/>
  <c r="N124" i="7"/>
  <c r="J124" i="7"/>
  <c r="I124" i="7"/>
  <c r="O101" i="7"/>
  <c r="N101" i="7"/>
  <c r="J101" i="7"/>
  <c r="I101" i="7"/>
  <c r="O78" i="7"/>
  <c r="N78" i="7"/>
  <c r="J78" i="7"/>
  <c r="I78" i="7"/>
  <c r="O55" i="7"/>
  <c r="N55" i="7"/>
  <c r="J55" i="7"/>
  <c r="I55" i="7"/>
  <c r="O32" i="7"/>
  <c r="N32" i="7"/>
  <c r="J32" i="7"/>
  <c r="I32" i="7"/>
  <c r="O9" i="7"/>
  <c r="N9" i="7"/>
  <c r="J9" i="7"/>
  <c r="I9" i="7"/>
  <c r="O307" i="7"/>
  <c r="N307" i="7"/>
  <c r="J307" i="7"/>
  <c r="I307" i="7"/>
  <c r="O284" i="7"/>
  <c r="N284" i="7"/>
  <c r="J284" i="7"/>
  <c r="I284" i="7"/>
  <c r="O261" i="7"/>
  <c r="N261" i="7"/>
  <c r="J261" i="7"/>
  <c r="I261" i="7"/>
  <c r="O238" i="7"/>
  <c r="N238" i="7"/>
  <c r="J238" i="7"/>
  <c r="I238" i="7"/>
  <c r="O215" i="7"/>
  <c r="N215" i="7"/>
  <c r="J215" i="7"/>
  <c r="I215" i="7"/>
  <c r="O192" i="7"/>
  <c r="N192" i="7"/>
  <c r="J192" i="7"/>
  <c r="I192" i="7"/>
  <c r="O169" i="7"/>
  <c r="N169" i="7"/>
  <c r="J169" i="7"/>
  <c r="I169" i="7"/>
  <c r="O146" i="7"/>
  <c r="N146" i="7"/>
  <c r="J146" i="7"/>
  <c r="I146" i="7"/>
  <c r="O123" i="7"/>
  <c r="N123" i="7"/>
  <c r="J123" i="7"/>
  <c r="I123" i="7"/>
  <c r="O100" i="7"/>
  <c r="N100" i="7"/>
  <c r="J100" i="7"/>
  <c r="I100" i="7"/>
  <c r="O77" i="7"/>
  <c r="N77" i="7"/>
  <c r="J77" i="7"/>
  <c r="I77" i="7"/>
  <c r="O54" i="7"/>
  <c r="N54" i="7"/>
  <c r="J54" i="7"/>
  <c r="I54" i="7"/>
  <c r="O31" i="7"/>
  <c r="N31" i="7"/>
  <c r="J31" i="7"/>
  <c r="I31" i="7"/>
  <c r="O8" i="7"/>
  <c r="N8" i="7"/>
  <c r="J8" i="7"/>
  <c r="I8" i="7"/>
  <c r="O306" i="7"/>
  <c r="N306" i="7"/>
  <c r="J306" i="7"/>
  <c r="I306" i="7"/>
  <c r="O283" i="7"/>
  <c r="N283" i="7"/>
  <c r="J283" i="7"/>
  <c r="I283" i="7"/>
  <c r="O260" i="7"/>
  <c r="N260" i="7"/>
  <c r="J260" i="7"/>
  <c r="I260" i="7"/>
  <c r="O237" i="7"/>
  <c r="N237" i="7"/>
  <c r="J237" i="7"/>
  <c r="I237" i="7"/>
  <c r="O214" i="7"/>
  <c r="N214" i="7"/>
  <c r="J214" i="7"/>
  <c r="I214" i="7"/>
  <c r="O191" i="7"/>
  <c r="N191" i="7"/>
  <c r="J191" i="7"/>
  <c r="I191" i="7"/>
  <c r="O168" i="7"/>
  <c r="N168" i="7"/>
  <c r="J168" i="7"/>
  <c r="I168" i="7"/>
  <c r="O145" i="7"/>
  <c r="N145" i="7"/>
  <c r="J145" i="7"/>
  <c r="I145" i="7"/>
  <c r="O122" i="7"/>
  <c r="N122" i="7"/>
  <c r="J122" i="7"/>
  <c r="I122" i="7"/>
  <c r="O99" i="7"/>
  <c r="N99" i="7"/>
  <c r="J99" i="7"/>
  <c r="I99" i="7"/>
  <c r="O76" i="7"/>
  <c r="N76" i="7"/>
  <c r="J76" i="7"/>
  <c r="I76" i="7"/>
  <c r="O53" i="7"/>
  <c r="N53" i="7"/>
  <c r="J53" i="7"/>
  <c r="I53" i="7"/>
  <c r="O30" i="7"/>
  <c r="N30" i="7"/>
  <c r="J30" i="7"/>
  <c r="I30" i="7"/>
  <c r="O7" i="7"/>
  <c r="N7" i="7"/>
  <c r="J7" i="7"/>
  <c r="I7" i="7"/>
  <c r="O305" i="7"/>
  <c r="N305" i="7"/>
  <c r="J305" i="7"/>
  <c r="I305" i="7"/>
  <c r="O282" i="7"/>
  <c r="N282" i="7"/>
  <c r="J282" i="7"/>
  <c r="I282" i="7"/>
  <c r="O259" i="7"/>
  <c r="N259" i="7"/>
  <c r="J259" i="7"/>
  <c r="I259" i="7"/>
  <c r="O236" i="7"/>
  <c r="N236" i="7"/>
  <c r="J236" i="7"/>
  <c r="I236" i="7"/>
  <c r="O213" i="7"/>
  <c r="N213" i="7"/>
  <c r="J213" i="7"/>
  <c r="I213" i="7"/>
  <c r="O190" i="7"/>
  <c r="N190" i="7"/>
  <c r="J190" i="7"/>
  <c r="I190" i="7"/>
  <c r="O167" i="7"/>
  <c r="N167" i="7"/>
  <c r="J167" i="7"/>
  <c r="I167" i="7"/>
  <c r="O144" i="7"/>
  <c r="N144" i="7"/>
  <c r="J144" i="7"/>
  <c r="I144" i="7"/>
  <c r="O121" i="7"/>
  <c r="N121" i="7"/>
  <c r="J121" i="7"/>
  <c r="I121" i="7"/>
  <c r="O98" i="7"/>
  <c r="N98" i="7"/>
  <c r="J98" i="7"/>
  <c r="I98" i="7"/>
  <c r="O75" i="7"/>
  <c r="N75" i="7"/>
  <c r="J75" i="7"/>
  <c r="I75" i="7"/>
  <c r="O52" i="7"/>
  <c r="N52" i="7"/>
  <c r="J52" i="7"/>
  <c r="I52" i="7"/>
  <c r="O29" i="7"/>
  <c r="N29" i="7"/>
  <c r="J29" i="7"/>
  <c r="I29" i="7"/>
  <c r="O6" i="7"/>
  <c r="N6" i="7"/>
  <c r="J6" i="7"/>
  <c r="I6" i="7"/>
  <c r="O304" i="7"/>
  <c r="N304" i="7"/>
  <c r="J304" i="7"/>
  <c r="I304" i="7"/>
  <c r="O281" i="7"/>
  <c r="N281" i="7"/>
  <c r="J281" i="7"/>
  <c r="I281" i="7"/>
  <c r="O258" i="7"/>
  <c r="N258" i="7"/>
  <c r="J258" i="7"/>
  <c r="I258" i="7"/>
  <c r="O235" i="7"/>
  <c r="N235" i="7"/>
  <c r="J235" i="7"/>
  <c r="I235" i="7"/>
  <c r="O212" i="7"/>
  <c r="N212" i="7"/>
  <c r="J212" i="7"/>
  <c r="I212" i="7"/>
  <c r="O189" i="7"/>
  <c r="N189" i="7"/>
  <c r="J189" i="7"/>
  <c r="I189" i="7"/>
  <c r="O166" i="7"/>
  <c r="N166" i="7"/>
  <c r="J166" i="7"/>
  <c r="I166" i="7"/>
  <c r="O143" i="7"/>
  <c r="N143" i="7"/>
  <c r="J143" i="7"/>
  <c r="I143" i="7"/>
  <c r="O120" i="7"/>
  <c r="N120" i="7"/>
  <c r="J120" i="7"/>
  <c r="I120" i="7"/>
  <c r="O97" i="7"/>
  <c r="N97" i="7"/>
  <c r="J97" i="7"/>
  <c r="I97" i="7"/>
  <c r="O74" i="7"/>
  <c r="N74" i="7"/>
  <c r="J74" i="7"/>
  <c r="I74" i="7"/>
  <c r="O51" i="7"/>
  <c r="N51" i="7"/>
  <c r="J51" i="7"/>
  <c r="I51" i="7"/>
  <c r="O28" i="7"/>
  <c r="N28" i="7"/>
  <c r="J28" i="7"/>
  <c r="I28" i="7"/>
  <c r="O5" i="7"/>
  <c r="N5" i="7"/>
  <c r="J5" i="7"/>
  <c r="I5" i="7"/>
  <c r="O303" i="7"/>
  <c r="N303" i="7"/>
  <c r="J303" i="7"/>
  <c r="I303" i="7"/>
  <c r="O280" i="7"/>
  <c r="N280" i="7"/>
  <c r="J280" i="7"/>
  <c r="I280" i="7"/>
  <c r="O257" i="7"/>
  <c r="N257" i="7"/>
  <c r="J257" i="7"/>
  <c r="I257" i="7"/>
  <c r="O234" i="7"/>
  <c r="N234" i="7"/>
  <c r="J234" i="7"/>
  <c r="I234" i="7"/>
  <c r="O211" i="7"/>
  <c r="N211" i="7"/>
  <c r="J211" i="7"/>
  <c r="I211" i="7"/>
  <c r="O188" i="7"/>
  <c r="N188" i="7"/>
  <c r="J188" i="7"/>
  <c r="I188" i="7"/>
  <c r="O165" i="7"/>
  <c r="N165" i="7"/>
  <c r="J165" i="7"/>
  <c r="I165" i="7"/>
  <c r="O142" i="7"/>
  <c r="N142" i="7"/>
  <c r="J142" i="7"/>
  <c r="I142" i="7"/>
  <c r="O119" i="7"/>
  <c r="N119" i="7"/>
  <c r="J119" i="7"/>
  <c r="I119" i="7"/>
  <c r="O96" i="7"/>
  <c r="N96" i="7"/>
  <c r="J96" i="7"/>
  <c r="I96" i="7"/>
  <c r="O73" i="7"/>
  <c r="N73" i="7"/>
  <c r="J73" i="7"/>
  <c r="I73" i="7"/>
  <c r="O50" i="7"/>
  <c r="N50" i="7"/>
  <c r="J50" i="7"/>
  <c r="I50" i="7"/>
  <c r="O27" i="7"/>
  <c r="N27" i="7"/>
  <c r="J27" i="7"/>
  <c r="I27" i="7"/>
  <c r="O4" i="7"/>
  <c r="N4" i="7"/>
  <c r="J4" i="7"/>
  <c r="I4" i="7"/>
  <c r="O302" i="7"/>
  <c r="N302" i="7"/>
  <c r="J302" i="7"/>
  <c r="I302" i="7"/>
  <c r="O279" i="7"/>
  <c r="N279" i="7"/>
  <c r="J279" i="7"/>
  <c r="I279" i="7"/>
  <c r="O256" i="7"/>
  <c r="N256" i="7"/>
  <c r="J256" i="7"/>
  <c r="I256" i="7"/>
  <c r="O233" i="7"/>
  <c r="N233" i="7"/>
  <c r="J233" i="7"/>
  <c r="I233" i="7"/>
  <c r="O210" i="7"/>
  <c r="N210" i="7"/>
  <c r="J210" i="7"/>
  <c r="O187" i="7"/>
  <c r="N187" i="7"/>
  <c r="J187" i="7"/>
  <c r="I187" i="7"/>
  <c r="O164" i="7"/>
  <c r="N164" i="7"/>
  <c r="J164" i="7"/>
  <c r="I164" i="7"/>
  <c r="O141" i="7"/>
  <c r="N141" i="7"/>
  <c r="J141" i="7"/>
  <c r="I141" i="7"/>
  <c r="O118" i="7"/>
  <c r="N118" i="7"/>
  <c r="J118" i="7"/>
  <c r="I118" i="7"/>
  <c r="O95" i="7"/>
  <c r="N95" i="7"/>
  <c r="J95" i="7"/>
  <c r="I95" i="7"/>
  <c r="O72" i="7"/>
  <c r="N72" i="7"/>
  <c r="J72" i="7"/>
  <c r="I72" i="7"/>
  <c r="O49" i="7"/>
  <c r="N49" i="7"/>
  <c r="J49" i="7"/>
  <c r="I49" i="7"/>
  <c r="O26" i="7"/>
  <c r="N26" i="7"/>
  <c r="J26" i="7"/>
  <c r="I26" i="7"/>
  <c r="O3" i="7"/>
  <c r="N3" i="7"/>
  <c r="J3" i="7"/>
  <c r="D26" i="2" a="1"/>
  <c r="D26" i="2" s="1"/>
  <c r="L14" i="2"/>
  <c r="CY74" i="1"/>
  <c r="CU74" i="1"/>
  <c r="CR74" i="1"/>
  <c r="CN74" i="1"/>
  <c r="CK74" i="1"/>
  <c r="CG74" i="1"/>
  <c r="CD74" i="1"/>
  <c r="BZ74" i="1"/>
  <c r="BW74" i="1"/>
  <c r="BS74" i="1"/>
  <c r="BP74" i="1"/>
  <c r="BL74" i="1"/>
  <c r="BI74" i="1"/>
  <c r="BE74" i="1"/>
  <c r="BB74" i="1"/>
  <c r="AX74" i="1"/>
  <c r="AU74" i="1"/>
  <c r="AQ74" i="1"/>
  <c r="AN74" i="1"/>
  <c r="AJ74" i="1"/>
  <c r="AG74" i="1"/>
  <c r="AC74" i="1"/>
  <c r="Z74" i="1"/>
  <c r="V74" i="1"/>
  <c r="S74" i="1"/>
  <c r="O74" i="1"/>
  <c r="L74" i="1"/>
  <c r="H74" i="1"/>
  <c r="E74" i="1"/>
  <c r="CY71" i="1"/>
  <c r="CU71" i="1"/>
  <c r="CR71" i="1"/>
  <c r="CN71" i="1"/>
  <c r="CK71" i="1"/>
  <c r="CG71" i="1"/>
  <c r="CD71" i="1"/>
  <c r="BZ71" i="1"/>
  <c r="BW71" i="1"/>
  <c r="BS71" i="1"/>
  <c r="BP71" i="1"/>
  <c r="BL71" i="1"/>
  <c r="BI71" i="1"/>
  <c r="BE71" i="1"/>
  <c r="BB71" i="1"/>
  <c r="AX71" i="1"/>
  <c r="AU71" i="1"/>
  <c r="AQ71" i="1"/>
  <c r="AN71" i="1"/>
  <c r="AJ71" i="1"/>
  <c r="AG71" i="1"/>
  <c r="AC71" i="1"/>
  <c r="Z71" i="1"/>
  <c r="V71" i="1"/>
  <c r="S71" i="1"/>
  <c r="O71" i="1"/>
  <c r="L71" i="1"/>
  <c r="H71" i="1"/>
  <c r="E71" i="1"/>
  <c r="I71" i="1" s="1"/>
  <c r="CY68" i="1"/>
  <c r="CU68" i="1"/>
  <c r="CR68" i="1"/>
  <c r="CN68" i="1"/>
  <c r="CK68" i="1"/>
  <c r="CG68" i="1"/>
  <c r="CD68" i="1"/>
  <c r="BZ68" i="1"/>
  <c r="BW68" i="1"/>
  <c r="BS68" i="1"/>
  <c r="BP68" i="1"/>
  <c r="BL68" i="1"/>
  <c r="BI68" i="1"/>
  <c r="BE68" i="1"/>
  <c r="BB68" i="1"/>
  <c r="AX68" i="1"/>
  <c r="AU68" i="1"/>
  <c r="AQ68" i="1"/>
  <c r="AN68" i="1"/>
  <c r="AJ68" i="1"/>
  <c r="AG68" i="1"/>
  <c r="AC68" i="1"/>
  <c r="Z68" i="1"/>
  <c r="V68" i="1"/>
  <c r="S68" i="1"/>
  <c r="O68" i="1"/>
  <c r="L68" i="1"/>
  <c r="H68" i="1"/>
  <c r="E68" i="1"/>
  <c r="CY65" i="1"/>
  <c r="CU65" i="1"/>
  <c r="CR65" i="1"/>
  <c r="CN65" i="1"/>
  <c r="CK65" i="1"/>
  <c r="CG65" i="1"/>
  <c r="CD65" i="1"/>
  <c r="BZ65" i="1"/>
  <c r="BW65" i="1"/>
  <c r="BS65" i="1"/>
  <c r="BP65" i="1"/>
  <c r="BL65" i="1"/>
  <c r="BI65" i="1"/>
  <c r="BE65" i="1"/>
  <c r="BB65" i="1"/>
  <c r="AX65" i="1"/>
  <c r="AU65" i="1"/>
  <c r="AQ65" i="1"/>
  <c r="AN65" i="1"/>
  <c r="AJ65" i="1"/>
  <c r="AG65" i="1"/>
  <c r="AC65" i="1"/>
  <c r="Z65" i="1"/>
  <c r="V65" i="1"/>
  <c r="S65" i="1"/>
  <c r="O65" i="1"/>
  <c r="L65" i="1"/>
  <c r="H65" i="1"/>
  <c r="E65" i="1"/>
  <c r="CY62" i="1"/>
  <c r="CU62" i="1"/>
  <c r="CR62" i="1"/>
  <c r="CN62" i="1"/>
  <c r="CK62" i="1"/>
  <c r="CG62" i="1"/>
  <c r="CD62" i="1"/>
  <c r="BZ62" i="1"/>
  <c r="BW62" i="1"/>
  <c r="BS62" i="1"/>
  <c r="BP62" i="1"/>
  <c r="BL62" i="1"/>
  <c r="BI62" i="1"/>
  <c r="BE62" i="1"/>
  <c r="BB62" i="1"/>
  <c r="AX62" i="1"/>
  <c r="AU62" i="1"/>
  <c r="AQ62" i="1"/>
  <c r="AN62" i="1"/>
  <c r="AJ62" i="1"/>
  <c r="AG62" i="1"/>
  <c r="Z62" i="1"/>
  <c r="AD62" i="1" s="1"/>
  <c r="V62" i="1"/>
  <c r="S62" i="1"/>
  <c r="O62" i="1"/>
  <c r="L62" i="1"/>
  <c r="H62" i="1"/>
  <c r="E62" i="1"/>
  <c r="CY59" i="1"/>
  <c r="CU59" i="1"/>
  <c r="CR59" i="1"/>
  <c r="CN59" i="1"/>
  <c r="CK59" i="1"/>
  <c r="CG59" i="1"/>
  <c r="CD59" i="1"/>
  <c r="BZ59" i="1"/>
  <c r="BW59" i="1"/>
  <c r="BS59" i="1"/>
  <c r="BP59" i="1"/>
  <c r="BL59" i="1"/>
  <c r="BI59" i="1"/>
  <c r="BE59" i="1"/>
  <c r="BB59" i="1"/>
  <c r="AX59" i="1"/>
  <c r="AU59" i="1"/>
  <c r="AQ59" i="1"/>
  <c r="AN59" i="1"/>
  <c r="AJ59" i="1"/>
  <c r="AG59" i="1"/>
  <c r="AC59" i="1"/>
  <c r="Z59" i="1"/>
  <c r="V59" i="1"/>
  <c r="S59" i="1"/>
  <c r="O59" i="1"/>
  <c r="L59" i="1"/>
  <c r="H59" i="1"/>
  <c r="E59" i="1"/>
  <c r="CY56" i="1"/>
  <c r="CU56" i="1"/>
  <c r="CR56" i="1"/>
  <c r="CN56" i="1"/>
  <c r="CK56" i="1"/>
  <c r="CG56" i="1"/>
  <c r="CD56" i="1"/>
  <c r="BZ56" i="1"/>
  <c r="BW56" i="1"/>
  <c r="BS56" i="1"/>
  <c r="BP56" i="1"/>
  <c r="BL56" i="1"/>
  <c r="BI56" i="1"/>
  <c r="BE56" i="1"/>
  <c r="BB56" i="1"/>
  <c r="AX56" i="1"/>
  <c r="AU56" i="1"/>
  <c r="AQ56" i="1"/>
  <c r="AN56" i="1"/>
  <c r="AJ56" i="1"/>
  <c r="AG56" i="1"/>
  <c r="AC56" i="1"/>
  <c r="Z56" i="1"/>
  <c r="V56" i="1"/>
  <c r="S56" i="1"/>
  <c r="O56" i="1"/>
  <c r="L56" i="1"/>
  <c r="H56" i="1"/>
  <c r="E56" i="1"/>
  <c r="CY53" i="1"/>
  <c r="CU53" i="1"/>
  <c r="CR53" i="1"/>
  <c r="CN53" i="1"/>
  <c r="CK53" i="1"/>
  <c r="CG53" i="1"/>
  <c r="CD53" i="1"/>
  <c r="BZ53" i="1"/>
  <c r="BW53" i="1"/>
  <c r="BS53" i="1"/>
  <c r="BP53" i="1"/>
  <c r="BL53" i="1"/>
  <c r="BI53" i="1"/>
  <c r="BE53" i="1"/>
  <c r="BB53" i="1"/>
  <c r="AX53" i="1"/>
  <c r="AU53" i="1"/>
  <c r="AQ53" i="1"/>
  <c r="AN53" i="1"/>
  <c r="AJ53" i="1"/>
  <c r="AG53" i="1"/>
  <c r="AC53" i="1"/>
  <c r="Z53" i="1"/>
  <c r="V53" i="1"/>
  <c r="S53" i="1"/>
  <c r="O53" i="1"/>
  <c r="L53" i="1"/>
  <c r="H53" i="1"/>
  <c r="E53" i="1"/>
  <c r="CY50" i="1"/>
  <c r="CU50" i="1"/>
  <c r="CR50" i="1"/>
  <c r="CN50" i="1"/>
  <c r="CK50" i="1"/>
  <c r="CG50" i="1"/>
  <c r="CD50" i="1"/>
  <c r="BZ50" i="1"/>
  <c r="BW50" i="1"/>
  <c r="BS50" i="1"/>
  <c r="BP50" i="1"/>
  <c r="BL50" i="1"/>
  <c r="BI50" i="1"/>
  <c r="BE50" i="1"/>
  <c r="BB50" i="1"/>
  <c r="AX50" i="1"/>
  <c r="AU50" i="1"/>
  <c r="AQ50" i="1"/>
  <c r="AN50" i="1"/>
  <c r="AJ50" i="1"/>
  <c r="AG50" i="1"/>
  <c r="AC50" i="1"/>
  <c r="Z50" i="1"/>
  <c r="V50" i="1"/>
  <c r="S50" i="1"/>
  <c r="O50" i="1"/>
  <c r="L50" i="1"/>
  <c r="H50" i="1"/>
  <c r="E50" i="1"/>
  <c r="CY47" i="1"/>
  <c r="CU47" i="1"/>
  <c r="CR47" i="1"/>
  <c r="CN47" i="1"/>
  <c r="CK47" i="1"/>
  <c r="CG47" i="1"/>
  <c r="CD47" i="1"/>
  <c r="BZ47" i="1"/>
  <c r="BW47" i="1"/>
  <c r="BS47" i="1"/>
  <c r="BP47" i="1"/>
  <c r="BL47" i="1"/>
  <c r="BI47" i="1"/>
  <c r="BE47" i="1"/>
  <c r="BB47" i="1"/>
  <c r="AX47" i="1"/>
  <c r="AU47" i="1"/>
  <c r="AQ47" i="1"/>
  <c r="AN47" i="1"/>
  <c r="AJ47" i="1"/>
  <c r="AG47" i="1"/>
  <c r="AC47" i="1"/>
  <c r="Z47" i="1"/>
  <c r="V47" i="1"/>
  <c r="S47" i="1"/>
  <c r="O47" i="1"/>
  <c r="L47" i="1"/>
  <c r="H47" i="1"/>
  <c r="E47" i="1"/>
  <c r="CY44" i="1"/>
  <c r="CU44" i="1"/>
  <c r="CR44" i="1"/>
  <c r="CN44" i="1"/>
  <c r="CK44" i="1"/>
  <c r="CG44" i="1"/>
  <c r="CD44" i="1"/>
  <c r="BZ44" i="1"/>
  <c r="BW44" i="1"/>
  <c r="BS44" i="1"/>
  <c r="BP44" i="1"/>
  <c r="BL44" i="1"/>
  <c r="BI44" i="1"/>
  <c r="BE44" i="1"/>
  <c r="BB44" i="1"/>
  <c r="AX44" i="1"/>
  <c r="AU44" i="1"/>
  <c r="AQ44" i="1"/>
  <c r="AN44" i="1"/>
  <c r="AJ44" i="1"/>
  <c r="AG44" i="1"/>
  <c r="AC44" i="1"/>
  <c r="Z44" i="1"/>
  <c r="V44" i="1"/>
  <c r="S44" i="1"/>
  <c r="O44" i="1"/>
  <c r="L44" i="1"/>
  <c r="H44" i="1"/>
  <c r="E44" i="1"/>
  <c r="CY41" i="1"/>
  <c r="CU41" i="1"/>
  <c r="CR41" i="1"/>
  <c r="CN41" i="1"/>
  <c r="CK41" i="1"/>
  <c r="CG41" i="1"/>
  <c r="CD41" i="1"/>
  <c r="BZ41" i="1"/>
  <c r="BW41" i="1"/>
  <c r="BS41" i="1"/>
  <c r="BP41" i="1"/>
  <c r="BL41" i="1"/>
  <c r="BI41" i="1"/>
  <c r="BE41" i="1"/>
  <c r="BB41" i="1"/>
  <c r="AX41" i="1"/>
  <c r="AU41" i="1"/>
  <c r="AQ41" i="1"/>
  <c r="AN41" i="1"/>
  <c r="AJ41" i="1"/>
  <c r="AG41" i="1"/>
  <c r="AC41" i="1"/>
  <c r="Z41" i="1"/>
  <c r="V41" i="1"/>
  <c r="S41" i="1"/>
  <c r="O41" i="1"/>
  <c r="L41" i="1"/>
  <c r="H41" i="1"/>
  <c r="E41" i="1"/>
  <c r="CY38" i="1"/>
  <c r="CU38" i="1"/>
  <c r="CR38" i="1"/>
  <c r="CN38" i="1"/>
  <c r="CK38" i="1"/>
  <c r="CG38" i="1"/>
  <c r="CD38" i="1"/>
  <c r="BZ38" i="1"/>
  <c r="BW38" i="1"/>
  <c r="BS38" i="1"/>
  <c r="BP38" i="1"/>
  <c r="BL38" i="1"/>
  <c r="BI38" i="1"/>
  <c r="BE38" i="1"/>
  <c r="BB38" i="1"/>
  <c r="AX38" i="1"/>
  <c r="AU38" i="1"/>
  <c r="AQ38" i="1"/>
  <c r="AN38" i="1"/>
  <c r="AJ38" i="1"/>
  <c r="AG38" i="1"/>
  <c r="AC38" i="1"/>
  <c r="Z38" i="1"/>
  <c r="V38" i="1"/>
  <c r="S38" i="1"/>
  <c r="O38" i="1"/>
  <c r="L38" i="1"/>
  <c r="P38" i="1" s="1"/>
  <c r="H38" i="1"/>
  <c r="E38" i="1"/>
  <c r="CY35" i="1"/>
  <c r="CU35" i="1"/>
  <c r="CR35" i="1"/>
  <c r="CN35" i="1"/>
  <c r="CK35" i="1"/>
  <c r="CG35" i="1"/>
  <c r="CD35" i="1"/>
  <c r="BZ35" i="1"/>
  <c r="BW35" i="1"/>
  <c r="BS35" i="1"/>
  <c r="BP35" i="1"/>
  <c r="BL35" i="1"/>
  <c r="BI35" i="1"/>
  <c r="BE35" i="1"/>
  <c r="BB35" i="1"/>
  <c r="AX35" i="1"/>
  <c r="AU35" i="1"/>
  <c r="AQ35" i="1"/>
  <c r="AN35" i="1"/>
  <c r="AJ35" i="1"/>
  <c r="AG35" i="1"/>
  <c r="AC35" i="1"/>
  <c r="Z35" i="1"/>
  <c r="V35" i="1"/>
  <c r="S35" i="1"/>
  <c r="O35" i="1"/>
  <c r="L35" i="1"/>
  <c r="H35" i="1"/>
  <c r="E35" i="1"/>
  <c r="CY32" i="1"/>
  <c r="CU32" i="1"/>
  <c r="CR32" i="1"/>
  <c r="CN32" i="1"/>
  <c r="CK32" i="1"/>
  <c r="CG32" i="1"/>
  <c r="CD32" i="1"/>
  <c r="BZ32" i="1"/>
  <c r="BW32" i="1"/>
  <c r="BS32" i="1"/>
  <c r="BP32" i="1"/>
  <c r="BL32" i="1"/>
  <c r="BI32" i="1"/>
  <c r="BE32" i="1"/>
  <c r="BB32" i="1"/>
  <c r="AX32" i="1"/>
  <c r="AU32" i="1"/>
  <c r="AQ32" i="1"/>
  <c r="AN32" i="1"/>
  <c r="AJ32" i="1"/>
  <c r="AG32" i="1"/>
  <c r="AC32" i="1"/>
  <c r="Z32" i="1"/>
  <c r="V32" i="1"/>
  <c r="S32" i="1"/>
  <c r="O32" i="1"/>
  <c r="L32" i="1"/>
  <c r="H32" i="1"/>
  <c r="E32" i="1"/>
  <c r="CY29" i="1"/>
  <c r="CU29" i="1"/>
  <c r="CR29" i="1"/>
  <c r="CN29" i="1"/>
  <c r="CK29" i="1"/>
  <c r="CG29" i="1"/>
  <c r="CD29" i="1"/>
  <c r="BZ29" i="1"/>
  <c r="BW29" i="1"/>
  <c r="BS29" i="1"/>
  <c r="BP29" i="1"/>
  <c r="BL29" i="1"/>
  <c r="BI29" i="1"/>
  <c r="BE29" i="1"/>
  <c r="BB29" i="1"/>
  <c r="AX29" i="1"/>
  <c r="AU29" i="1"/>
  <c r="AQ29" i="1"/>
  <c r="AN29" i="1"/>
  <c r="AJ29" i="1"/>
  <c r="AG29" i="1"/>
  <c r="AC29" i="1"/>
  <c r="Z29" i="1"/>
  <c r="V29" i="1"/>
  <c r="S29" i="1"/>
  <c r="O29" i="1"/>
  <c r="L29" i="1"/>
  <c r="H29" i="1"/>
  <c r="E29" i="1"/>
  <c r="CY26" i="1"/>
  <c r="CU26" i="1"/>
  <c r="CR26" i="1"/>
  <c r="CN26" i="1"/>
  <c r="CK26" i="1"/>
  <c r="CG26" i="1"/>
  <c r="CD26" i="1"/>
  <c r="BZ26" i="1"/>
  <c r="BW26" i="1"/>
  <c r="BS26" i="1"/>
  <c r="BP26" i="1"/>
  <c r="BL26" i="1"/>
  <c r="BI26" i="1"/>
  <c r="BE26" i="1"/>
  <c r="BB26" i="1"/>
  <c r="AX26" i="1"/>
  <c r="AU26" i="1"/>
  <c r="AQ26" i="1"/>
  <c r="AN26" i="1"/>
  <c r="AJ26" i="1"/>
  <c r="AG26" i="1"/>
  <c r="AC26" i="1"/>
  <c r="Z26" i="1"/>
  <c r="V26" i="1"/>
  <c r="S26" i="1"/>
  <c r="O26" i="1"/>
  <c r="L26" i="1"/>
  <c r="H26" i="1"/>
  <c r="E26" i="1"/>
  <c r="CY23" i="1"/>
  <c r="CU23" i="1"/>
  <c r="CR23" i="1"/>
  <c r="CN23" i="1"/>
  <c r="CK23" i="1"/>
  <c r="CG23" i="1"/>
  <c r="CD23" i="1"/>
  <c r="BZ23" i="1"/>
  <c r="BW23" i="1"/>
  <c r="BS23" i="1"/>
  <c r="BP23" i="1"/>
  <c r="BL23" i="1"/>
  <c r="BI23" i="1"/>
  <c r="BE23" i="1"/>
  <c r="BB23" i="1"/>
  <c r="AX23" i="1"/>
  <c r="AU23" i="1"/>
  <c r="AQ23" i="1"/>
  <c r="AN23" i="1"/>
  <c r="AJ23" i="1"/>
  <c r="AG23" i="1"/>
  <c r="AC23" i="1"/>
  <c r="Z23" i="1"/>
  <c r="V23" i="1"/>
  <c r="S23" i="1"/>
  <c r="O23" i="1"/>
  <c r="L23" i="1"/>
  <c r="H23" i="1"/>
  <c r="E23" i="1"/>
  <c r="CY20" i="1"/>
  <c r="CU20" i="1"/>
  <c r="CR20" i="1"/>
  <c r="CN20" i="1"/>
  <c r="CK20" i="1"/>
  <c r="CG20" i="1"/>
  <c r="CD20" i="1"/>
  <c r="BZ20" i="1"/>
  <c r="BW20" i="1"/>
  <c r="BS20" i="1"/>
  <c r="BP20" i="1"/>
  <c r="BL20" i="1"/>
  <c r="BI20" i="1"/>
  <c r="BE20" i="1"/>
  <c r="BB20" i="1"/>
  <c r="AX20" i="1"/>
  <c r="AU20" i="1"/>
  <c r="AQ20" i="1"/>
  <c r="AN20" i="1"/>
  <c r="AJ20" i="1"/>
  <c r="AG20" i="1"/>
  <c r="AC20" i="1"/>
  <c r="Z20" i="1"/>
  <c r="V20" i="1"/>
  <c r="S20" i="1"/>
  <c r="O20" i="1"/>
  <c r="L20" i="1"/>
  <c r="H20" i="1"/>
  <c r="E20" i="1"/>
  <c r="CY17" i="1"/>
  <c r="CU17" i="1"/>
  <c r="CR17" i="1"/>
  <c r="CN17" i="1"/>
  <c r="CK17" i="1"/>
  <c r="CG17" i="1"/>
  <c r="CD17" i="1"/>
  <c r="BZ17" i="1"/>
  <c r="BW17" i="1"/>
  <c r="BS17" i="1"/>
  <c r="BP17" i="1"/>
  <c r="BL17" i="1"/>
  <c r="BI17" i="1"/>
  <c r="BE17" i="1"/>
  <c r="BB17" i="1"/>
  <c r="AX17" i="1"/>
  <c r="AU17" i="1"/>
  <c r="AQ17" i="1"/>
  <c r="AN17" i="1"/>
  <c r="AJ17" i="1"/>
  <c r="AG17" i="1"/>
  <c r="AC17" i="1"/>
  <c r="Z17" i="1"/>
  <c r="V17" i="1"/>
  <c r="S17" i="1"/>
  <c r="O17" i="1"/>
  <c r="L17" i="1"/>
  <c r="H17" i="1"/>
  <c r="E17" i="1"/>
  <c r="CY14" i="1"/>
  <c r="CU14" i="1"/>
  <c r="CR14" i="1"/>
  <c r="CN14" i="1"/>
  <c r="CK14" i="1"/>
  <c r="CG14" i="1"/>
  <c r="CD14" i="1"/>
  <c r="BZ14" i="1"/>
  <c r="BW14" i="1"/>
  <c r="BS14" i="1"/>
  <c r="BP14" i="1"/>
  <c r="BL14" i="1"/>
  <c r="BI14" i="1"/>
  <c r="BE14" i="1"/>
  <c r="BB14" i="1"/>
  <c r="AX14" i="1"/>
  <c r="AU14" i="1"/>
  <c r="AQ14" i="1"/>
  <c r="AN14" i="1"/>
  <c r="AJ14" i="1"/>
  <c r="AG14" i="1"/>
  <c r="AC14" i="1"/>
  <c r="Z14" i="1"/>
  <c r="V14" i="1"/>
  <c r="S14" i="1"/>
  <c r="O14" i="1"/>
  <c r="L14" i="1"/>
  <c r="H14" i="1"/>
  <c r="E14" i="1"/>
  <c r="CY11" i="1"/>
  <c r="CU11" i="1"/>
  <c r="CR11" i="1"/>
  <c r="CN11" i="1"/>
  <c r="CK11" i="1"/>
  <c r="CG11" i="1"/>
  <c r="CD11" i="1"/>
  <c r="BZ11" i="1"/>
  <c r="BW11" i="1"/>
  <c r="BS11" i="1"/>
  <c r="BP11" i="1"/>
  <c r="BL11" i="1"/>
  <c r="BI11" i="1"/>
  <c r="BE11" i="1"/>
  <c r="BB11" i="1"/>
  <c r="AX11" i="1"/>
  <c r="AU11" i="1"/>
  <c r="AQ11" i="1"/>
  <c r="AN11" i="1"/>
  <c r="AJ11" i="1"/>
  <c r="AG11" i="1"/>
  <c r="AC11" i="1"/>
  <c r="Z11" i="1"/>
  <c r="V11" i="1"/>
  <c r="S11" i="1"/>
  <c r="O11" i="1"/>
  <c r="L11" i="1"/>
  <c r="H11" i="1"/>
  <c r="E11" i="1"/>
  <c r="J4" i="1"/>
  <c r="Q4" i="1" s="1"/>
  <c r="X4" i="1" s="1"/>
  <c r="O6" i="2"/>
  <c r="L6" i="2"/>
  <c r="K26" i="2"/>
  <c r="M26" i="2"/>
  <c r="N26" i="2"/>
  <c r="J26" i="2"/>
  <c r="G26" i="2" a="1"/>
  <c r="G26" i="2" s="1"/>
  <c r="H26" i="2" a="1"/>
  <c r="H26" i="2" s="1"/>
  <c r="I26" i="2" a="1"/>
  <c r="I26" i="2" s="1"/>
  <c r="E26" i="2" a="1"/>
  <c r="E26" i="2" s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5" i="2"/>
  <c r="DA76" i="1"/>
  <c r="CZ76" i="1"/>
  <c r="DB74" i="1"/>
  <c r="DA73" i="1"/>
  <c r="CZ73" i="1"/>
  <c r="DB71" i="1"/>
  <c r="DA70" i="1"/>
  <c r="CZ70" i="1"/>
  <c r="DB68" i="1"/>
  <c r="DA67" i="1"/>
  <c r="CZ67" i="1"/>
  <c r="DB65" i="1"/>
  <c r="DA64" i="1"/>
  <c r="CZ64" i="1"/>
  <c r="DB62" i="1"/>
  <c r="CT76" i="1"/>
  <c r="CS76" i="1"/>
  <c r="CT73" i="1"/>
  <c r="CS73" i="1"/>
  <c r="CT70" i="1"/>
  <c r="CS70" i="1"/>
  <c r="CT67" i="1"/>
  <c r="CS67" i="1"/>
  <c r="CT64" i="1"/>
  <c r="CS64" i="1"/>
  <c r="CM76" i="1"/>
  <c r="CL76" i="1"/>
  <c r="CM73" i="1"/>
  <c r="CL73" i="1"/>
  <c r="CM70" i="1"/>
  <c r="CL70" i="1"/>
  <c r="CM67" i="1"/>
  <c r="CL67" i="1"/>
  <c r="CM64" i="1"/>
  <c r="CL64" i="1"/>
  <c r="CF76" i="1"/>
  <c r="CE76" i="1"/>
  <c r="CF73" i="1"/>
  <c r="CE73" i="1"/>
  <c r="CF70" i="1"/>
  <c r="CE70" i="1"/>
  <c r="CF67" i="1"/>
  <c r="CE67" i="1"/>
  <c r="CF64" i="1"/>
  <c r="CE64" i="1"/>
  <c r="BY76" i="1"/>
  <c r="BX76" i="1"/>
  <c r="BY73" i="1"/>
  <c r="BX73" i="1"/>
  <c r="BY70" i="1"/>
  <c r="BX70" i="1"/>
  <c r="BY67" i="1"/>
  <c r="BX67" i="1"/>
  <c r="BY64" i="1"/>
  <c r="BX64" i="1"/>
  <c r="BR76" i="1"/>
  <c r="BQ76" i="1"/>
  <c r="BR73" i="1"/>
  <c r="BQ73" i="1"/>
  <c r="BR70" i="1"/>
  <c r="BQ70" i="1"/>
  <c r="BR67" i="1"/>
  <c r="BQ67" i="1"/>
  <c r="BR64" i="1"/>
  <c r="BQ64" i="1"/>
  <c r="BK76" i="1"/>
  <c r="BJ76" i="1"/>
  <c r="BK73" i="1"/>
  <c r="BJ73" i="1"/>
  <c r="BK70" i="1"/>
  <c r="BJ70" i="1"/>
  <c r="BK67" i="1"/>
  <c r="BJ67" i="1"/>
  <c r="BK64" i="1"/>
  <c r="BJ64" i="1"/>
  <c r="BD76" i="1"/>
  <c r="BC76" i="1"/>
  <c r="BD73" i="1"/>
  <c r="BC73" i="1"/>
  <c r="BD70" i="1"/>
  <c r="BC70" i="1"/>
  <c r="BD67" i="1"/>
  <c r="BC67" i="1"/>
  <c r="BD64" i="1"/>
  <c r="BC64" i="1"/>
  <c r="AW76" i="1"/>
  <c r="AV76" i="1"/>
  <c r="AW73" i="1"/>
  <c r="AV73" i="1"/>
  <c r="AW70" i="1"/>
  <c r="AV70" i="1"/>
  <c r="AW67" i="1"/>
  <c r="AV67" i="1"/>
  <c r="AW64" i="1"/>
  <c r="AV64" i="1"/>
  <c r="AP76" i="1"/>
  <c r="AO76" i="1"/>
  <c r="AP73" i="1"/>
  <c r="AO73" i="1"/>
  <c r="AP70" i="1"/>
  <c r="AO70" i="1"/>
  <c r="AP67" i="1"/>
  <c r="AO67" i="1"/>
  <c r="AP64" i="1"/>
  <c r="AO64" i="1"/>
  <c r="AI76" i="1"/>
  <c r="AH76" i="1"/>
  <c r="AI73" i="1"/>
  <c r="AH73" i="1"/>
  <c r="AI70" i="1"/>
  <c r="AH70" i="1"/>
  <c r="AI67" i="1"/>
  <c r="AH67" i="1"/>
  <c r="AI64" i="1"/>
  <c r="AH64" i="1"/>
  <c r="AB76" i="1"/>
  <c r="AA76" i="1"/>
  <c r="AB73" i="1"/>
  <c r="AA73" i="1"/>
  <c r="AB70" i="1"/>
  <c r="AA70" i="1"/>
  <c r="AB67" i="1"/>
  <c r="AA67" i="1"/>
  <c r="AB64" i="1"/>
  <c r="AA64" i="1"/>
  <c r="U76" i="1"/>
  <c r="T76" i="1"/>
  <c r="U73" i="1"/>
  <c r="T73" i="1"/>
  <c r="U70" i="1"/>
  <c r="T70" i="1"/>
  <c r="U67" i="1"/>
  <c r="T67" i="1"/>
  <c r="U64" i="1"/>
  <c r="T64" i="1"/>
  <c r="N76" i="1"/>
  <c r="M76" i="1"/>
  <c r="N73" i="1"/>
  <c r="M73" i="1"/>
  <c r="N70" i="1"/>
  <c r="M70" i="1"/>
  <c r="N67" i="1"/>
  <c r="M67" i="1"/>
  <c r="N64" i="1"/>
  <c r="M64" i="1"/>
  <c r="AS4" i="1" l="1"/>
  <c r="AZ4" i="1" s="1"/>
  <c r="BG4" i="1" s="1"/>
  <c r="BN4" i="1" s="1"/>
  <c r="BU4" i="1" s="1"/>
  <c r="CB4" i="1" s="1"/>
  <c r="CI4" i="1" s="1"/>
  <c r="CP4" i="1" s="1"/>
  <c r="CW4" i="1" s="1"/>
  <c r="DD4" i="1" s="1"/>
  <c r="DK4" i="1" s="1"/>
  <c r="DR4" i="1" s="1"/>
  <c r="DY4" i="1" s="1"/>
  <c r="EF4" i="1" s="1"/>
  <c r="AE4" i="1"/>
  <c r="AL4" i="1" s="1"/>
  <c r="AY56" i="1"/>
  <c r="W56" i="1"/>
  <c r="AR38" i="1"/>
  <c r="AK20" i="1"/>
  <c r="I20" i="1"/>
  <c r="AD74" i="1"/>
  <c r="BT38" i="1"/>
  <c r="CA74" i="1"/>
  <c r="BF74" i="1"/>
  <c r="J49" i="3" s="1"/>
  <c r="AY74" i="1"/>
  <c r="BM71" i="1"/>
  <c r="AR23" i="1"/>
  <c r="P462" i="7"/>
  <c r="S462" i="7" s="1"/>
  <c r="P438" i="7"/>
  <c r="S438" i="7" s="1"/>
  <c r="P414" i="7"/>
  <c r="S414" i="7" s="1"/>
  <c r="P390" i="7"/>
  <c r="R390" i="7" s="1"/>
  <c r="CH17" i="1"/>
  <c r="I17" i="1"/>
  <c r="BF23" i="1"/>
  <c r="CH23" i="1"/>
  <c r="CA29" i="1"/>
  <c r="CV35" i="1"/>
  <c r="CH38" i="1"/>
  <c r="I56" i="1"/>
  <c r="BM56" i="1"/>
  <c r="BF62" i="1"/>
  <c r="P74" i="1"/>
  <c r="CV74" i="1"/>
  <c r="I14" i="1"/>
  <c r="AK14" i="1"/>
  <c r="G9" i="3" s="1"/>
  <c r="BM14" i="1"/>
  <c r="K9" i="3" s="1"/>
  <c r="I38" i="1"/>
  <c r="BM38" i="1"/>
  <c r="CH74" i="1"/>
  <c r="AR44" i="1"/>
  <c r="BT44" i="1"/>
  <c r="I50" i="1"/>
  <c r="AK50" i="1"/>
  <c r="BM50" i="1"/>
  <c r="W62" i="1"/>
  <c r="AY62" i="1"/>
  <c r="CO74" i="1"/>
  <c r="CA53" i="1"/>
  <c r="R342" i="7"/>
  <c r="P340" i="7"/>
  <c r="R340" i="7" s="1"/>
  <c r="P338" i="7"/>
  <c r="R338" i="7" s="1"/>
  <c r="P326" i="7"/>
  <c r="R326" i="7" s="1"/>
  <c r="CV17" i="1"/>
  <c r="I23" i="1"/>
  <c r="AK23" i="1"/>
  <c r="P41" i="1"/>
  <c r="I47" i="1"/>
  <c r="CO47" i="1"/>
  <c r="AY59" i="1"/>
  <c r="P56" i="1"/>
  <c r="AR56" i="1"/>
  <c r="BT56" i="1"/>
  <c r="I62" i="1"/>
  <c r="AK62" i="1"/>
  <c r="BM62" i="1"/>
  <c r="CO62" i="1"/>
  <c r="AD68" i="1"/>
  <c r="F45" i="3" s="1"/>
  <c r="BF68" i="1"/>
  <c r="J45" i="3" s="1"/>
  <c r="CH68" i="1"/>
  <c r="N45" i="3" s="1"/>
  <c r="BF11" i="1"/>
  <c r="CH11" i="1"/>
  <c r="BT23" i="1"/>
  <c r="I29" i="1"/>
  <c r="P47" i="1"/>
  <c r="CV47" i="1"/>
  <c r="AD59" i="1"/>
  <c r="BF59" i="1"/>
  <c r="CH59" i="1"/>
  <c r="W65" i="1"/>
  <c r="CA23" i="1"/>
  <c r="I35" i="1"/>
  <c r="BF14" i="1"/>
  <c r="CH14" i="1"/>
  <c r="N9" i="3" s="1"/>
  <c r="W20" i="1"/>
  <c r="AR26" i="1"/>
  <c r="BT26" i="1"/>
  <c r="I32" i="1"/>
  <c r="AK32" i="1"/>
  <c r="BM32" i="1"/>
  <c r="AR59" i="1"/>
  <c r="BT59" i="1"/>
  <c r="AD71" i="1"/>
  <c r="BF71" i="1"/>
  <c r="CH71" i="1"/>
  <c r="W44" i="1"/>
  <c r="AY68" i="1"/>
  <c r="I45" i="3" s="1"/>
  <c r="AD20" i="1"/>
  <c r="AY26" i="1"/>
  <c r="CA26" i="1"/>
  <c r="AD35" i="1"/>
  <c r="AY35" i="1"/>
  <c r="CO20" i="1"/>
  <c r="AK35" i="1"/>
  <c r="CA56" i="1"/>
  <c r="AR20" i="1"/>
  <c r="CV20" i="1"/>
  <c r="W38" i="1"/>
  <c r="AY38" i="1"/>
  <c r="CA38" i="1"/>
  <c r="AD41" i="1"/>
  <c r="CH41" i="1"/>
  <c r="W47" i="1"/>
  <c r="CH50" i="1"/>
  <c r="P53" i="1"/>
  <c r="CV53" i="1"/>
  <c r="I59" i="1"/>
  <c r="AD65" i="1"/>
  <c r="BF65" i="1"/>
  <c r="CH65" i="1"/>
  <c r="W71" i="1"/>
  <c r="CA71" i="1"/>
  <c r="W11" i="1"/>
  <c r="CA11" i="1"/>
  <c r="AK17" i="1"/>
  <c r="CO17" i="1"/>
  <c r="AD23" i="1"/>
  <c r="I26" i="1"/>
  <c r="CO26" i="1"/>
  <c r="AD32" i="1"/>
  <c r="BF32" i="1"/>
  <c r="CH32" i="1"/>
  <c r="CO35" i="1"/>
  <c r="CV38" i="1"/>
  <c r="CA41" i="1"/>
  <c r="AK44" i="1"/>
  <c r="BM44" i="1"/>
  <c r="AD50" i="1"/>
  <c r="BF50" i="1"/>
  <c r="I53" i="1"/>
  <c r="CO53" i="1"/>
  <c r="CH62" i="1"/>
  <c r="P65" i="1"/>
  <c r="BT65" i="1"/>
  <c r="AY20" i="1"/>
  <c r="W29" i="1"/>
  <c r="AY29" i="1"/>
  <c r="AY47" i="1"/>
  <c r="AD11" i="1"/>
  <c r="P14" i="1"/>
  <c r="D9" i="3" s="1"/>
  <c r="AR14" i="1"/>
  <c r="BT14" i="1"/>
  <c r="L9" i="3" s="1"/>
  <c r="CH20" i="1"/>
  <c r="CO23" i="1"/>
  <c r="AD29" i="1"/>
  <c r="CH29" i="1"/>
  <c r="AD38" i="1"/>
  <c r="BF38" i="1"/>
  <c r="I41" i="1"/>
  <c r="CO41" i="1"/>
  <c r="AD47" i="1"/>
  <c r="BF47" i="1"/>
  <c r="CH47" i="1"/>
  <c r="AD56" i="1"/>
  <c r="BF56" i="1"/>
  <c r="CH56" i="1"/>
  <c r="AK59" i="1"/>
  <c r="BM59" i="1"/>
  <c r="P62" i="1"/>
  <c r="BT62" i="1"/>
  <c r="P71" i="1"/>
  <c r="BT71" i="1"/>
  <c r="AK11" i="1"/>
  <c r="BM11" i="1"/>
  <c r="AY17" i="1"/>
  <c r="CA17" i="1"/>
  <c r="W26" i="1"/>
  <c r="AR32" i="1"/>
  <c r="BT32" i="1"/>
  <c r="AY44" i="1"/>
  <c r="P50" i="1"/>
  <c r="AR50" i="1"/>
  <c r="BT50" i="1"/>
  <c r="I68" i="1"/>
  <c r="C45" i="3" s="1"/>
  <c r="CO68" i="1"/>
  <c r="O45" i="3" s="1"/>
  <c r="CV41" i="1"/>
  <c r="CA62" i="1"/>
  <c r="CV11" i="1"/>
  <c r="AD17" i="1"/>
  <c r="W23" i="1"/>
  <c r="AD26" i="1"/>
  <c r="CH26" i="1"/>
  <c r="CA32" i="1"/>
  <c r="CH35" i="1"/>
  <c r="AK38" i="1"/>
  <c r="AD44" i="1"/>
  <c r="BF44" i="1"/>
  <c r="CH44" i="1"/>
  <c r="W50" i="1"/>
  <c r="CA50" i="1"/>
  <c r="AD53" i="1"/>
  <c r="CH53" i="1"/>
  <c r="AK56" i="1"/>
  <c r="I65" i="1"/>
  <c r="BM65" i="1"/>
  <c r="P68" i="1"/>
  <c r="D45" i="3" s="1"/>
  <c r="CV68" i="1"/>
  <c r="P45" i="3" s="1"/>
  <c r="I11" i="1"/>
  <c r="CO14" i="1"/>
  <c r="O9" i="3" s="1"/>
  <c r="P17" i="1"/>
  <c r="BM17" i="1"/>
  <c r="BF20" i="1"/>
  <c r="AY23" i="1"/>
  <c r="BF26" i="1"/>
  <c r="CV29" i="1"/>
  <c r="W32" i="1"/>
  <c r="CV32" i="1"/>
  <c r="W35" i="1"/>
  <c r="AR35" i="1"/>
  <c r="BT35" i="1"/>
  <c r="CO38" i="1"/>
  <c r="AR41" i="1"/>
  <c r="BT41" i="1"/>
  <c r="CV44" i="1"/>
  <c r="CA47" i="1"/>
  <c r="CV50" i="1"/>
  <c r="W53" i="1"/>
  <c r="AY53" i="1"/>
  <c r="CV56" i="1"/>
  <c r="W59" i="1"/>
  <c r="CV59" i="1"/>
  <c r="AR62" i="1"/>
  <c r="AR65" i="1"/>
  <c r="CO65" i="1"/>
  <c r="AR68" i="1"/>
  <c r="H45" i="3" s="1"/>
  <c r="BT68" i="1"/>
  <c r="L45" i="3" s="1"/>
  <c r="CO71" i="1"/>
  <c r="BT74" i="1"/>
  <c r="P11" i="1"/>
  <c r="CO11" i="1"/>
  <c r="CV14" i="1"/>
  <c r="P9" i="3" s="1"/>
  <c r="W17" i="1"/>
  <c r="AR17" i="1"/>
  <c r="BT17" i="1"/>
  <c r="P20" i="1"/>
  <c r="BM20" i="1"/>
  <c r="AK26" i="1"/>
  <c r="BM26" i="1"/>
  <c r="BF29" i="1"/>
  <c r="AY32" i="1"/>
  <c r="CA35" i="1"/>
  <c r="W41" i="1"/>
  <c r="AY41" i="1"/>
  <c r="CA44" i="1"/>
  <c r="AY50" i="1"/>
  <c r="BF53" i="1"/>
  <c r="CA59" i="1"/>
  <c r="CV62" i="1"/>
  <c r="AY65" i="1"/>
  <c r="CV65" i="1"/>
  <c r="W68" i="1"/>
  <c r="E45" i="3" s="1"/>
  <c r="CA68" i="1"/>
  <c r="M45" i="3" s="1"/>
  <c r="CV71" i="1"/>
  <c r="AR11" i="1"/>
  <c r="BT11" i="1"/>
  <c r="W14" i="1"/>
  <c r="E9" i="3" s="1"/>
  <c r="AY14" i="1"/>
  <c r="CA14" i="1"/>
  <c r="M9" i="3" s="1"/>
  <c r="P23" i="1"/>
  <c r="BM23" i="1"/>
  <c r="P26" i="1"/>
  <c r="CA65" i="1"/>
  <c r="AY71" i="1"/>
  <c r="K338" i="7"/>
  <c r="M338" i="7" s="1"/>
  <c r="K332" i="7"/>
  <c r="M332" i="7" s="1"/>
  <c r="BT20" i="1"/>
  <c r="P29" i="1"/>
  <c r="AK29" i="1"/>
  <c r="BM29" i="1"/>
  <c r="BF35" i="1"/>
  <c r="BF41" i="1"/>
  <c r="I44" i="1"/>
  <c r="AK47" i="1"/>
  <c r="BM47" i="1"/>
  <c r="AK53" i="1"/>
  <c r="BM53" i="1"/>
  <c r="AY11" i="1"/>
  <c r="BF17" i="1"/>
  <c r="CA20" i="1"/>
  <c r="CV23" i="1"/>
  <c r="CV26" i="1"/>
  <c r="AR29" i="1"/>
  <c r="BT29" i="1"/>
  <c r="CO29" i="1"/>
  <c r="P32" i="1"/>
  <c r="CO32" i="1"/>
  <c r="P35" i="1"/>
  <c r="BM35" i="1"/>
  <c r="AK41" i="1"/>
  <c r="BM41" i="1"/>
  <c r="P44" i="1"/>
  <c r="CO44" i="1"/>
  <c r="AR47" i="1"/>
  <c r="BT47" i="1"/>
  <c r="CO50" i="1"/>
  <c r="AR53" i="1"/>
  <c r="BT53" i="1"/>
  <c r="CO56" i="1"/>
  <c r="P59" i="1"/>
  <c r="CO59" i="1"/>
  <c r="AK65" i="1"/>
  <c r="AK68" i="1"/>
  <c r="G45" i="3" s="1"/>
  <c r="BM68" i="1"/>
  <c r="K45" i="3" s="1"/>
  <c r="AK71" i="1"/>
  <c r="AK74" i="1"/>
  <c r="BM74" i="1"/>
  <c r="U26" i="2"/>
  <c r="P335" i="7"/>
  <c r="R335" i="7" s="1"/>
  <c r="P333" i="7"/>
  <c r="R333" i="7" s="1"/>
  <c r="V26" i="2"/>
  <c r="AD14" i="1"/>
  <c r="F9" i="3" s="1"/>
  <c r="R26" i="2"/>
  <c r="K335" i="7"/>
  <c r="P341" i="7"/>
  <c r="R341" i="7" s="1"/>
  <c r="P339" i="7"/>
  <c r="R339" i="7" s="1"/>
  <c r="P330" i="7"/>
  <c r="R330" i="7" s="1"/>
  <c r="P334" i="7"/>
  <c r="R334" i="7" s="1"/>
  <c r="K339" i="7"/>
  <c r="M339" i="7" s="1"/>
  <c r="K327" i="7"/>
  <c r="M327" i="7" s="1"/>
  <c r="K325" i="7"/>
  <c r="M325" i="7" s="1"/>
  <c r="K336" i="7"/>
  <c r="M336" i="7" s="1"/>
  <c r="K334" i="7"/>
  <c r="M334" i="7" s="1"/>
  <c r="P328" i="7"/>
  <c r="R328" i="7" s="1"/>
  <c r="P337" i="7"/>
  <c r="R337" i="7" s="1"/>
  <c r="K330" i="7"/>
  <c r="M330" i="7" s="1"/>
  <c r="K326" i="7"/>
  <c r="P329" i="7"/>
  <c r="R329" i="7" s="1"/>
  <c r="K337" i="7"/>
  <c r="M337" i="7" s="1"/>
  <c r="K329" i="7"/>
  <c r="M329" i="7" s="1"/>
  <c r="P325" i="7"/>
  <c r="R325" i="7" s="1"/>
  <c r="K342" i="7"/>
  <c r="P332" i="7"/>
  <c r="P331" i="7"/>
  <c r="R331" i="7" s="1"/>
  <c r="K328" i="7"/>
  <c r="M328" i="7" s="1"/>
  <c r="K340" i="7"/>
  <c r="K333" i="7"/>
  <c r="P336" i="7"/>
  <c r="R336" i="7" s="1"/>
  <c r="K331" i="7"/>
  <c r="M331" i="7" s="1"/>
  <c r="P327" i="7"/>
  <c r="R327" i="7" s="1"/>
  <c r="K341" i="7"/>
  <c r="K95" i="7"/>
  <c r="M95" i="7" s="1"/>
  <c r="P91" i="7"/>
  <c r="R91" i="7" s="1"/>
  <c r="K114" i="7"/>
  <c r="M114" i="7" s="1"/>
  <c r="K160" i="7"/>
  <c r="M160" i="7" s="1"/>
  <c r="K206" i="7"/>
  <c r="M206" i="7" s="1"/>
  <c r="K298" i="7"/>
  <c r="M298" i="7" s="1"/>
  <c r="K138" i="7"/>
  <c r="M138" i="7" s="1"/>
  <c r="K184" i="7"/>
  <c r="M184" i="7" s="1"/>
  <c r="K276" i="7"/>
  <c r="M276" i="7" s="1"/>
  <c r="K208" i="7"/>
  <c r="M208" i="7" s="1"/>
  <c r="K140" i="7"/>
  <c r="M140" i="7" s="1"/>
  <c r="K186" i="7"/>
  <c r="M186" i="7" s="1"/>
  <c r="K324" i="7"/>
  <c r="M324" i="7" s="1"/>
  <c r="P204" i="7"/>
  <c r="R204" i="7" s="1"/>
  <c r="P136" i="7"/>
  <c r="R136" i="7" s="1"/>
  <c r="P228" i="7"/>
  <c r="R228" i="7" s="1"/>
  <c r="P274" i="7"/>
  <c r="R274" i="7" s="1"/>
  <c r="P3" i="7"/>
  <c r="R3" i="7" s="1"/>
  <c r="P49" i="7"/>
  <c r="R49" i="7" s="1"/>
  <c r="P95" i="7"/>
  <c r="R95" i="7" s="1"/>
  <c r="P141" i="7"/>
  <c r="R141" i="7" s="1"/>
  <c r="P187" i="7"/>
  <c r="R187" i="7" s="1"/>
  <c r="P279" i="7"/>
  <c r="R279" i="7" s="1"/>
  <c r="P27" i="7"/>
  <c r="R27" i="7" s="1"/>
  <c r="K9" i="7"/>
  <c r="M9" i="7" s="1"/>
  <c r="K55" i="7"/>
  <c r="M55" i="7" s="1"/>
  <c r="K101" i="7"/>
  <c r="M101" i="7" s="1"/>
  <c r="K193" i="7"/>
  <c r="M193" i="7" s="1"/>
  <c r="K79" i="7"/>
  <c r="K171" i="7"/>
  <c r="M171" i="7" s="1"/>
  <c r="K197" i="7"/>
  <c r="M197" i="7" s="1"/>
  <c r="K175" i="7"/>
  <c r="M175" i="7" s="1"/>
  <c r="K267" i="7"/>
  <c r="M267" i="7" s="1"/>
  <c r="K131" i="7"/>
  <c r="M131" i="7" s="1"/>
  <c r="K269" i="7"/>
  <c r="M269" i="7" s="1"/>
  <c r="K87" i="7"/>
  <c r="M87" i="7" s="1"/>
  <c r="K161" i="7"/>
  <c r="M161" i="7" s="1"/>
  <c r="K93" i="7"/>
  <c r="M93" i="7" s="1"/>
  <c r="K185" i="7"/>
  <c r="M185" i="7" s="1"/>
  <c r="K231" i="7"/>
  <c r="M231" i="7" s="1"/>
  <c r="K277" i="7"/>
  <c r="M277" i="7" s="1"/>
  <c r="K323" i="7"/>
  <c r="M323" i="7" s="1"/>
  <c r="K71" i="7"/>
  <c r="M71" i="7" s="1"/>
  <c r="P227" i="7"/>
  <c r="R227" i="7" s="1"/>
  <c r="P320" i="7"/>
  <c r="R320" i="7" s="1"/>
  <c r="P60" i="7"/>
  <c r="R60" i="7" s="1"/>
  <c r="P152" i="7"/>
  <c r="R152" i="7" s="1"/>
  <c r="P38" i="7"/>
  <c r="R38" i="7" s="1"/>
  <c r="P84" i="7"/>
  <c r="R84" i="7" s="1"/>
  <c r="K302" i="7"/>
  <c r="M302" i="7" s="1"/>
  <c r="K260" i="7"/>
  <c r="M260" i="7" s="1"/>
  <c r="K204" i="7"/>
  <c r="M204" i="7" s="1"/>
  <c r="K90" i="7"/>
  <c r="M90" i="7" s="1"/>
  <c r="P250" i="7"/>
  <c r="R250" i="7" s="1"/>
  <c r="P159" i="7"/>
  <c r="R159" i="7" s="1"/>
  <c r="P221" i="7"/>
  <c r="R221" i="7" s="1"/>
  <c r="K22" i="7"/>
  <c r="M22" i="7" s="1"/>
  <c r="P156" i="7"/>
  <c r="R156" i="7" s="1"/>
  <c r="K78" i="7"/>
  <c r="M78" i="7" s="1"/>
  <c r="K262" i="7"/>
  <c r="M262" i="7" s="1"/>
  <c r="K264" i="7"/>
  <c r="M264" i="7" s="1"/>
  <c r="K310" i="7"/>
  <c r="M310" i="7" s="1"/>
  <c r="K12" i="7"/>
  <c r="M12" i="7" s="1"/>
  <c r="K196" i="7"/>
  <c r="M196" i="7" s="1"/>
  <c r="K82" i="7"/>
  <c r="M82" i="7" s="1"/>
  <c r="K128" i="7"/>
  <c r="M128" i="7" s="1"/>
  <c r="K290" i="7"/>
  <c r="M290" i="7" s="1"/>
  <c r="K84" i="7"/>
  <c r="M84" i="7" s="1"/>
  <c r="K130" i="7"/>
  <c r="M130" i="7" s="1"/>
  <c r="K176" i="7"/>
  <c r="M176" i="7" s="1"/>
  <c r="K57" i="7"/>
  <c r="M57" i="7" s="1"/>
  <c r="K241" i="7"/>
  <c r="M241" i="7" s="1"/>
  <c r="K201" i="7"/>
  <c r="M201" i="7" s="1"/>
  <c r="K26" i="7"/>
  <c r="M26" i="7" s="1"/>
  <c r="K72" i="7"/>
  <c r="M72" i="7" s="1"/>
  <c r="P283" i="7"/>
  <c r="R283" i="7" s="1"/>
  <c r="P31" i="7"/>
  <c r="R31" i="7" s="1"/>
  <c r="P77" i="7"/>
  <c r="R77" i="7" s="1"/>
  <c r="P261" i="7"/>
  <c r="R261" i="7" s="1"/>
  <c r="P81" i="7"/>
  <c r="R81" i="7" s="1"/>
  <c r="P311" i="7"/>
  <c r="R311" i="7" s="1"/>
  <c r="P151" i="7"/>
  <c r="R151" i="7" s="1"/>
  <c r="P289" i="7"/>
  <c r="R289" i="7" s="1"/>
  <c r="P177" i="7"/>
  <c r="R177" i="7" s="1"/>
  <c r="P269" i="7"/>
  <c r="R269" i="7" s="1"/>
  <c r="P17" i="7"/>
  <c r="R17" i="7" s="1"/>
  <c r="P63" i="7"/>
  <c r="R63" i="7" s="1"/>
  <c r="P293" i="7"/>
  <c r="R293" i="7" s="1"/>
  <c r="P41" i="7"/>
  <c r="R41" i="7" s="1"/>
  <c r="K317" i="7"/>
  <c r="M317" i="7" s="1"/>
  <c r="K19" i="7"/>
  <c r="M19" i="7" s="1"/>
  <c r="K111" i="7"/>
  <c r="M111" i="7" s="1"/>
  <c r="K157" i="7"/>
  <c r="M157" i="7" s="1"/>
  <c r="K89" i="7"/>
  <c r="M89" i="7" s="1"/>
  <c r="P232" i="7"/>
  <c r="R232" i="7" s="1"/>
  <c r="P324" i="7"/>
  <c r="R324" i="7" s="1"/>
  <c r="K74" i="7"/>
  <c r="M74" i="7" s="1"/>
  <c r="K258" i="7"/>
  <c r="M258" i="7" s="1"/>
  <c r="K76" i="7"/>
  <c r="M76" i="7" s="1"/>
  <c r="K168" i="7"/>
  <c r="M168" i="7" s="1"/>
  <c r="K214" i="7"/>
  <c r="M214" i="7" s="1"/>
  <c r="K321" i="7"/>
  <c r="M321" i="7" s="1"/>
  <c r="K209" i="7"/>
  <c r="M209" i="7" s="1"/>
  <c r="K3" i="7"/>
  <c r="K49" i="7"/>
  <c r="M49" i="7" s="1"/>
  <c r="K141" i="7"/>
  <c r="M141" i="7" s="1"/>
  <c r="K187" i="7"/>
  <c r="M187" i="7" s="1"/>
  <c r="K233" i="7"/>
  <c r="M233" i="7" s="1"/>
  <c r="K279" i="7"/>
  <c r="M279" i="7" s="1"/>
  <c r="P74" i="7"/>
  <c r="R74" i="7" s="1"/>
  <c r="P258" i="7"/>
  <c r="R258" i="7" s="1"/>
  <c r="P54" i="7"/>
  <c r="R54" i="7" s="1"/>
  <c r="P192" i="7"/>
  <c r="R192" i="7" s="1"/>
  <c r="P284" i="7"/>
  <c r="R284" i="7" s="1"/>
  <c r="P34" i="7"/>
  <c r="R34" i="7" s="1"/>
  <c r="P264" i="7"/>
  <c r="R264" i="7" s="1"/>
  <c r="P154" i="7"/>
  <c r="R154" i="7" s="1"/>
  <c r="P40" i="7"/>
  <c r="R40" i="7" s="1"/>
  <c r="P86" i="7"/>
  <c r="R86" i="7" s="1"/>
  <c r="P224" i="7"/>
  <c r="R224" i="7" s="1"/>
  <c r="P18" i="7"/>
  <c r="R18" i="7" s="1"/>
  <c r="P64" i="7"/>
  <c r="R64" i="7" s="1"/>
  <c r="K248" i="7"/>
  <c r="M248" i="7" s="1"/>
  <c r="K88" i="7"/>
  <c r="M88" i="7" s="1"/>
  <c r="K180" i="7"/>
  <c r="M180" i="7" s="1"/>
  <c r="K272" i="7"/>
  <c r="M272" i="7" s="1"/>
  <c r="K318" i="7"/>
  <c r="M318" i="7" s="1"/>
  <c r="K20" i="7"/>
  <c r="M20" i="7" s="1"/>
  <c r="K66" i="7"/>
  <c r="M66" i="7" s="1"/>
  <c r="K112" i="7"/>
  <c r="M112" i="7" s="1"/>
  <c r="K296" i="7"/>
  <c r="M296" i="7" s="1"/>
  <c r="P229" i="7"/>
  <c r="R229" i="7" s="1"/>
  <c r="P275" i="7"/>
  <c r="R275" i="7" s="1"/>
  <c r="P161" i="7"/>
  <c r="R161" i="7" s="1"/>
  <c r="P209" i="7"/>
  <c r="R209" i="7" s="1"/>
  <c r="P301" i="7"/>
  <c r="R301" i="7" s="1"/>
  <c r="K235" i="7"/>
  <c r="M235" i="7" s="1"/>
  <c r="K75" i="7"/>
  <c r="M75" i="7" s="1"/>
  <c r="K167" i="7"/>
  <c r="M167" i="7" s="1"/>
  <c r="K259" i="7"/>
  <c r="M259" i="7" s="1"/>
  <c r="K305" i="7"/>
  <c r="M305" i="7" s="1"/>
  <c r="P72" i="7"/>
  <c r="R72" i="7" s="1"/>
  <c r="P118" i="7"/>
  <c r="R118" i="7" s="1"/>
  <c r="P164" i="7"/>
  <c r="R164" i="7" s="1"/>
  <c r="P256" i="7"/>
  <c r="R256" i="7" s="1"/>
  <c r="P4" i="7"/>
  <c r="R4" i="7" s="1"/>
  <c r="K282" i="7"/>
  <c r="M282" i="7" s="1"/>
  <c r="P9" i="7"/>
  <c r="R9" i="7" s="1"/>
  <c r="P195" i="7"/>
  <c r="R195" i="7" s="1"/>
  <c r="P241" i="7"/>
  <c r="R241" i="7" s="1"/>
  <c r="K173" i="7"/>
  <c r="M173" i="7" s="1"/>
  <c r="K311" i="7"/>
  <c r="M311" i="7" s="1"/>
  <c r="K13" i="7"/>
  <c r="M13" i="7" s="1"/>
  <c r="K105" i="7"/>
  <c r="M105" i="7" s="1"/>
  <c r="P266" i="7"/>
  <c r="R266" i="7" s="1"/>
  <c r="K244" i="7"/>
  <c r="M244" i="7" s="1"/>
  <c r="K314" i="7"/>
  <c r="M314" i="7" s="1"/>
  <c r="K200" i="7"/>
  <c r="M200" i="7" s="1"/>
  <c r="P182" i="7"/>
  <c r="R182" i="7" s="1"/>
  <c r="P96" i="7"/>
  <c r="R96" i="7" s="1"/>
  <c r="P280" i="7"/>
  <c r="R280" i="7" s="1"/>
  <c r="P28" i="7"/>
  <c r="R28" i="7" s="1"/>
  <c r="K146" i="7"/>
  <c r="M146" i="7" s="1"/>
  <c r="K238" i="7"/>
  <c r="M238" i="7" s="1"/>
  <c r="P222" i="7"/>
  <c r="R222" i="7" s="1"/>
  <c r="P268" i="7"/>
  <c r="R268" i="7" s="1"/>
  <c r="P16" i="7"/>
  <c r="R16" i="7" s="1"/>
  <c r="P62" i="7"/>
  <c r="R62" i="7" s="1"/>
  <c r="K270" i="7"/>
  <c r="M270" i="7" s="1"/>
  <c r="K316" i="7"/>
  <c r="M316" i="7" s="1"/>
  <c r="K64" i="7"/>
  <c r="M64" i="7" s="1"/>
  <c r="P317" i="7"/>
  <c r="R317" i="7" s="1"/>
  <c r="P19" i="7"/>
  <c r="R19" i="7" s="1"/>
  <c r="K113" i="7"/>
  <c r="M113" i="7" s="1"/>
  <c r="K159" i="7"/>
  <c r="M159" i="7" s="1"/>
  <c r="K205" i="7"/>
  <c r="M205" i="7" s="1"/>
  <c r="K251" i="7"/>
  <c r="M251" i="7" s="1"/>
  <c r="P22" i="7"/>
  <c r="R22" i="7" s="1"/>
  <c r="P160" i="7"/>
  <c r="R160" i="7" s="1"/>
  <c r="K116" i="7"/>
  <c r="M116" i="7" s="1"/>
  <c r="K300" i="7"/>
  <c r="M300" i="7" s="1"/>
  <c r="K102" i="7"/>
  <c r="M102" i="7" s="1"/>
  <c r="K80" i="7"/>
  <c r="M80" i="7" s="1"/>
  <c r="K289" i="7"/>
  <c r="M289" i="7" s="1"/>
  <c r="K110" i="7"/>
  <c r="M110" i="7" s="1"/>
  <c r="P181" i="7"/>
  <c r="R181" i="7" s="1"/>
  <c r="P273" i="7"/>
  <c r="R273" i="7" s="1"/>
  <c r="P184" i="7"/>
  <c r="R184" i="7" s="1"/>
  <c r="K199" i="7"/>
  <c r="M199" i="7" s="1"/>
  <c r="P270" i="7"/>
  <c r="R270" i="7" s="1"/>
  <c r="K91" i="7"/>
  <c r="M91" i="7" s="1"/>
  <c r="K117" i="7"/>
  <c r="M117" i="7" s="1"/>
  <c r="P5" i="7"/>
  <c r="R5" i="7" s="1"/>
  <c r="P51" i="7"/>
  <c r="R51" i="7" s="1"/>
  <c r="P143" i="7"/>
  <c r="R143" i="7" s="1"/>
  <c r="P189" i="7"/>
  <c r="R189" i="7" s="1"/>
  <c r="P235" i="7"/>
  <c r="R235" i="7" s="1"/>
  <c r="P29" i="7"/>
  <c r="R29" i="7" s="1"/>
  <c r="P75" i="7"/>
  <c r="R75" i="7" s="1"/>
  <c r="P53" i="7"/>
  <c r="R53" i="7" s="1"/>
  <c r="K169" i="7"/>
  <c r="M169" i="7" s="1"/>
  <c r="P107" i="7"/>
  <c r="R107" i="7" s="1"/>
  <c r="P153" i="7"/>
  <c r="R153" i="7" s="1"/>
  <c r="P245" i="7"/>
  <c r="R245" i="7" s="1"/>
  <c r="P85" i="7"/>
  <c r="R85" i="7" s="1"/>
  <c r="P131" i="7"/>
  <c r="R131" i="7" s="1"/>
  <c r="K228" i="7"/>
  <c r="M228" i="7" s="1"/>
  <c r="K274" i="7"/>
  <c r="M274" i="7" s="1"/>
  <c r="P183" i="7"/>
  <c r="R183" i="7" s="1"/>
  <c r="K263" i="7"/>
  <c r="M263" i="7" s="1"/>
  <c r="K307" i="7"/>
  <c r="M307" i="7" s="1"/>
  <c r="P163" i="7"/>
  <c r="R163" i="7" s="1"/>
  <c r="P11" i="7"/>
  <c r="R11" i="7" s="1"/>
  <c r="K284" i="7"/>
  <c r="M284" i="7" s="1"/>
  <c r="P307" i="7"/>
  <c r="R307" i="7" s="1"/>
  <c r="P65" i="7"/>
  <c r="R65" i="7" s="1"/>
  <c r="P157" i="7"/>
  <c r="R157" i="7" s="1"/>
  <c r="P43" i="7"/>
  <c r="R43" i="7" s="1"/>
  <c r="P89" i="7"/>
  <c r="R89" i="7" s="1"/>
  <c r="K278" i="7"/>
  <c r="M278" i="7" s="1"/>
  <c r="P147" i="7"/>
  <c r="R147" i="7" s="1"/>
  <c r="P239" i="7"/>
  <c r="R239" i="7" s="1"/>
  <c r="P33" i="7"/>
  <c r="R33" i="7" s="1"/>
  <c r="K273" i="7"/>
  <c r="M273" i="7" s="1"/>
  <c r="P210" i="7"/>
  <c r="R210" i="7" s="1"/>
  <c r="K292" i="7"/>
  <c r="M292" i="7" s="1"/>
  <c r="K178" i="7"/>
  <c r="M178" i="7" s="1"/>
  <c r="P186" i="7"/>
  <c r="K291" i="7"/>
  <c r="M291" i="7" s="1"/>
  <c r="K85" i="7"/>
  <c r="M85" i="7" s="1"/>
  <c r="P45" i="7"/>
  <c r="R45" i="7" s="1"/>
  <c r="P193" i="7"/>
  <c r="R193" i="7" s="1"/>
  <c r="P263" i="7"/>
  <c r="R263" i="7" s="1"/>
  <c r="P145" i="7"/>
  <c r="R145" i="7" s="1"/>
  <c r="K283" i="7"/>
  <c r="M283" i="7" s="1"/>
  <c r="K31" i="7"/>
  <c r="M31" i="7" s="1"/>
  <c r="P15" i="7"/>
  <c r="R15" i="7" s="1"/>
  <c r="K81" i="7"/>
  <c r="M81" i="7" s="1"/>
  <c r="P174" i="7"/>
  <c r="R174" i="7" s="1"/>
  <c r="P142" i="7"/>
  <c r="R142" i="7" s="1"/>
  <c r="K120" i="7"/>
  <c r="M120" i="7" s="1"/>
  <c r="P237" i="7"/>
  <c r="R237" i="7" s="1"/>
  <c r="K77" i="7"/>
  <c r="M77" i="7" s="1"/>
  <c r="K123" i="7"/>
  <c r="M123" i="7" s="1"/>
  <c r="P171" i="7"/>
  <c r="R171" i="7" s="1"/>
  <c r="K152" i="7"/>
  <c r="M152" i="7" s="1"/>
  <c r="K156" i="7"/>
  <c r="M156" i="7" s="1"/>
  <c r="P249" i="7"/>
  <c r="R249" i="7" s="1"/>
  <c r="K182" i="7"/>
  <c r="M182" i="7" s="1"/>
  <c r="K320" i="7"/>
  <c r="M320" i="7" s="1"/>
  <c r="K275" i="7"/>
  <c r="M275" i="7" s="1"/>
  <c r="K25" i="7"/>
  <c r="M25" i="7" s="1"/>
  <c r="K27" i="7"/>
  <c r="M27" i="7" s="1"/>
  <c r="K190" i="7"/>
  <c r="M190" i="7" s="1"/>
  <c r="K308" i="7"/>
  <c r="M308" i="7" s="1"/>
  <c r="K10" i="7"/>
  <c r="M10" i="7" s="1"/>
  <c r="K148" i="7"/>
  <c r="M148" i="7" s="1"/>
  <c r="P149" i="7"/>
  <c r="R149" i="7" s="1"/>
  <c r="K265" i="7"/>
  <c r="M265" i="7" s="1"/>
  <c r="P178" i="7"/>
  <c r="R178" i="7" s="1"/>
  <c r="K69" i="7"/>
  <c r="M69" i="7" s="1"/>
  <c r="K73" i="7"/>
  <c r="M73" i="7" s="1"/>
  <c r="K211" i="7"/>
  <c r="M211" i="7" s="1"/>
  <c r="K257" i="7"/>
  <c r="M257" i="7" s="1"/>
  <c r="P120" i="7"/>
  <c r="R120" i="7" s="1"/>
  <c r="K8" i="7"/>
  <c r="M8" i="7" s="1"/>
  <c r="P123" i="7"/>
  <c r="R123" i="7" s="1"/>
  <c r="K215" i="7"/>
  <c r="M215" i="7" s="1"/>
  <c r="P238" i="7"/>
  <c r="R238" i="7" s="1"/>
  <c r="K126" i="7"/>
  <c r="M126" i="7" s="1"/>
  <c r="P265" i="7"/>
  <c r="R265" i="7" s="1"/>
  <c r="P13" i="7"/>
  <c r="R13" i="7" s="1"/>
  <c r="P59" i="7"/>
  <c r="R59" i="7" s="1"/>
  <c r="P198" i="7"/>
  <c r="R198" i="7" s="1"/>
  <c r="P244" i="7"/>
  <c r="R244" i="7" s="1"/>
  <c r="K17" i="7"/>
  <c r="M17" i="7" s="1"/>
  <c r="K63" i="7"/>
  <c r="M63" i="7" s="1"/>
  <c r="K155" i="7"/>
  <c r="M155" i="7" s="1"/>
  <c r="K294" i="7"/>
  <c r="M294" i="7" s="1"/>
  <c r="P47" i="7"/>
  <c r="R47" i="7" s="1"/>
  <c r="P93" i="7"/>
  <c r="R93" i="7" s="1"/>
  <c r="P231" i="7"/>
  <c r="R231" i="7" s="1"/>
  <c r="P25" i="7"/>
  <c r="R25" i="7" s="1"/>
  <c r="P71" i="7"/>
  <c r="R71" i="7" s="1"/>
  <c r="P278" i="7"/>
  <c r="R278" i="7" s="1"/>
  <c r="K5" i="7"/>
  <c r="M5" i="7" s="1"/>
  <c r="K51" i="7"/>
  <c r="M51" i="7" s="1"/>
  <c r="P304" i="7"/>
  <c r="R304" i="7" s="1"/>
  <c r="P6" i="7"/>
  <c r="R6" i="7" s="1"/>
  <c r="P190" i="7"/>
  <c r="R190" i="7" s="1"/>
  <c r="P236" i="7"/>
  <c r="R236" i="7" s="1"/>
  <c r="K54" i="7"/>
  <c r="M54" i="7" s="1"/>
  <c r="P169" i="7"/>
  <c r="R169" i="7" s="1"/>
  <c r="K261" i="7"/>
  <c r="M261" i="7" s="1"/>
  <c r="P78" i="7"/>
  <c r="R78" i="7" s="1"/>
  <c r="P170" i="7"/>
  <c r="R170" i="7" s="1"/>
  <c r="P216" i="7"/>
  <c r="R216" i="7" s="1"/>
  <c r="P262" i="7"/>
  <c r="R262" i="7" s="1"/>
  <c r="P10" i="7"/>
  <c r="R10" i="7" s="1"/>
  <c r="P56" i="7"/>
  <c r="R56" i="7" s="1"/>
  <c r="P148" i="7"/>
  <c r="R148" i="7" s="1"/>
  <c r="K83" i="7"/>
  <c r="M83" i="7" s="1"/>
  <c r="K129" i="7"/>
  <c r="M129" i="7" s="1"/>
  <c r="K268" i="7"/>
  <c r="M268" i="7" s="1"/>
  <c r="K16" i="7"/>
  <c r="M16" i="7" s="1"/>
  <c r="K108" i="7"/>
  <c r="M108" i="7" s="1"/>
  <c r="K41" i="7"/>
  <c r="M41" i="7" s="1"/>
  <c r="P294" i="7"/>
  <c r="R294" i="7" s="1"/>
  <c r="P42" i="7"/>
  <c r="R42" i="7" s="1"/>
  <c r="P88" i="7"/>
  <c r="R88" i="7" s="1"/>
  <c r="P226" i="7"/>
  <c r="R226" i="7" s="1"/>
  <c r="P20" i="7"/>
  <c r="R20" i="7" s="1"/>
  <c r="P66" i="7"/>
  <c r="R66" i="7" s="1"/>
  <c r="P21" i="7"/>
  <c r="R21" i="7" s="1"/>
  <c r="P67" i="7"/>
  <c r="R67" i="7" s="1"/>
  <c r="P68" i="7"/>
  <c r="R68" i="7" s="1"/>
  <c r="P119" i="7"/>
  <c r="R119" i="7" s="1"/>
  <c r="P211" i="7"/>
  <c r="R211" i="7" s="1"/>
  <c r="P257" i="7"/>
  <c r="R257" i="7" s="1"/>
  <c r="P8" i="7"/>
  <c r="R8" i="7" s="1"/>
  <c r="P215" i="7"/>
  <c r="R215" i="7" s="1"/>
  <c r="P155" i="7"/>
  <c r="R155" i="7" s="1"/>
  <c r="P201" i="7"/>
  <c r="R201" i="7" s="1"/>
  <c r="K133" i="7"/>
  <c r="M133" i="7" s="1"/>
  <c r="K322" i="7"/>
  <c r="M322" i="7" s="1"/>
  <c r="K24" i="7"/>
  <c r="M24" i="7" s="1"/>
  <c r="K70" i="7"/>
  <c r="M70" i="7" s="1"/>
  <c r="K94" i="7"/>
  <c r="M94" i="7" s="1"/>
  <c r="P255" i="7"/>
  <c r="R255" i="7" s="1"/>
  <c r="P158" i="7"/>
  <c r="R158" i="7" s="1"/>
  <c r="K92" i="7"/>
  <c r="M92" i="7" s="1"/>
  <c r="K50" i="7"/>
  <c r="M50" i="7" s="1"/>
  <c r="K142" i="7"/>
  <c r="M142" i="7" s="1"/>
  <c r="K280" i="7"/>
  <c r="M280" i="7" s="1"/>
  <c r="K189" i="7"/>
  <c r="M189" i="7" s="1"/>
  <c r="K237" i="7"/>
  <c r="M237" i="7" s="1"/>
  <c r="P100" i="7"/>
  <c r="R100" i="7" s="1"/>
  <c r="K192" i="7"/>
  <c r="M192" i="7" s="1"/>
  <c r="K125" i="7"/>
  <c r="M125" i="7" s="1"/>
  <c r="K103" i="7"/>
  <c r="M103" i="7" s="1"/>
  <c r="K195" i="7"/>
  <c r="M195" i="7" s="1"/>
  <c r="P104" i="7"/>
  <c r="R104" i="7" s="1"/>
  <c r="P150" i="7"/>
  <c r="R150" i="7" s="1"/>
  <c r="P288" i="7"/>
  <c r="R288" i="7" s="1"/>
  <c r="P82" i="7"/>
  <c r="R82" i="7" s="1"/>
  <c r="P128" i="7"/>
  <c r="R128" i="7" s="1"/>
  <c r="K220" i="7"/>
  <c r="M220" i="7" s="1"/>
  <c r="K266" i="7"/>
  <c r="M266" i="7" s="1"/>
  <c r="K15" i="7"/>
  <c r="M15" i="7" s="1"/>
  <c r="K153" i="7"/>
  <c r="M153" i="7" s="1"/>
  <c r="K40" i="7"/>
  <c r="M40" i="7" s="1"/>
  <c r="K86" i="7"/>
  <c r="M86" i="7" s="1"/>
  <c r="K132" i="7"/>
  <c r="M132" i="7" s="1"/>
  <c r="K224" i="7"/>
  <c r="M224" i="7" s="1"/>
  <c r="P133" i="7"/>
  <c r="R133" i="7" s="1"/>
  <c r="K271" i="7"/>
  <c r="M271" i="7" s="1"/>
  <c r="K249" i="7"/>
  <c r="M249" i="7" s="1"/>
  <c r="K295" i="7"/>
  <c r="M295" i="7" s="1"/>
  <c r="K135" i="7"/>
  <c r="M135" i="7" s="1"/>
  <c r="K181" i="7"/>
  <c r="M181" i="7" s="1"/>
  <c r="K136" i="7"/>
  <c r="M136" i="7" s="1"/>
  <c r="P205" i="7"/>
  <c r="R205" i="7" s="1"/>
  <c r="P251" i="7"/>
  <c r="R251" i="7" s="1"/>
  <c r="K183" i="7"/>
  <c r="M183" i="7" s="1"/>
  <c r="P206" i="7"/>
  <c r="P252" i="7"/>
  <c r="R252" i="7" s="1"/>
  <c r="P298" i="7"/>
  <c r="R298" i="7" s="1"/>
  <c r="P92" i="7"/>
  <c r="R92" i="7" s="1"/>
  <c r="P276" i="7"/>
  <c r="P24" i="7"/>
  <c r="R24" i="7" s="1"/>
  <c r="P208" i="7"/>
  <c r="R208" i="7" s="1"/>
  <c r="P254" i="7"/>
  <c r="R254" i="7" s="1"/>
  <c r="P48" i="7"/>
  <c r="R48" i="7" s="1"/>
  <c r="P94" i="7"/>
  <c r="R94" i="7" s="1"/>
  <c r="K210" i="7"/>
  <c r="M210" i="7" s="1"/>
  <c r="P144" i="7"/>
  <c r="R144" i="7" s="1"/>
  <c r="K118" i="7"/>
  <c r="M118" i="7" s="1"/>
  <c r="K100" i="7"/>
  <c r="M100" i="7" s="1"/>
  <c r="K164" i="7"/>
  <c r="M164" i="7" s="1"/>
  <c r="P146" i="7"/>
  <c r="R146" i="7" s="1"/>
  <c r="P162" i="7"/>
  <c r="R162" i="7" s="1"/>
  <c r="K119" i="7"/>
  <c r="M119" i="7" s="1"/>
  <c r="P188" i="7"/>
  <c r="R188" i="7" s="1"/>
  <c r="K234" i="7"/>
  <c r="M234" i="7" s="1"/>
  <c r="P303" i="7"/>
  <c r="R303" i="7" s="1"/>
  <c r="K166" i="7"/>
  <c r="M166" i="7" s="1"/>
  <c r="K281" i="7"/>
  <c r="M281" i="7" s="1"/>
  <c r="K121" i="7"/>
  <c r="M121" i="7" s="1"/>
  <c r="P282" i="7"/>
  <c r="R282" i="7" s="1"/>
  <c r="P30" i="7"/>
  <c r="R30" i="7" s="1"/>
  <c r="K122" i="7"/>
  <c r="M122" i="7" s="1"/>
  <c r="P191" i="7"/>
  <c r="R191" i="7" s="1"/>
  <c r="P55" i="7"/>
  <c r="R55" i="7" s="1"/>
  <c r="K147" i="7"/>
  <c r="M147" i="7" s="1"/>
  <c r="P194" i="7"/>
  <c r="R194" i="7" s="1"/>
  <c r="P240" i="7"/>
  <c r="R240" i="7" s="1"/>
  <c r="K286" i="7"/>
  <c r="M286" i="7" s="1"/>
  <c r="P12" i="7"/>
  <c r="R12" i="7" s="1"/>
  <c r="P58" i="7"/>
  <c r="R58" i="7" s="1"/>
  <c r="K104" i="7"/>
  <c r="M104" i="7" s="1"/>
  <c r="K150" i="7"/>
  <c r="M150" i="7" s="1"/>
  <c r="P173" i="7"/>
  <c r="R173" i="7" s="1"/>
  <c r="P219" i="7"/>
  <c r="R219" i="7" s="1"/>
  <c r="K59" i="7"/>
  <c r="M59" i="7" s="1"/>
  <c r="K174" i="7"/>
  <c r="M174" i="7" s="1"/>
  <c r="P197" i="7"/>
  <c r="R197" i="7" s="1"/>
  <c r="P243" i="7"/>
  <c r="R243" i="7" s="1"/>
  <c r="K198" i="7"/>
  <c r="M198" i="7" s="1"/>
  <c r="P267" i="7"/>
  <c r="R267" i="7" s="1"/>
  <c r="P314" i="7"/>
  <c r="R314" i="7" s="1"/>
  <c r="K62" i="7"/>
  <c r="M62" i="7" s="1"/>
  <c r="K177" i="7"/>
  <c r="M177" i="7" s="1"/>
  <c r="P200" i="7"/>
  <c r="R200" i="7" s="1"/>
  <c r="P246" i="7"/>
  <c r="R246" i="7" s="1"/>
  <c r="K109" i="7"/>
  <c r="M109" i="7" s="1"/>
  <c r="P179" i="7"/>
  <c r="R179" i="7" s="1"/>
  <c r="P225" i="7"/>
  <c r="R225" i="7" s="1"/>
  <c r="K226" i="7"/>
  <c r="M226" i="7" s="1"/>
  <c r="K319" i="7"/>
  <c r="M319" i="7" s="1"/>
  <c r="K21" i="7"/>
  <c r="M21" i="7" s="1"/>
  <c r="K67" i="7"/>
  <c r="M67" i="7" s="1"/>
  <c r="P90" i="7"/>
  <c r="R90" i="7" s="1"/>
  <c r="P207" i="7"/>
  <c r="R207" i="7" s="1"/>
  <c r="P253" i="7"/>
  <c r="R253" i="7" s="1"/>
  <c r="K299" i="7"/>
  <c r="M299" i="7" s="1"/>
  <c r="K139" i="7"/>
  <c r="M139" i="7" s="1"/>
  <c r="P300" i="7"/>
  <c r="R300" i="7" s="1"/>
  <c r="K287" i="7"/>
  <c r="M287" i="7" s="1"/>
  <c r="P199" i="7"/>
  <c r="R199" i="7" s="1"/>
  <c r="K297" i="7"/>
  <c r="M297" i="7" s="1"/>
  <c r="P46" i="7"/>
  <c r="R46" i="7" s="1"/>
  <c r="K230" i="7"/>
  <c r="M230" i="7" s="1"/>
  <c r="K96" i="7"/>
  <c r="M96" i="7" s="1"/>
  <c r="K143" i="7"/>
  <c r="M143" i="7" s="1"/>
  <c r="P166" i="7"/>
  <c r="R166" i="7" s="1"/>
  <c r="P212" i="7"/>
  <c r="R212" i="7" s="1"/>
  <c r="K304" i="7"/>
  <c r="M304" i="7" s="1"/>
  <c r="K6" i="7"/>
  <c r="M6" i="7" s="1"/>
  <c r="P167" i="7"/>
  <c r="R167" i="7" s="1"/>
  <c r="P213" i="7"/>
  <c r="R213" i="7" s="1"/>
  <c r="K53" i="7"/>
  <c r="M53" i="7" s="1"/>
  <c r="P32" i="7"/>
  <c r="R32" i="7" s="1"/>
  <c r="P79" i="7"/>
  <c r="R79" i="7" s="1"/>
  <c r="K309" i="7"/>
  <c r="M309" i="7" s="1"/>
  <c r="K172" i="7"/>
  <c r="M172" i="7" s="1"/>
  <c r="K288" i="7"/>
  <c r="M288" i="7" s="1"/>
  <c r="K151" i="7"/>
  <c r="M151" i="7" s="1"/>
  <c r="P37" i="7"/>
  <c r="R37" i="7" s="1"/>
  <c r="P61" i="7"/>
  <c r="R61" i="7" s="1"/>
  <c r="K107" i="7"/>
  <c r="M107" i="7" s="1"/>
  <c r="K154" i="7"/>
  <c r="M154" i="7" s="1"/>
  <c r="P110" i="7"/>
  <c r="R110" i="7" s="1"/>
  <c r="K202" i="7"/>
  <c r="M202" i="7" s="1"/>
  <c r="P180" i="7"/>
  <c r="R180" i="7" s="1"/>
  <c r="P139" i="7"/>
  <c r="R139" i="7" s="1"/>
  <c r="P50" i="7"/>
  <c r="R50" i="7" s="1"/>
  <c r="P165" i="7"/>
  <c r="R165" i="7" s="1"/>
  <c r="K97" i="7"/>
  <c r="M97" i="7" s="1"/>
  <c r="K98" i="7"/>
  <c r="M98" i="7" s="1"/>
  <c r="K144" i="7"/>
  <c r="M144" i="7" s="1"/>
  <c r="P259" i="7"/>
  <c r="R259" i="7" s="1"/>
  <c r="P305" i="7"/>
  <c r="R305" i="7" s="1"/>
  <c r="P7" i="7"/>
  <c r="R7" i="7" s="1"/>
  <c r="K99" i="7"/>
  <c r="M99" i="7" s="1"/>
  <c r="K145" i="7"/>
  <c r="M145" i="7" s="1"/>
  <c r="P168" i="7"/>
  <c r="R168" i="7" s="1"/>
  <c r="P214" i="7"/>
  <c r="R214" i="7" s="1"/>
  <c r="K306" i="7"/>
  <c r="M306" i="7" s="1"/>
  <c r="K124" i="7"/>
  <c r="M124" i="7" s="1"/>
  <c r="P217" i="7"/>
  <c r="R217" i="7" s="1"/>
  <c r="P35" i="7"/>
  <c r="R35" i="7" s="1"/>
  <c r="K127" i="7"/>
  <c r="M127" i="7" s="1"/>
  <c r="P196" i="7"/>
  <c r="R196" i="7" s="1"/>
  <c r="P242" i="7"/>
  <c r="R242" i="7" s="1"/>
  <c r="P220" i="7"/>
  <c r="R220" i="7" s="1"/>
  <c r="K312" i="7"/>
  <c r="M312" i="7" s="1"/>
  <c r="P176" i="7"/>
  <c r="R176" i="7" s="1"/>
  <c r="P223" i="7"/>
  <c r="R223" i="7" s="1"/>
  <c r="K315" i="7"/>
  <c r="M315" i="7" s="1"/>
  <c r="P247" i="7"/>
  <c r="R247" i="7" s="1"/>
  <c r="K293" i="7"/>
  <c r="M293" i="7" s="1"/>
  <c r="P202" i="7"/>
  <c r="R202" i="7" s="1"/>
  <c r="K203" i="7"/>
  <c r="M203" i="7" s="1"/>
  <c r="P272" i="7"/>
  <c r="R272" i="7" s="1"/>
  <c r="P135" i="7"/>
  <c r="R135" i="7" s="1"/>
  <c r="K23" i="7"/>
  <c r="M23" i="7" s="1"/>
  <c r="P230" i="7"/>
  <c r="R230" i="7" s="1"/>
  <c r="K162" i="7"/>
  <c r="M162" i="7" s="1"/>
  <c r="P185" i="7"/>
  <c r="R185" i="7" s="1"/>
  <c r="P277" i="7"/>
  <c r="R277" i="7" s="1"/>
  <c r="P140" i="7"/>
  <c r="R140" i="7" s="1"/>
  <c r="K301" i="7"/>
  <c r="M301" i="7" s="1"/>
  <c r="K188" i="7"/>
  <c r="M188" i="7" s="1"/>
  <c r="K303" i="7"/>
  <c r="M303" i="7" s="1"/>
  <c r="P52" i="7"/>
  <c r="R52" i="7" s="1"/>
  <c r="P124" i="7"/>
  <c r="R124" i="7" s="1"/>
  <c r="K170" i="7"/>
  <c r="M170" i="7" s="1"/>
  <c r="K285" i="7"/>
  <c r="M285" i="7" s="1"/>
  <c r="K194" i="7"/>
  <c r="M194" i="7" s="1"/>
  <c r="P57" i="7"/>
  <c r="R57" i="7" s="1"/>
  <c r="K149" i="7"/>
  <c r="M149" i="7" s="1"/>
  <c r="P172" i="7"/>
  <c r="R172" i="7" s="1"/>
  <c r="P218" i="7"/>
  <c r="R218" i="7" s="1"/>
  <c r="P36" i="7"/>
  <c r="R36" i="7" s="1"/>
  <c r="K243" i="7"/>
  <c r="M243" i="7" s="1"/>
  <c r="P312" i="7"/>
  <c r="R312" i="7" s="1"/>
  <c r="P14" i="7"/>
  <c r="R14" i="7" s="1"/>
  <c r="K106" i="7"/>
  <c r="M106" i="7" s="1"/>
  <c r="P175" i="7"/>
  <c r="R175" i="7" s="1"/>
  <c r="K313" i="7"/>
  <c r="M313" i="7" s="1"/>
  <c r="P39" i="7"/>
  <c r="R39" i="7" s="1"/>
  <c r="P315" i="7"/>
  <c r="R315" i="7" s="1"/>
  <c r="K134" i="7"/>
  <c r="M134" i="7" s="1"/>
  <c r="P203" i="7"/>
  <c r="R203" i="7" s="1"/>
  <c r="K158" i="7"/>
  <c r="M158" i="7" s="1"/>
  <c r="P296" i="7"/>
  <c r="R296" i="7" s="1"/>
  <c r="P44" i="7"/>
  <c r="R44" i="7" s="1"/>
  <c r="K137" i="7"/>
  <c r="M137" i="7" s="1"/>
  <c r="P321" i="7"/>
  <c r="R321" i="7" s="1"/>
  <c r="P23" i="7"/>
  <c r="R23" i="7" s="1"/>
  <c r="P69" i="7"/>
  <c r="R69" i="7" s="1"/>
  <c r="K115" i="7"/>
  <c r="M115" i="7" s="1"/>
  <c r="K207" i="7"/>
  <c r="M207" i="7" s="1"/>
  <c r="P116" i="7"/>
  <c r="R116" i="7" s="1"/>
  <c r="K254" i="7"/>
  <c r="M254" i="7" s="1"/>
  <c r="K163" i="7"/>
  <c r="M163" i="7" s="1"/>
  <c r="K255" i="7"/>
  <c r="M255" i="7" s="1"/>
  <c r="K48" i="7"/>
  <c r="M48" i="7" s="1"/>
  <c r="P117" i="7"/>
  <c r="R117" i="7" s="1"/>
  <c r="K232" i="7"/>
  <c r="M232" i="7" s="1"/>
  <c r="P323" i="7"/>
  <c r="R323" i="7" s="1"/>
  <c r="P70" i="7"/>
  <c r="R70" i="7" s="1"/>
  <c r="K47" i="7"/>
  <c r="M47" i="7" s="1"/>
  <c r="P138" i="7"/>
  <c r="R138" i="7" s="1"/>
  <c r="K253" i="7"/>
  <c r="M253" i="7" s="1"/>
  <c r="P322" i="7"/>
  <c r="R322" i="7" s="1"/>
  <c r="K46" i="7"/>
  <c r="M46" i="7" s="1"/>
  <c r="P115" i="7"/>
  <c r="R115" i="7" s="1"/>
  <c r="P299" i="7"/>
  <c r="R299" i="7" s="1"/>
  <c r="K68" i="7"/>
  <c r="M68" i="7" s="1"/>
  <c r="P137" i="7"/>
  <c r="R137" i="7" s="1"/>
  <c r="K252" i="7"/>
  <c r="M252" i="7" s="1"/>
  <c r="K45" i="7"/>
  <c r="M45" i="7" s="1"/>
  <c r="P114" i="7"/>
  <c r="R114" i="7" s="1"/>
  <c r="K229" i="7"/>
  <c r="M229" i="7" s="1"/>
  <c r="K44" i="7"/>
  <c r="M44" i="7" s="1"/>
  <c r="P113" i="7"/>
  <c r="R113" i="7" s="1"/>
  <c r="P297" i="7"/>
  <c r="R297" i="7" s="1"/>
  <c r="K250" i="7"/>
  <c r="M250" i="7" s="1"/>
  <c r="P319" i="7"/>
  <c r="R319" i="7" s="1"/>
  <c r="K43" i="7"/>
  <c r="M43" i="7" s="1"/>
  <c r="P112" i="7"/>
  <c r="R112" i="7" s="1"/>
  <c r="K227" i="7"/>
  <c r="M227" i="7" s="1"/>
  <c r="K65" i="7"/>
  <c r="M65" i="7" s="1"/>
  <c r="P134" i="7"/>
  <c r="R134" i="7" s="1"/>
  <c r="P318" i="7"/>
  <c r="R318" i="7" s="1"/>
  <c r="K42" i="7"/>
  <c r="M42" i="7" s="1"/>
  <c r="P111" i="7"/>
  <c r="R111" i="7" s="1"/>
  <c r="P295" i="7"/>
  <c r="R295" i="7" s="1"/>
  <c r="K18" i="7"/>
  <c r="M18" i="7" s="1"/>
  <c r="P87" i="7"/>
  <c r="R87" i="7" s="1"/>
  <c r="P271" i="7"/>
  <c r="R271" i="7" s="1"/>
  <c r="K179" i="7"/>
  <c r="M179" i="7" s="1"/>
  <c r="P248" i="7"/>
  <c r="R248" i="7" s="1"/>
  <c r="K225" i="7"/>
  <c r="M225" i="7" s="1"/>
  <c r="P132" i="7"/>
  <c r="R132" i="7" s="1"/>
  <c r="K247" i="7"/>
  <c r="M247" i="7" s="1"/>
  <c r="P316" i="7"/>
  <c r="R316" i="7" s="1"/>
  <c r="P109" i="7"/>
  <c r="R109" i="7" s="1"/>
  <c r="K246" i="7"/>
  <c r="M246" i="7" s="1"/>
  <c r="K39" i="7"/>
  <c r="M39" i="7" s="1"/>
  <c r="P108" i="7"/>
  <c r="R108" i="7" s="1"/>
  <c r="K223" i="7"/>
  <c r="M223" i="7" s="1"/>
  <c r="P292" i="7"/>
  <c r="R292" i="7" s="1"/>
  <c r="K61" i="7"/>
  <c r="M61" i="7" s="1"/>
  <c r="P130" i="7"/>
  <c r="R130" i="7" s="1"/>
  <c r="K245" i="7"/>
  <c r="M245" i="7" s="1"/>
  <c r="K38" i="7"/>
  <c r="M38" i="7" s="1"/>
  <c r="K222" i="7"/>
  <c r="M222" i="7" s="1"/>
  <c r="P291" i="7"/>
  <c r="R291" i="7" s="1"/>
  <c r="P313" i="7"/>
  <c r="R313" i="7" s="1"/>
  <c r="K37" i="7"/>
  <c r="M37" i="7" s="1"/>
  <c r="P106" i="7"/>
  <c r="R106" i="7" s="1"/>
  <c r="K221" i="7"/>
  <c r="M221" i="7" s="1"/>
  <c r="P290" i="7"/>
  <c r="R290" i="7" s="1"/>
  <c r="K60" i="7"/>
  <c r="M60" i="7" s="1"/>
  <c r="K14" i="7"/>
  <c r="M14" i="7" s="1"/>
  <c r="P83" i="7"/>
  <c r="R83" i="7" s="1"/>
  <c r="P129" i="7"/>
  <c r="R129" i="7" s="1"/>
  <c r="K36" i="7"/>
  <c r="M36" i="7" s="1"/>
  <c r="P105" i="7"/>
  <c r="R105" i="7" s="1"/>
  <c r="K58" i="7"/>
  <c r="M58" i="7" s="1"/>
  <c r="P127" i="7"/>
  <c r="R127" i="7" s="1"/>
  <c r="K242" i="7"/>
  <c r="M242" i="7" s="1"/>
  <c r="K35" i="7"/>
  <c r="M35" i="7" s="1"/>
  <c r="K219" i="7"/>
  <c r="M219" i="7" s="1"/>
  <c r="P126" i="7"/>
  <c r="R126" i="7" s="1"/>
  <c r="P310" i="7"/>
  <c r="R310" i="7" s="1"/>
  <c r="K34" i="7"/>
  <c r="M34" i="7" s="1"/>
  <c r="P103" i="7"/>
  <c r="R103" i="7" s="1"/>
  <c r="K218" i="7"/>
  <c r="M218" i="7" s="1"/>
  <c r="P287" i="7"/>
  <c r="R287" i="7" s="1"/>
  <c r="K11" i="7"/>
  <c r="M11" i="7" s="1"/>
  <c r="P80" i="7"/>
  <c r="R80" i="7" s="1"/>
  <c r="K56" i="7"/>
  <c r="M56" i="7" s="1"/>
  <c r="P125" i="7"/>
  <c r="R125" i="7" s="1"/>
  <c r="K240" i="7"/>
  <c r="M240" i="7" s="1"/>
  <c r="P309" i="7"/>
  <c r="R309" i="7" s="1"/>
  <c r="K33" i="7"/>
  <c r="M33" i="7" s="1"/>
  <c r="P102" i="7"/>
  <c r="R102" i="7" s="1"/>
  <c r="K217" i="7"/>
  <c r="M217" i="7" s="1"/>
  <c r="P286" i="7"/>
  <c r="R286" i="7" s="1"/>
  <c r="K239" i="7"/>
  <c r="M239" i="7" s="1"/>
  <c r="P308" i="7"/>
  <c r="R308" i="7" s="1"/>
  <c r="K32" i="7"/>
  <c r="M32" i="7" s="1"/>
  <c r="P101" i="7"/>
  <c r="R101" i="7" s="1"/>
  <c r="K216" i="7"/>
  <c r="M216" i="7" s="1"/>
  <c r="P285" i="7"/>
  <c r="R285" i="7" s="1"/>
  <c r="P122" i="7"/>
  <c r="R122" i="7" s="1"/>
  <c r="P306" i="7"/>
  <c r="R306" i="7" s="1"/>
  <c r="K30" i="7"/>
  <c r="M30" i="7" s="1"/>
  <c r="P99" i="7"/>
  <c r="R99" i="7" s="1"/>
  <c r="K7" i="7"/>
  <c r="M7" i="7" s="1"/>
  <c r="P76" i="7"/>
  <c r="R76" i="7" s="1"/>
  <c r="K191" i="7"/>
  <c r="M191" i="7" s="1"/>
  <c r="P260" i="7"/>
  <c r="R260" i="7" s="1"/>
  <c r="K52" i="7"/>
  <c r="M52" i="7" s="1"/>
  <c r="P121" i="7"/>
  <c r="R121" i="7" s="1"/>
  <c r="K236" i="7"/>
  <c r="M236" i="7" s="1"/>
  <c r="K29" i="7"/>
  <c r="M29" i="7" s="1"/>
  <c r="P98" i="7"/>
  <c r="R98" i="7" s="1"/>
  <c r="K213" i="7"/>
  <c r="M213" i="7" s="1"/>
  <c r="K28" i="7"/>
  <c r="M28" i="7" s="1"/>
  <c r="P97" i="7"/>
  <c r="R97" i="7" s="1"/>
  <c r="K212" i="7"/>
  <c r="M212" i="7" s="1"/>
  <c r="P281" i="7"/>
  <c r="R281" i="7" s="1"/>
  <c r="K4" i="7"/>
  <c r="M4" i="7" s="1"/>
  <c r="P73" i="7"/>
  <c r="R73" i="7" s="1"/>
  <c r="K165" i="7"/>
  <c r="M165" i="7" s="1"/>
  <c r="P234" i="7"/>
  <c r="R234" i="7" s="1"/>
  <c r="P302" i="7"/>
  <c r="R302" i="7" s="1"/>
  <c r="K256" i="7"/>
  <c r="M256" i="7" s="1"/>
  <c r="P233" i="7"/>
  <c r="R233" i="7" s="1"/>
  <c r="P26" i="7"/>
  <c r="R26" i="7" s="1"/>
  <c r="I74" i="1"/>
  <c r="AR71" i="1"/>
  <c r="AR74" i="1"/>
  <c r="W74" i="1"/>
  <c r="V70" i="1"/>
  <c r="O26" i="2"/>
  <c r="V76" i="1"/>
  <c r="BE73" i="1"/>
  <c r="BZ73" i="1"/>
  <c r="CN67" i="1"/>
  <c r="AC76" i="1"/>
  <c r="AJ67" i="1"/>
  <c r="BE64" i="1"/>
  <c r="BE76" i="1"/>
  <c r="BL67" i="1"/>
  <c r="AJ70" i="1"/>
  <c r="AJ76" i="1"/>
  <c r="AX64" i="1"/>
  <c r="CG67" i="1"/>
  <c r="CG73" i="1"/>
  <c r="CN64" i="1"/>
  <c r="CN76" i="1"/>
  <c r="CU67" i="1"/>
  <c r="CU73" i="1"/>
  <c r="DB64" i="1"/>
  <c r="DB76" i="1"/>
  <c r="O70" i="1"/>
  <c r="O76" i="1"/>
  <c r="O67" i="1"/>
  <c r="V64" i="1"/>
  <c r="AC70" i="1"/>
  <c r="AJ73" i="1"/>
  <c r="AX67" i="1"/>
  <c r="DB70" i="1"/>
  <c r="S6" i="2"/>
  <c r="AA6" i="2" s="1"/>
  <c r="AJ64" i="1"/>
  <c r="BS64" i="1"/>
  <c r="BS70" i="1"/>
  <c r="CG70" i="1"/>
  <c r="CU70" i="1"/>
  <c r="DB67" i="1"/>
  <c r="DB73" i="1"/>
  <c r="AQ73" i="1"/>
  <c r="Q26" i="2"/>
  <c r="BS73" i="1"/>
  <c r="CG76" i="1"/>
  <c r="O73" i="1"/>
  <c r="V67" i="1"/>
  <c r="AQ64" i="1"/>
  <c r="AX73" i="1"/>
  <c r="BE67" i="1"/>
  <c r="BL70" i="1"/>
  <c r="BZ64" i="1"/>
  <c r="CU76" i="1"/>
  <c r="O64" i="1"/>
  <c r="V73" i="1"/>
  <c r="AC67" i="1"/>
  <c r="AQ70" i="1"/>
  <c r="BL76" i="1"/>
  <c r="BZ70" i="1"/>
  <c r="CG64" i="1"/>
  <c r="CN73" i="1"/>
  <c r="AX70" i="1"/>
  <c r="BS76" i="1"/>
  <c r="AC73" i="1"/>
  <c r="AQ76" i="1"/>
  <c r="BS67" i="1"/>
  <c r="BZ76" i="1"/>
  <c r="CU64" i="1"/>
  <c r="AC64" i="1"/>
  <c r="AQ67" i="1"/>
  <c r="AX76" i="1"/>
  <c r="BE70" i="1"/>
  <c r="BL64" i="1"/>
  <c r="BL73" i="1"/>
  <c r="BZ67" i="1"/>
  <c r="CN70" i="1"/>
  <c r="M79" i="7" l="1"/>
  <c r="S79" i="7"/>
  <c r="R414" i="7"/>
  <c r="S390" i="7"/>
  <c r="R462" i="7"/>
  <c r="R438" i="7"/>
  <c r="J9" i="3"/>
  <c r="I9" i="3"/>
  <c r="H9" i="3"/>
  <c r="AA19" i="2"/>
  <c r="S338" i="7"/>
  <c r="Z26" i="2"/>
  <c r="AA16" i="2"/>
  <c r="AA25" i="2"/>
  <c r="W26" i="2"/>
  <c r="AA14" i="2"/>
  <c r="AA8" i="2"/>
  <c r="S206" i="7"/>
  <c r="R206" i="7"/>
  <c r="S342" i="7"/>
  <c r="M342" i="7"/>
  <c r="AA18" i="2"/>
  <c r="S186" i="7"/>
  <c r="R186" i="7"/>
  <c r="S333" i="7"/>
  <c r="M333" i="7"/>
  <c r="S326" i="7"/>
  <c r="M326" i="7"/>
  <c r="S335" i="7"/>
  <c r="M335" i="7"/>
  <c r="S340" i="7"/>
  <c r="M340" i="7"/>
  <c r="Y26" i="2"/>
  <c r="S276" i="7"/>
  <c r="R276" i="7"/>
  <c r="S341" i="7"/>
  <c r="M341" i="7"/>
  <c r="AA13" i="2"/>
  <c r="S332" i="7"/>
  <c r="R332" i="7"/>
  <c r="AA9" i="2"/>
  <c r="AA7" i="2"/>
  <c r="S26" i="2"/>
  <c r="AA10" i="2"/>
  <c r="AA17" i="2"/>
  <c r="AA12" i="2"/>
  <c r="AA11" i="2"/>
  <c r="AA15" i="2"/>
  <c r="S3" i="7"/>
  <c r="M3" i="7"/>
  <c r="S328" i="7"/>
  <c r="S325" i="7"/>
  <c r="S337" i="7"/>
  <c r="S334" i="7"/>
  <c r="S329" i="7"/>
  <c r="S339" i="7"/>
  <c r="S330" i="7"/>
  <c r="S336" i="7"/>
  <c r="S327" i="7"/>
  <c r="S141" i="7"/>
  <c r="S331" i="7"/>
  <c r="S114" i="7"/>
  <c r="S136" i="7"/>
  <c r="S193" i="7"/>
  <c r="S138" i="7"/>
  <c r="S197" i="7"/>
  <c r="S95" i="7"/>
  <c r="S208" i="7"/>
  <c r="S91" i="7"/>
  <c r="S62" i="7"/>
  <c r="S96" i="7"/>
  <c r="S221" i="7"/>
  <c r="S250" i="7"/>
  <c r="S320" i="7"/>
  <c r="S24" i="7"/>
  <c r="S227" i="7"/>
  <c r="S140" i="7"/>
  <c r="S35" i="7"/>
  <c r="S210" i="7"/>
  <c r="S298" i="7"/>
  <c r="S125" i="7"/>
  <c r="S165" i="7"/>
  <c r="S161" i="7"/>
  <c r="S46" i="7"/>
  <c r="S204" i="7"/>
  <c r="S27" i="7"/>
  <c r="S171" i="7"/>
  <c r="S38" i="7"/>
  <c r="S229" i="7"/>
  <c r="S21" i="7"/>
  <c r="S225" i="7"/>
  <c r="S101" i="7"/>
  <c r="S40" i="7"/>
  <c r="S228" i="7"/>
  <c r="S272" i="7"/>
  <c r="S244" i="7"/>
  <c r="S264" i="7"/>
  <c r="S33" i="7"/>
  <c r="S323" i="7"/>
  <c r="S142" i="7"/>
  <c r="S324" i="7"/>
  <c r="S305" i="7"/>
  <c r="S177" i="7"/>
  <c r="S283" i="7"/>
  <c r="S184" i="7"/>
  <c r="S159" i="7"/>
  <c r="S76" i="7"/>
  <c r="S111" i="7"/>
  <c r="S187" i="7"/>
  <c r="S269" i="7"/>
  <c r="S84" i="7"/>
  <c r="S56" i="7"/>
  <c r="S69" i="7"/>
  <c r="S92" i="7"/>
  <c r="S274" i="7"/>
  <c r="S160" i="7"/>
  <c r="S131" i="7"/>
  <c r="S249" i="7"/>
  <c r="S41" i="7"/>
  <c r="S266" i="7"/>
  <c r="S93" i="7"/>
  <c r="S279" i="7"/>
  <c r="S87" i="7"/>
  <c r="S70" i="7"/>
  <c r="S13" i="7"/>
  <c r="S240" i="7"/>
  <c r="S14" i="7"/>
  <c r="S277" i="7"/>
  <c r="S146" i="7"/>
  <c r="S128" i="7"/>
  <c r="S251" i="7"/>
  <c r="S311" i="7"/>
  <c r="S29" i="7"/>
  <c r="S34" i="7"/>
  <c r="S295" i="7"/>
  <c r="S252" i="7"/>
  <c r="S185" i="7"/>
  <c r="S147" i="7"/>
  <c r="S201" i="7"/>
  <c r="S156" i="7"/>
  <c r="S248" i="7"/>
  <c r="S26" i="7"/>
  <c r="S198" i="7"/>
  <c r="S152" i="7"/>
  <c r="S19" i="7"/>
  <c r="S209" i="7"/>
  <c r="S4" i="7"/>
  <c r="S290" i="7"/>
  <c r="S292" i="7"/>
  <c r="S296" i="7"/>
  <c r="S143" i="7"/>
  <c r="S104" i="7"/>
  <c r="S237" i="7"/>
  <c r="S307" i="7"/>
  <c r="S75" i="7"/>
  <c r="S189" i="7"/>
  <c r="S9" i="7"/>
  <c r="S49" i="7"/>
  <c r="S245" i="7"/>
  <c r="S175" i="7"/>
  <c r="S280" i="7"/>
  <c r="S60" i="7"/>
  <c r="S63" i="7"/>
  <c r="S71" i="7"/>
  <c r="S42" i="7"/>
  <c r="S11" i="7"/>
  <c r="S219" i="7"/>
  <c r="S106" i="7"/>
  <c r="S47" i="7"/>
  <c r="S67" i="7"/>
  <c r="S169" i="7"/>
  <c r="S309" i="7"/>
  <c r="S194" i="7"/>
  <c r="S167" i="7"/>
  <c r="S200" i="7"/>
  <c r="S113" i="7"/>
  <c r="S301" i="7"/>
  <c r="S15" i="7"/>
  <c r="S231" i="7"/>
  <c r="S317" i="7"/>
  <c r="S58" i="7"/>
  <c r="S243" i="7"/>
  <c r="S214" i="7"/>
  <c r="S183" i="7"/>
  <c r="S74" i="7"/>
  <c r="S121" i="7"/>
  <c r="S267" i="7"/>
  <c r="S88" i="7"/>
  <c r="S78" i="7"/>
  <c r="S223" i="7"/>
  <c r="S207" i="7"/>
  <c r="S151" i="7"/>
  <c r="S90" i="7"/>
  <c r="S55" i="7"/>
  <c r="S57" i="7"/>
  <c r="S302" i="7"/>
  <c r="S18" i="7"/>
  <c r="S284" i="7"/>
  <c r="S112" i="7"/>
  <c r="S107" i="7"/>
  <c r="S174" i="7"/>
  <c r="S145" i="7"/>
  <c r="S81" i="7"/>
  <c r="S241" i="7"/>
  <c r="S238" i="7"/>
  <c r="S157" i="7"/>
  <c r="S16" i="7"/>
  <c r="S8" i="7"/>
  <c r="S64" i="7"/>
  <c r="S256" i="7"/>
  <c r="S260" i="7"/>
  <c r="S122" i="7"/>
  <c r="S308" i="7"/>
  <c r="S293" i="7"/>
  <c r="S51" i="7"/>
  <c r="S120" i="7"/>
  <c r="S321" i="7"/>
  <c r="S82" i="7"/>
  <c r="S310" i="7"/>
  <c r="S168" i="7"/>
  <c r="S259" i="7"/>
  <c r="S258" i="7"/>
  <c r="S289" i="7"/>
  <c r="S72" i="7"/>
  <c r="S318" i="7"/>
  <c r="S117" i="7"/>
  <c r="S50" i="7"/>
  <c r="S86" i="7"/>
  <c r="S31" i="7"/>
  <c r="S314" i="7"/>
  <c r="S234" i="7"/>
  <c r="S191" i="7"/>
  <c r="S130" i="7"/>
  <c r="S230" i="7"/>
  <c r="S246" i="7"/>
  <c r="S220" i="7"/>
  <c r="S235" i="7"/>
  <c r="S103" i="7"/>
  <c r="S195" i="7"/>
  <c r="S118" i="7"/>
  <c r="S224" i="7"/>
  <c r="S89" i="7"/>
  <c r="S17" i="7"/>
  <c r="S12" i="7"/>
  <c r="S239" i="7"/>
  <c r="S271" i="7"/>
  <c r="S45" i="7"/>
  <c r="S53" i="7"/>
  <c r="S226" i="7"/>
  <c r="S59" i="7"/>
  <c r="S294" i="7"/>
  <c r="S257" i="7"/>
  <c r="S275" i="7"/>
  <c r="S77" i="7"/>
  <c r="S52" i="7"/>
  <c r="S163" i="7"/>
  <c r="S188" i="7"/>
  <c r="S261" i="7"/>
  <c r="S5" i="7"/>
  <c r="S22" i="7"/>
  <c r="S170" i="7"/>
  <c r="S281" i="7"/>
  <c r="S216" i="7"/>
  <c r="S126" i="7"/>
  <c r="S319" i="7"/>
  <c r="S68" i="7"/>
  <c r="S254" i="7"/>
  <c r="S196" i="7"/>
  <c r="S154" i="7"/>
  <c r="S150" i="7"/>
  <c r="S54" i="7"/>
  <c r="S217" i="7"/>
  <c r="S80" i="7"/>
  <c r="S222" i="7"/>
  <c r="S316" i="7"/>
  <c r="S65" i="7"/>
  <c r="S232" i="7"/>
  <c r="S116" i="7"/>
  <c r="S135" i="7"/>
  <c r="S212" i="7"/>
  <c r="S247" i="7"/>
  <c r="S172" i="7"/>
  <c r="S176" i="7"/>
  <c r="S180" i="7"/>
  <c r="S304" i="7"/>
  <c r="S300" i="7"/>
  <c r="S164" i="7"/>
  <c r="S192" i="7"/>
  <c r="S66" i="7"/>
  <c r="S262" i="7"/>
  <c r="S85" i="7"/>
  <c r="S273" i="7"/>
  <c r="S181" i="7"/>
  <c r="S20" i="7"/>
  <c r="S287" i="7"/>
  <c r="S166" i="7"/>
  <c r="S178" i="7"/>
  <c r="S199" i="7"/>
  <c r="S270" i="7"/>
  <c r="S153" i="7"/>
  <c r="S263" i="7"/>
  <c r="S23" i="7"/>
  <c r="S148" i="7"/>
  <c r="S268" i="7"/>
  <c r="S173" i="7"/>
  <c r="S133" i="7"/>
  <c r="S211" i="7"/>
  <c r="S127" i="7"/>
  <c r="S109" i="7"/>
  <c r="S158" i="7"/>
  <c r="S110" i="7"/>
  <c r="S98" i="7"/>
  <c r="S190" i="7"/>
  <c r="S123" i="7"/>
  <c r="S236" i="7"/>
  <c r="S83" i="7"/>
  <c r="S253" i="7"/>
  <c r="S48" i="7"/>
  <c r="S282" i="7"/>
  <c r="S97" i="7"/>
  <c r="S7" i="7"/>
  <c r="S182" i="7"/>
  <c r="S129" i="7"/>
  <c r="S37" i="7"/>
  <c r="S322" i="7"/>
  <c r="S28" i="7"/>
  <c r="S102" i="7"/>
  <c r="S105" i="7"/>
  <c r="S299" i="7"/>
  <c r="S255" i="7"/>
  <c r="S303" i="7"/>
  <c r="S205" i="7"/>
  <c r="S313" i="7"/>
  <c r="S149" i="7"/>
  <c r="S213" i="7"/>
  <c r="S134" i="7"/>
  <c r="S124" i="7"/>
  <c r="S6" i="7"/>
  <c r="S215" i="7"/>
  <c r="S10" i="7"/>
  <c r="S278" i="7"/>
  <c r="S132" i="7"/>
  <c r="S144" i="7"/>
  <c r="S155" i="7"/>
  <c r="S61" i="7"/>
  <c r="S43" i="7"/>
  <c r="S288" i="7"/>
  <c r="S100" i="7"/>
  <c r="S99" i="7"/>
  <c r="S291" i="7"/>
  <c r="S137" i="7"/>
  <c r="S162" i="7"/>
  <c r="S218" i="7"/>
  <c r="S73" i="7"/>
  <c r="S108" i="7"/>
  <c r="S44" i="7"/>
  <c r="S94" i="7"/>
  <c r="S265" i="7"/>
  <c r="S25" i="7"/>
  <c r="S30" i="7"/>
  <c r="S36" i="7"/>
  <c r="S139" i="7"/>
  <c r="S119" i="7"/>
  <c r="S306" i="7"/>
  <c r="S285" i="7"/>
  <c r="S242" i="7"/>
  <c r="S315" i="7"/>
  <c r="S115" i="7"/>
  <c r="S297" i="7"/>
  <c r="S203" i="7"/>
  <c r="S312" i="7"/>
  <c r="S32" i="7"/>
  <c r="S202" i="7"/>
  <c r="S179" i="7"/>
  <c r="S286" i="7"/>
  <c r="S39" i="7"/>
  <c r="S233" i="7"/>
  <c r="AA26" i="2" l="1"/>
  <c r="DC65" i="1"/>
  <c r="Q43" i="3" s="1"/>
  <c r="DC62" i="1"/>
  <c r="Q41" i="3" s="1"/>
  <c r="DB59" i="1"/>
  <c r="DB56" i="1"/>
  <c r="DB53" i="1"/>
  <c r="DB50" i="1"/>
  <c r="DB47" i="1"/>
  <c r="DB44" i="1"/>
  <c r="DB41" i="1"/>
  <c r="DB38" i="1"/>
  <c r="DB35" i="1"/>
  <c r="DB32" i="1"/>
  <c r="DB29" i="1"/>
  <c r="DB26" i="1"/>
  <c r="DB23" i="1"/>
  <c r="DB20" i="1"/>
  <c r="DB17" i="1"/>
  <c r="DB14" i="1"/>
  <c r="DB11" i="1"/>
  <c r="DB8" i="1"/>
  <c r="P43" i="3"/>
  <c r="P41" i="3"/>
  <c r="CU8" i="1"/>
  <c r="CU77" i="1" s="1"/>
  <c r="O43" i="3"/>
  <c r="O41" i="3"/>
  <c r="CN8" i="1"/>
  <c r="CN77" i="1" s="1"/>
  <c r="N41" i="3"/>
  <c r="CG8" i="1"/>
  <c r="CG77" i="1" s="1"/>
  <c r="M43" i="3"/>
  <c r="M41" i="3"/>
  <c r="BZ8" i="1"/>
  <c r="BZ77" i="1" s="1"/>
  <c r="L43" i="3"/>
  <c r="L41" i="3"/>
  <c r="BS8" i="1"/>
  <c r="BS77" i="1" s="1"/>
  <c r="K43" i="3"/>
  <c r="K41" i="3"/>
  <c r="BL8" i="1"/>
  <c r="BL77" i="1" s="1"/>
  <c r="J43" i="3"/>
  <c r="J41" i="3"/>
  <c r="BE8" i="1"/>
  <c r="BE77" i="1" s="1"/>
  <c r="I43" i="3"/>
  <c r="I41" i="3"/>
  <c r="AX8" i="1"/>
  <c r="AX77" i="1" s="1"/>
  <c r="H43" i="3"/>
  <c r="H41" i="3"/>
  <c r="AQ8" i="1"/>
  <c r="AQ77" i="1" s="1"/>
  <c r="G43" i="3"/>
  <c r="G41" i="3"/>
  <c r="AJ8" i="1"/>
  <c r="AJ77" i="1" s="1"/>
  <c r="F43" i="3"/>
  <c r="F41" i="3"/>
  <c r="AC8" i="1"/>
  <c r="AC77" i="1" s="1"/>
  <c r="E43" i="3"/>
  <c r="E41" i="3"/>
  <c r="V8" i="1"/>
  <c r="V77" i="1" s="1"/>
  <c r="D43" i="3"/>
  <c r="D41" i="3"/>
  <c r="O8" i="1"/>
  <c r="O77" i="1" s="1"/>
  <c r="DB77" i="1" l="1"/>
  <c r="EM13" i="1"/>
  <c r="EQ13" i="1"/>
  <c r="EM16" i="1"/>
  <c r="EN16" i="1"/>
  <c r="EQ16" i="1"/>
  <c r="EM19" i="1"/>
  <c r="EN19" i="1"/>
  <c r="EQ19" i="1"/>
  <c r="EM22" i="1"/>
  <c r="ER20" i="1"/>
  <c r="EQ22" i="1"/>
  <c r="EM25" i="1"/>
  <c r="EQ25" i="1"/>
  <c r="EN28" i="1"/>
  <c r="EQ28" i="1"/>
  <c r="EN31" i="1"/>
  <c r="EQ31" i="1"/>
  <c r="EM34" i="1"/>
  <c r="ER32" i="1"/>
  <c r="EQ34" i="1"/>
  <c r="EM37" i="1"/>
  <c r="EQ37" i="1"/>
  <c r="EN40" i="1"/>
  <c r="EQ40" i="1"/>
  <c r="EN43" i="1"/>
  <c r="EM46" i="1"/>
  <c r="EQ46" i="1"/>
  <c r="EM49" i="1"/>
  <c r="EQ49" i="1"/>
  <c r="EM52" i="1"/>
  <c r="EN52" i="1"/>
  <c r="EQ52" i="1"/>
  <c r="EM55" i="1"/>
  <c r="EN55" i="1"/>
  <c r="EQ55" i="1"/>
  <c r="EM58" i="1"/>
  <c r="EQ58" i="1"/>
  <c r="EM61" i="1"/>
  <c r="EQ61" i="1"/>
  <c r="EN64" i="1"/>
  <c r="EQ64" i="1"/>
  <c r="EN67" i="1"/>
  <c r="EQ67" i="1"/>
  <c r="EM70" i="1"/>
  <c r="EQ70" i="1"/>
  <c r="EM73" i="1"/>
  <c r="EQ73" i="1"/>
  <c r="EN76" i="1"/>
  <c r="EQ76" i="1"/>
  <c r="EQ10" i="1"/>
  <c r="EN10" i="1"/>
  <c r="CX76" i="1"/>
  <c r="CW76" i="1"/>
  <c r="DC74" i="1"/>
  <c r="Q49" i="3" s="1"/>
  <c r="CX73" i="1"/>
  <c r="CW73" i="1"/>
  <c r="DC71" i="1"/>
  <c r="Q47" i="3" s="1"/>
  <c r="CX70" i="1"/>
  <c r="CW70" i="1"/>
  <c r="DC68" i="1"/>
  <c r="Q45" i="3" s="1"/>
  <c r="W45" i="3" s="1"/>
  <c r="CX67" i="1"/>
  <c r="CW67" i="1"/>
  <c r="CX64" i="1"/>
  <c r="CW64" i="1"/>
  <c r="DA61" i="1"/>
  <c r="CZ61" i="1"/>
  <c r="CX61" i="1"/>
  <c r="CW61" i="1"/>
  <c r="DC59" i="1"/>
  <c r="Q39" i="3" s="1"/>
  <c r="DA58" i="1"/>
  <c r="CZ58" i="1"/>
  <c r="CX58" i="1"/>
  <c r="CW58" i="1"/>
  <c r="DC56" i="1"/>
  <c r="Q37" i="3" s="1"/>
  <c r="DA55" i="1"/>
  <c r="CZ55" i="1"/>
  <c r="CX55" i="1"/>
  <c r="CW55" i="1"/>
  <c r="DC53" i="1"/>
  <c r="Q35" i="3" s="1"/>
  <c r="DA52" i="1"/>
  <c r="CZ52" i="1"/>
  <c r="CX52" i="1"/>
  <c r="CW52" i="1"/>
  <c r="DC50" i="1"/>
  <c r="Q33" i="3" s="1"/>
  <c r="DA49" i="1"/>
  <c r="CZ49" i="1"/>
  <c r="CX49" i="1"/>
  <c r="CW49" i="1"/>
  <c r="DC47" i="1"/>
  <c r="Q31" i="3" s="1"/>
  <c r="DA46" i="1"/>
  <c r="CZ46" i="1"/>
  <c r="CX46" i="1"/>
  <c r="CW46" i="1"/>
  <c r="DC44" i="1"/>
  <c r="Q29" i="3" s="1"/>
  <c r="DA43" i="1"/>
  <c r="CZ43" i="1"/>
  <c r="CX43" i="1"/>
  <c r="CW43" i="1"/>
  <c r="DC41" i="1"/>
  <c r="Q27" i="3" s="1"/>
  <c r="DA40" i="1"/>
  <c r="CZ40" i="1"/>
  <c r="CX40" i="1"/>
  <c r="CW40" i="1"/>
  <c r="DC38" i="1"/>
  <c r="Q25" i="3" s="1"/>
  <c r="DA37" i="1"/>
  <c r="CZ37" i="1"/>
  <c r="CX37" i="1"/>
  <c r="CW37" i="1"/>
  <c r="DC35" i="1"/>
  <c r="Q23" i="3" s="1"/>
  <c r="DA34" i="1"/>
  <c r="CZ34" i="1"/>
  <c r="CX34" i="1"/>
  <c r="CW34" i="1"/>
  <c r="DC32" i="1"/>
  <c r="Q21" i="3" s="1"/>
  <c r="DA31" i="1"/>
  <c r="CZ31" i="1"/>
  <c r="CX31" i="1"/>
  <c r="CW31" i="1"/>
  <c r="DC29" i="1"/>
  <c r="Q19" i="3" s="1"/>
  <c r="DA28" i="1"/>
  <c r="CZ28" i="1"/>
  <c r="CX28" i="1"/>
  <c r="CW28" i="1"/>
  <c r="DC26" i="1"/>
  <c r="Q17" i="3" s="1"/>
  <c r="DA25" i="1"/>
  <c r="CZ25" i="1"/>
  <c r="CX25" i="1"/>
  <c r="CW25" i="1"/>
  <c r="DC23" i="1"/>
  <c r="Q15" i="3" s="1"/>
  <c r="DA22" i="1"/>
  <c r="CZ22" i="1"/>
  <c r="CX22" i="1"/>
  <c r="CW22" i="1"/>
  <c r="DC20" i="1"/>
  <c r="Q13" i="3" s="1"/>
  <c r="DA19" i="1"/>
  <c r="CZ19" i="1"/>
  <c r="CX19" i="1"/>
  <c r="CW19" i="1"/>
  <c r="DC17" i="1"/>
  <c r="Q11" i="3" s="1"/>
  <c r="DA16" i="1"/>
  <c r="CZ16" i="1"/>
  <c r="CX16" i="1"/>
  <c r="CW16" i="1"/>
  <c r="DC14" i="1"/>
  <c r="Q9" i="3" s="1"/>
  <c r="DA13" i="1"/>
  <c r="CZ13" i="1"/>
  <c r="CX13" i="1"/>
  <c r="CW13" i="1"/>
  <c r="DC11" i="1"/>
  <c r="DA10" i="1"/>
  <c r="CZ10" i="1"/>
  <c r="CX10" i="1"/>
  <c r="CW10" i="1"/>
  <c r="CY8" i="1"/>
  <c r="CQ76" i="1"/>
  <c r="CP76" i="1"/>
  <c r="CJ76" i="1"/>
  <c r="CI76" i="1"/>
  <c r="P49" i="3"/>
  <c r="O49" i="3"/>
  <c r="CQ73" i="1"/>
  <c r="CP73" i="1"/>
  <c r="CJ73" i="1"/>
  <c r="CI73" i="1"/>
  <c r="P47" i="3"/>
  <c r="O47" i="3"/>
  <c r="CQ70" i="1"/>
  <c r="CP70" i="1"/>
  <c r="CJ70" i="1"/>
  <c r="CI70" i="1"/>
  <c r="CQ67" i="1"/>
  <c r="CP67" i="1"/>
  <c r="CJ67" i="1"/>
  <c r="CI67" i="1"/>
  <c r="CQ64" i="1"/>
  <c r="CP64" i="1"/>
  <c r="CJ64" i="1"/>
  <c r="CI64" i="1"/>
  <c r="CT61" i="1"/>
  <c r="CS61" i="1"/>
  <c r="CQ61" i="1"/>
  <c r="CP61" i="1"/>
  <c r="CM61" i="1"/>
  <c r="CL61" i="1"/>
  <c r="CJ61" i="1"/>
  <c r="CI61" i="1"/>
  <c r="P39" i="3"/>
  <c r="O39" i="3"/>
  <c r="CT58" i="1"/>
  <c r="CS58" i="1"/>
  <c r="CQ58" i="1"/>
  <c r="CP58" i="1"/>
  <c r="CM58" i="1"/>
  <c r="CL58" i="1"/>
  <c r="CJ58" i="1"/>
  <c r="CI58" i="1"/>
  <c r="P37" i="3"/>
  <c r="O37" i="3"/>
  <c r="CT55" i="1"/>
  <c r="CS55" i="1"/>
  <c r="CQ55" i="1"/>
  <c r="CP55" i="1"/>
  <c r="CM55" i="1"/>
  <c r="CL55" i="1"/>
  <c r="CJ55" i="1"/>
  <c r="CI55" i="1"/>
  <c r="P35" i="3"/>
  <c r="O35" i="3"/>
  <c r="CT52" i="1"/>
  <c r="CS52" i="1"/>
  <c r="CQ52" i="1"/>
  <c r="CP52" i="1"/>
  <c r="CM52" i="1"/>
  <c r="CL52" i="1"/>
  <c r="CJ52" i="1"/>
  <c r="CI52" i="1"/>
  <c r="P33" i="3"/>
  <c r="O33" i="3"/>
  <c r="CT49" i="1"/>
  <c r="CS49" i="1"/>
  <c r="CQ49" i="1"/>
  <c r="CP49" i="1"/>
  <c r="CM49" i="1"/>
  <c r="CL49" i="1"/>
  <c r="CJ49" i="1"/>
  <c r="CI49" i="1"/>
  <c r="P31" i="3"/>
  <c r="O31" i="3"/>
  <c r="CT46" i="1"/>
  <c r="CS46" i="1"/>
  <c r="CQ46" i="1"/>
  <c r="CP46" i="1"/>
  <c r="CM46" i="1"/>
  <c r="CL46" i="1"/>
  <c r="CJ46" i="1"/>
  <c r="CI46" i="1"/>
  <c r="P29" i="3"/>
  <c r="O29" i="3"/>
  <c r="CT43" i="1"/>
  <c r="CS43" i="1"/>
  <c r="CQ43" i="1"/>
  <c r="CP43" i="1"/>
  <c r="CM43" i="1"/>
  <c r="CL43" i="1"/>
  <c r="CJ43" i="1"/>
  <c r="CI43" i="1"/>
  <c r="P27" i="3"/>
  <c r="O27" i="3"/>
  <c r="CT40" i="1"/>
  <c r="CS40" i="1"/>
  <c r="CQ40" i="1"/>
  <c r="CP40" i="1"/>
  <c r="CM40" i="1"/>
  <c r="CL40" i="1"/>
  <c r="CJ40" i="1"/>
  <c r="CI40" i="1"/>
  <c r="P25" i="3"/>
  <c r="O25" i="3"/>
  <c r="CT37" i="1"/>
  <c r="CS37" i="1"/>
  <c r="CQ37" i="1"/>
  <c r="CP37" i="1"/>
  <c r="CM37" i="1"/>
  <c r="CL37" i="1"/>
  <c r="CJ37" i="1"/>
  <c r="CI37" i="1"/>
  <c r="P23" i="3"/>
  <c r="O23" i="3"/>
  <c r="CT34" i="1"/>
  <c r="CS34" i="1"/>
  <c r="CQ34" i="1"/>
  <c r="CP34" i="1"/>
  <c r="CM34" i="1"/>
  <c r="CL34" i="1"/>
  <c r="CJ34" i="1"/>
  <c r="CI34" i="1"/>
  <c r="P21" i="3"/>
  <c r="O21" i="3"/>
  <c r="CT31" i="1"/>
  <c r="CS31" i="1"/>
  <c r="CQ31" i="1"/>
  <c r="CP31" i="1"/>
  <c r="CM31" i="1"/>
  <c r="CL31" i="1"/>
  <c r="CJ31" i="1"/>
  <c r="CI31" i="1"/>
  <c r="P19" i="3"/>
  <c r="O19" i="3"/>
  <c r="CT28" i="1"/>
  <c r="CS28" i="1"/>
  <c r="CQ28" i="1"/>
  <c r="CP28" i="1"/>
  <c r="CM28" i="1"/>
  <c r="CL28" i="1"/>
  <c r="CJ28" i="1"/>
  <c r="CI28" i="1"/>
  <c r="P17" i="3"/>
  <c r="O17" i="3"/>
  <c r="CT25" i="1"/>
  <c r="CS25" i="1"/>
  <c r="CQ25" i="1"/>
  <c r="CP25" i="1"/>
  <c r="CM25" i="1"/>
  <c r="CL25" i="1"/>
  <c r="CJ25" i="1"/>
  <c r="CI25" i="1"/>
  <c r="P15" i="3"/>
  <c r="O15" i="3"/>
  <c r="CT22" i="1"/>
  <c r="CS22" i="1"/>
  <c r="CQ22" i="1"/>
  <c r="CP22" i="1"/>
  <c r="CM22" i="1"/>
  <c r="CL22" i="1"/>
  <c r="CJ22" i="1"/>
  <c r="CI22" i="1"/>
  <c r="P13" i="3"/>
  <c r="O13" i="3"/>
  <c r="CT19" i="1"/>
  <c r="CS19" i="1"/>
  <c r="CQ19" i="1"/>
  <c r="CP19" i="1"/>
  <c r="CM19" i="1"/>
  <c r="CL19" i="1"/>
  <c r="CJ19" i="1"/>
  <c r="CI19" i="1"/>
  <c r="P11" i="3"/>
  <c r="O11" i="3"/>
  <c r="CT16" i="1"/>
  <c r="CS16" i="1"/>
  <c r="CQ16" i="1"/>
  <c r="CP16" i="1"/>
  <c r="CM16" i="1"/>
  <c r="CL16" i="1"/>
  <c r="CJ16" i="1"/>
  <c r="CI16" i="1"/>
  <c r="CT13" i="1"/>
  <c r="CS13" i="1"/>
  <c r="CQ13" i="1"/>
  <c r="CP13" i="1"/>
  <c r="CM13" i="1"/>
  <c r="CL13" i="1"/>
  <c r="CJ13" i="1"/>
  <c r="CI13" i="1"/>
  <c r="P7" i="3"/>
  <c r="O7" i="3"/>
  <c r="CT10" i="1"/>
  <c r="CS10" i="1"/>
  <c r="CQ10" i="1"/>
  <c r="CP10" i="1"/>
  <c r="CM10" i="1"/>
  <c r="CL10" i="1"/>
  <c r="CJ10" i="1"/>
  <c r="CI10" i="1"/>
  <c r="CR8" i="1"/>
  <c r="CK8" i="1"/>
  <c r="CC76" i="1"/>
  <c r="CB76" i="1"/>
  <c r="BV76" i="1"/>
  <c r="BU76" i="1"/>
  <c r="N49" i="3"/>
  <c r="M49" i="3"/>
  <c r="CC73" i="1"/>
  <c r="CB73" i="1"/>
  <c r="BV73" i="1"/>
  <c r="BU73" i="1"/>
  <c r="N47" i="3"/>
  <c r="M47" i="3"/>
  <c r="CC70" i="1"/>
  <c r="CB70" i="1"/>
  <c r="BV70" i="1"/>
  <c r="BU70" i="1"/>
  <c r="CC67" i="1"/>
  <c r="CB67" i="1"/>
  <c r="BV67" i="1"/>
  <c r="BU67" i="1"/>
  <c r="N43" i="3"/>
  <c r="CC64" i="1"/>
  <c r="CB64" i="1"/>
  <c r="BV64" i="1"/>
  <c r="BU64" i="1"/>
  <c r="CF61" i="1"/>
  <c r="CE61" i="1"/>
  <c r="CC61" i="1"/>
  <c r="CB61" i="1"/>
  <c r="BY61" i="1"/>
  <c r="BX61" i="1"/>
  <c r="BV61" i="1"/>
  <c r="BU61" i="1"/>
  <c r="N39" i="3"/>
  <c r="M39" i="3"/>
  <c r="CF58" i="1"/>
  <c r="CE58" i="1"/>
  <c r="CC58" i="1"/>
  <c r="CB58" i="1"/>
  <c r="BY58" i="1"/>
  <c r="BX58" i="1"/>
  <c r="BV58" i="1"/>
  <c r="BU58" i="1"/>
  <c r="N37" i="3"/>
  <c r="M37" i="3"/>
  <c r="CF55" i="1"/>
  <c r="CE55" i="1"/>
  <c r="CC55" i="1"/>
  <c r="CB55" i="1"/>
  <c r="BY55" i="1"/>
  <c r="BX55" i="1"/>
  <c r="BV55" i="1"/>
  <c r="BU55" i="1"/>
  <c r="N35" i="3"/>
  <c r="M35" i="3"/>
  <c r="CF52" i="1"/>
  <c r="CE52" i="1"/>
  <c r="CC52" i="1"/>
  <c r="CB52" i="1"/>
  <c r="BY52" i="1"/>
  <c r="BX52" i="1"/>
  <c r="BV52" i="1"/>
  <c r="BU52" i="1"/>
  <c r="N33" i="3"/>
  <c r="M33" i="3"/>
  <c r="CF49" i="1"/>
  <c r="CE49" i="1"/>
  <c r="CC49" i="1"/>
  <c r="CB49" i="1"/>
  <c r="BY49" i="1"/>
  <c r="BX49" i="1"/>
  <c r="BV49" i="1"/>
  <c r="BU49" i="1"/>
  <c r="N31" i="3"/>
  <c r="M31" i="3"/>
  <c r="CF46" i="1"/>
  <c r="CE46" i="1"/>
  <c r="CC46" i="1"/>
  <c r="CB46" i="1"/>
  <c r="BY46" i="1"/>
  <c r="BX46" i="1"/>
  <c r="BV46" i="1"/>
  <c r="BU46" i="1"/>
  <c r="N29" i="3"/>
  <c r="M29" i="3"/>
  <c r="CF43" i="1"/>
  <c r="CE43" i="1"/>
  <c r="CC43" i="1"/>
  <c r="CB43" i="1"/>
  <c r="BY43" i="1"/>
  <c r="BX43" i="1"/>
  <c r="BV43" i="1"/>
  <c r="BU43" i="1"/>
  <c r="N27" i="3"/>
  <c r="M27" i="3"/>
  <c r="CF40" i="1"/>
  <c r="CE40" i="1"/>
  <c r="CC40" i="1"/>
  <c r="CB40" i="1"/>
  <c r="BY40" i="1"/>
  <c r="BX40" i="1"/>
  <c r="BV40" i="1"/>
  <c r="BU40" i="1"/>
  <c r="N25" i="3"/>
  <c r="M25" i="3"/>
  <c r="CF37" i="1"/>
  <c r="CE37" i="1"/>
  <c r="CC37" i="1"/>
  <c r="CB37" i="1"/>
  <c r="BY37" i="1"/>
  <c r="BX37" i="1"/>
  <c r="BV37" i="1"/>
  <c r="BU37" i="1"/>
  <c r="N23" i="3"/>
  <c r="M23" i="3"/>
  <c r="CF34" i="1"/>
  <c r="CE34" i="1"/>
  <c r="CC34" i="1"/>
  <c r="CB34" i="1"/>
  <c r="BY34" i="1"/>
  <c r="BX34" i="1"/>
  <c r="BV34" i="1"/>
  <c r="BU34" i="1"/>
  <c r="N21" i="3"/>
  <c r="M21" i="3"/>
  <c r="CF31" i="1"/>
  <c r="CE31" i="1"/>
  <c r="CC31" i="1"/>
  <c r="CB31" i="1"/>
  <c r="BY31" i="1"/>
  <c r="BX31" i="1"/>
  <c r="BV31" i="1"/>
  <c r="BU31" i="1"/>
  <c r="N19" i="3"/>
  <c r="M19" i="3"/>
  <c r="CF28" i="1"/>
  <c r="CE28" i="1"/>
  <c r="CC28" i="1"/>
  <c r="CB28" i="1"/>
  <c r="BY28" i="1"/>
  <c r="BX28" i="1"/>
  <c r="BV28" i="1"/>
  <c r="BU28" i="1"/>
  <c r="N17" i="3"/>
  <c r="M17" i="3"/>
  <c r="CF25" i="1"/>
  <c r="CE25" i="1"/>
  <c r="CC25" i="1"/>
  <c r="CB25" i="1"/>
  <c r="BY25" i="1"/>
  <c r="BX25" i="1"/>
  <c r="BV25" i="1"/>
  <c r="BU25" i="1"/>
  <c r="N15" i="3"/>
  <c r="M15" i="3"/>
  <c r="CF22" i="1"/>
  <c r="CE22" i="1"/>
  <c r="CC22" i="1"/>
  <c r="CB22" i="1"/>
  <c r="BY22" i="1"/>
  <c r="BX22" i="1"/>
  <c r="BV22" i="1"/>
  <c r="BU22" i="1"/>
  <c r="N13" i="3"/>
  <c r="M13" i="3"/>
  <c r="CF19" i="1"/>
  <c r="CE19" i="1"/>
  <c r="CC19" i="1"/>
  <c r="CB19" i="1"/>
  <c r="BY19" i="1"/>
  <c r="BX19" i="1"/>
  <c r="BV19" i="1"/>
  <c r="BU19" i="1"/>
  <c r="N11" i="3"/>
  <c r="M11" i="3"/>
  <c r="CF16" i="1"/>
  <c r="CE16" i="1"/>
  <c r="CC16" i="1"/>
  <c r="CB16" i="1"/>
  <c r="BY16" i="1"/>
  <c r="BX16" i="1"/>
  <c r="BV16" i="1"/>
  <c r="BU16" i="1"/>
  <c r="CF13" i="1"/>
  <c r="CE13" i="1"/>
  <c r="CC13" i="1"/>
  <c r="CB13" i="1"/>
  <c r="BY13" i="1"/>
  <c r="BX13" i="1"/>
  <c r="BV13" i="1"/>
  <c r="BU13" i="1"/>
  <c r="N7" i="3"/>
  <c r="M7" i="3"/>
  <c r="CF10" i="1"/>
  <c r="CE10" i="1"/>
  <c r="CC10" i="1"/>
  <c r="CB10" i="1"/>
  <c r="BY10" i="1"/>
  <c r="BX10" i="1"/>
  <c r="BV10" i="1"/>
  <c r="BU10" i="1"/>
  <c r="CD8" i="1"/>
  <c r="BW8" i="1"/>
  <c r="BO76" i="1"/>
  <c r="BN76" i="1"/>
  <c r="BH76" i="1"/>
  <c r="BG76" i="1"/>
  <c r="L49" i="3"/>
  <c r="K49" i="3"/>
  <c r="BO73" i="1"/>
  <c r="BN73" i="1"/>
  <c r="BH73" i="1"/>
  <c r="BG73" i="1"/>
  <c r="L47" i="3"/>
  <c r="K47" i="3"/>
  <c r="BO70" i="1"/>
  <c r="BN70" i="1"/>
  <c r="BH70" i="1"/>
  <c r="BG70" i="1"/>
  <c r="BO67" i="1"/>
  <c r="BN67" i="1"/>
  <c r="BH67" i="1"/>
  <c r="BG67" i="1"/>
  <c r="BO64" i="1"/>
  <c r="BN64" i="1"/>
  <c r="BH64" i="1"/>
  <c r="BG64" i="1"/>
  <c r="BR61" i="1"/>
  <c r="BQ61" i="1"/>
  <c r="BO61" i="1"/>
  <c r="BN61" i="1"/>
  <c r="BK61" i="1"/>
  <c r="BJ61" i="1"/>
  <c r="BH61" i="1"/>
  <c r="BG61" i="1"/>
  <c r="L39" i="3"/>
  <c r="K39" i="3"/>
  <c r="BR58" i="1"/>
  <c r="BQ58" i="1"/>
  <c r="BO58" i="1"/>
  <c r="BN58" i="1"/>
  <c r="BK58" i="1"/>
  <c r="BJ58" i="1"/>
  <c r="BH58" i="1"/>
  <c r="BG58" i="1"/>
  <c r="L37" i="3"/>
  <c r="K37" i="3"/>
  <c r="BR55" i="1"/>
  <c r="BQ55" i="1"/>
  <c r="BO55" i="1"/>
  <c r="BN55" i="1"/>
  <c r="BK55" i="1"/>
  <c r="BJ55" i="1"/>
  <c r="BH55" i="1"/>
  <c r="BG55" i="1"/>
  <c r="L35" i="3"/>
  <c r="K35" i="3"/>
  <c r="BR52" i="1"/>
  <c r="BQ52" i="1"/>
  <c r="BO52" i="1"/>
  <c r="BN52" i="1"/>
  <c r="BK52" i="1"/>
  <c r="BJ52" i="1"/>
  <c r="BH52" i="1"/>
  <c r="BG52" i="1"/>
  <c r="L33" i="3"/>
  <c r="K33" i="3"/>
  <c r="BR49" i="1"/>
  <c r="BQ49" i="1"/>
  <c r="BO49" i="1"/>
  <c r="BN49" i="1"/>
  <c r="BK49" i="1"/>
  <c r="BJ49" i="1"/>
  <c r="BH49" i="1"/>
  <c r="BG49" i="1"/>
  <c r="L31" i="3"/>
  <c r="K31" i="3"/>
  <c r="BR46" i="1"/>
  <c r="BQ46" i="1"/>
  <c r="BO46" i="1"/>
  <c r="BN46" i="1"/>
  <c r="BK46" i="1"/>
  <c r="BJ46" i="1"/>
  <c r="BH46" i="1"/>
  <c r="BG46" i="1"/>
  <c r="L29" i="3"/>
  <c r="K29" i="3"/>
  <c r="BR43" i="1"/>
  <c r="BQ43" i="1"/>
  <c r="BO43" i="1"/>
  <c r="BN43" i="1"/>
  <c r="BK43" i="1"/>
  <c r="BJ43" i="1"/>
  <c r="BH43" i="1"/>
  <c r="BG43" i="1"/>
  <c r="L27" i="3"/>
  <c r="K27" i="3"/>
  <c r="BR40" i="1"/>
  <c r="BQ40" i="1"/>
  <c r="BO40" i="1"/>
  <c r="BN40" i="1"/>
  <c r="BK40" i="1"/>
  <c r="BJ40" i="1"/>
  <c r="BH40" i="1"/>
  <c r="BG40" i="1"/>
  <c r="L25" i="3"/>
  <c r="K25" i="3"/>
  <c r="BR37" i="1"/>
  <c r="BQ37" i="1"/>
  <c r="BO37" i="1"/>
  <c r="BN37" i="1"/>
  <c r="BK37" i="1"/>
  <c r="BJ37" i="1"/>
  <c r="BH37" i="1"/>
  <c r="BG37" i="1"/>
  <c r="L23" i="3"/>
  <c r="K23" i="3"/>
  <c r="BR34" i="1"/>
  <c r="BQ34" i="1"/>
  <c r="BO34" i="1"/>
  <c r="BN34" i="1"/>
  <c r="BK34" i="1"/>
  <c r="BJ34" i="1"/>
  <c r="BH34" i="1"/>
  <c r="BG34" i="1"/>
  <c r="L21" i="3"/>
  <c r="K21" i="3"/>
  <c r="BR31" i="1"/>
  <c r="BQ31" i="1"/>
  <c r="BO31" i="1"/>
  <c r="BN31" i="1"/>
  <c r="BK31" i="1"/>
  <c r="BJ31" i="1"/>
  <c r="BH31" i="1"/>
  <c r="BG31" i="1"/>
  <c r="L19" i="3"/>
  <c r="K19" i="3"/>
  <c r="BR28" i="1"/>
  <c r="BQ28" i="1"/>
  <c r="BO28" i="1"/>
  <c r="BN28" i="1"/>
  <c r="BK28" i="1"/>
  <c r="BJ28" i="1"/>
  <c r="BH28" i="1"/>
  <c r="BG28" i="1"/>
  <c r="L17" i="3"/>
  <c r="K17" i="3"/>
  <c r="BR25" i="1"/>
  <c r="BQ25" i="1"/>
  <c r="BO25" i="1"/>
  <c r="BN25" i="1"/>
  <c r="BK25" i="1"/>
  <c r="BJ25" i="1"/>
  <c r="BH25" i="1"/>
  <c r="BG25" i="1"/>
  <c r="L15" i="3"/>
  <c r="K15" i="3"/>
  <c r="BR22" i="1"/>
  <c r="BQ22" i="1"/>
  <c r="BO22" i="1"/>
  <c r="BN22" i="1"/>
  <c r="BK22" i="1"/>
  <c r="BJ22" i="1"/>
  <c r="BH22" i="1"/>
  <c r="BG22" i="1"/>
  <c r="L13" i="3"/>
  <c r="K13" i="3"/>
  <c r="BR19" i="1"/>
  <c r="BQ19" i="1"/>
  <c r="BO19" i="1"/>
  <c r="BN19" i="1"/>
  <c r="BK19" i="1"/>
  <c r="BJ19" i="1"/>
  <c r="BH19" i="1"/>
  <c r="BG19" i="1"/>
  <c r="L11" i="3"/>
  <c r="K11" i="3"/>
  <c r="BR16" i="1"/>
  <c r="BQ16" i="1"/>
  <c r="BO16" i="1"/>
  <c r="BN16" i="1"/>
  <c r="BK16" i="1"/>
  <c r="BJ16" i="1"/>
  <c r="BH16" i="1"/>
  <c r="BG16" i="1"/>
  <c r="BR13" i="1"/>
  <c r="BQ13" i="1"/>
  <c r="BO13" i="1"/>
  <c r="BN13" i="1"/>
  <c r="BK13" i="1"/>
  <c r="BJ13" i="1"/>
  <c r="BH13" i="1"/>
  <c r="BG13" i="1"/>
  <c r="L7" i="3"/>
  <c r="K7" i="3"/>
  <c r="BR10" i="1"/>
  <c r="BQ10" i="1"/>
  <c r="BO10" i="1"/>
  <c r="BN10" i="1"/>
  <c r="BK10" i="1"/>
  <c r="BJ10" i="1"/>
  <c r="BH10" i="1"/>
  <c r="BG10" i="1"/>
  <c r="BP8" i="1"/>
  <c r="BI8" i="1"/>
  <c r="BA76" i="1"/>
  <c r="AZ76" i="1"/>
  <c r="AT76" i="1"/>
  <c r="AS76" i="1"/>
  <c r="I49" i="3"/>
  <c r="BA73" i="1"/>
  <c r="AZ73" i="1"/>
  <c r="AT73" i="1"/>
  <c r="AS73" i="1"/>
  <c r="J47" i="3"/>
  <c r="I47" i="3"/>
  <c r="BA70" i="1"/>
  <c r="AZ70" i="1"/>
  <c r="AT70" i="1"/>
  <c r="AS70" i="1"/>
  <c r="BA67" i="1"/>
  <c r="AZ67" i="1"/>
  <c r="AT67" i="1"/>
  <c r="AS67" i="1"/>
  <c r="BA64" i="1"/>
  <c r="AZ64" i="1"/>
  <c r="AT64" i="1"/>
  <c r="AS64" i="1"/>
  <c r="BD61" i="1"/>
  <c r="BC61" i="1"/>
  <c r="BA61" i="1"/>
  <c r="AZ61" i="1"/>
  <c r="AW61" i="1"/>
  <c r="AV61" i="1"/>
  <c r="AT61" i="1"/>
  <c r="AS61" i="1"/>
  <c r="J39" i="3"/>
  <c r="I39" i="3"/>
  <c r="BD58" i="1"/>
  <c r="BC58" i="1"/>
  <c r="BA58" i="1"/>
  <c r="AZ58" i="1"/>
  <c r="AW58" i="1"/>
  <c r="AV58" i="1"/>
  <c r="AT58" i="1"/>
  <c r="AS58" i="1"/>
  <c r="J37" i="3"/>
  <c r="I37" i="3"/>
  <c r="BD55" i="1"/>
  <c r="BC55" i="1"/>
  <c r="BE55" i="1" s="1"/>
  <c r="BA55" i="1"/>
  <c r="AZ55" i="1"/>
  <c r="AW55" i="1"/>
  <c r="AV55" i="1"/>
  <c r="AT55" i="1"/>
  <c r="AS55" i="1"/>
  <c r="J35" i="3"/>
  <c r="I35" i="3"/>
  <c r="BD52" i="1"/>
  <c r="BC52" i="1"/>
  <c r="BA52" i="1"/>
  <c r="AZ52" i="1"/>
  <c r="AW52" i="1"/>
  <c r="AV52" i="1"/>
  <c r="AT52" i="1"/>
  <c r="AS52" i="1"/>
  <c r="J33" i="3"/>
  <c r="I33" i="3"/>
  <c r="BD49" i="1"/>
  <c r="BC49" i="1"/>
  <c r="BA49" i="1"/>
  <c r="AZ49" i="1"/>
  <c r="AW49" i="1"/>
  <c r="AV49" i="1"/>
  <c r="AT49" i="1"/>
  <c r="AS49" i="1"/>
  <c r="J31" i="3"/>
  <c r="I31" i="3"/>
  <c r="BD46" i="1"/>
  <c r="BC46" i="1"/>
  <c r="BA46" i="1"/>
  <c r="AZ46" i="1"/>
  <c r="AW46" i="1"/>
  <c r="AV46" i="1"/>
  <c r="AT46" i="1"/>
  <c r="AS46" i="1"/>
  <c r="J29" i="3"/>
  <c r="I29" i="3"/>
  <c r="BD43" i="1"/>
  <c r="BC43" i="1"/>
  <c r="BA43" i="1"/>
  <c r="AZ43" i="1"/>
  <c r="AW43" i="1"/>
  <c r="AV43" i="1"/>
  <c r="AT43" i="1"/>
  <c r="AS43" i="1"/>
  <c r="J27" i="3"/>
  <c r="I27" i="3"/>
  <c r="BD40" i="1"/>
  <c r="BC40" i="1"/>
  <c r="BA40" i="1"/>
  <c r="AZ40" i="1"/>
  <c r="AW40" i="1"/>
  <c r="AV40" i="1"/>
  <c r="AT40" i="1"/>
  <c r="AS40" i="1"/>
  <c r="J25" i="3"/>
  <c r="I25" i="3"/>
  <c r="BD37" i="1"/>
  <c r="BC37" i="1"/>
  <c r="BA37" i="1"/>
  <c r="AZ37" i="1"/>
  <c r="AW37" i="1"/>
  <c r="AV37" i="1"/>
  <c r="AT37" i="1"/>
  <c r="AS37" i="1"/>
  <c r="J23" i="3"/>
  <c r="I23" i="3"/>
  <c r="BD34" i="1"/>
  <c r="BC34" i="1"/>
  <c r="BA34" i="1"/>
  <c r="AZ34" i="1"/>
  <c r="AW34" i="1"/>
  <c r="AV34" i="1"/>
  <c r="AT34" i="1"/>
  <c r="AS34" i="1"/>
  <c r="J21" i="3"/>
  <c r="I21" i="3"/>
  <c r="BD31" i="1"/>
  <c r="BC31" i="1"/>
  <c r="BA31" i="1"/>
  <c r="AZ31" i="1"/>
  <c r="AW31" i="1"/>
  <c r="AV31" i="1"/>
  <c r="AT31" i="1"/>
  <c r="AS31" i="1"/>
  <c r="J19" i="3"/>
  <c r="I19" i="3"/>
  <c r="BD28" i="1"/>
  <c r="BC28" i="1"/>
  <c r="BA28" i="1"/>
  <c r="AZ28" i="1"/>
  <c r="AW28" i="1"/>
  <c r="AV28" i="1"/>
  <c r="AT28" i="1"/>
  <c r="AS28" i="1"/>
  <c r="J17" i="3"/>
  <c r="I17" i="3"/>
  <c r="BD25" i="1"/>
  <c r="BC25" i="1"/>
  <c r="BA25" i="1"/>
  <c r="AZ25" i="1"/>
  <c r="AW25" i="1"/>
  <c r="AV25" i="1"/>
  <c r="AT25" i="1"/>
  <c r="AS25" i="1"/>
  <c r="J15" i="3"/>
  <c r="I15" i="3"/>
  <c r="BD22" i="1"/>
  <c r="BC22" i="1"/>
  <c r="BA22" i="1"/>
  <c r="AZ22" i="1"/>
  <c r="AW22" i="1"/>
  <c r="AV22" i="1"/>
  <c r="AT22" i="1"/>
  <c r="AS22" i="1"/>
  <c r="J13" i="3"/>
  <c r="I13" i="3"/>
  <c r="BD19" i="1"/>
  <c r="BC19" i="1"/>
  <c r="BA19" i="1"/>
  <c r="AZ19" i="1"/>
  <c r="AW19" i="1"/>
  <c r="AV19" i="1"/>
  <c r="AT19" i="1"/>
  <c r="AS19" i="1"/>
  <c r="J11" i="3"/>
  <c r="I11" i="3"/>
  <c r="BD16" i="1"/>
  <c r="BC16" i="1"/>
  <c r="BA16" i="1"/>
  <c r="AZ16" i="1"/>
  <c r="AW16" i="1"/>
  <c r="AV16" i="1"/>
  <c r="AT16" i="1"/>
  <c r="AS16" i="1"/>
  <c r="BD13" i="1"/>
  <c r="BC13" i="1"/>
  <c r="BA13" i="1"/>
  <c r="AZ13" i="1"/>
  <c r="AW13" i="1"/>
  <c r="AV13" i="1"/>
  <c r="AT13" i="1"/>
  <c r="AS13" i="1"/>
  <c r="J7" i="3"/>
  <c r="I7" i="3"/>
  <c r="BD10" i="1"/>
  <c r="BC10" i="1"/>
  <c r="BA10" i="1"/>
  <c r="AZ10" i="1"/>
  <c r="AW10" i="1"/>
  <c r="AV10" i="1"/>
  <c r="AT10" i="1"/>
  <c r="AS10" i="1"/>
  <c r="BB8" i="1"/>
  <c r="AU8" i="1"/>
  <c r="AM76" i="1"/>
  <c r="AL76" i="1"/>
  <c r="AF76" i="1"/>
  <c r="AE76" i="1"/>
  <c r="Y76" i="1"/>
  <c r="X76" i="1"/>
  <c r="R76" i="1"/>
  <c r="Q76" i="1"/>
  <c r="K76" i="1"/>
  <c r="J76" i="1"/>
  <c r="G76" i="1"/>
  <c r="F76" i="1"/>
  <c r="D76" i="1"/>
  <c r="C76" i="1"/>
  <c r="AM73" i="1"/>
  <c r="AL73" i="1"/>
  <c r="AF73" i="1"/>
  <c r="AE73" i="1"/>
  <c r="Y73" i="1"/>
  <c r="X73" i="1"/>
  <c r="R73" i="1"/>
  <c r="Q73" i="1"/>
  <c r="K73" i="1"/>
  <c r="J73" i="1"/>
  <c r="G73" i="1"/>
  <c r="F73" i="1"/>
  <c r="D73" i="1"/>
  <c r="C73" i="1"/>
  <c r="AM70" i="1"/>
  <c r="AL70" i="1"/>
  <c r="AF70" i="1"/>
  <c r="AE70" i="1"/>
  <c r="Y70" i="1"/>
  <c r="X70" i="1"/>
  <c r="R70" i="1"/>
  <c r="Q70" i="1"/>
  <c r="K70" i="1"/>
  <c r="J70" i="1"/>
  <c r="G70" i="1"/>
  <c r="F70" i="1"/>
  <c r="D70" i="1"/>
  <c r="C70" i="1"/>
  <c r="AM67" i="1"/>
  <c r="AL67" i="1"/>
  <c r="AF67" i="1"/>
  <c r="AE67" i="1"/>
  <c r="Y67" i="1"/>
  <c r="X67" i="1"/>
  <c r="R67" i="1"/>
  <c r="Q67" i="1"/>
  <c r="K67" i="1"/>
  <c r="J67" i="1"/>
  <c r="G67" i="1"/>
  <c r="F67" i="1"/>
  <c r="D67" i="1"/>
  <c r="C67" i="1"/>
  <c r="AM64" i="1"/>
  <c r="AL64" i="1"/>
  <c r="AF64" i="1"/>
  <c r="AE64" i="1"/>
  <c r="Y64" i="1"/>
  <c r="X64" i="1"/>
  <c r="R64" i="1"/>
  <c r="Q64" i="1"/>
  <c r="K64" i="1"/>
  <c r="J64" i="1"/>
  <c r="G64" i="1"/>
  <c r="F64" i="1"/>
  <c r="D64" i="1"/>
  <c r="C64" i="1"/>
  <c r="AP61" i="1"/>
  <c r="AO61" i="1"/>
  <c r="AM61" i="1"/>
  <c r="AL61" i="1"/>
  <c r="AI61" i="1"/>
  <c r="AH61" i="1"/>
  <c r="AF61" i="1"/>
  <c r="AE61" i="1"/>
  <c r="AB61" i="1"/>
  <c r="AA61" i="1"/>
  <c r="Y61" i="1"/>
  <c r="X61" i="1"/>
  <c r="U61" i="1"/>
  <c r="T61" i="1"/>
  <c r="R61" i="1"/>
  <c r="Q61" i="1"/>
  <c r="N61" i="1"/>
  <c r="M61" i="1"/>
  <c r="K61" i="1"/>
  <c r="J61" i="1"/>
  <c r="G61" i="1"/>
  <c r="F61" i="1"/>
  <c r="D61" i="1"/>
  <c r="C61" i="1"/>
  <c r="AP58" i="1"/>
  <c r="AO58" i="1"/>
  <c r="AM58" i="1"/>
  <c r="AL58" i="1"/>
  <c r="AI58" i="1"/>
  <c r="AH58" i="1"/>
  <c r="AF58" i="1"/>
  <c r="AE58" i="1"/>
  <c r="AB58" i="1"/>
  <c r="AA58" i="1"/>
  <c r="Y58" i="1"/>
  <c r="X58" i="1"/>
  <c r="U58" i="1"/>
  <c r="T58" i="1"/>
  <c r="R58" i="1"/>
  <c r="Q58" i="1"/>
  <c r="N58" i="1"/>
  <c r="M58" i="1"/>
  <c r="K58" i="1"/>
  <c r="J58" i="1"/>
  <c r="G58" i="1"/>
  <c r="F58" i="1"/>
  <c r="D58" i="1"/>
  <c r="C58" i="1"/>
  <c r="AP55" i="1"/>
  <c r="AO55" i="1"/>
  <c r="AM55" i="1"/>
  <c r="AL55" i="1"/>
  <c r="AI55" i="1"/>
  <c r="AH55" i="1"/>
  <c r="AF55" i="1"/>
  <c r="AE55" i="1"/>
  <c r="AB55" i="1"/>
  <c r="AA55" i="1"/>
  <c r="Y55" i="1"/>
  <c r="X55" i="1"/>
  <c r="U55" i="1"/>
  <c r="T55" i="1"/>
  <c r="R55" i="1"/>
  <c r="Q55" i="1"/>
  <c r="N55" i="1"/>
  <c r="M55" i="1"/>
  <c r="K55" i="1"/>
  <c r="J55" i="1"/>
  <c r="G55" i="1"/>
  <c r="F55" i="1"/>
  <c r="D55" i="1"/>
  <c r="C55" i="1"/>
  <c r="AP52" i="1"/>
  <c r="AO52" i="1"/>
  <c r="AM52" i="1"/>
  <c r="AL52" i="1"/>
  <c r="AI52" i="1"/>
  <c r="AH52" i="1"/>
  <c r="AF52" i="1"/>
  <c r="AE52" i="1"/>
  <c r="AB52" i="1"/>
  <c r="AA52" i="1"/>
  <c r="Y52" i="1"/>
  <c r="X52" i="1"/>
  <c r="U52" i="1"/>
  <c r="T52" i="1"/>
  <c r="R52" i="1"/>
  <c r="Q52" i="1"/>
  <c r="N52" i="1"/>
  <c r="M52" i="1"/>
  <c r="K52" i="1"/>
  <c r="J52" i="1"/>
  <c r="G52" i="1"/>
  <c r="F52" i="1"/>
  <c r="D52" i="1"/>
  <c r="C52" i="1"/>
  <c r="AP49" i="1"/>
  <c r="AO49" i="1"/>
  <c r="AM49" i="1"/>
  <c r="AL49" i="1"/>
  <c r="AI49" i="1"/>
  <c r="AH49" i="1"/>
  <c r="AF49" i="1"/>
  <c r="AE49" i="1"/>
  <c r="AB49" i="1"/>
  <c r="AA49" i="1"/>
  <c r="Y49" i="1"/>
  <c r="X49" i="1"/>
  <c r="U49" i="1"/>
  <c r="T49" i="1"/>
  <c r="R49" i="1"/>
  <c r="Q49" i="1"/>
  <c r="N49" i="1"/>
  <c r="M49" i="1"/>
  <c r="K49" i="1"/>
  <c r="J49" i="1"/>
  <c r="G49" i="1"/>
  <c r="F49" i="1"/>
  <c r="D49" i="1"/>
  <c r="C49" i="1"/>
  <c r="AP46" i="1"/>
  <c r="AO46" i="1"/>
  <c r="AM46" i="1"/>
  <c r="AL46" i="1"/>
  <c r="AI46" i="1"/>
  <c r="AH46" i="1"/>
  <c r="AF46" i="1"/>
  <c r="AE46" i="1"/>
  <c r="AB46" i="1"/>
  <c r="AA46" i="1"/>
  <c r="Y46" i="1"/>
  <c r="X46" i="1"/>
  <c r="U46" i="1"/>
  <c r="T46" i="1"/>
  <c r="R46" i="1"/>
  <c r="Q46" i="1"/>
  <c r="N46" i="1"/>
  <c r="M46" i="1"/>
  <c r="K46" i="1"/>
  <c r="J46" i="1"/>
  <c r="G46" i="1"/>
  <c r="F46" i="1"/>
  <c r="D46" i="1"/>
  <c r="C46" i="1"/>
  <c r="AP43" i="1"/>
  <c r="AO43" i="1"/>
  <c r="AM43" i="1"/>
  <c r="AL43" i="1"/>
  <c r="AI43" i="1"/>
  <c r="AH43" i="1"/>
  <c r="AF43" i="1"/>
  <c r="AE43" i="1"/>
  <c r="AB43" i="1"/>
  <c r="AA43" i="1"/>
  <c r="Y43" i="1"/>
  <c r="X43" i="1"/>
  <c r="U43" i="1"/>
  <c r="T43" i="1"/>
  <c r="R43" i="1"/>
  <c r="Q43" i="1"/>
  <c r="N43" i="1"/>
  <c r="M43" i="1"/>
  <c r="K43" i="1"/>
  <c r="J43" i="1"/>
  <c r="G43" i="1"/>
  <c r="F43" i="1"/>
  <c r="D43" i="1"/>
  <c r="C43" i="1"/>
  <c r="AP40" i="1"/>
  <c r="AO40" i="1"/>
  <c r="AM40" i="1"/>
  <c r="AL40" i="1"/>
  <c r="AI40" i="1"/>
  <c r="AH40" i="1"/>
  <c r="AF40" i="1"/>
  <c r="AE40" i="1"/>
  <c r="AB40" i="1"/>
  <c r="AA40" i="1"/>
  <c r="Y40" i="1"/>
  <c r="X40" i="1"/>
  <c r="U40" i="1"/>
  <c r="T40" i="1"/>
  <c r="R40" i="1"/>
  <c r="Q40" i="1"/>
  <c r="N40" i="1"/>
  <c r="M40" i="1"/>
  <c r="K40" i="1"/>
  <c r="J40" i="1"/>
  <c r="G40" i="1"/>
  <c r="F40" i="1"/>
  <c r="D40" i="1"/>
  <c r="C40" i="1"/>
  <c r="AP37" i="1"/>
  <c r="AO37" i="1"/>
  <c r="AM37" i="1"/>
  <c r="AL37" i="1"/>
  <c r="AI37" i="1"/>
  <c r="AH37" i="1"/>
  <c r="AF37" i="1"/>
  <c r="AE37" i="1"/>
  <c r="AB37" i="1"/>
  <c r="AA37" i="1"/>
  <c r="Y37" i="1"/>
  <c r="X37" i="1"/>
  <c r="U37" i="1"/>
  <c r="T37" i="1"/>
  <c r="R37" i="1"/>
  <c r="Q37" i="1"/>
  <c r="N37" i="1"/>
  <c r="M37" i="1"/>
  <c r="K37" i="1"/>
  <c r="J37" i="1"/>
  <c r="G37" i="1"/>
  <c r="F37" i="1"/>
  <c r="D37" i="1"/>
  <c r="C37" i="1"/>
  <c r="AP34" i="1"/>
  <c r="AO34" i="1"/>
  <c r="AM34" i="1"/>
  <c r="AL34" i="1"/>
  <c r="AI34" i="1"/>
  <c r="AH34" i="1"/>
  <c r="AF34" i="1"/>
  <c r="AE34" i="1"/>
  <c r="AB34" i="1"/>
  <c r="AA34" i="1"/>
  <c r="Y34" i="1"/>
  <c r="X34" i="1"/>
  <c r="U34" i="1"/>
  <c r="T34" i="1"/>
  <c r="R34" i="1"/>
  <c r="Q34" i="1"/>
  <c r="N34" i="1"/>
  <c r="M34" i="1"/>
  <c r="K34" i="1"/>
  <c r="J34" i="1"/>
  <c r="G34" i="1"/>
  <c r="F34" i="1"/>
  <c r="D34" i="1"/>
  <c r="C34" i="1"/>
  <c r="AP31" i="1"/>
  <c r="AO31" i="1"/>
  <c r="AM31" i="1"/>
  <c r="AL31" i="1"/>
  <c r="AI31" i="1"/>
  <c r="AH31" i="1"/>
  <c r="AF31" i="1"/>
  <c r="AE31" i="1"/>
  <c r="AB31" i="1"/>
  <c r="AA31" i="1"/>
  <c r="Y31" i="1"/>
  <c r="X31" i="1"/>
  <c r="U31" i="1"/>
  <c r="T31" i="1"/>
  <c r="R31" i="1"/>
  <c r="Q31" i="1"/>
  <c r="N31" i="1"/>
  <c r="M31" i="1"/>
  <c r="K31" i="1"/>
  <c r="J31" i="1"/>
  <c r="G31" i="1"/>
  <c r="F31" i="1"/>
  <c r="D31" i="1"/>
  <c r="C31" i="1"/>
  <c r="AP28" i="1"/>
  <c r="AO28" i="1"/>
  <c r="AM28" i="1"/>
  <c r="AL28" i="1"/>
  <c r="AI28" i="1"/>
  <c r="AH28" i="1"/>
  <c r="AF28" i="1"/>
  <c r="AE28" i="1"/>
  <c r="AB28" i="1"/>
  <c r="AA28" i="1"/>
  <c r="Y28" i="1"/>
  <c r="X28" i="1"/>
  <c r="U28" i="1"/>
  <c r="T28" i="1"/>
  <c r="R28" i="1"/>
  <c r="Q28" i="1"/>
  <c r="N28" i="1"/>
  <c r="M28" i="1"/>
  <c r="K28" i="1"/>
  <c r="J28" i="1"/>
  <c r="G28" i="1"/>
  <c r="F28" i="1"/>
  <c r="D28" i="1"/>
  <c r="C28" i="1"/>
  <c r="AP25" i="1"/>
  <c r="AO25" i="1"/>
  <c r="AM25" i="1"/>
  <c r="AL25" i="1"/>
  <c r="AI25" i="1"/>
  <c r="AH25" i="1"/>
  <c r="AF25" i="1"/>
  <c r="AE25" i="1"/>
  <c r="AB25" i="1"/>
  <c r="AA25" i="1"/>
  <c r="Y25" i="1"/>
  <c r="X25" i="1"/>
  <c r="U25" i="1"/>
  <c r="T25" i="1"/>
  <c r="R25" i="1"/>
  <c r="Q25" i="1"/>
  <c r="N25" i="1"/>
  <c r="M25" i="1"/>
  <c r="K25" i="1"/>
  <c r="J25" i="1"/>
  <c r="G25" i="1"/>
  <c r="F25" i="1"/>
  <c r="D25" i="1"/>
  <c r="C25" i="1"/>
  <c r="AP22" i="1"/>
  <c r="AO22" i="1"/>
  <c r="AM22" i="1"/>
  <c r="AL22" i="1"/>
  <c r="AI22" i="1"/>
  <c r="AH22" i="1"/>
  <c r="AF22" i="1"/>
  <c r="AE22" i="1"/>
  <c r="AB22" i="1"/>
  <c r="AA22" i="1"/>
  <c r="Y22" i="1"/>
  <c r="X22" i="1"/>
  <c r="U22" i="1"/>
  <c r="T22" i="1"/>
  <c r="R22" i="1"/>
  <c r="Q22" i="1"/>
  <c r="N22" i="1"/>
  <c r="M22" i="1"/>
  <c r="K22" i="1"/>
  <c r="J22" i="1"/>
  <c r="G22" i="1"/>
  <c r="F22" i="1"/>
  <c r="D22" i="1"/>
  <c r="C22" i="1"/>
  <c r="AP19" i="1"/>
  <c r="AO19" i="1"/>
  <c r="AM19" i="1"/>
  <c r="AL19" i="1"/>
  <c r="AI19" i="1"/>
  <c r="AH19" i="1"/>
  <c r="AF19" i="1"/>
  <c r="AE19" i="1"/>
  <c r="AB19" i="1"/>
  <c r="AA19" i="1"/>
  <c r="Y19" i="1"/>
  <c r="X19" i="1"/>
  <c r="U19" i="1"/>
  <c r="T19" i="1"/>
  <c r="R19" i="1"/>
  <c r="Q19" i="1"/>
  <c r="N19" i="1"/>
  <c r="M19" i="1"/>
  <c r="K19" i="1"/>
  <c r="J19" i="1"/>
  <c r="G19" i="1"/>
  <c r="F19" i="1"/>
  <c r="D19" i="1"/>
  <c r="C19" i="1"/>
  <c r="AP16" i="1"/>
  <c r="AO16" i="1"/>
  <c r="AM16" i="1"/>
  <c r="AL16" i="1"/>
  <c r="AI16" i="1"/>
  <c r="AH16" i="1"/>
  <c r="AF16" i="1"/>
  <c r="AE16" i="1"/>
  <c r="AB16" i="1"/>
  <c r="AA16" i="1"/>
  <c r="Y16" i="1"/>
  <c r="X16" i="1"/>
  <c r="U16" i="1"/>
  <c r="T16" i="1"/>
  <c r="R16" i="1"/>
  <c r="Q16" i="1"/>
  <c r="N16" i="1"/>
  <c r="M16" i="1"/>
  <c r="K16" i="1"/>
  <c r="J16" i="1"/>
  <c r="G16" i="1"/>
  <c r="F16" i="1"/>
  <c r="D16" i="1"/>
  <c r="C16" i="1"/>
  <c r="AP13" i="1"/>
  <c r="AO13" i="1"/>
  <c r="AM13" i="1"/>
  <c r="AL13" i="1"/>
  <c r="AI13" i="1"/>
  <c r="AH13" i="1"/>
  <c r="AF13" i="1"/>
  <c r="AE13" i="1"/>
  <c r="AB13" i="1"/>
  <c r="AA13" i="1"/>
  <c r="Y13" i="1"/>
  <c r="X13" i="1"/>
  <c r="U13" i="1"/>
  <c r="T13" i="1"/>
  <c r="R13" i="1"/>
  <c r="Q13" i="1"/>
  <c r="N13" i="1"/>
  <c r="M13" i="1"/>
  <c r="K13" i="1"/>
  <c r="J13" i="1"/>
  <c r="G13" i="1"/>
  <c r="F13" i="1"/>
  <c r="D13" i="1"/>
  <c r="C13" i="1"/>
  <c r="H49" i="3"/>
  <c r="H47" i="3"/>
  <c r="H39" i="3"/>
  <c r="H37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7" i="3"/>
  <c r="AN8" i="1"/>
  <c r="G49" i="3"/>
  <c r="G47" i="3"/>
  <c r="G39" i="3"/>
  <c r="G37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7" i="3"/>
  <c r="AG8" i="1"/>
  <c r="F49" i="3"/>
  <c r="F47" i="3"/>
  <c r="F39" i="3"/>
  <c r="F37" i="3"/>
  <c r="F35" i="3"/>
  <c r="F33" i="3"/>
  <c r="F31" i="3"/>
  <c r="F29" i="3"/>
  <c r="F27" i="3"/>
  <c r="F25" i="3"/>
  <c r="F23" i="3"/>
  <c r="F21" i="3"/>
  <c r="F19" i="3"/>
  <c r="F17" i="3"/>
  <c r="F15" i="3"/>
  <c r="F13" i="3"/>
  <c r="F11" i="3"/>
  <c r="F7" i="3"/>
  <c r="Z8" i="1"/>
  <c r="E49" i="3"/>
  <c r="E47" i="3"/>
  <c r="E39" i="3"/>
  <c r="E37" i="3"/>
  <c r="E35" i="3"/>
  <c r="E33" i="3"/>
  <c r="E31" i="3"/>
  <c r="E29" i="3"/>
  <c r="E27" i="3"/>
  <c r="E25" i="3"/>
  <c r="E23" i="3"/>
  <c r="E21" i="3"/>
  <c r="E19" i="3"/>
  <c r="E17" i="3"/>
  <c r="E15" i="3"/>
  <c r="E13" i="3"/>
  <c r="E11" i="3"/>
  <c r="E7" i="3"/>
  <c r="S8" i="1"/>
  <c r="D49" i="3"/>
  <c r="D47" i="3"/>
  <c r="D39" i="3"/>
  <c r="D37" i="3"/>
  <c r="D35" i="3"/>
  <c r="D33" i="3"/>
  <c r="D31" i="3"/>
  <c r="D29" i="3"/>
  <c r="D27" i="3"/>
  <c r="D25" i="3"/>
  <c r="D23" i="3"/>
  <c r="D21" i="3"/>
  <c r="D19" i="3"/>
  <c r="D17" i="3"/>
  <c r="D15" i="3"/>
  <c r="D13" i="3"/>
  <c r="D11" i="3"/>
  <c r="D7" i="3"/>
  <c r="L8" i="1"/>
  <c r="H8" i="1"/>
  <c r="H77" i="1" s="1"/>
  <c r="AP10" i="1"/>
  <c r="AP79" i="1" s="1"/>
  <c r="AO10" i="1"/>
  <c r="AM10" i="1"/>
  <c r="AL10" i="1"/>
  <c r="AI10" i="1"/>
  <c r="AI79" i="1" s="1"/>
  <c r="AH10" i="1"/>
  <c r="AF10" i="1"/>
  <c r="AE10" i="1"/>
  <c r="AB10" i="1"/>
  <c r="AB79" i="1" s="1"/>
  <c r="AA10" i="1"/>
  <c r="AA79" i="1" s="1"/>
  <c r="Y10" i="1"/>
  <c r="X10" i="1"/>
  <c r="U10" i="1"/>
  <c r="T10" i="1"/>
  <c r="T79" i="1" s="1"/>
  <c r="R10" i="1"/>
  <c r="Q10" i="1"/>
  <c r="N10" i="1"/>
  <c r="N79" i="1" s="1"/>
  <c r="M10" i="1"/>
  <c r="M79" i="1" s="1"/>
  <c r="K10" i="1"/>
  <c r="J10" i="1"/>
  <c r="G10" i="1"/>
  <c r="F10" i="1"/>
  <c r="D10" i="1"/>
  <c r="C10" i="1"/>
  <c r="C41" i="3"/>
  <c r="W41" i="3" s="1"/>
  <c r="C11" i="3"/>
  <c r="E8" i="1"/>
  <c r="E77" i="1" s="1"/>
  <c r="C1" i="1"/>
  <c r="D1" i="1" s="1"/>
  <c r="E1" i="1" s="1"/>
  <c r="F1" i="1" s="1"/>
  <c r="G1" i="1" s="1"/>
  <c r="H1" i="1" s="1"/>
  <c r="L25" i="2"/>
  <c r="P25" i="2" s="1"/>
  <c r="L19" i="2"/>
  <c r="P19" i="2" s="1"/>
  <c r="L18" i="2"/>
  <c r="P18" i="2" s="1"/>
  <c r="L17" i="2"/>
  <c r="P17" i="2" s="1"/>
  <c r="L16" i="2"/>
  <c r="P16" i="2" s="1"/>
  <c r="L15" i="2"/>
  <c r="P15" i="2" s="1"/>
  <c r="P14" i="2"/>
  <c r="L13" i="2"/>
  <c r="P13" i="2" s="1"/>
  <c r="L12" i="2"/>
  <c r="P12" i="2" s="1"/>
  <c r="L11" i="2"/>
  <c r="P11" i="2" s="1"/>
  <c r="L10" i="2"/>
  <c r="P10" i="2" s="1"/>
  <c r="L9" i="2"/>
  <c r="P9" i="2" s="1"/>
  <c r="L8" i="2"/>
  <c r="P8" i="2" s="1"/>
  <c r="L7" i="2"/>
  <c r="J79" i="1" l="1"/>
  <c r="X79" i="1"/>
  <c r="AH79" i="1"/>
  <c r="U79" i="1"/>
  <c r="Q79" i="1"/>
  <c r="F79" i="1"/>
  <c r="CB79" i="1"/>
  <c r="AE79" i="1"/>
  <c r="CJ79" i="1"/>
  <c r="CL79" i="1"/>
  <c r="CC79" i="1"/>
  <c r="CA8" i="1"/>
  <c r="CA77" i="1" s="1"/>
  <c r="BW77" i="1"/>
  <c r="CH8" i="1"/>
  <c r="CH77" i="1" s="1"/>
  <c r="CD77" i="1"/>
  <c r="CE79" i="1"/>
  <c r="CM79" i="1"/>
  <c r="CF79" i="1"/>
  <c r="CO8" i="1"/>
  <c r="CO77" i="1" s="1"/>
  <c r="CK77" i="1"/>
  <c r="BU79" i="1"/>
  <c r="CX79" i="1"/>
  <c r="BV79" i="1"/>
  <c r="C79" i="1"/>
  <c r="BX79" i="1"/>
  <c r="CT79" i="1"/>
  <c r="D79" i="1"/>
  <c r="AF79" i="1"/>
  <c r="BD79" i="1"/>
  <c r="BY79" i="1"/>
  <c r="CI79" i="1"/>
  <c r="CS79" i="1"/>
  <c r="CQ79" i="1"/>
  <c r="CP79" i="1"/>
  <c r="CV8" i="1"/>
  <c r="CV77" i="1" s="1"/>
  <c r="CR77" i="1"/>
  <c r="CZ79" i="1"/>
  <c r="DA79" i="1"/>
  <c r="AS79" i="1"/>
  <c r="BQ79" i="1"/>
  <c r="BT8" i="1"/>
  <c r="BP77" i="1"/>
  <c r="G79" i="1"/>
  <c r="AT79" i="1"/>
  <c r="BR79" i="1"/>
  <c r="AL79" i="1"/>
  <c r="AV79" i="1"/>
  <c r="BG79" i="1"/>
  <c r="BO79" i="1"/>
  <c r="K79" i="1"/>
  <c r="Y79" i="1"/>
  <c r="AR8" i="1"/>
  <c r="AR77" i="1" s="1"/>
  <c r="AN77" i="1"/>
  <c r="AM79" i="1"/>
  <c r="AW79" i="1"/>
  <c r="BH79" i="1"/>
  <c r="W11" i="3"/>
  <c r="AO79" i="1"/>
  <c r="AY8" i="1"/>
  <c r="AY77" i="1" s="1"/>
  <c r="AU77" i="1"/>
  <c r="AZ79" i="1"/>
  <c r="BJ79" i="1"/>
  <c r="BF8" i="1"/>
  <c r="BF77" i="1" s="1"/>
  <c r="BB77" i="1"/>
  <c r="BA79" i="1"/>
  <c r="BK79" i="1"/>
  <c r="BC79" i="1"/>
  <c r="BM8" i="1"/>
  <c r="BM77" i="1" s="1"/>
  <c r="BI77" i="1"/>
  <c r="BN79" i="1"/>
  <c r="DC8" i="1"/>
  <c r="DC77" i="1" s="1"/>
  <c r="CY77" i="1"/>
  <c r="CW79" i="1"/>
  <c r="Q7" i="3"/>
  <c r="AK8" i="1"/>
  <c r="AK77" i="1" s="1"/>
  <c r="AG77" i="1"/>
  <c r="AD8" i="1"/>
  <c r="AD77" i="1" s="1"/>
  <c r="Z77" i="1"/>
  <c r="R79" i="1"/>
  <c r="W8" i="1"/>
  <c r="W77" i="1" s="1"/>
  <c r="S77" i="1"/>
  <c r="P8" i="1"/>
  <c r="P77" i="1" s="1"/>
  <c r="L77" i="1"/>
  <c r="BW73" i="1"/>
  <c r="CA73" i="1" s="1"/>
  <c r="M48" i="3" s="1"/>
  <c r="CD76" i="1"/>
  <c r="CH76" i="1" s="1"/>
  <c r="N50" i="3" s="1"/>
  <c r="CU19" i="1"/>
  <c r="CN25" i="1"/>
  <c r="CU31" i="1"/>
  <c r="CN37" i="1"/>
  <c r="CN49" i="1"/>
  <c r="CU55" i="1"/>
  <c r="CN61" i="1"/>
  <c r="CD73" i="1"/>
  <c r="CH73" i="1" s="1"/>
  <c r="N48" i="3" s="1"/>
  <c r="CN16" i="1"/>
  <c r="CU22" i="1"/>
  <c r="CN28" i="1"/>
  <c r="CU34" i="1"/>
  <c r="CN40" i="1"/>
  <c r="CU46" i="1"/>
  <c r="CN52" i="1"/>
  <c r="CG13" i="1"/>
  <c r="BZ19" i="1"/>
  <c r="CG25" i="1"/>
  <c r="BZ31" i="1"/>
  <c r="BB73" i="1"/>
  <c r="BF73" i="1" s="1"/>
  <c r="J48" i="3" s="1"/>
  <c r="BL16" i="1"/>
  <c r="BS22" i="1"/>
  <c r="BL28" i="1"/>
  <c r="BS34" i="1"/>
  <c r="BL40" i="1"/>
  <c r="BS46" i="1"/>
  <c r="BL52" i="1"/>
  <c r="BI67" i="1"/>
  <c r="BM67" i="1" s="1"/>
  <c r="K44" i="3" s="1"/>
  <c r="L64" i="1"/>
  <c r="P64" i="1" s="1"/>
  <c r="D42" i="3" s="1"/>
  <c r="AN64" i="1"/>
  <c r="AR64" i="1" s="1"/>
  <c r="H42" i="3" s="1"/>
  <c r="S67" i="1"/>
  <c r="W67" i="1" s="1"/>
  <c r="E44" i="3" s="1"/>
  <c r="H73" i="1"/>
  <c r="AG73" i="1"/>
  <c r="AK73" i="1" s="1"/>
  <c r="G48" i="3" s="1"/>
  <c r="L76" i="1"/>
  <c r="P76" i="1" s="1"/>
  <c r="D50" i="3" s="1"/>
  <c r="AN76" i="1"/>
  <c r="AR76" i="1" s="1"/>
  <c r="H50" i="3" s="1"/>
  <c r="AX13" i="1"/>
  <c r="BE19" i="1"/>
  <c r="AX25" i="1"/>
  <c r="BE31" i="1"/>
  <c r="BE43" i="1"/>
  <c r="AX49" i="1"/>
  <c r="AX61" i="1"/>
  <c r="BB64" i="1"/>
  <c r="BF64" i="1" s="1"/>
  <c r="J42" i="3" s="1"/>
  <c r="CK70" i="1"/>
  <c r="CO70" i="1" s="1"/>
  <c r="O46" i="3" s="1"/>
  <c r="BW70" i="1"/>
  <c r="CA70" i="1" s="1"/>
  <c r="M46" i="3" s="1"/>
  <c r="CN13" i="1"/>
  <c r="CR64" i="1"/>
  <c r="CV64" i="1" s="1"/>
  <c r="P42" i="3" s="1"/>
  <c r="CU10" i="1"/>
  <c r="CR73" i="1"/>
  <c r="CV73" i="1" s="1"/>
  <c r="P48" i="3" s="1"/>
  <c r="E70" i="1"/>
  <c r="Z70" i="1"/>
  <c r="AD70" i="1" s="1"/>
  <c r="F46" i="3" s="1"/>
  <c r="AU70" i="1"/>
  <c r="AY70" i="1" s="1"/>
  <c r="I46" i="3" s="1"/>
  <c r="BP70" i="1"/>
  <c r="BT70" i="1" s="1"/>
  <c r="L46" i="3" s="1"/>
  <c r="BS58" i="1"/>
  <c r="CU43" i="1"/>
  <c r="BS10" i="1"/>
  <c r="CU58" i="1"/>
  <c r="CK67" i="1"/>
  <c r="CO67" i="1" s="1"/>
  <c r="O44" i="3" s="1"/>
  <c r="V13" i="1"/>
  <c r="AJ13" i="1"/>
  <c r="V16" i="1"/>
  <c r="V22" i="1"/>
  <c r="AJ22" i="1"/>
  <c r="V25" i="1"/>
  <c r="AJ25" i="1"/>
  <c r="V28" i="1"/>
  <c r="AJ28" i="1"/>
  <c r="V31" i="1"/>
  <c r="AJ31" i="1"/>
  <c r="V34" i="1"/>
  <c r="AJ34" i="1"/>
  <c r="V37" i="1"/>
  <c r="AJ37" i="1"/>
  <c r="V40" i="1"/>
  <c r="AJ40" i="1"/>
  <c r="BW67" i="1"/>
  <c r="CA67" i="1" s="1"/>
  <c r="M44" i="3" s="1"/>
  <c r="CD70" i="1"/>
  <c r="CH70" i="1" s="1"/>
  <c r="N46" i="3" s="1"/>
  <c r="CU13" i="1"/>
  <c r="CN19" i="1"/>
  <c r="CU25" i="1"/>
  <c r="CN31" i="1"/>
  <c r="CU37" i="1"/>
  <c r="CN43" i="1"/>
  <c r="CU49" i="1"/>
  <c r="CN55" i="1"/>
  <c r="CU61" i="1"/>
  <c r="CR67" i="1"/>
  <c r="CV67" i="1" s="1"/>
  <c r="P44" i="3" s="1"/>
  <c r="CK76" i="1"/>
  <c r="CO76" i="1" s="1"/>
  <c r="O50" i="3" s="1"/>
  <c r="CY67" i="1"/>
  <c r="DC67" i="1" s="1"/>
  <c r="Q44" i="3" s="1"/>
  <c r="CR70" i="1"/>
  <c r="CV70" i="1" s="1"/>
  <c r="P46" i="3" s="1"/>
  <c r="DB19" i="1"/>
  <c r="CY64" i="1"/>
  <c r="DC64" i="1" s="1"/>
  <c r="Q42" i="3" s="1"/>
  <c r="CY73" i="1"/>
  <c r="DC73" i="1" s="1"/>
  <c r="Q48" i="3" s="1"/>
  <c r="V43" i="1"/>
  <c r="DB43" i="1"/>
  <c r="AJ43" i="1"/>
  <c r="V46" i="1"/>
  <c r="AJ46" i="1"/>
  <c r="DB25" i="1"/>
  <c r="CG37" i="1"/>
  <c r="BZ55" i="1"/>
  <c r="DB40" i="1"/>
  <c r="Z64" i="1"/>
  <c r="AD64" i="1" s="1"/>
  <c r="F42" i="3" s="1"/>
  <c r="H67" i="1"/>
  <c r="AG67" i="1"/>
  <c r="AK67" i="1" s="1"/>
  <c r="G44" i="3" s="1"/>
  <c r="L70" i="1"/>
  <c r="P70" i="1" s="1"/>
  <c r="D46" i="3" s="1"/>
  <c r="AN70" i="1"/>
  <c r="AR70" i="1" s="1"/>
  <c r="H46" i="3" s="1"/>
  <c r="S73" i="1"/>
  <c r="W73" i="1" s="1"/>
  <c r="E48" i="3" s="1"/>
  <c r="E76" i="1"/>
  <c r="Z76" i="1"/>
  <c r="AD76" i="1" s="1"/>
  <c r="F50" i="3" s="1"/>
  <c r="BE13" i="1"/>
  <c r="AX19" i="1"/>
  <c r="BE25" i="1"/>
  <c r="AX31" i="1"/>
  <c r="BE37" i="1"/>
  <c r="AX43" i="1"/>
  <c r="BE49" i="1"/>
  <c r="AX55" i="1"/>
  <c r="BL46" i="1"/>
  <c r="BS52" i="1"/>
  <c r="BL58" i="1"/>
  <c r="BI64" i="1"/>
  <c r="BM64" i="1" s="1"/>
  <c r="K42" i="3" s="1"/>
  <c r="BI73" i="1"/>
  <c r="BM73" i="1" s="1"/>
  <c r="K48" i="3" s="1"/>
  <c r="BP76" i="1"/>
  <c r="BT76" i="1" s="1"/>
  <c r="L50" i="3" s="1"/>
  <c r="CG19" i="1"/>
  <c r="CG31" i="1"/>
  <c r="BZ37" i="1"/>
  <c r="CG43" i="1"/>
  <c r="BZ49" i="1"/>
  <c r="CG55" i="1"/>
  <c r="V49" i="1"/>
  <c r="DB49" i="1"/>
  <c r="BZ43" i="1"/>
  <c r="CG61" i="1"/>
  <c r="CY76" i="1"/>
  <c r="DC76" i="1" s="1"/>
  <c r="Q50" i="3" s="1"/>
  <c r="CD67" i="1"/>
  <c r="CH67" i="1" s="1"/>
  <c r="N44" i="3" s="1"/>
  <c r="BE61" i="1"/>
  <c r="BB67" i="1"/>
  <c r="BF67" i="1" s="1"/>
  <c r="J44" i="3" s="1"/>
  <c r="AU76" i="1"/>
  <c r="AY76" i="1" s="1"/>
  <c r="I50" i="3" s="1"/>
  <c r="BL10" i="1"/>
  <c r="BS16" i="1"/>
  <c r="BL22" i="1"/>
  <c r="BS28" i="1"/>
  <c r="BL34" i="1"/>
  <c r="BS40" i="1"/>
  <c r="BZ13" i="1"/>
  <c r="BZ25" i="1"/>
  <c r="BZ61" i="1"/>
  <c r="CD64" i="1"/>
  <c r="CH64" i="1" s="1"/>
  <c r="N42" i="3" s="1"/>
  <c r="DB28" i="1"/>
  <c r="DB52" i="1"/>
  <c r="AJ16" i="1"/>
  <c r="V19" i="1"/>
  <c r="AJ19" i="1"/>
  <c r="EP73" i="1"/>
  <c r="ER73" i="1" s="1"/>
  <c r="ER71" i="1"/>
  <c r="ER29" i="1"/>
  <c r="ER17" i="1"/>
  <c r="ES17" i="1" s="1"/>
  <c r="EP70" i="1"/>
  <c r="ER70" i="1" s="1"/>
  <c r="ER68" i="1"/>
  <c r="C25" i="3"/>
  <c r="W25" i="3" s="1"/>
  <c r="AX37" i="1"/>
  <c r="CG49" i="1"/>
  <c r="DB16" i="1"/>
  <c r="EP76" i="1"/>
  <c r="ER76" i="1" s="1"/>
  <c r="ER74" i="1"/>
  <c r="BW76" i="1"/>
  <c r="CA76" i="1" s="1"/>
  <c r="M50" i="3" s="1"/>
  <c r="CN10" i="1"/>
  <c r="CU16" i="1"/>
  <c r="CN22" i="1"/>
  <c r="CU28" i="1"/>
  <c r="CN34" i="1"/>
  <c r="CU40" i="1"/>
  <c r="CN46" i="1"/>
  <c r="CU52" i="1"/>
  <c r="CN58" i="1"/>
  <c r="CK64" i="1"/>
  <c r="CO64" i="1" s="1"/>
  <c r="O42" i="3" s="1"/>
  <c r="CK73" i="1"/>
  <c r="CO73" i="1" s="1"/>
  <c r="O48" i="3" s="1"/>
  <c r="CR76" i="1"/>
  <c r="CV76" i="1" s="1"/>
  <c r="P50" i="3" s="1"/>
  <c r="DB31" i="1"/>
  <c r="DB55" i="1"/>
  <c r="O13" i="1"/>
  <c r="AC13" i="1"/>
  <c r="AQ13" i="1"/>
  <c r="AC16" i="1"/>
  <c r="AQ16" i="1"/>
  <c r="O19" i="1"/>
  <c r="AC19" i="1"/>
  <c r="AQ19" i="1"/>
  <c r="O22" i="1"/>
  <c r="AC22" i="1"/>
  <c r="AQ22" i="1"/>
  <c r="O25" i="1"/>
  <c r="AC25" i="1"/>
  <c r="AQ25" i="1"/>
  <c r="O28" i="1"/>
  <c r="AC28" i="1"/>
  <c r="AQ28" i="1"/>
  <c r="O31" i="1"/>
  <c r="AC31" i="1"/>
  <c r="AQ31" i="1"/>
  <c r="O34" i="1"/>
  <c r="AC34" i="1"/>
  <c r="AQ34" i="1"/>
  <c r="O37" i="1"/>
  <c r="AC37" i="1"/>
  <c r="AQ37" i="1"/>
  <c r="O40" i="1"/>
  <c r="AC40" i="1"/>
  <c r="AQ40" i="1"/>
  <c r="O43" i="1"/>
  <c r="AC43" i="1"/>
  <c r="AQ43" i="1"/>
  <c r="O46" i="1"/>
  <c r="AC46" i="1"/>
  <c r="AQ46" i="1"/>
  <c r="O49" i="1"/>
  <c r="AC49" i="1"/>
  <c r="AQ49" i="1"/>
  <c r="O52" i="1"/>
  <c r="AC52" i="1"/>
  <c r="P7" i="2"/>
  <c r="L26" i="2"/>
  <c r="P6" i="2"/>
  <c r="C9" i="3"/>
  <c r="W9" i="3" s="1"/>
  <c r="O16" i="1"/>
  <c r="AJ49" i="1"/>
  <c r="V52" i="1"/>
  <c r="AJ52" i="1"/>
  <c r="V55" i="1"/>
  <c r="AJ55" i="1"/>
  <c r="V58" i="1"/>
  <c r="AJ58" i="1"/>
  <c r="V61" i="1"/>
  <c r="AJ61" i="1"/>
  <c r="H64" i="1"/>
  <c r="AG64" i="1"/>
  <c r="AK64" i="1" s="1"/>
  <c r="G42" i="3" s="1"/>
  <c r="L67" i="1"/>
  <c r="P67" i="1" s="1"/>
  <c r="D44" i="3" s="1"/>
  <c r="AN67" i="1"/>
  <c r="AR67" i="1" s="1"/>
  <c r="H44" i="3" s="1"/>
  <c r="S70" i="1"/>
  <c r="W70" i="1" s="1"/>
  <c r="E46" i="3" s="1"/>
  <c r="E73" i="1"/>
  <c r="Z73" i="1"/>
  <c r="AD73" i="1" s="1"/>
  <c r="F48" i="3" s="1"/>
  <c r="H76" i="1"/>
  <c r="AG76" i="1"/>
  <c r="AK76" i="1" s="1"/>
  <c r="G50" i="3" s="1"/>
  <c r="AX10" i="1"/>
  <c r="BE16" i="1"/>
  <c r="AX22" i="1"/>
  <c r="BE28" i="1"/>
  <c r="AX34" i="1"/>
  <c r="BE40" i="1"/>
  <c r="AX46" i="1"/>
  <c r="BE52" i="1"/>
  <c r="AX58" i="1"/>
  <c r="AU64" i="1"/>
  <c r="AY64" i="1" s="1"/>
  <c r="I42" i="3" s="1"/>
  <c r="AU73" i="1"/>
  <c r="AY73" i="1" s="1"/>
  <c r="I48" i="3" s="1"/>
  <c r="BB76" i="1"/>
  <c r="BF76" i="1" s="1"/>
  <c r="J50" i="3" s="1"/>
  <c r="BL13" i="1"/>
  <c r="BS19" i="1"/>
  <c r="BL25" i="1"/>
  <c r="BS31" i="1"/>
  <c r="BL37" i="1"/>
  <c r="BS43" i="1"/>
  <c r="BL49" i="1"/>
  <c r="BS55" i="1"/>
  <c r="BL61" i="1"/>
  <c r="BP64" i="1"/>
  <c r="BT64" i="1" s="1"/>
  <c r="L42" i="3" s="1"/>
  <c r="BI70" i="1"/>
  <c r="BM70" i="1" s="1"/>
  <c r="K46" i="3" s="1"/>
  <c r="BP73" i="1"/>
  <c r="BT73" i="1" s="1"/>
  <c r="L48" i="3" s="1"/>
  <c r="CG10" i="1"/>
  <c r="BZ16" i="1"/>
  <c r="CG22" i="1"/>
  <c r="BZ28" i="1"/>
  <c r="CG34" i="1"/>
  <c r="BZ40" i="1"/>
  <c r="CG46" i="1"/>
  <c r="BZ52" i="1"/>
  <c r="CG58" i="1"/>
  <c r="DB10" i="1"/>
  <c r="DB34" i="1"/>
  <c r="DB58" i="1"/>
  <c r="O10" i="1"/>
  <c r="AQ10" i="1"/>
  <c r="EP55" i="1"/>
  <c r="ER55" i="1" s="1"/>
  <c r="ER53" i="1"/>
  <c r="EP49" i="1"/>
  <c r="ER49" i="1" s="1"/>
  <c r="ER47" i="1"/>
  <c r="EP43" i="1"/>
  <c r="ER41" i="1"/>
  <c r="EP37" i="1"/>
  <c r="ER37" i="1" s="1"/>
  <c r="ER35" i="1"/>
  <c r="EP25" i="1"/>
  <c r="ER25" i="1" s="1"/>
  <c r="ER23" i="1"/>
  <c r="EP13" i="1"/>
  <c r="ER13" i="1" s="1"/>
  <c r="ER11" i="1"/>
  <c r="AQ52" i="1"/>
  <c r="O55" i="1"/>
  <c r="AC55" i="1"/>
  <c r="AQ55" i="1"/>
  <c r="O58" i="1"/>
  <c r="AC58" i="1"/>
  <c r="AQ58" i="1"/>
  <c r="O61" i="1"/>
  <c r="AC61" i="1"/>
  <c r="AQ61" i="1"/>
  <c r="S64" i="1"/>
  <c r="W64" i="1" s="1"/>
  <c r="E42" i="3" s="1"/>
  <c r="E67" i="1"/>
  <c r="Z67" i="1"/>
  <c r="AD67" i="1" s="1"/>
  <c r="F44" i="3" s="1"/>
  <c r="H70" i="1"/>
  <c r="AG70" i="1"/>
  <c r="AK70" i="1" s="1"/>
  <c r="G46" i="3" s="1"/>
  <c r="L73" i="1"/>
  <c r="AN73" i="1"/>
  <c r="AR73" i="1" s="1"/>
  <c r="H48" i="3" s="1"/>
  <c r="S76" i="1"/>
  <c r="BE10" i="1"/>
  <c r="AX16" i="1"/>
  <c r="BE22" i="1"/>
  <c r="AX28" i="1"/>
  <c r="BE34" i="1"/>
  <c r="AX40" i="1"/>
  <c r="BE46" i="1"/>
  <c r="AX52" i="1"/>
  <c r="BE58" i="1"/>
  <c r="AU67" i="1"/>
  <c r="AY67" i="1" s="1"/>
  <c r="I44" i="3" s="1"/>
  <c r="BB70" i="1"/>
  <c r="BF70" i="1" s="1"/>
  <c r="J46" i="3" s="1"/>
  <c r="BS13" i="1"/>
  <c r="BL19" i="1"/>
  <c r="BS25" i="1"/>
  <c r="BL31" i="1"/>
  <c r="BS37" i="1"/>
  <c r="BL43" i="1"/>
  <c r="BS49" i="1"/>
  <c r="BL55" i="1"/>
  <c r="BS61" i="1"/>
  <c r="BP67" i="1"/>
  <c r="BT67" i="1" s="1"/>
  <c r="L44" i="3" s="1"/>
  <c r="BI76" i="1"/>
  <c r="BM76" i="1" s="1"/>
  <c r="K50" i="3" s="1"/>
  <c r="BZ10" i="1"/>
  <c r="CG16" i="1"/>
  <c r="BZ22" i="1"/>
  <c r="CG28" i="1"/>
  <c r="BZ34" i="1"/>
  <c r="CG40" i="1"/>
  <c r="BZ46" i="1"/>
  <c r="CG52" i="1"/>
  <c r="BZ58" i="1"/>
  <c r="BW64" i="1"/>
  <c r="CA64" i="1" s="1"/>
  <c r="M42" i="3" s="1"/>
  <c r="DB22" i="1"/>
  <c r="DB46" i="1"/>
  <c r="CY70" i="1"/>
  <c r="DC70" i="1" s="1"/>
  <c r="Q46" i="3" s="1"/>
  <c r="V10" i="1"/>
  <c r="AJ10" i="1"/>
  <c r="DB13" i="1"/>
  <c r="DB37" i="1"/>
  <c r="DB61" i="1"/>
  <c r="EP58" i="1"/>
  <c r="ER58" i="1" s="1"/>
  <c r="ER56" i="1"/>
  <c r="EP52" i="1"/>
  <c r="ER52" i="1" s="1"/>
  <c r="ER50" i="1"/>
  <c r="EP46" i="1"/>
  <c r="ER46" i="1" s="1"/>
  <c r="ER44" i="1"/>
  <c r="EP40" i="1"/>
  <c r="ER40" i="1" s="1"/>
  <c r="ER38" i="1"/>
  <c r="EP28" i="1"/>
  <c r="ER28" i="1" s="1"/>
  <c r="ER26" i="1"/>
  <c r="EP16" i="1"/>
  <c r="ER16" i="1" s="1"/>
  <c r="ER14" i="1"/>
  <c r="AC10" i="1"/>
  <c r="ER62" i="1"/>
  <c r="EP67" i="1"/>
  <c r="ER67" i="1" s="1"/>
  <c r="ER65" i="1"/>
  <c r="P5" i="3"/>
  <c r="N5" i="3"/>
  <c r="K5" i="3"/>
  <c r="I5" i="3"/>
  <c r="F5" i="3"/>
  <c r="EP10" i="1"/>
  <c r="ER10" i="1" s="1"/>
  <c r="C19" i="3"/>
  <c r="W19" i="3" s="1"/>
  <c r="C35" i="3"/>
  <c r="W35" i="3" s="1"/>
  <c r="L16" i="1"/>
  <c r="L34" i="1"/>
  <c r="Z34" i="1"/>
  <c r="BI25" i="1"/>
  <c r="BI31" i="1"/>
  <c r="BI55" i="1"/>
  <c r="BI61" i="1"/>
  <c r="BP22" i="1"/>
  <c r="AU46" i="1"/>
  <c r="C21" i="3"/>
  <c r="W21" i="3" s="1"/>
  <c r="BI37" i="1"/>
  <c r="CR16" i="1"/>
  <c r="CK19" i="1"/>
  <c r="CR22" i="1"/>
  <c r="CK25" i="1"/>
  <c r="CR28" i="1"/>
  <c r="CK31" i="1"/>
  <c r="CO31" i="1" s="1"/>
  <c r="O20" i="3" s="1"/>
  <c r="CR34" i="1"/>
  <c r="CK37" i="1"/>
  <c r="CO37" i="1" s="1"/>
  <c r="O24" i="3" s="1"/>
  <c r="CR40" i="1"/>
  <c r="CK43" i="1"/>
  <c r="CR46" i="1"/>
  <c r="CK49" i="1"/>
  <c r="CO49" i="1" s="1"/>
  <c r="O32" i="3" s="1"/>
  <c r="CR52" i="1"/>
  <c r="CK55" i="1"/>
  <c r="CK61" i="1"/>
  <c r="CO61" i="1" s="1"/>
  <c r="O40" i="3" s="1"/>
  <c r="CY28" i="1"/>
  <c r="CY40" i="1"/>
  <c r="ES20" i="1"/>
  <c r="C13" i="3"/>
  <c r="W13" i="3" s="1"/>
  <c r="C29" i="3"/>
  <c r="W29" i="3" s="1"/>
  <c r="C7" i="3"/>
  <c r="C23" i="3"/>
  <c r="W23" i="3" s="1"/>
  <c r="C39" i="3"/>
  <c r="W39" i="3" s="1"/>
  <c r="E61" i="1"/>
  <c r="EP61" i="1"/>
  <c r="ER61" i="1" s="1"/>
  <c r="C49" i="3"/>
  <c r="W49" i="3" s="1"/>
  <c r="I8" i="1"/>
  <c r="I77" i="1" s="1"/>
  <c r="C37" i="3"/>
  <c r="W37" i="3" s="1"/>
  <c r="EQ43" i="1"/>
  <c r="EQ79" i="1" s="1"/>
  <c r="C47" i="3"/>
  <c r="W47" i="3" s="1"/>
  <c r="C27" i="3"/>
  <c r="W27" i="3" s="1"/>
  <c r="C43" i="3"/>
  <c r="W43" i="3" s="1"/>
  <c r="H16" i="1"/>
  <c r="H34" i="1"/>
  <c r="H37" i="1"/>
  <c r="C15" i="3"/>
  <c r="W15" i="3" s="1"/>
  <c r="C31" i="3"/>
  <c r="W31" i="3" s="1"/>
  <c r="C17" i="3"/>
  <c r="W17" i="3" s="1"/>
  <c r="C33" i="3"/>
  <c r="W33" i="3" s="1"/>
  <c r="EO55" i="1"/>
  <c r="ES32" i="1"/>
  <c r="EQ77" i="1"/>
  <c r="EP77" i="1"/>
  <c r="CY19" i="1"/>
  <c r="CY43" i="1"/>
  <c r="EM43" i="1"/>
  <c r="EO43" i="1" s="1"/>
  <c r="EM40" i="1"/>
  <c r="EO40" i="1" s="1"/>
  <c r="EM76" i="1"/>
  <c r="EO76" i="1" s="1"/>
  <c r="EP64" i="1"/>
  <c r="ER64" i="1" s="1"/>
  <c r="EM31" i="1"/>
  <c r="EO31" i="1" s="1"/>
  <c r="EM28" i="1"/>
  <c r="EO28" i="1" s="1"/>
  <c r="AU49" i="1"/>
  <c r="AU55" i="1"/>
  <c r="BI16" i="1"/>
  <c r="BP43" i="1"/>
  <c r="BI46" i="1"/>
  <c r="BP49" i="1"/>
  <c r="EM67" i="1"/>
  <c r="EO67" i="1" s="1"/>
  <c r="EM64" i="1"/>
  <c r="EO64" i="1" s="1"/>
  <c r="EO19" i="1"/>
  <c r="EO16" i="1"/>
  <c r="EO52" i="1"/>
  <c r="EN73" i="1"/>
  <c r="EO73" i="1" s="1"/>
  <c r="EN61" i="1"/>
  <c r="EO61" i="1" s="1"/>
  <c r="EN49" i="1"/>
  <c r="EO49" i="1" s="1"/>
  <c r="EN37" i="1"/>
  <c r="EO37" i="1" s="1"/>
  <c r="EP34" i="1"/>
  <c r="ER34" i="1" s="1"/>
  <c r="EN25" i="1"/>
  <c r="EP22" i="1"/>
  <c r="ER22" i="1" s="1"/>
  <c r="EN13" i="1"/>
  <c r="EO13" i="1" s="1"/>
  <c r="EN70" i="1"/>
  <c r="EO70" i="1" s="1"/>
  <c r="EN58" i="1"/>
  <c r="EO58" i="1" s="1"/>
  <c r="EN46" i="1"/>
  <c r="EO46" i="1" s="1"/>
  <c r="EN34" i="1"/>
  <c r="EO34" i="1" s="1"/>
  <c r="EP31" i="1"/>
  <c r="ER31" i="1" s="1"/>
  <c r="EN22" i="1"/>
  <c r="EO22" i="1" s="1"/>
  <c r="EP19" i="1"/>
  <c r="ER19" i="1" s="1"/>
  <c r="EM10" i="1"/>
  <c r="BI52" i="1"/>
  <c r="BP55" i="1"/>
  <c r="BI58" i="1"/>
  <c r="CD10" i="1"/>
  <c r="BW13" i="1"/>
  <c r="BW31" i="1"/>
  <c r="CD34" i="1"/>
  <c r="BW37" i="1"/>
  <c r="E31" i="1"/>
  <c r="E37" i="1"/>
  <c r="S61" i="1"/>
  <c r="AG61" i="1"/>
  <c r="BB46" i="1"/>
  <c r="BI22" i="1"/>
  <c r="CR61" i="1"/>
  <c r="CV61" i="1" s="1"/>
  <c r="P40" i="3" s="1"/>
  <c r="CY13" i="1"/>
  <c r="CY49" i="1"/>
  <c r="CY22" i="1"/>
  <c r="CY46" i="1"/>
  <c r="CY31" i="1"/>
  <c r="CY55" i="1"/>
  <c r="CY16" i="1"/>
  <c r="CY58" i="1"/>
  <c r="CK28" i="1"/>
  <c r="CK46" i="1"/>
  <c r="CK52" i="1"/>
  <c r="CK58" i="1"/>
  <c r="H58" i="1"/>
  <c r="CY25" i="1"/>
  <c r="CY52" i="1"/>
  <c r="S10" i="1"/>
  <c r="AG10" i="1"/>
  <c r="CY37" i="1"/>
  <c r="BW58" i="1"/>
  <c r="CK13" i="1"/>
  <c r="CY34" i="1"/>
  <c r="CY61" i="1"/>
  <c r="CK34" i="1"/>
  <c r="CR37" i="1"/>
  <c r="CK40" i="1"/>
  <c r="CO40" i="1" s="1"/>
  <c r="O26" i="3" s="1"/>
  <c r="CD37" i="1"/>
  <c r="BW40" i="1"/>
  <c r="BW46" i="1"/>
  <c r="BW52" i="1"/>
  <c r="CR10" i="1"/>
  <c r="AU43" i="1"/>
  <c r="BW55" i="1"/>
  <c r="CD58" i="1"/>
  <c r="BW61" i="1"/>
  <c r="CR58" i="1"/>
  <c r="CV58" i="1" s="1"/>
  <c r="P38" i="3" s="1"/>
  <c r="Z58" i="1"/>
  <c r="AN58" i="1"/>
  <c r="AU16" i="1"/>
  <c r="BB43" i="1"/>
  <c r="BF43" i="1" s="1"/>
  <c r="J28" i="3" s="1"/>
  <c r="CR13" i="1"/>
  <c r="CK16" i="1"/>
  <c r="CO16" i="1" s="1"/>
  <c r="O10" i="3" s="1"/>
  <c r="CK22" i="1"/>
  <c r="CY10" i="1"/>
  <c r="BI19" i="1"/>
  <c r="BI43" i="1"/>
  <c r="BI49" i="1"/>
  <c r="CD13" i="1"/>
  <c r="BW16" i="1"/>
  <c r="BW22" i="1"/>
  <c r="BW28" i="1"/>
  <c r="CR31" i="1"/>
  <c r="CR55" i="1"/>
  <c r="BW34" i="1"/>
  <c r="CK10" i="1"/>
  <c r="BI40" i="1"/>
  <c r="CD16" i="1"/>
  <c r="BW19" i="1"/>
  <c r="CA19" i="1" s="1"/>
  <c r="M12" i="3" s="1"/>
  <c r="CD22" i="1"/>
  <c r="BW25" i="1"/>
  <c r="CD61" i="1"/>
  <c r="CR19" i="1"/>
  <c r="CR43" i="1"/>
  <c r="S16" i="1"/>
  <c r="AG16" i="1"/>
  <c r="Z19" i="1"/>
  <c r="L31" i="1"/>
  <c r="E52" i="1"/>
  <c r="L55" i="1"/>
  <c r="Z55" i="1"/>
  <c r="AN55" i="1"/>
  <c r="AU40" i="1"/>
  <c r="BI13" i="1"/>
  <c r="CD40" i="1"/>
  <c r="BW43" i="1"/>
  <c r="CD46" i="1"/>
  <c r="BW49" i="1"/>
  <c r="CR25" i="1"/>
  <c r="CR49" i="1"/>
  <c r="BB16" i="1"/>
  <c r="AU19" i="1"/>
  <c r="CD31" i="1"/>
  <c r="CH31" i="1" s="1"/>
  <c r="N20" i="3" s="1"/>
  <c r="CD55" i="1"/>
  <c r="BW10" i="1"/>
  <c r="BB13" i="1"/>
  <c r="CD28" i="1"/>
  <c r="CD52" i="1"/>
  <c r="BB19" i="1"/>
  <c r="AU22" i="1"/>
  <c r="BP19" i="1"/>
  <c r="BP46" i="1"/>
  <c r="CD19" i="1"/>
  <c r="CD43" i="1"/>
  <c r="L10" i="1"/>
  <c r="Z10" i="1"/>
  <c r="AN10" i="1"/>
  <c r="BP25" i="1"/>
  <c r="BI28" i="1"/>
  <c r="BM28" i="1" s="1"/>
  <c r="K18" i="3" s="1"/>
  <c r="BP31" i="1"/>
  <c r="BI34" i="1"/>
  <c r="CD25" i="1"/>
  <c r="CD49" i="1"/>
  <c r="AN25" i="1"/>
  <c r="AG28" i="1"/>
  <c r="E46" i="1"/>
  <c r="BB25" i="1"/>
  <c r="AU28" i="1"/>
  <c r="BB31" i="1"/>
  <c r="AU34" i="1"/>
  <c r="BB37" i="1"/>
  <c r="AU61" i="1"/>
  <c r="AY61" i="1" s="1"/>
  <c r="I40" i="3" s="1"/>
  <c r="BP16" i="1"/>
  <c r="BP40" i="1"/>
  <c r="H22" i="1"/>
  <c r="H46" i="1"/>
  <c r="AU13" i="1"/>
  <c r="AY13" i="1" s="1"/>
  <c r="I8" i="3" s="1"/>
  <c r="AG13" i="1"/>
  <c r="BB49" i="1"/>
  <c r="AU52" i="1"/>
  <c r="BB55" i="1"/>
  <c r="BF55" i="1" s="1"/>
  <c r="J36" i="3" s="1"/>
  <c r="AU58" i="1"/>
  <c r="BB61" i="1"/>
  <c r="BI10" i="1"/>
  <c r="BP13" i="1"/>
  <c r="BP37" i="1"/>
  <c r="BP61" i="1"/>
  <c r="AG25" i="1"/>
  <c r="AK25" i="1" s="1"/>
  <c r="G16" i="3" s="1"/>
  <c r="L28" i="1"/>
  <c r="L52" i="1"/>
  <c r="BB22" i="1"/>
  <c r="AU25" i="1"/>
  <c r="AU31" i="1"/>
  <c r="AU37" i="1"/>
  <c r="BP28" i="1"/>
  <c r="BP52" i="1"/>
  <c r="H25" i="1"/>
  <c r="BP10" i="1"/>
  <c r="BP34" i="1"/>
  <c r="BP58" i="1"/>
  <c r="BT58" i="1" s="1"/>
  <c r="L38" i="3" s="1"/>
  <c r="E22" i="1"/>
  <c r="H55" i="1"/>
  <c r="BB40" i="1"/>
  <c r="AN13" i="1"/>
  <c r="Z31" i="1"/>
  <c r="E34" i="1"/>
  <c r="AG34" i="1"/>
  <c r="AU10" i="1"/>
  <c r="Z16" i="1"/>
  <c r="AN16" i="1"/>
  <c r="BB28" i="1"/>
  <c r="BB52" i="1"/>
  <c r="H10" i="1"/>
  <c r="AN40" i="1"/>
  <c r="E43" i="1"/>
  <c r="AG43" i="1"/>
  <c r="L46" i="1"/>
  <c r="P46" i="1" s="1"/>
  <c r="D30" i="3" s="1"/>
  <c r="Z46" i="1"/>
  <c r="AN46" i="1"/>
  <c r="E49" i="1"/>
  <c r="AG49" i="1"/>
  <c r="E55" i="1"/>
  <c r="S55" i="1"/>
  <c r="BB10" i="1"/>
  <c r="BB34" i="1"/>
  <c r="BB58" i="1"/>
  <c r="E13" i="1"/>
  <c r="E16" i="1"/>
  <c r="L25" i="1"/>
  <c r="Z25" i="1"/>
  <c r="E28" i="1"/>
  <c r="S28" i="1"/>
  <c r="H31" i="1"/>
  <c r="AN34" i="1"/>
  <c r="H43" i="1"/>
  <c r="H13" i="1"/>
  <c r="E19" i="1"/>
  <c r="H28" i="1"/>
  <c r="E40" i="1"/>
  <c r="S40" i="1"/>
  <c r="W40" i="1" s="1"/>
  <c r="E26" i="3" s="1"/>
  <c r="AG40" i="1"/>
  <c r="Z43" i="1"/>
  <c r="AN43" i="1"/>
  <c r="H52" i="1"/>
  <c r="E58" i="1"/>
  <c r="E64" i="1"/>
  <c r="L13" i="1"/>
  <c r="Z13" i="1"/>
  <c r="Z22" i="1"/>
  <c r="AN22" i="1"/>
  <c r="E25" i="1"/>
  <c r="H49" i="1"/>
  <c r="AN28" i="1"/>
  <c r="AR28" i="1" s="1"/>
  <c r="H18" i="3" s="1"/>
  <c r="S31" i="1"/>
  <c r="AG31" i="1"/>
  <c r="H40" i="1"/>
  <c r="AG46" i="1"/>
  <c r="Z49" i="1"/>
  <c r="L22" i="1"/>
  <c r="AN31" i="1"/>
  <c r="S34" i="1"/>
  <c r="AN49" i="1"/>
  <c r="AG55" i="1"/>
  <c r="L37" i="1"/>
  <c r="AG52" i="1"/>
  <c r="L58" i="1"/>
  <c r="L19" i="1"/>
  <c r="AG22" i="1"/>
  <c r="L43" i="1"/>
  <c r="AG37" i="1"/>
  <c r="AK37" i="1" s="1"/>
  <c r="G24" i="3" s="1"/>
  <c r="S58" i="1"/>
  <c r="AG58" i="1"/>
  <c r="AN61" i="1"/>
  <c r="S19" i="1"/>
  <c r="W19" i="1" s="1"/>
  <c r="E12" i="3" s="1"/>
  <c r="AG19" i="1"/>
  <c r="L40" i="1"/>
  <c r="Z40" i="1"/>
  <c r="AN52" i="1"/>
  <c r="E10" i="1"/>
  <c r="L61" i="1"/>
  <c r="P61" i="1" s="1"/>
  <c r="D40" i="3" s="1"/>
  <c r="Z61" i="1"/>
  <c r="H61" i="1"/>
  <c r="S52" i="1"/>
  <c r="Z52" i="1"/>
  <c r="L49" i="1"/>
  <c r="S49" i="1"/>
  <c r="S46" i="1"/>
  <c r="W46" i="1" s="1"/>
  <c r="E30" i="3" s="1"/>
  <c r="S43" i="1"/>
  <c r="W43" i="1" s="1"/>
  <c r="E28" i="3" s="1"/>
  <c r="S37" i="1"/>
  <c r="AN37" i="1"/>
  <c r="Z37" i="1"/>
  <c r="Z28" i="1"/>
  <c r="S25" i="1"/>
  <c r="S22" i="1"/>
  <c r="AN19" i="1"/>
  <c r="H19" i="1"/>
  <c r="S13" i="1"/>
  <c r="J1" i="1"/>
  <c r="BM52" i="1" l="1"/>
  <c r="K34" i="3" s="1"/>
  <c r="CV37" i="1"/>
  <c r="P24" i="3" s="1"/>
  <c r="CA31" i="1"/>
  <c r="M20" i="3" s="1"/>
  <c r="CO25" i="1"/>
  <c r="O16" i="3" s="1"/>
  <c r="H5" i="3"/>
  <c r="CO28" i="1"/>
  <c r="O18" i="3" s="1"/>
  <c r="AD49" i="1"/>
  <c r="F32" i="3" s="1"/>
  <c r="AK46" i="1"/>
  <c r="G30" i="3" s="1"/>
  <c r="AY31" i="1"/>
  <c r="I20" i="3" s="1"/>
  <c r="AK34" i="1"/>
  <c r="G22" i="3" s="1"/>
  <c r="W34" i="1"/>
  <c r="E22" i="3" s="1"/>
  <c r="P25" i="1"/>
  <c r="D16" i="3" s="1"/>
  <c r="BM46" i="1"/>
  <c r="K30" i="3" s="1"/>
  <c r="CH25" i="1"/>
  <c r="N16" i="3" s="1"/>
  <c r="CV34" i="1"/>
  <c r="P22" i="3" s="1"/>
  <c r="CV22" i="1"/>
  <c r="P14" i="3" s="1"/>
  <c r="CV19" i="1"/>
  <c r="P12" i="3" s="1"/>
  <c r="Q5" i="3"/>
  <c r="M5" i="3"/>
  <c r="M51" i="3" s="1"/>
  <c r="BT40" i="1"/>
  <c r="L26" i="3" s="1"/>
  <c r="BT46" i="1"/>
  <c r="L30" i="3" s="1"/>
  <c r="BT34" i="1"/>
  <c r="L22" i="3" s="1"/>
  <c r="J5" i="3"/>
  <c r="ES76" i="1"/>
  <c r="CV31" i="1"/>
  <c r="P20" i="3" s="1"/>
  <c r="O5" i="3"/>
  <c r="BW79" i="1"/>
  <c r="T16" i="2" s="1"/>
  <c r="CR79" i="1"/>
  <c r="T19" i="2" s="1"/>
  <c r="CU79" i="1"/>
  <c r="X19" i="2" s="1"/>
  <c r="CN79" i="1"/>
  <c r="X18" i="2" s="1"/>
  <c r="CK79" i="1"/>
  <c r="T18" i="2" s="1"/>
  <c r="BZ79" i="1"/>
  <c r="X16" i="2" s="1"/>
  <c r="CG79" i="1"/>
  <c r="X17" i="2" s="1"/>
  <c r="E79" i="1"/>
  <c r="T6" i="2" s="1"/>
  <c r="DB79" i="1"/>
  <c r="X20" i="2" s="1"/>
  <c r="BI79" i="1"/>
  <c r="T14" i="2" s="1"/>
  <c r="AG79" i="1"/>
  <c r="T10" i="2" s="1"/>
  <c r="H79" i="1"/>
  <c r="X6" i="2" s="1"/>
  <c r="BB79" i="1"/>
  <c r="T13" i="2" s="1"/>
  <c r="BM40" i="1"/>
  <c r="K26" i="3" s="1"/>
  <c r="AY49" i="1"/>
  <c r="I32" i="3" s="1"/>
  <c r="P73" i="1"/>
  <c r="D48" i="3" s="1"/>
  <c r="AC79" i="1"/>
  <c r="X9" i="2" s="1"/>
  <c r="AJ79" i="1"/>
  <c r="X10" i="2" s="1"/>
  <c r="L79" i="1"/>
  <c r="T7" i="2" s="1"/>
  <c r="V79" i="1"/>
  <c r="X8" i="2" s="1"/>
  <c r="BS79" i="1"/>
  <c r="X15" i="2" s="1"/>
  <c r="AN79" i="1"/>
  <c r="T11" i="2" s="1"/>
  <c r="L5" i="3"/>
  <c r="L51" i="3" s="1"/>
  <c r="BT77" i="1"/>
  <c r="BP79" i="1"/>
  <c r="T15" i="2" s="1"/>
  <c r="AQ79" i="1"/>
  <c r="X11" i="2" s="1"/>
  <c r="O79" i="1"/>
  <c r="X7" i="2" s="1"/>
  <c r="BL79" i="1"/>
  <c r="X14" i="2" s="1"/>
  <c r="CY79" i="1"/>
  <c r="T20" i="2" s="1"/>
  <c r="W7" i="3"/>
  <c r="CH13" i="1"/>
  <c r="CD79" i="1"/>
  <c r="T17" i="2" s="1"/>
  <c r="BE79" i="1"/>
  <c r="X13" i="2" s="1"/>
  <c r="AX79" i="1"/>
  <c r="X12" i="2" s="1"/>
  <c r="AU79" i="1"/>
  <c r="T12" i="2" s="1"/>
  <c r="G5" i="3"/>
  <c r="AD10" i="1"/>
  <c r="Z79" i="1"/>
  <c r="T9" i="2" s="1"/>
  <c r="E5" i="3"/>
  <c r="E51" i="3" s="1"/>
  <c r="D5" i="3"/>
  <c r="W76" i="1"/>
  <c r="S79" i="1"/>
  <c r="T8" i="2" s="1"/>
  <c r="EO10" i="1"/>
  <c r="ES10" i="1" s="1"/>
  <c r="EM79" i="1"/>
  <c r="CO55" i="1"/>
  <c r="O36" i="3" s="1"/>
  <c r="BF49" i="1"/>
  <c r="J32" i="3" s="1"/>
  <c r="CA55" i="1"/>
  <c r="M36" i="3" s="1"/>
  <c r="BT22" i="1"/>
  <c r="L14" i="3" s="1"/>
  <c r="CO34" i="1"/>
  <c r="O22" i="3" s="1"/>
  <c r="AY25" i="1"/>
  <c r="I16" i="3" s="1"/>
  <c r="CV46" i="1"/>
  <c r="P30" i="3" s="1"/>
  <c r="AK13" i="1"/>
  <c r="G8" i="3" s="1"/>
  <c r="DC49" i="1"/>
  <c r="Q32" i="3" s="1"/>
  <c r="W31" i="1"/>
  <c r="E20" i="3" s="1"/>
  <c r="CV55" i="1"/>
  <c r="P36" i="3" s="1"/>
  <c r="AK49" i="1"/>
  <c r="G32" i="3" s="1"/>
  <c r="AK19" i="1"/>
  <c r="G12" i="3" s="1"/>
  <c r="AD25" i="1"/>
  <c r="F16" i="3" s="1"/>
  <c r="AR16" i="1"/>
  <c r="AY37" i="1"/>
  <c r="I24" i="3" s="1"/>
  <c r="CH19" i="1"/>
  <c r="N12" i="3" s="1"/>
  <c r="CO52" i="1"/>
  <c r="O34" i="3" s="1"/>
  <c r="ES59" i="1"/>
  <c r="I76" i="1"/>
  <c r="C50" i="3" s="1"/>
  <c r="AK28" i="1"/>
  <c r="G18" i="3" s="1"/>
  <c r="AD58" i="1"/>
  <c r="F38" i="3" s="1"/>
  <c r="AR40" i="1"/>
  <c r="H26" i="3" s="1"/>
  <c r="W13" i="1"/>
  <c r="E8" i="3" s="1"/>
  <c r="AK31" i="1"/>
  <c r="G20" i="3" s="1"/>
  <c r="AK40" i="1"/>
  <c r="G26" i="3" s="1"/>
  <c r="AR34" i="1"/>
  <c r="H22" i="3" s="1"/>
  <c r="P52" i="1"/>
  <c r="D34" i="3" s="1"/>
  <c r="AD19" i="1"/>
  <c r="F12" i="3" s="1"/>
  <c r="W49" i="1"/>
  <c r="E32" i="3" s="1"/>
  <c r="P28" i="1"/>
  <c r="D18" i="3" s="1"/>
  <c r="BF19" i="1"/>
  <c r="J12" i="3" s="1"/>
  <c r="CA61" i="1"/>
  <c r="M40" i="3" s="1"/>
  <c r="DC19" i="1"/>
  <c r="Q12" i="3" s="1"/>
  <c r="BF31" i="1"/>
  <c r="J20" i="3" s="1"/>
  <c r="CO13" i="1"/>
  <c r="DC31" i="1"/>
  <c r="Q20" i="3" s="1"/>
  <c r="BM16" i="1"/>
  <c r="K10" i="3" s="1"/>
  <c r="BM10" i="1"/>
  <c r="K6" i="3" s="1"/>
  <c r="CV10" i="1"/>
  <c r="P6" i="3" s="1"/>
  <c r="W10" i="1"/>
  <c r="E6" i="3" s="1"/>
  <c r="ES74" i="1"/>
  <c r="CO43" i="1"/>
  <c r="O28" i="3" s="1"/>
  <c r="BF37" i="1"/>
  <c r="J24" i="3" s="1"/>
  <c r="CO22" i="1"/>
  <c r="O14" i="3" s="1"/>
  <c r="DC25" i="1"/>
  <c r="Q16" i="3" s="1"/>
  <c r="F16" i="7"/>
  <c r="F18" i="7"/>
  <c r="H18" i="7" s="1"/>
  <c r="F13" i="7"/>
  <c r="B13" i="7" s="1"/>
  <c r="F23" i="7"/>
  <c r="C23" i="7" s="1"/>
  <c r="F11" i="7"/>
  <c r="A11" i="7" s="1"/>
  <c r="F21" i="7"/>
  <c r="D21" i="7" s="1"/>
  <c r="F24" i="7"/>
  <c r="E24" i="7" s="1"/>
  <c r="F19" i="7"/>
  <c r="D19" i="7" s="1"/>
  <c r="F6" i="7"/>
  <c r="H6" i="7" s="1"/>
  <c r="F7" i="7"/>
  <c r="B7" i="7" s="1"/>
  <c r="F4" i="7"/>
  <c r="B4" i="7" s="1"/>
  <c r="F14" i="7"/>
  <c r="E14" i="7" s="1"/>
  <c r="F9" i="7"/>
  <c r="B9" i="7" s="1"/>
  <c r="F12" i="7"/>
  <c r="H12" i="7" s="1"/>
  <c r="F22" i="7"/>
  <c r="A22" i="7" s="1"/>
  <c r="F17" i="7"/>
  <c r="B17" i="7" s="1"/>
  <c r="F20" i="7"/>
  <c r="C20" i="7" s="1"/>
  <c r="F8" i="7"/>
  <c r="A8" i="7" s="1"/>
  <c r="F25" i="7"/>
  <c r="A25" i="7" s="1"/>
  <c r="C5" i="1"/>
  <c r="C4" i="3" s="1"/>
  <c r="F15" i="7"/>
  <c r="A15" i="7" s="1"/>
  <c r="F10" i="7"/>
  <c r="C10" i="7" s="1"/>
  <c r="F5" i="7"/>
  <c r="B5" i="7" s="1"/>
  <c r="F3" i="7"/>
  <c r="W22" i="1"/>
  <c r="E14" i="3" s="1"/>
  <c r="CV13" i="1"/>
  <c r="I10" i="1"/>
  <c r="F214" i="7"/>
  <c r="F144" i="7"/>
  <c r="F95" i="7"/>
  <c r="F120" i="7"/>
  <c r="F209" i="7"/>
  <c r="F130" i="7"/>
  <c r="F306" i="7"/>
  <c r="F312" i="7"/>
  <c r="F83" i="7"/>
  <c r="F267" i="7"/>
  <c r="F172" i="7"/>
  <c r="F125" i="7"/>
  <c r="F277" i="7"/>
  <c r="F46" i="7"/>
  <c r="F222" i="7"/>
  <c r="F298" i="7"/>
  <c r="F30" i="7"/>
  <c r="F168" i="7"/>
  <c r="F47" i="7"/>
  <c r="F127" i="7"/>
  <c r="F184" i="7"/>
  <c r="F41" i="7"/>
  <c r="F217" i="7"/>
  <c r="F170" i="7"/>
  <c r="F322" i="7"/>
  <c r="F320" i="7"/>
  <c r="F99" i="7"/>
  <c r="F275" i="7"/>
  <c r="F36" i="7"/>
  <c r="F188" i="7"/>
  <c r="F133" i="7"/>
  <c r="F317" i="7"/>
  <c r="F86" i="7"/>
  <c r="F238" i="7"/>
  <c r="F183" i="7"/>
  <c r="F261" i="7"/>
  <c r="F215" i="7"/>
  <c r="F111" i="7"/>
  <c r="F191" i="7"/>
  <c r="F81" i="7"/>
  <c r="F233" i="7"/>
  <c r="F178" i="7"/>
  <c r="F336" i="7"/>
  <c r="H336" i="7" s="1"/>
  <c r="F139" i="7"/>
  <c r="F291" i="7"/>
  <c r="F44" i="7"/>
  <c r="F228" i="7"/>
  <c r="F149" i="7"/>
  <c r="F325" i="7"/>
  <c r="F94" i="7"/>
  <c r="F278" i="7"/>
  <c r="F56" i="7"/>
  <c r="F272" i="7"/>
  <c r="F85" i="7"/>
  <c r="F175" i="7"/>
  <c r="F64" i="7"/>
  <c r="F71" i="7"/>
  <c r="F89" i="7"/>
  <c r="F273" i="7"/>
  <c r="F42" i="7"/>
  <c r="F194" i="7"/>
  <c r="F192" i="7"/>
  <c r="F147" i="7"/>
  <c r="F331" i="7"/>
  <c r="H331" i="7" s="1"/>
  <c r="F60" i="7"/>
  <c r="F236" i="7"/>
  <c r="F189" i="7"/>
  <c r="F341" i="7"/>
  <c r="H341" i="7" s="1"/>
  <c r="F110" i="7"/>
  <c r="F286" i="7"/>
  <c r="F227" i="7"/>
  <c r="F316" i="7"/>
  <c r="F96" i="7"/>
  <c r="F103" i="7"/>
  <c r="F105" i="7"/>
  <c r="F281" i="7"/>
  <c r="F50" i="7"/>
  <c r="F234" i="7"/>
  <c r="F208" i="7"/>
  <c r="F163" i="7"/>
  <c r="F339" i="7"/>
  <c r="H339" i="7" s="1"/>
  <c r="F100" i="7"/>
  <c r="F252" i="7"/>
  <c r="F197" i="7"/>
  <c r="F150" i="7"/>
  <c r="F302" i="7"/>
  <c r="F80" i="7"/>
  <c r="F114" i="7"/>
  <c r="F87" i="7"/>
  <c r="F160" i="7"/>
  <c r="F167" i="7"/>
  <c r="F145" i="7"/>
  <c r="F297" i="7"/>
  <c r="F66" i="7"/>
  <c r="F242" i="7"/>
  <c r="F248" i="7"/>
  <c r="F203" i="7"/>
  <c r="F108" i="7"/>
  <c r="F292" i="7"/>
  <c r="F61" i="7"/>
  <c r="F213" i="7"/>
  <c r="F158" i="7"/>
  <c r="F342" i="7"/>
  <c r="H342" i="7" s="1"/>
  <c r="F169" i="7"/>
  <c r="F75" i="7"/>
  <c r="F164" i="7"/>
  <c r="F48" i="7"/>
  <c r="F119" i="7"/>
  <c r="F153" i="7"/>
  <c r="F337" i="7"/>
  <c r="H337" i="7" s="1"/>
  <c r="F106" i="7"/>
  <c r="F258" i="7"/>
  <c r="F256" i="7"/>
  <c r="F35" i="7"/>
  <c r="F211" i="7"/>
  <c r="F124" i="7"/>
  <c r="F300" i="7"/>
  <c r="F69" i="7"/>
  <c r="F253" i="7"/>
  <c r="F174" i="7"/>
  <c r="F40" i="7"/>
  <c r="F176" i="7"/>
  <c r="F287" i="7"/>
  <c r="F239" i="7"/>
  <c r="F255" i="7"/>
  <c r="F199" i="7"/>
  <c r="F247" i="7"/>
  <c r="F207" i="7"/>
  <c r="F49" i="7"/>
  <c r="F113" i="7"/>
  <c r="F177" i="7"/>
  <c r="F241" i="7"/>
  <c r="F305" i="7"/>
  <c r="F74" i="7"/>
  <c r="F138" i="7"/>
  <c r="F202" i="7"/>
  <c r="F266" i="7"/>
  <c r="F330" i="7"/>
  <c r="H330" i="7" s="1"/>
  <c r="F216" i="7"/>
  <c r="F280" i="7"/>
  <c r="F43" i="7"/>
  <c r="F107" i="7"/>
  <c r="F171" i="7"/>
  <c r="F235" i="7"/>
  <c r="F299" i="7"/>
  <c r="F68" i="7"/>
  <c r="F132" i="7"/>
  <c r="F196" i="7"/>
  <c r="F260" i="7"/>
  <c r="F324" i="7"/>
  <c r="G324" i="7" s="1"/>
  <c r="F29" i="7"/>
  <c r="F93" i="7"/>
  <c r="F157" i="7"/>
  <c r="F221" i="7"/>
  <c r="F285" i="7"/>
  <c r="J5" i="1"/>
  <c r="D4" i="3" s="1"/>
  <c r="F54" i="7"/>
  <c r="F118" i="7"/>
  <c r="F182" i="7"/>
  <c r="F246" i="7"/>
  <c r="F310" i="7"/>
  <c r="F72" i="7"/>
  <c r="F79" i="7"/>
  <c r="F231" i="7"/>
  <c r="F303" i="7"/>
  <c r="F319" i="7"/>
  <c r="F263" i="7"/>
  <c r="F311" i="7"/>
  <c r="F271" i="7"/>
  <c r="F57" i="7"/>
  <c r="F121" i="7"/>
  <c r="F185" i="7"/>
  <c r="F249" i="7"/>
  <c r="F313" i="7"/>
  <c r="F82" i="7"/>
  <c r="F146" i="7"/>
  <c r="F210" i="7"/>
  <c r="F274" i="7"/>
  <c r="F338" i="7"/>
  <c r="H338" i="7" s="1"/>
  <c r="F224" i="7"/>
  <c r="F288" i="7"/>
  <c r="F51" i="7"/>
  <c r="F115" i="7"/>
  <c r="F179" i="7"/>
  <c r="F243" i="7"/>
  <c r="F307" i="7"/>
  <c r="F76" i="7"/>
  <c r="F140" i="7"/>
  <c r="F204" i="7"/>
  <c r="F268" i="7"/>
  <c r="F332" i="7"/>
  <c r="H332" i="7" s="1"/>
  <c r="F37" i="7"/>
  <c r="F101" i="7"/>
  <c r="F165" i="7"/>
  <c r="F229" i="7"/>
  <c r="F293" i="7"/>
  <c r="F62" i="7"/>
  <c r="F126" i="7"/>
  <c r="F190" i="7"/>
  <c r="F254" i="7"/>
  <c r="F318" i="7"/>
  <c r="F104" i="7"/>
  <c r="F223" i="7"/>
  <c r="F295" i="7"/>
  <c r="F31" i="7"/>
  <c r="F88" i="7"/>
  <c r="F327" i="7"/>
  <c r="H327" i="7" s="1"/>
  <c r="F335" i="7"/>
  <c r="H335" i="7" s="1"/>
  <c r="F65" i="7"/>
  <c r="F129" i="7"/>
  <c r="F193" i="7"/>
  <c r="F257" i="7"/>
  <c r="F321" i="7"/>
  <c r="F26" i="7"/>
  <c r="F90" i="7"/>
  <c r="F154" i="7"/>
  <c r="F218" i="7"/>
  <c r="F282" i="7"/>
  <c r="F232" i="7"/>
  <c r="F296" i="7"/>
  <c r="F59" i="7"/>
  <c r="F123" i="7"/>
  <c r="F187" i="7"/>
  <c r="F251" i="7"/>
  <c r="F315" i="7"/>
  <c r="F84" i="7"/>
  <c r="F148" i="7"/>
  <c r="F212" i="7"/>
  <c r="F276" i="7"/>
  <c r="F340" i="7"/>
  <c r="H340" i="7" s="1"/>
  <c r="F45" i="7"/>
  <c r="F109" i="7"/>
  <c r="F173" i="7"/>
  <c r="F237" i="7"/>
  <c r="F301" i="7"/>
  <c r="F70" i="7"/>
  <c r="F134" i="7"/>
  <c r="F198" i="7"/>
  <c r="F262" i="7"/>
  <c r="F326" i="7"/>
  <c r="H326" i="7" s="1"/>
  <c r="F136" i="7"/>
  <c r="F55" i="7"/>
  <c r="F63" i="7"/>
  <c r="F32" i="7"/>
  <c r="F39" i="7"/>
  <c r="F73" i="7"/>
  <c r="F137" i="7"/>
  <c r="F201" i="7"/>
  <c r="F265" i="7"/>
  <c r="F329" i="7"/>
  <c r="H329" i="7" s="1"/>
  <c r="F34" i="7"/>
  <c r="F98" i="7"/>
  <c r="F162" i="7"/>
  <c r="F226" i="7"/>
  <c r="F290" i="7"/>
  <c r="F240" i="7"/>
  <c r="F304" i="7"/>
  <c r="F67" i="7"/>
  <c r="F131" i="7"/>
  <c r="F195" i="7"/>
  <c r="F259" i="7"/>
  <c r="F323" i="7"/>
  <c r="F28" i="7"/>
  <c r="F92" i="7"/>
  <c r="F156" i="7"/>
  <c r="F220" i="7"/>
  <c r="F284" i="7"/>
  <c r="F53" i="7"/>
  <c r="F117" i="7"/>
  <c r="F181" i="7"/>
  <c r="F245" i="7"/>
  <c r="F309" i="7"/>
  <c r="F78" i="7"/>
  <c r="F142" i="7"/>
  <c r="F206" i="7"/>
  <c r="F270" i="7"/>
  <c r="F334" i="7"/>
  <c r="H334" i="7" s="1"/>
  <c r="F279" i="7"/>
  <c r="F112" i="7"/>
  <c r="F143" i="7"/>
  <c r="F151" i="7"/>
  <c r="F159" i="7"/>
  <c r="F128" i="7"/>
  <c r="F152" i="7"/>
  <c r="F135" i="7"/>
  <c r="F33" i="7"/>
  <c r="F97" i="7"/>
  <c r="F161" i="7"/>
  <c r="F225" i="7"/>
  <c r="F289" i="7"/>
  <c r="F58" i="7"/>
  <c r="F122" i="7"/>
  <c r="F186" i="7"/>
  <c r="F250" i="7"/>
  <c r="F314" i="7"/>
  <c r="F200" i="7"/>
  <c r="F264" i="7"/>
  <c r="F328" i="7"/>
  <c r="H328" i="7" s="1"/>
  <c r="F27" i="7"/>
  <c r="F91" i="7"/>
  <c r="F155" i="7"/>
  <c r="F219" i="7"/>
  <c r="F283" i="7"/>
  <c r="F52" i="7"/>
  <c r="F116" i="7"/>
  <c r="F180" i="7"/>
  <c r="F244" i="7"/>
  <c r="F308" i="7"/>
  <c r="F77" i="7"/>
  <c r="F141" i="7"/>
  <c r="F205" i="7"/>
  <c r="F269" i="7"/>
  <c r="F333" i="7"/>
  <c r="H333" i="7" s="1"/>
  <c r="F38" i="7"/>
  <c r="F102" i="7"/>
  <c r="F166" i="7"/>
  <c r="F230" i="7"/>
  <c r="F294" i="7"/>
  <c r="CH61" i="1"/>
  <c r="N40" i="3" s="1"/>
  <c r="DC43" i="1"/>
  <c r="Q28" i="3" s="1"/>
  <c r="CV43" i="1"/>
  <c r="P28" i="3" s="1"/>
  <c r="AD37" i="1"/>
  <c r="F24" i="3" s="1"/>
  <c r="I37" i="1"/>
  <c r="C24" i="3" s="1"/>
  <c r="AD43" i="1"/>
  <c r="F28" i="3" s="1"/>
  <c r="BM22" i="1"/>
  <c r="K14" i="3" s="1"/>
  <c r="AK22" i="1"/>
  <c r="G14" i="3" s="1"/>
  <c r="P22" i="1"/>
  <c r="D14" i="3" s="1"/>
  <c r="DC16" i="1"/>
  <c r="Q10" i="3" s="1"/>
  <c r="W16" i="1"/>
  <c r="E10" i="3" s="1"/>
  <c r="P13" i="1"/>
  <c r="D8" i="3" s="1"/>
  <c r="BF13" i="1"/>
  <c r="J8" i="3" s="1"/>
  <c r="BT10" i="1"/>
  <c r="L6" i="3" s="1"/>
  <c r="D51" i="3"/>
  <c r="AD22" i="1"/>
  <c r="F14" i="3" s="1"/>
  <c r="AD46" i="1"/>
  <c r="F30" i="3" s="1"/>
  <c r="AD13" i="1"/>
  <c r="F8" i="3" s="1"/>
  <c r="BT52" i="1"/>
  <c r="L34" i="3" s="1"/>
  <c r="W25" i="1"/>
  <c r="E16" i="3" s="1"/>
  <c r="BT28" i="1"/>
  <c r="L18" i="3" s="1"/>
  <c r="AR37" i="1"/>
  <c r="H24" i="3" s="1"/>
  <c r="AK43" i="1"/>
  <c r="G28" i="3" s="1"/>
  <c r="W37" i="1"/>
  <c r="E24" i="3" s="1"/>
  <c r="BF61" i="1"/>
  <c r="J40" i="3" s="1"/>
  <c r="AR10" i="1"/>
  <c r="H6" i="3" s="1"/>
  <c r="AY19" i="1"/>
  <c r="I12" i="3" s="1"/>
  <c r="P31" i="1"/>
  <c r="D20" i="3" s="1"/>
  <c r="DC10" i="1"/>
  <c r="Q6" i="3" s="1"/>
  <c r="DC52" i="1"/>
  <c r="Q34" i="3" s="1"/>
  <c r="CA37" i="1"/>
  <c r="M24" i="3" s="1"/>
  <c r="ES70" i="1"/>
  <c r="CV52" i="1"/>
  <c r="P34" i="3" s="1"/>
  <c r="P49" i="1"/>
  <c r="D32" i="3" s="1"/>
  <c r="W28" i="1"/>
  <c r="E18" i="3" s="1"/>
  <c r="CH55" i="1"/>
  <c r="N36" i="3" s="1"/>
  <c r="CV49" i="1"/>
  <c r="P32" i="3" s="1"/>
  <c r="CO19" i="1"/>
  <c r="O12" i="3" s="1"/>
  <c r="AD40" i="1"/>
  <c r="F26" i="3" s="1"/>
  <c r="BF10" i="1"/>
  <c r="J6" i="3" s="1"/>
  <c r="AR31" i="1"/>
  <c r="H20" i="3" s="1"/>
  <c r="CH43" i="1"/>
  <c r="N28" i="3" s="1"/>
  <c r="CV25" i="1"/>
  <c r="P16" i="3" s="1"/>
  <c r="AD16" i="1"/>
  <c r="F10" i="3" s="1"/>
  <c r="AK10" i="1"/>
  <c r="P10" i="1"/>
  <c r="BF25" i="1"/>
  <c r="J16" i="3" s="1"/>
  <c r="DC40" i="1"/>
  <c r="Q26" i="3" s="1"/>
  <c r="CV16" i="1"/>
  <c r="P10" i="3" s="1"/>
  <c r="BM58" i="1"/>
  <c r="K38" i="3" s="1"/>
  <c r="CA49" i="1"/>
  <c r="M32" i="3" s="1"/>
  <c r="AY10" i="1"/>
  <c r="I6" i="3" s="1"/>
  <c r="AY43" i="1"/>
  <c r="I28" i="3" s="1"/>
  <c r="AD34" i="1"/>
  <c r="F22" i="3" s="1"/>
  <c r="AR19" i="1"/>
  <c r="H12" i="3" s="1"/>
  <c r="AR25" i="1"/>
  <c r="H16" i="3" s="1"/>
  <c r="AR49" i="1"/>
  <c r="H32" i="3" s="1"/>
  <c r="CH49" i="1"/>
  <c r="N32" i="3" s="1"/>
  <c r="CA25" i="1"/>
  <c r="M16" i="3" s="1"/>
  <c r="CV28" i="1"/>
  <c r="P18" i="3" s="1"/>
  <c r="P43" i="1"/>
  <c r="D28" i="3" s="1"/>
  <c r="P19" i="1"/>
  <c r="D12" i="3" s="1"/>
  <c r="CH37" i="1"/>
  <c r="N24" i="3" s="1"/>
  <c r="AK61" i="1"/>
  <c r="G40" i="3" s="1"/>
  <c r="AD28" i="1"/>
  <c r="F18" i="3" s="1"/>
  <c r="AD52" i="1"/>
  <c r="F34" i="3" s="1"/>
  <c r="DC55" i="1"/>
  <c r="Q36" i="3" s="1"/>
  <c r="ES19" i="1"/>
  <c r="CA13" i="1"/>
  <c r="CV40" i="1"/>
  <c r="P26" i="3" s="1"/>
  <c r="AR43" i="1"/>
  <c r="H28" i="3" s="1"/>
  <c r="BT16" i="1"/>
  <c r="L10" i="3" s="1"/>
  <c r="P37" i="1"/>
  <c r="D24" i="3" s="1"/>
  <c r="P55" i="1"/>
  <c r="D36" i="3" s="1"/>
  <c r="CO46" i="1"/>
  <c r="O30" i="3" s="1"/>
  <c r="AY55" i="1"/>
  <c r="I36" i="3" s="1"/>
  <c r="ES68" i="1"/>
  <c r="CA10" i="1"/>
  <c r="M6" i="3" s="1"/>
  <c r="ES29" i="1"/>
  <c r="CA43" i="1"/>
  <c r="M28" i="3" s="1"/>
  <c r="P40" i="1"/>
  <c r="D26" i="3" s="1"/>
  <c r="AK16" i="1"/>
  <c r="G10" i="3" s="1"/>
  <c r="ES22" i="1"/>
  <c r="BM34" i="1"/>
  <c r="K22" i="3" s="1"/>
  <c r="CO58" i="1"/>
  <c r="O38" i="3" s="1"/>
  <c r="CH10" i="1"/>
  <c r="N6" i="3" s="1"/>
  <c r="ES31" i="1"/>
  <c r="ES34" i="1"/>
  <c r="ES64" i="1"/>
  <c r="AD31" i="1"/>
  <c r="F20" i="3" s="1"/>
  <c r="DC28" i="1"/>
  <c r="Q18" i="3" s="1"/>
  <c r="ES71" i="1"/>
  <c r="AR22" i="1"/>
  <c r="H14" i="3" s="1"/>
  <c r="AR46" i="1"/>
  <c r="H30" i="3" s="1"/>
  <c r="AR13" i="1"/>
  <c r="H8" i="3" s="1"/>
  <c r="CO10" i="1"/>
  <c r="O6" i="3" s="1"/>
  <c r="P34" i="1"/>
  <c r="D22" i="3" s="1"/>
  <c r="ES73" i="1"/>
  <c r="AK55" i="1"/>
  <c r="G36" i="3" s="1"/>
  <c r="P16" i="1"/>
  <c r="D10" i="3" s="1"/>
  <c r="P26" i="2"/>
  <c r="F51" i="3"/>
  <c r="ES58" i="1"/>
  <c r="DC46" i="1"/>
  <c r="Q30" i="3" s="1"/>
  <c r="CH28" i="1"/>
  <c r="N18" i="3" s="1"/>
  <c r="BT49" i="1"/>
  <c r="L32" i="3" s="1"/>
  <c r="AY16" i="1"/>
  <c r="AR55" i="1"/>
  <c r="H36" i="3" s="1"/>
  <c r="ES47" i="1"/>
  <c r="CA52" i="1"/>
  <c r="M34" i="3" s="1"/>
  <c r="BT31" i="1"/>
  <c r="L20" i="3" s="1"/>
  <c r="BF52" i="1"/>
  <c r="J34" i="3" s="1"/>
  <c r="W52" i="1"/>
  <c r="E34" i="3" s="1"/>
  <c r="ES62" i="1"/>
  <c r="ES38" i="1"/>
  <c r="DC61" i="1"/>
  <c r="Q40" i="3" s="1"/>
  <c r="DC22" i="1"/>
  <c r="Q14" i="3" s="1"/>
  <c r="CA22" i="1"/>
  <c r="M14" i="3" s="1"/>
  <c r="BM43" i="1"/>
  <c r="K28" i="3" s="1"/>
  <c r="BF58" i="1"/>
  <c r="J38" i="3" s="1"/>
  <c r="AD55" i="1"/>
  <c r="F36" i="3" s="1"/>
  <c r="ES23" i="1"/>
  <c r="ES49" i="1"/>
  <c r="CH46" i="1"/>
  <c r="N30" i="3" s="1"/>
  <c r="BM25" i="1"/>
  <c r="K16" i="3" s="1"/>
  <c r="AY46" i="1"/>
  <c r="I30" i="3" s="1"/>
  <c r="ES40" i="1"/>
  <c r="DC37" i="1"/>
  <c r="Q24" i="3" s="1"/>
  <c r="CH16" i="1"/>
  <c r="N10" i="3" s="1"/>
  <c r="BT37" i="1"/>
  <c r="L24" i="3" s="1"/>
  <c r="AY52" i="1"/>
  <c r="I34" i="3" s="1"/>
  <c r="AR61" i="1"/>
  <c r="H40" i="3" s="1"/>
  <c r="ES53" i="1"/>
  <c r="CA40" i="1"/>
  <c r="M26" i="3" s="1"/>
  <c r="BT19" i="1"/>
  <c r="L12" i="3" s="1"/>
  <c r="BF40" i="1"/>
  <c r="J26" i="3" s="1"/>
  <c r="W61" i="1"/>
  <c r="E40" i="3" s="1"/>
  <c r="ES14" i="1"/>
  <c r="ES44" i="1"/>
  <c r="DC13" i="1"/>
  <c r="CA58" i="1"/>
  <c r="M38" i="3" s="1"/>
  <c r="BM31" i="1"/>
  <c r="K20" i="3" s="1"/>
  <c r="BF46" i="1"/>
  <c r="J30" i="3" s="1"/>
  <c r="AD61" i="1"/>
  <c r="F40" i="3" s="1"/>
  <c r="AR52" i="1"/>
  <c r="H34" i="3" s="1"/>
  <c r="ES55" i="1"/>
  <c r="CH34" i="1"/>
  <c r="N22" i="3" s="1"/>
  <c r="BM61" i="1"/>
  <c r="K40" i="3" s="1"/>
  <c r="BM13" i="1"/>
  <c r="AY34" i="1"/>
  <c r="I22" i="3" s="1"/>
  <c r="AK58" i="1"/>
  <c r="G38" i="3" s="1"/>
  <c r="ES16" i="1"/>
  <c r="ES46" i="1"/>
  <c r="CH52" i="1"/>
  <c r="N34" i="3" s="1"/>
  <c r="BT25" i="1"/>
  <c r="L16" i="3" s="1"/>
  <c r="AY40" i="1"/>
  <c r="I26" i="3" s="1"/>
  <c r="ES35" i="1"/>
  <c r="DC58" i="1"/>
  <c r="Q38" i="3" s="1"/>
  <c r="CA28" i="1"/>
  <c r="M18" i="3" s="1"/>
  <c r="BT55" i="1"/>
  <c r="L36" i="3" s="1"/>
  <c r="BF28" i="1"/>
  <c r="J18" i="3" s="1"/>
  <c r="W58" i="1"/>
  <c r="E38" i="3" s="1"/>
  <c r="ES50" i="1"/>
  <c r="CA46" i="1"/>
  <c r="M30" i="3" s="1"/>
  <c r="BM19" i="1"/>
  <c r="K12" i="3" s="1"/>
  <c r="BF34" i="1"/>
  <c r="J22" i="3" s="1"/>
  <c r="AR58" i="1"/>
  <c r="H38" i="3" s="1"/>
  <c r="ES37" i="1"/>
  <c r="DC34" i="1"/>
  <c r="Q22" i="3" s="1"/>
  <c r="CH22" i="1"/>
  <c r="N14" i="3" s="1"/>
  <c r="BM49" i="1"/>
  <c r="K32" i="3" s="1"/>
  <c r="AY22" i="1"/>
  <c r="I14" i="3" s="1"/>
  <c r="ES61" i="1"/>
  <c r="ES26" i="1"/>
  <c r="ES52" i="1"/>
  <c r="CH40" i="1"/>
  <c r="N26" i="3" s="1"/>
  <c r="BT61" i="1"/>
  <c r="L40" i="3" s="1"/>
  <c r="BT13" i="1"/>
  <c r="AY28" i="1"/>
  <c r="I18" i="3" s="1"/>
  <c r="ES11" i="1"/>
  <c r="ES41" i="1"/>
  <c r="CA16" i="1"/>
  <c r="M10" i="3" s="1"/>
  <c r="BT43" i="1"/>
  <c r="L28" i="3" s="1"/>
  <c r="BF16" i="1"/>
  <c r="W55" i="1"/>
  <c r="E36" i="3" s="1"/>
  <c r="ES28" i="1"/>
  <c r="ES56" i="1"/>
  <c r="CA34" i="1"/>
  <c r="M22" i="3" s="1"/>
  <c r="BM55" i="1"/>
  <c r="K36" i="3" s="1"/>
  <c r="BF22" i="1"/>
  <c r="J14" i="3" s="1"/>
  <c r="P58" i="1"/>
  <c r="D38" i="3" s="1"/>
  <c r="ES13" i="1"/>
  <c r="ER43" i="1"/>
  <c r="ES43" i="1" s="1"/>
  <c r="CH58" i="1"/>
  <c r="N38" i="3" s="1"/>
  <c r="BM37" i="1"/>
  <c r="K24" i="3" s="1"/>
  <c r="AY58" i="1"/>
  <c r="I38" i="3" s="1"/>
  <c r="AK52" i="1"/>
  <c r="G34" i="3" s="1"/>
  <c r="ER77" i="1"/>
  <c r="K51" i="3"/>
  <c r="J51" i="3"/>
  <c r="G51" i="3"/>
  <c r="H51" i="3"/>
  <c r="I51" i="3"/>
  <c r="Q51" i="3"/>
  <c r="P51" i="3"/>
  <c r="O51" i="3"/>
  <c r="N51" i="3"/>
  <c r="ES65" i="1"/>
  <c r="ES67" i="1"/>
  <c r="C5" i="3"/>
  <c r="I34" i="1"/>
  <c r="C22" i="3" s="1"/>
  <c r="I16" i="1"/>
  <c r="C10" i="3" s="1"/>
  <c r="I25" i="1"/>
  <c r="C16" i="3" s="1"/>
  <c r="I67" i="1"/>
  <c r="C44" i="3" s="1"/>
  <c r="W44" i="3" s="1"/>
  <c r="I70" i="1"/>
  <c r="C46" i="3" s="1"/>
  <c r="W46" i="3" s="1"/>
  <c r="I49" i="1"/>
  <c r="C32" i="3" s="1"/>
  <c r="I61" i="1"/>
  <c r="C40" i="3" s="1"/>
  <c r="I19" i="1"/>
  <c r="C12" i="3" s="1"/>
  <c r="I13" i="1"/>
  <c r="C8" i="3" s="1"/>
  <c r="I43" i="1"/>
  <c r="C28" i="3" s="1"/>
  <c r="EO77" i="1"/>
  <c r="I28" i="1"/>
  <c r="C18" i="3" s="1"/>
  <c r="I55" i="1"/>
  <c r="C36" i="3" s="1"/>
  <c r="I73" i="1"/>
  <c r="C48" i="3" s="1"/>
  <c r="I46" i="1"/>
  <c r="C30" i="3" s="1"/>
  <c r="I52" i="1"/>
  <c r="C34" i="3" s="1"/>
  <c r="I64" i="1"/>
  <c r="C42" i="3" s="1"/>
  <c r="W42" i="3" s="1"/>
  <c r="I40" i="1"/>
  <c r="C26" i="3" s="1"/>
  <c r="I31" i="1"/>
  <c r="C20" i="3" s="1"/>
  <c r="I58" i="1"/>
  <c r="C38" i="3" s="1"/>
  <c r="I22" i="1"/>
  <c r="C14" i="3" s="1"/>
  <c r="EP79" i="1"/>
  <c r="EN79" i="1"/>
  <c r="EO25" i="1"/>
  <c r="K1" i="1"/>
  <c r="L1" i="1" s="1"/>
  <c r="D16" i="7" l="1"/>
  <c r="H16" i="7"/>
  <c r="AB18" i="2"/>
  <c r="AB20" i="2"/>
  <c r="AB6" i="2"/>
  <c r="W16" i="3"/>
  <c r="W32" i="3"/>
  <c r="W14" i="3"/>
  <c r="W36" i="3"/>
  <c r="W26" i="3"/>
  <c r="ES77" i="1"/>
  <c r="W48" i="3"/>
  <c r="W38" i="3"/>
  <c r="W18" i="3"/>
  <c r="W20" i="3"/>
  <c r="W12" i="3"/>
  <c r="W5" i="3"/>
  <c r="W28" i="3"/>
  <c r="W34" i="3"/>
  <c r="W30" i="3"/>
  <c r="W40" i="3"/>
  <c r="DC79" i="1"/>
  <c r="Q8" i="3"/>
  <c r="Q52" i="3" s="1"/>
  <c r="P8" i="3"/>
  <c r="CV79" i="1"/>
  <c r="O8" i="3"/>
  <c r="CO79" i="1"/>
  <c r="N8" i="3"/>
  <c r="CH79" i="1"/>
  <c r="M8" i="3"/>
  <c r="CA79" i="1"/>
  <c r="L8" i="3"/>
  <c r="L52" i="3" s="1"/>
  <c r="BT79" i="1"/>
  <c r="K8" i="3"/>
  <c r="BM79" i="1"/>
  <c r="BF79" i="1"/>
  <c r="J10" i="3"/>
  <c r="J52" i="3" s="1"/>
  <c r="I10" i="3"/>
  <c r="AY79" i="1"/>
  <c r="H10" i="3"/>
  <c r="H52" i="3" s="1"/>
  <c r="AR79" i="1"/>
  <c r="G6" i="3"/>
  <c r="AK79" i="1"/>
  <c r="F6" i="3"/>
  <c r="AD79" i="1"/>
  <c r="D6" i="3"/>
  <c r="D52" i="3" s="1"/>
  <c r="P79" i="1"/>
  <c r="C6" i="3"/>
  <c r="C52" i="3" s="1"/>
  <c r="I79" i="1"/>
  <c r="E50" i="3"/>
  <c r="W50" i="3" s="1"/>
  <c r="W79" i="1"/>
  <c r="W22" i="3"/>
  <c r="W24" i="3"/>
  <c r="EO79" i="1"/>
  <c r="AB7" i="2"/>
  <c r="H325" i="7"/>
  <c r="G325" i="7"/>
  <c r="E4" i="7"/>
  <c r="H13" i="7"/>
  <c r="E13" i="7"/>
  <c r="A23" i="7"/>
  <c r="E7" i="7"/>
  <c r="B18" i="7"/>
  <c r="C9" i="7"/>
  <c r="AB9" i="2"/>
  <c r="G4" i="7"/>
  <c r="D4" i="7"/>
  <c r="C13" i="7"/>
  <c r="AB19" i="2"/>
  <c r="C4" i="7"/>
  <c r="A13" i="7"/>
  <c r="A4" i="7"/>
  <c r="D13" i="7"/>
  <c r="AB13" i="2"/>
  <c r="H4" i="7"/>
  <c r="E25" i="7"/>
  <c r="G13" i="7"/>
  <c r="AB11" i="2"/>
  <c r="H23" i="7"/>
  <c r="AB10" i="2"/>
  <c r="X26" i="2"/>
  <c r="AB14" i="2"/>
  <c r="C14" i="7"/>
  <c r="G7" i="7"/>
  <c r="E8" i="7"/>
  <c r="C7" i="7"/>
  <c r="AB25" i="2"/>
  <c r="P52" i="3"/>
  <c r="AB15" i="2"/>
  <c r="G24" i="7"/>
  <c r="AB16" i="2"/>
  <c r="H14" i="7"/>
  <c r="B23" i="7"/>
  <c r="C18" i="7"/>
  <c r="AB12" i="2"/>
  <c r="G14" i="7"/>
  <c r="T26" i="2"/>
  <c r="AB8" i="2"/>
  <c r="AB17" i="2"/>
  <c r="H11" i="7"/>
  <c r="A20" i="7"/>
  <c r="D22" i="7"/>
  <c r="B14" i="7"/>
  <c r="G11" i="7"/>
  <c r="E23" i="7"/>
  <c r="H9" i="7"/>
  <c r="A14" i="7"/>
  <c r="H7" i="7"/>
  <c r="E11" i="7"/>
  <c r="D23" i="7"/>
  <c r="D18" i="7"/>
  <c r="C11" i="7"/>
  <c r="D11" i="7"/>
  <c r="B16" i="7"/>
  <c r="D14" i="7"/>
  <c r="D7" i="7"/>
  <c r="G23" i="7"/>
  <c r="G9" i="7"/>
  <c r="H15" i="7"/>
  <c r="E9" i="7"/>
  <c r="A9" i="7"/>
  <c r="D9" i="7"/>
  <c r="H21" i="7"/>
  <c r="G6" i="7"/>
  <c r="E16" i="7"/>
  <c r="D6" i="7"/>
  <c r="E6" i="7"/>
  <c r="G15" i="7"/>
  <c r="B6" i="7"/>
  <c r="A6" i="7"/>
  <c r="G22" i="7"/>
  <c r="H24" i="7"/>
  <c r="D15" i="7"/>
  <c r="A7" i="7"/>
  <c r="A18" i="7"/>
  <c r="H25" i="7"/>
  <c r="E15" i="7"/>
  <c r="C16" i="7"/>
  <c r="C6" i="7"/>
  <c r="A16" i="7"/>
  <c r="B8" i="7"/>
  <c r="G12" i="7"/>
  <c r="D25" i="7"/>
  <c r="C25" i="7"/>
  <c r="B25" i="7"/>
  <c r="B15" i="7"/>
  <c r="H8" i="7"/>
  <c r="G25" i="7"/>
  <c r="E18" i="7"/>
  <c r="G8" i="7"/>
  <c r="D8" i="7"/>
  <c r="B11" i="7"/>
  <c r="G18" i="7"/>
  <c r="G16" i="7"/>
  <c r="C15" i="7"/>
  <c r="C8" i="7"/>
  <c r="E20" i="7"/>
  <c r="H10" i="7"/>
  <c r="B12" i="7"/>
  <c r="G21" i="7"/>
  <c r="E12" i="7"/>
  <c r="A21" i="7"/>
  <c r="D24" i="7"/>
  <c r="B24" i="7"/>
  <c r="C24" i="7"/>
  <c r="A24" i="7"/>
  <c r="H5" i="7"/>
  <c r="B20" i="7"/>
  <c r="D5" i="7"/>
  <c r="H22" i="7"/>
  <c r="G10" i="7"/>
  <c r="E22" i="7"/>
  <c r="D12" i="7"/>
  <c r="E21" i="7"/>
  <c r="G5" i="7"/>
  <c r="D10" i="7"/>
  <c r="C22" i="7"/>
  <c r="C12" i="7"/>
  <c r="C21" i="7"/>
  <c r="E5" i="7"/>
  <c r="B10" i="7"/>
  <c r="B22" i="7"/>
  <c r="A12" i="7"/>
  <c r="B21" i="7"/>
  <c r="C5" i="7"/>
  <c r="A10" i="7"/>
  <c r="A5" i="7"/>
  <c r="E10" i="7"/>
  <c r="H17" i="7"/>
  <c r="B19" i="7"/>
  <c r="A19" i="7"/>
  <c r="G17" i="7"/>
  <c r="E17" i="7"/>
  <c r="H19" i="7"/>
  <c r="A17" i="7"/>
  <c r="G19" i="7"/>
  <c r="D17" i="7"/>
  <c r="E19" i="7"/>
  <c r="C17" i="7"/>
  <c r="C19" i="7"/>
  <c r="G3" i="7"/>
  <c r="H3" i="7"/>
  <c r="A3" i="7"/>
  <c r="E3" i="7"/>
  <c r="B3" i="7"/>
  <c r="C3" i="7"/>
  <c r="D3" i="7"/>
  <c r="H20" i="7"/>
  <c r="G20" i="7"/>
  <c r="D20" i="7"/>
  <c r="E52" i="3"/>
  <c r="O52" i="3"/>
  <c r="M52" i="3"/>
  <c r="G52" i="3"/>
  <c r="N52" i="3"/>
  <c r="K52" i="3"/>
  <c r="F52" i="3"/>
  <c r="I52" i="3"/>
  <c r="D308" i="7"/>
  <c r="E308" i="7"/>
  <c r="A308" i="7"/>
  <c r="B308" i="7"/>
  <c r="G308" i="7"/>
  <c r="C308" i="7"/>
  <c r="H308" i="7"/>
  <c r="E279" i="7"/>
  <c r="A279" i="7"/>
  <c r="B279" i="7"/>
  <c r="C279" i="7"/>
  <c r="D279" i="7"/>
  <c r="G279" i="7"/>
  <c r="H279" i="7"/>
  <c r="A315" i="7"/>
  <c r="B315" i="7"/>
  <c r="C315" i="7"/>
  <c r="D315" i="7"/>
  <c r="E315" i="7"/>
  <c r="G315" i="7"/>
  <c r="H315" i="7"/>
  <c r="A140" i="7"/>
  <c r="B140" i="7"/>
  <c r="C140" i="7"/>
  <c r="D140" i="7"/>
  <c r="E140" i="7"/>
  <c r="G140" i="7"/>
  <c r="H140" i="7"/>
  <c r="D324" i="7"/>
  <c r="E324" i="7"/>
  <c r="A324" i="7"/>
  <c r="B324" i="7"/>
  <c r="C324" i="7"/>
  <c r="H324" i="7"/>
  <c r="A169" i="7"/>
  <c r="B169" i="7"/>
  <c r="C169" i="7"/>
  <c r="D169" i="7"/>
  <c r="E169" i="7"/>
  <c r="H169" i="7"/>
  <c r="G169" i="7"/>
  <c r="B71" i="7"/>
  <c r="D71" i="7"/>
  <c r="E71" i="7"/>
  <c r="A71" i="7"/>
  <c r="C71" i="7"/>
  <c r="G71" i="7"/>
  <c r="H71" i="7"/>
  <c r="B127" i="7"/>
  <c r="D127" i="7"/>
  <c r="E127" i="7"/>
  <c r="A127" i="7"/>
  <c r="C127" i="7"/>
  <c r="G127" i="7"/>
  <c r="H127" i="7"/>
  <c r="A102" i="7"/>
  <c r="B102" i="7"/>
  <c r="C102" i="7"/>
  <c r="E102" i="7"/>
  <c r="D102" i="7"/>
  <c r="G102" i="7"/>
  <c r="H102" i="7"/>
  <c r="D244" i="7"/>
  <c r="E244" i="7"/>
  <c r="A244" i="7"/>
  <c r="B244" i="7"/>
  <c r="G244" i="7"/>
  <c r="C244" i="7"/>
  <c r="H244" i="7"/>
  <c r="A91" i="7"/>
  <c r="B91" i="7"/>
  <c r="D91" i="7"/>
  <c r="C91" i="7"/>
  <c r="E91" i="7"/>
  <c r="G91" i="7"/>
  <c r="H91" i="7"/>
  <c r="C122" i="7"/>
  <c r="E122" i="7"/>
  <c r="A122" i="7"/>
  <c r="B122" i="7"/>
  <c r="D122" i="7"/>
  <c r="G122" i="7"/>
  <c r="H122" i="7"/>
  <c r="B135" i="7"/>
  <c r="D135" i="7"/>
  <c r="E135" i="7"/>
  <c r="A135" i="7"/>
  <c r="C135" i="7"/>
  <c r="G135" i="7"/>
  <c r="H135" i="7"/>
  <c r="C181" i="7"/>
  <c r="D181" i="7"/>
  <c r="E181" i="7"/>
  <c r="A181" i="7"/>
  <c r="B181" i="7"/>
  <c r="H181" i="7"/>
  <c r="G181" i="7"/>
  <c r="A323" i="7"/>
  <c r="B323" i="7"/>
  <c r="C323" i="7"/>
  <c r="D323" i="7"/>
  <c r="E323" i="7"/>
  <c r="G323" i="7"/>
  <c r="H323" i="7"/>
  <c r="A290" i="7"/>
  <c r="B290" i="7"/>
  <c r="C290" i="7"/>
  <c r="D290" i="7"/>
  <c r="E290" i="7"/>
  <c r="G290" i="7"/>
  <c r="H290" i="7"/>
  <c r="B137" i="7"/>
  <c r="C137" i="7"/>
  <c r="D137" i="7"/>
  <c r="A137" i="7"/>
  <c r="E137" i="7"/>
  <c r="H137" i="7"/>
  <c r="G137" i="7"/>
  <c r="B326" i="7"/>
  <c r="C326" i="7"/>
  <c r="D326" i="7"/>
  <c r="E326" i="7"/>
  <c r="A326" i="7"/>
  <c r="G326" i="7"/>
  <c r="D109" i="7"/>
  <c r="B109" i="7"/>
  <c r="A109" i="7"/>
  <c r="C109" i="7"/>
  <c r="E109" i="7"/>
  <c r="G109" i="7"/>
  <c r="H109" i="7"/>
  <c r="A251" i="7"/>
  <c r="B251" i="7"/>
  <c r="C251" i="7"/>
  <c r="D251" i="7"/>
  <c r="E251" i="7"/>
  <c r="G251" i="7"/>
  <c r="H251" i="7"/>
  <c r="A282" i="7"/>
  <c r="B282" i="7"/>
  <c r="C282" i="7"/>
  <c r="D282" i="7"/>
  <c r="E282" i="7"/>
  <c r="H282" i="7"/>
  <c r="G282" i="7"/>
  <c r="B129" i="7"/>
  <c r="C129" i="7"/>
  <c r="D129" i="7"/>
  <c r="A129" i="7"/>
  <c r="E129" i="7"/>
  <c r="H129" i="7"/>
  <c r="G129" i="7"/>
  <c r="E104" i="7"/>
  <c r="A104" i="7"/>
  <c r="C104" i="7"/>
  <c r="B104" i="7"/>
  <c r="D104" i="7"/>
  <c r="G104" i="7"/>
  <c r="H104" i="7"/>
  <c r="A229" i="7"/>
  <c r="B229" i="7"/>
  <c r="C229" i="7"/>
  <c r="D229" i="7"/>
  <c r="E229" i="7"/>
  <c r="H229" i="7"/>
  <c r="G229" i="7"/>
  <c r="A76" i="7"/>
  <c r="C76" i="7"/>
  <c r="D76" i="7"/>
  <c r="E76" i="7"/>
  <c r="B76" i="7"/>
  <c r="G76" i="7"/>
  <c r="H76" i="7"/>
  <c r="D224" i="7"/>
  <c r="A224" i="7"/>
  <c r="B224" i="7"/>
  <c r="C224" i="7"/>
  <c r="E224" i="7"/>
  <c r="G224" i="7"/>
  <c r="H224" i="7"/>
  <c r="A185" i="7"/>
  <c r="B185" i="7"/>
  <c r="C185" i="7"/>
  <c r="D185" i="7"/>
  <c r="E185" i="7"/>
  <c r="H185" i="7"/>
  <c r="G185" i="7"/>
  <c r="A54" i="7"/>
  <c r="B54" i="7"/>
  <c r="C54" i="7"/>
  <c r="E54" i="7"/>
  <c r="D54" i="7"/>
  <c r="G54" i="7"/>
  <c r="H54" i="7"/>
  <c r="D260" i="7"/>
  <c r="E260" i="7"/>
  <c r="A260" i="7"/>
  <c r="B260" i="7"/>
  <c r="C260" i="7"/>
  <c r="G260" i="7"/>
  <c r="H260" i="7"/>
  <c r="A43" i="7"/>
  <c r="B43" i="7"/>
  <c r="D43" i="7"/>
  <c r="C43" i="7"/>
  <c r="E43" i="7"/>
  <c r="G43" i="7"/>
  <c r="H43" i="7"/>
  <c r="C74" i="7"/>
  <c r="E74" i="7"/>
  <c r="A74" i="7"/>
  <c r="B74" i="7"/>
  <c r="D74" i="7"/>
  <c r="H74" i="7"/>
  <c r="G74" i="7"/>
  <c r="A199" i="7"/>
  <c r="B199" i="7"/>
  <c r="C199" i="7"/>
  <c r="D199" i="7"/>
  <c r="E199" i="7"/>
  <c r="G199" i="7"/>
  <c r="H199" i="7"/>
  <c r="A253" i="7"/>
  <c r="B253" i="7"/>
  <c r="C253" i="7"/>
  <c r="D253" i="7"/>
  <c r="E253" i="7"/>
  <c r="H253" i="7"/>
  <c r="G253" i="7"/>
  <c r="C106" i="7"/>
  <c r="E106" i="7"/>
  <c r="A106" i="7"/>
  <c r="D106" i="7"/>
  <c r="B106" i="7"/>
  <c r="G106" i="7"/>
  <c r="H106" i="7"/>
  <c r="B342" i="7"/>
  <c r="C342" i="7"/>
  <c r="D342" i="7"/>
  <c r="E342" i="7"/>
  <c r="A342" i="7"/>
  <c r="G342" i="7"/>
  <c r="A248" i="7"/>
  <c r="B248" i="7"/>
  <c r="C248" i="7"/>
  <c r="D248" i="7"/>
  <c r="E248" i="7"/>
  <c r="G248" i="7"/>
  <c r="H248" i="7"/>
  <c r="C114" i="7"/>
  <c r="E114" i="7"/>
  <c r="A114" i="7"/>
  <c r="B114" i="7"/>
  <c r="D114" i="7"/>
  <c r="H114" i="7"/>
  <c r="G114" i="7"/>
  <c r="E163" i="7"/>
  <c r="A163" i="7"/>
  <c r="B163" i="7"/>
  <c r="C163" i="7"/>
  <c r="D163" i="7"/>
  <c r="G163" i="7"/>
  <c r="H163" i="7"/>
  <c r="D316" i="7"/>
  <c r="E316" i="7"/>
  <c r="A316" i="7"/>
  <c r="B316" i="7"/>
  <c r="G316" i="7"/>
  <c r="C316" i="7"/>
  <c r="H316" i="7"/>
  <c r="A331" i="7"/>
  <c r="B331" i="7"/>
  <c r="C331" i="7"/>
  <c r="D331" i="7"/>
  <c r="E331" i="7"/>
  <c r="G331" i="7"/>
  <c r="E64" i="7"/>
  <c r="A64" i="7"/>
  <c r="C64" i="7"/>
  <c r="B64" i="7"/>
  <c r="D64" i="7"/>
  <c r="G64" i="7"/>
  <c r="H64" i="7"/>
  <c r="A325" i="7"/>
  <c r="B325" i="7"/>
  <c r="C325" i="7"/>
  <c r="D325" i="7"/>
  <c r="E325" i="7"/>
  <c r="B178" i="7"/>
  <c r="C178" i="7"/>
  <c r="D178" i="7"/>
  <c r="E178" i="7"/>
  <c r="A178" i="7"/>
  <c r="H178" i="7"/>
  <c r="G178" i="7"/>
  <c r="B238" i="7"/>
  <c r="C238" i="7"/>
  <c r="D238" i="7"/>
  <c r="E238" i="7"/>
  <c r="H238" i="7"/>
  <c r="A238" i="7"/>
  <c r="G238" i="7"/>
  <c r="A99" i="7"/>
  <c r="B99" i="7"/>
  <c r="D99" i="7"/>
  <c r="C99" i="7"/>
  <c r="E99" i="7"/>
  <c r="G99" i="7"/>
  <c r="H99" i="7"/>
  <c r="B47" i="7"/>
  <c r="D47" i="7"/>
  <c r="E47" i="7"/>
  <c r="A47" i="7"/>
  <c r="C47" i="7"/>
  <c r="G47" i="7"/>
  <c r="H47" i="7"/>
  <c r="A172" i="7"/>
  <c r="B172" i="7"/>
  <c r="C172" i="7"/>
  <c r="D172" i="7"/>
  <c r="E172" i="7"/>
  <c r="G172" i="7"/>
  <c r="H172" i="7"/>
  <c r="E120" i="7"/>
  <c r="A120" i="7"/>
  <c r="C120" i="7"/>
  <c r="B120" i="7"/>
  <c r="D120" i="7"/>
  <c r="G120" i="7"/>
  <c r="H120" i="7"/>
  <c r="B33" i="7"/>
  <c r="C33" i="7"/>
  <c r="D33" i="7"/>
  <c r="A33" i="7"/>
  <c r="E33" i="7"/>
  <c r="G33" i="7"/>
  <c r="H33" i="7"/>
  <c r="E136" i="7"/>
  <c r="A136" i="7"/>
  <c r="C136" i="7"/>
  <c r="D136" i="7"/>
  <c r="B136" i="7"/>
  <c r="G136" i="7"/>
  <c r="H136" i="7"/>
  <c r="A223" i="7"/>
  <c r="B223" i="7"/>
  <c r="C223" i="7"/>
  <c r="D223" i="7"/>
  <c r="E223" i="7"/>
  <c r="G223" i="7"/>
  <c r="H223" i="7"/>
  <c r="A118" i="7"/>
  <c r="B118" i="7"/>
  <c r="C118" i="7"/>
  <c r="E118" i="7"/>
  <c r="D118" i="7"/>
  <c r="H118" i="7"/>
  <c r="G118" i="7"/>
  <c r="E247" i="7"/>
  <c r="A247" i="7"/>
  <c r="B247" i="7"/>
  <c r="C247" i="7"/>
  <c r="D247" i="7"/>
  <c r="G247" i="7"/>
  <c r="H247" i="7"/>
  <c r="A339" i="7"/>
  <c r="B339" i="7"/>
  <c r="C339" i="7"/>
  <c r="D339" i="7"/>
  <c r="E339" i="7"/>
  <c r="G339" i="7"/>
  <c r="A183" i="7"/>
  <c r="B183" i="7"/>
  <c r="C183" i="7"/>
  <c r="D183" i="7"/>
  <c r="E183" i="7"/>
  <c r="G183" i="7"/>
  <c r="H183" i="7"/>
  <c r="A38" i="7"/>
  <c r="B38" i="7"/>
  <c r="C38" i="7"/>
  <c r="E38" i="7"/>
  <c r="D38" i="7"/>
  <c r="G38" i="7"/>
  <c r="H38" i="7"/>
  <c r="A180" i="7"/>
  <c r="B180" i="7"/>
  <c r="C180" i="7"/>
  <c r="D180" i="7"/>
  <c r="E180" i="7"/>
  <c r="G180" i="7"/>
  <c r="H180" i="7"/>
  <c r="A27" i="7"/>
  <c r="B27" i="7"/>
  <c r="D27" i="7"/>
  <c r="C27" i="7"/>
  <c r="E27" i="7"/>
  <c r="G27" i="7"/>
  <c r="H27" i="7"/>
  <c r="C58" i="7"/>
  <c r="E58" i="7"/>
  <c r="A58" i="7"/>
  <c r="B58" i="7"/>
  <c r="D58" i="7"/>
  <c r="H58" i="7"/>
  <c r="G58" i="7"/>
  <c r="D152" i="7"/>
  <c r="E152" i="7"/>
  <c r="A152" i="7"/>
  <c r="B152" i="7"/>
  <c r="C152" i="7"/>
  <c r="G152" i="7"/>
  <c r="H152" i="7"/>
  <c r="B334" i="7"/>
  <c r="C334" i="7"/>
  <c r="D334" i="7"/>
  <c r="E334" i="7"/>
  <c r="G334" i="7"/>
  <c r="A334" i="7"/>
  <c r="D117" i="7"/>
  <c r="B117" i="7"/>
  <c r="A117" i="7"/>
  <c r="C117" i="7"/>
  <c r="E117" i="7"/>
  <c r="H117" i="7"/>
  <c r="G117" i="7"/>
  <c r="A259" i="7"/>
  <c r="B259" i="7"/>
  <c r="C259" i="7"/>
  <c r="D259" i="7"/>
  <c r="E259" i="7"/>
  <c r="G259" i="7"/>
  <c r="H259" i="7"/>
  <c r="A226" i="7"/>
  <c r="B226" i="7"/>
  <c r="C226" i="7"/>
  <c r="D226" i="7"/>
  <c r="E226" i="7"/>
  <c r="G226" i="7"/>
  <c r="H226" i="7"/>
  <c r="B73" i="7"/>
  <c r="C73" i="7"/>
  <c r="D73" i="7"/>
  <c r="A73" i="7"/>
  <c r="E73" i="7"/>
  <c r="G73" i="7"/>
  <c r="H73" i="7"/>
  <c r="B262" i="7"/>
  <c r="C262" i="7"/>
  <c r="D262" i="7"/>
  <c r="E262" i="7"/>
  <c r="H262" i="7"/>
  <c r="A262" i="7"/>
  <c r="G262" i="7"/>
  <c r="D45" i="7"/>
  <c r="B45" i="7"/>
  <c r="A45" i="7"/>
  <c r="C45" i="7"/>
  <c r="E45" i="7"/>
  <c r="G45" i="7"/>
  <c r="H45" i="7"/>
  <c r="E187" i="7"/>
  <c r="A187" i="7"/>
  <c r="B187" i="7"/>
  <c r="C187" i="7"/>
  <c r="D187" i="7"/>
  <c r="G187" i="7"/>
  <c r="H187" i="7"/>
  <c r="B218" i="7"/>
  <c r="C218" i="7"/>
  <c r="D218" i="7"/>
  <c r="E218" i="7"/>
  <c r="A218" i="7"/>
  <c r="H218" i="7"/>
  <c r="G218" i="7"/>
  <c r="B65" i="7"/>
  <c r="C65" i="7"/>
  <c r="D65" i="7"/>
  <c r="A65" i="7"/>
  <c r="E65" i="7"/>
  <c r="G65" i="7"/>
  <c r="H65" i="7"/>
  <c r="B318" i="7"/>
  <c r="C318" i="7"/>
  <c r="D318" i="7"/>
  <c r="E318" i="7"/>
  <c r="H318" i="7"/>
  <c r="G318" i="7"/>
  <c r="A318" i="7"/>
  <c r="C165" i="7"/>
  <c r="D165" i="7"/>
  <c r="E165" i="7"/>
  <c r="A165" i="7"/>
  <c r="H165" i="7"/>
  <c r="G165" i="7"/>
  <c r="B165" i="7"/>
  <c r="A307" i="7"/>
  <c r="B307" i="7"/>
  <c r="C307" i="7"/>
  <c r="D307" i="7"/>
  <c r="E307" i="7"/>
  <c r="G307" i="7"/>
  <c r="H307" i="7"/>
  <c r="A338" i="7"/>
  <c r="B338" i="7"/>
  <c r="C338" i="7"/>
  <c r="D338" i="7"/>
  <c r="E338" i="7"/>
  <c r="G338" i="7"/>
  <c r="B121" i="7"/>
  <c r="C121" i="7"/>
  <c r="D121" i="7"/>
  <c r="A121" i="7"/>
  <c r="E121" i="7"/>
  <c r="H121" i="7"/>
  <c r="G121" i="7"/>
  <c r="E231" i="7"/>
  <c r="A231" i="7"/>
  <c r="B231" i="7"/>
  <c r="C231" i="7"/>
  <c r="G231" i="7"/>
  <c r="D231" i="7"/>
  <c r="H231" i="7"/>
  <c r="A196" i="7"/>
  <c r="B196" i="7"/>
  <c r="C196" i="7"/>
  <c r="D196" i="7"/>
  <c r="E196" i="7"/>
  <c r="G196" i="7"/>
  <c r="H196" i="7"/>
  <c r="C305" i="7"/>
  <c r="D305" i="7"/>
  <c r="E305" i="7"/>
  <c r="A305" i="7"/>
  <c r="B305" i="7"/>
  <c r="H305" i="7"/>
  <c r="G305" i="7"/>
  <c r="E255" i="7"/>
  <c r="A255" i="7"/>
  <c r="B255" i="7"/>
  <c r="C255" i="7"/>
  <c r="G255" i="7"/>
  <c r="D255" i="7"/>
  <c r="H255" i="7"/>
  <c r="D69" i="7"/>
  <c r="B69" i="7"/>
  <c r="A69" i="7"/>
  <c r="C69" i="7"/>
  <c r="E69" i="7"/>
  <c r="G69" i="7"/>
  <c r="H69" i="7"/>
  <c r="C337" i="7"/>
  <c r="D337" i="7"/>
  <c r="E337" i="7"/>
  <c r="A337" i="7"/>
  <c r="B337" i="7"/>
  <c r="G337" i="7"/>
  <c r="A158" i="7"/>
  <c r="B158" i="7"/>
  <c r="C158" i="7"/>
  <c r="D158" i="7"/>
  <c r="E158" i="7"/>
  <c r="H158" i="7"/>
  <c r="G158" i="7"/>
  <c r="A242" i="7"/>
  <c r="B242" i="7"/>
  <c r="C242" i="7"/>
  <c r="D242" i="7"/>
  <c r="E242" i="7"/>
  <c r="H242" i="7"/>
  <c r="G242" i="7"/>
  <c r="E80" i="7"/>
  <c r="A80" i="7"/>
  <c r="C80" i="7"/>
  <c r="B80" i="7"/>
  <c r="D80" i="7"/>
  <c r="G80" i="7"/>
  <c r="H80" i="7"/>
  <c r="D208" i="7"/>
  <c r="E208" i="7"/>
  <c r="A208" i="7"/>
  <c r="B208" i="7"/>
  <c r="C208" i="7"/>
  <c r="G208" i="7"/>
  <c r="H208" i="7"/>
  <c r="A227" i="7"/>
  <c r="B227" i="7"/>
  <c r="C227" i="7"/>
  <c r="D227" i="7"/>
  <c r="E227" i="7"/>
  <c r="G227" i="7"/>
  <c r="H227" i="7"/>
  <c r="E147" i="7"/>
  <c r="A147" i="7"/>
  <c r="B147" i="7"/>
  <c r="C147" i="7"/>
  <c r="D147" i="7"/>
  <c r="G147" i="7"/>
  <c r="H147" i="7"/>
  <c r="A175" i="7"/>
  <c r="B175" i="7"/>
  <c r="C175" i="7"/>
  <c r="D175" i="7"/>
  <c r="E175" i="7"/>
  <c r="G175" i="7"/>
  <c r="H175" i="7"/>
  <c r="C149" i="7"/>
  <c r="D149" i="7"/>
  <c r="E149" i="7"/>
  <c r="A149" i="7"/>
  <c r="B149" i="7"/>
  <c r="H149" i="7"/>
  <c r="G149" i="7"/>
  <c r="C233" i="7"/>
  <c r="D233" i="7"/>
  <c r="E233" i="7"/>
  <c r="A233" i="7"/>
  <c r="H233" i="7"/>
  <c r="G233" i="7"/>
  <c r="B233" i="7"/>
  <c r="A86" i="7"/>
  <c r="B86" i="7"/>
  <c r="C86" i="7"/>
  <c r="E86" i="7"/>
  <c r="D86" i="7"/>
  <c r="G86" i="7"/>
  <c r="H86" i="7"/>
  <c r="A320" i="7"/>
  <c r="B320" i="7"/>
  <c r="C320" i="7"/>
  <c r="D320" i="7"/>
  <c r="E320" i="7"/>
  <c r="G320" i="7"/>
  <c r="H320" i="7"/>
  <c r="D168" i="7"/>
  <c r="E168" i="7"/>
  <c r="A168" i="7"/>
  <c r="B168" i="7"/>
  <c r="C168" i="7"/>
  <c r="G168" i="7"/>
  <c r="H168" i="7"/>
  <c r="A267" i="7"/>
  <c r="B267" i="7"/>
  <c r="C267" i="7"/>
  <c r="D267" i="7"/>
  <c r="E267" i="7"/>
  <c r="G267" i="7"/>
  <c r="H267" i="7"/>
  <c r="B95" i="7"/>
  <c r="D95" i="7"/>
  <c r="E95" i="7"/>
  <c r="A95" i="7"/>
  <c r="C95" i="7"/>
  <c r="G95" i="7"/>
  <c r="H95" i="7"/>
  <c r="A293" i="7"/>
  <c r="B293" i="7"/>
  <c r="C293" i="7"/>
  <c r="D293" i="7"/>
  <c r="E293" i="7"/>
  <c r="H293" i="7"/>
  <c r="G293" i="7"/>
  <c r="A116" i="7"/>
  <c r="C116" i="7"/>
  <c r="D116" i="7"/>
  <c r="E116" i="7"/>
  <c r="B116" i="7"/>
  <c r="G116" i="7"/>
  <c r="H116" i="7"/>
  <c r="A328" i="7"/>
  <c r="B328" i="7"/>
  <c r="C328" i="7"/>
  <c r="D328" i="7"/>
  <c r="E328" i="7"/>
  <c r="G328" i="7"/>
  <c r="B270" i="7"/>
  <c r="C270" i="7"/>
  <c r="D270" i="7"/>
  <c r="E270" i="7"/>
  <c r="H270" i="7"/>
  <c r="G270" i="7"/>
  <c r="A270" i="7"/>
  <c r="D53" i="7"/>
  <c r="B53" i="7"/>
  <c r="A53" i="7"/>
  <c r="C53" i="7"/>
  <c r="E53" i="7"/>
  <c r="G53" i="7"/>
  <c r="H53" i="7"/>
  <c r="E195" i="7"/>
  <c r="A195" i="7"/>
  <c r="B195" i="7"/>
  <c r="C195" i="7"/>
  <c r="D195" i="7"/>
  <c r="G195" i="7"/>
  <c r="H195" i="7"/>
  <c r="B162" i="7"/>
  <c r="C162" i="7"/>
  <c r="D162" i="7"/>
  <c r="E162" i="7"/>
  <c r="A162" i="7"/>
  <c r="G162" i="7"/>
  <c r="H162" i="7"/>
  <c r="B39" i="7"/>
  <c r="D39" i="7"/>
  <c r="E39" i="7"/>
  <c r="A39" i="7"/>
  <c r="C39" i="7"/>
  <c r="G39" i="7"/>
  <c r="H39" i="7"/>
  <c r="A198" i="7"/>
  <c r="B198" i="7"/>
  <c r="C198" i="7"/>
  <c r="D198" i="7"/>
  <c r="E198" i="7"/>
  <c r="H198" i="7"/>
  <c r="G198" i="7"/>
  <c r="D340" i="7"/>
  <c r="E340" i="7"/>
  <c r="A340" i="7"/>
  <c r="B340" i="7"/>
  <c r="G340" i="7"/>
  <c r="C340" i="7"/>
  <c r="A123" i="7"/>
  <c r="B123" i="7"/>
  <c r="D123" i="7"/>
  <c r="E123" i="7"/>
  <c r="C123" i="7"/>
  <c r="G123" i="7"/>
  <c r="H123" i="7"/>
  <c r="B154" i="7"/>
  <c r="C154" i="7"/>
  <c r="D154" i="7"/>
  <c r="E154" i="7"/>
  <c r="A154" i="7"/>
  <c r="H154" i="7"/>
  <c r="G154" i="7"/>
  <c r="E335" i="7"/>
  <c r="A335" i="7"/>
  <c r="B335" i="7"/>
  <c r="C335" i="7"/>
  <c r="G335" i="7"/>
  <c r="D335" i="7"/>
  <c r="B254" i="7"/>
  <c r="C254" i="7"/>
  <c r="D254" i="7"/>
  <c r="E254" i="7"/>
  <c r="H254" i="7"/>
  <c r="G254" i="7"/>
  <c r="A254" i="7"/>
  <c r="D101" i="7"/>
  <c r="B101" i="7"/>
  <c r="A101" i="7"/>
  <c r="C101" i="7"/>
  <c r="E101" i="7"/>
  <c r="G101" i="7"/>
  <c r="H101" i="7"/>
  <c r="A243" i="7"/>
  <c r="B243" i="7"/>
  <c r="C243" i="7"/>
  <c r="D243" i="7"/>
  <c r="E243" i="7"/>
  <c r="G243" i="7"/>
  <c r="H243" i="7"/>
  <c r="A274" i="7"/>
  <c r="B274" i="7"/>
  <c r="C274" i="7"/>
  <c r="D274" i="7"/>
  <c r="E274" i="7"/>
  <c r="H274" i="7"/>
  <c r="G274" i="7"/>
  <c r="B57" i="7"/>
  <c r="C57" i="7"/>
  <c r="D57" i="7"/>
  <c r="A57" i="7"/>
  <c r="E57" i="7"/>
  <c r="G57" i="7"/>
  <c r="H57" i="7"/>
  <c r="B79" i="7"/>
  <c r="D79" i="7"/>
  <c r="E79" i="7"/>
  <c r="A79" i="7"/>
  <c r="C79" i="7"/>
  <c r="G79" i="7"/>
  <c r="H79" i="7"/>
  <c r="A285" i="7"/>
  <c r="B285" i="7"/>
  <c r="C285" i="7"/>
  <c r="D285" i="7"/>
  <c r="E285" i="7"/>
  <c r="H285" i="7"/>
  <c r="G285" i="7"/>
  <c r="A132" i="7"/>
  <c r="C132" i="7"/>
  <c r="D132" i="7"/>
  <c r="E132" i="7"/>
  <c r="B132" i="7"/>
  <c r="G132" i="7"/>
  <c r="H132" i="7"/>
  <c r="A280" i="7"/>
  <c r="B280" i="7"/>
  <c r="C280" i="7"/>
  <c r="D280" i="7"/>
  <c r="E280" i="7"/>
  <c r="G280" i="7"/>
  <c r="H280" i="7"/>
  <c r="C241" i="7"/>
  <c r="D241" i="7"/>
  <c r="E241" i="7"/>
  <c r="A241" i="7"/>
  <c r="B241" i="7"/>
  <c r="H241" i="7"/>
  <c r="G241" i="7"/>
  <c r="E239" i="7"/>
  <c r="A239" i="7"/>
  <c r="B239" i="7"/>
  <c r="C239" i="7"/>
  <c r="D239" i="7"/>
  <c r="G239" i="7"/>
  <c r="H239" i="7"/>
  <c r="D300" i="7"/>
  <c r="E300" i="7"/>
  <c r="A300" i="7"/>
  <c r="B300" i="7"/>
  <c r="C300" i="7"/>
  <c r="G300" i="7"/>
  <c r="H300" i="7"/>
  <c r="A153" i="7"/>
  <c r="B153" i="7"/>
  <c r="C153" i="7"/>
  <c r="D153" i="7"/>
  <c r="E153" i="7"/>
  <c r="H153" i="7"/>
  <c r="G153" i="7"/>
  <c r="C213" i="7"/>
  <c r="D213" i="7"/>
  <c r="E213" i="7"/>
  <c r="A213" i="7"/>
  <c r="B213" i="7"/>
  <c r="H213" i="7"/>
  <c r="G213" i="7"/>
  <c r="C66" i="7"/>
  <c r="E66" i="7"/>
  <c r="A66" i="7"/>
  <c r="B66" i="7"/>
  <c r="D66" i="7"/>
  <c r="H66" i="7"/>
  <c r="G66" i="7"/>
  <c r="B302" i="7"/>
  <c r="C302" i="7"/>
  <c r="D302" i="7"/>
  <c r="E302" i="7"/>
  <c r="H302" i="7"/>
  <c r="A302" i="7"/>
  <c r="G302" i="7"/>
  <c r="A234" i="7"/>
  <c r="B234" i="7"/>
  <c r="C234" i="7"/>
  <c r="D234" i="7"/>
  <c r="E234" i="7"/>
  <c r="G234" i="7"/>
  <c r="H234" i="7"/>
  <c r="B286" i="7"/>
  <c r="C286" i="7"/>
  <c r="D286" i="7"/>
  <c r="E286" i="7"/>
  <c r="A286" i="7"/>
  <c r="H286" i="7"/>
  <c r="G286" i="7"/>
  <c r="D192" i="7"/>
  <c r="E192" i="7"/>
  <c r="A192" i="7"/>
  <c r="B192" i="7"/>
  <c r="C192" i="7"/>
  <c r="G192" i="7"/>
  <c r="H192" i="7"/>
  <c r="D228" i="7"/>
  <c r="E228" i="7"/>
  <c r="A228" i="7"/>
  <c r="B228" i="7"/>
  <c r="G228" i="7"/>
  <c r="C228" i="7"/>
  <c r="H228" i="7"/>
  <c r="B81" i="7"/>
  <c r="C81" i="7"/>
  <c r="D81" i="7"/>
  <c r="A81" i="7"/>
  <c r="E81" i="7"/>
  <c r="G81" i="7"/>
  <c r="H81" i="7"/>
  <c r="A317" i="7"/>
  <c r="B317" i="7"/>
  <c r="C317" i="7"/>
  <c r="D317" i="7"/>
  <c r="E317" i="7"/>
  <c r="H317" i="7"/>
  <c r="G317" i="7"/>
  <c r="A322" i="7"/>
  <c r="B322" i="7"/>
  <c r="C322" i="7"/>
  <c r="D322" i="7"/>
  <c r="H322" i="7"/>
  <c r="G322" i="7"/>
  <c r="E322" i="7"/>
  <c r="A30" i="7"/>
  <c r="B30" i="7"/>
  <c r="C30" i="7"/>
  <c r="E30" i="7"/>
  <c r="D30" i="7"/>
  <c r="G30" i="7"/>
  <c r="H30" i="7"/>
  <c r="A83" i="7"/>
  <c r="B83" i="7"/>
  <c r="D83" i="7"/>
  <c r="C83" i="7"/>
  <c r="E83" i="7"/>
  <c r="G83" i="7"/>
  <c r="H83" i="7"/>
  <c r="D144" i="7"/>
  <c r="E144" i="7"/>
  <c r="A144" i="7"/>
  <c r="B144" i="7"/>
  <c r="C144" i="7"/>
  <c r="G144" i="7"/>
  <c r="H144" i="7"/>
  <c r="E155" i="7"/>
  <c r="A155" i="7"/>
  <c r="B155" i="7"/>
  <c r="C155" i="7"/>
  <c r="D155" i="7"/>
  <c r="G155" i="7"/>
  <c r="H155" i="7"/>
  <c r="A245" i="7"/>
  <c r="B245" i="7"/>
  <c r="C245" i="7"/>
  <c r="D245" i="7"/>
  <c r="E245" i="7"/>
  <c r="H245" i="7"/>
  <c r="G245" i="7"/>
  <c r="C173" i="7"/>
  <c r="D173" i="7"/>
  <c r="E173" i="7"/>
  <c r="A173" i="7"/>
  <c r="B173" i="7"/>
  <c r="H173" i="7"/>
  <c r="G173" i="7"/>
  <c r="A288" i="7"/>
  <c r="B288" i="7"/>
  <c r="C288" i="7"/>
  <c r="D288" i="7"/>
  <c r="E288" i="7"/>
  <c r="G288" i="7"/>
  <c r="H288" i="7"/>
  <c r="A107" i="7"/>
  <c r="B107" i="7"/>
  <c r="D107" i="7"/>
  <c r="C107" i="7"/>
  <c r="E107" i="7"/>
  <c r="G107" i="7"/>
  <c r="H107" i="7"/>
  <c r="A258" i="7"/>
  <c r="B258" i="7"/>
  <c r="C258" i="7"/>
  <c r="D258" i="7"/>
  <c r="G258" i="7"/>
  <c r="E258" i="7"/>
  <c r="H258" i="7"/>
  <c r="E96" i="7"/>
  <c r="A96" i="7"/>
  <c r="C96" i="7"/>
  <c r="B96" i="7"/>
  <c r="D96" i="7"/>
  <c r="G96" i="7"/>
  <c r="H96" i="7"/>
  <c r="A275" i="7"/>
  <c r="B275" i="7"/>
  <c r="C275" i="7"/>
  <c r="D275" i="7"/>
  <c r="E275" i="7"/>
  <c r="G275" i="7"/>
  <c r="H275" i="7"/>
  <c r="E128" i="7"/>
  <c r="A128" i="7"/>
  <c r="C128" i="7"/>
  <c r="B128" i="7"/>
  <c r="D128" i="7"/>
  <c r="G128" i="7"/>
  <c r="H128" i="7"/>
  <c r="A269" i="7"/>
  <c r="B269" i="7"/>
  <c r="C269" i="7"/>
  <c r="D269" i="7"/>
  <c r="E269" i="7"/>
  <c r="H269" i="7"/>
  <c r="G269" i="7"/>
  <c r="A52" i="7"/>
  <c r="C52" i="7"/>
  <c r="D52" i="7"/>
  <c r="E52" i="7"/>
  <c r="B52" i="7"/>
  <c r="G52" i="7"/>
  <c r="H52" i="7"/>
  <c r="A264" i="7"/>
  <c r="B264" i="7"/>
  <c r="C264" i="7"/>
  <c r="D264" i="7"/>
  <c r="E264" i="7"/>
  <c r="G264" i="7"/>
  <c r="H264" i="7"/>
  <c r="C289" i="7"/>
  <c r="D289" i="7"/>
  <c r="E289" i="7"/>
  <c r="A289" i="7"/>
  <c r="B289" i="7"/>
  <c r="H289" i="7"/>
  <c r="G289" i="7"/>
  <c r="A159" i="7"/>
  <c r="B159" i="7"/>
  <c r="C159" i="7"/>
  <c r="D159" i="7"/>
  <c r="E159" i="7"/>
  <c r="G159" i="7"/>
  <c r="H159" i="7"/>
  <c r="A206" i="7"/>
  <c r="B206" i="7"/>
  <c r="C206" i="7"/>
  <c r="D206" i="7"/>
  <c r="E206" i="7"/>
  <c r="H206" i="7"/>
  <c r="G206" i="7"/>
  <c r="D284" i="7"/>
  <c r="E284" i="7"/>
  <c r="A284" i="7"/>
  <c r="B284" i="7"/>
  <c r="G284" i="7"/>
  <c r="H284" i="7"/>
  <c r="C284" i="7"/>
  <c r="A131" i="7"/>
  <c r="B131" i="7"/>
  <c r="D131" i="7"/>
  <c r="C131" i="7"/>
  <c r="E131" i="7"/>
  <c r="G131" i="7"/>
  <c r="H131" i="7"/>
  <c r="C98" i="7"/>
  <c r="E98" i="7"/>
  <c r="A98" i="7"/>
  <c r="B98" i="7"/>
  <c r="D98" i="7"/>
  <c r="H98" i="7"/>
  <c r="G98" i="7"/>
  <c r="E32" i="7"/>
  <c r="A32" i="7"/>
  <c r="C32" i="7"/>
  <c r="B32" i="7"/>
  <c r="D32" i="7"/>
  <c r="G32" i="7"/>
  <c r="H32" i="7"/>
  <c r="A134" i="7"/>
  <c r="B134" i="7"/>
  <c r="C134" i="7"/>
  <c r="E134" i="7"/>
  <c r="D134" i="7"/>
  <c r="H134" i="7"/>
  <c r="G134" i="7"/>
  <c r="D276" i="7"/>
  <c r="E276" i="7"/>
  <c r="A276" i="7"/>
  <c r="B276" i="7"/>
  <c r="G276" i="7"/>
  <c r="C276" i="7"/>
  <c r="H276" i="7"/>
  <c r="A59" i="7"/>
  <c r="B59" i="7"/>
  <c r="D59" i="7"/>
  <c r="E59" i="7"/>
  <c r="C59" i="7"/>
  <c r="G59" i="7"/>
  <c r="H59" i="7"/>
  <c r="C90" i="7"/>
  <c r="E90" i="7"/>
  <c r="A90" i="7"/>
  <c r="B90" i="7"/>
  <c r="D90" i="7"/>
  <c r="H90" i="7"/>
  <c r="G90" i="7"/>
  <c r="E327" i="7"/>
  <c r="A327" i="7"/>
  <c r="B327" i="7"/>
  <c r="C327" i="7"/>
  <c r="D327" i="7"/>
  <c r="G327" i="7"/>
  <c r="A190" i="7"/>
  <c r="B190" i="7"/>
  <c r="C190" i="7"/>
  <c r="D190" i="7"/>
  <c r="H190" i="7"/>
  <c r="G190" i="7"/>
  <c r="E190" i="7"/>
  <c r="D37" i="7"/>
  <c r="B37" i="7"/>
  <c r="A37" i="7"/>
  <c r="C37" i="7"/>
  <c r="E37" i="7"/>
  <c r="G37" i="7"/>
  <c r="H37" i="7"/>
  <c r="E179" i="7"/>
  <c r="A179" i="7"/>
  <c r="B179" i="7"/>
  <c r="C179" i="7"/>
  <c r="D179" i="7"/>
  <c r="G179" i="7"/>
  <c r="H179" i="7"/>
  <c r="B210" i="7"/>
  <c r="C210" i="7"/>
  <c r="D210" i="7"/>
  <c r="E210" i="7"/>
  <c r="A210" i="7"/>
  <c r="H210" i="7"/>
  <c r="G210" i="7"/>
  <c r="E271" i="7"/>
  <c r="A271" i="7"/>
  <c r="B271" i="7"/>
  <c r="C271" i="7"/>
  <c r="G271" i="7"/>
  <c r="D271" i="7"/>
  <c r="H271" i="7"/>
  <c r="E72" i="7"/>
  <c r="A72" i="7"/>
  <c r="C72" i="7"/>
  <c r="D72" i="7"/>
  <c r="B72" i="7"/>
  <c r="G72" i="7"/>
  <c r="H72" i="7"/>
  <c r="C221" i="7"/>
  <c r="D221" i="7"/>
  <c r="E221" i="7"/>
  <c r="A221" i="7"/>
  <c r="B221" i="7"/>
  <c r="H221" i="7"/>
  <c r="G221" i="7"/>
  <c r="A68" i="7"/>
  <c r="C68" i="7"/>
  <c r="D68" i="7"/>
  <c r="E68" i="7"/>
  <c r="B68" i="7"/>
  <c r="G68" i="7"/>
  <c r="H68" i="7"/>
  <c r="D216" i="7"/>
  <c r="E216" i="7"/>
  <c r="A216" i="7"/>
  <c r="B216" i="7"/>
  <c r="C216" i="7"/>
  <c r="G216" i="7"/>
  <c r="H216" i="7"/>
  <c r="A177" i="7"/>
  <c r="B177" i="7"/>
  <c r="C177" i="7"/>
  <c r="D177" i="7"/>
  <c r="E177" i="7"/>
  <c r="H177" i="7"/>
  <c r="G177" i="7"/>
  <c r="E287" i="7"/>
  <c r="A287" i="7"/>
  <c r="B287" i="7"/>
  <c r="C287" i="7"/>
  <c r="D287" i="7"/>
  <c r="G287" i="7"/>
  <c r="H287" i="7"/>
  <c r="A124" i="7"/>
  <c r="C124" i="7"/>
  <c r="D124" i="7"/>
  <c r="E124" i="7"/>
  <c r="B124" i="7"/>
  <c r="G124" i="7"/>
  <c r="H124" i="7"/>
  <c r="B119" i="7"/>
  <c r="D119" i="7"/>
  <c r="E119" i="7"/>
  <c r="C119" i="7"/>
  <c r="A119" i="7"/>
  <c r="G119" i="7"/>
  <c r="H119" i="7"/>
  <c r="D61" i="7"/>
  <c r="B61" i="7"/>
  <c r="A61" i="7"/>
  <c r="C61" i="7"/>
  <c r="E61" i="7"/>
  <c r="G61" i="7"/>
  <c r="H61" i="7"/>
  <c r="C297" i="7"/>
  <c r="D297" i="7"/>
  <c r="E297" i="7"/>
  <c r="A297" i="7"/>
  <c r="H297" i="7"/>
  <c r="G297" i="7"/>
  <c r="B297" i="7"/>
  <c r="A150" i="7"/>
  <c r="B150" i="7"/>
  <c r="C150" i="7"/>
  <c r="D150" i="7"/>
  <c r="E150" i="7"/>
  <c r="H150" i="7"/>
  <c r="G150" i="7"/>
  <c r="C50" i="7"/>
  <c r="E50" i="7"/>
  <c r="A50" i="7"/>
  <c r="B50" i="7"/>
  <c r="D50" i="7"/>
  <c r="H50" i="7"/>
  <c r="G50" i="7"/>
  <c r="A110" i="7"/>
  <c r="B110" i="7"/>
  <c r="C110" i="7"/>
  <c r="E110" i="7"/>
  <c r="D110" i="7"/>
  <c r="G110" i="7"/>
  <c r="H110" i="7"/>
  <c r="B194" i="7"/>
  <c r="C194" i="7"/>
  <c r="D194" i="7"/>
  <c r="E194" i="7"/>
  <c r="A194" i="7"/>
  <c r="G194" i="7"/>
  <c r="H194" i="7"/>
  <c r="D85" i="7"/>
  <c r="B85" i="7"/>
  <c r="C85" i="7"/>
  <c r="E85" i="7"/>
  <c r="A85" i="7"/>
  <c r="G85" i="7"/>
  <c r="H85" i="7"/>
  <c r="A44" i="7"/>
  <c r="C44" i="7"/>
  <c r="D44" i="7"/>
  <c r="E44" i="7"/>
  <c r="B44" i="7"/>
  <c r="G44" i="7"/>
  <c r="H44" i="7"/>
  <c r="A191" i="7"/>
  <c r="B191" i="7"/>
  <c r="C191" i="7"/>
  <c r="D191" i="7"/>
  <c r="E191" i="7"/>
  <c r="G191" i="7"/>
  <c r="H191" i="7"/>
  <c r="D133" i="7"/>
  <c r="B133" i="7"/>
  <c r="A133" i="7"/>
  <c r="C133" i="7"/>
  <c r="E133" i="7"/>
  <c r="H133" i="7"/>
  <c r="G133" i="7"/>
  <c r="B170" i="7"/>
  <c r="C170" i="7"/>
  <c r="D170" i="7"/>
  <c r="E170" i="7"/>
  <c r="A170" i="7"/>
  <c r="G170" i="7"/>
  <c r="H170" i="7"/>
  <c r="A298" i="7"/>
  <c r="B298" i="7"/>
  <c r="C298" i="7"/>
  <c r="D298" i="7"/>
  <c r="E298" i="7"/>
  <c r="H298" i="7"/>
  <c r="G298" i="7"/>
  <c r="A312" i="7"/>
  <c r="B312" i="7"/>
  <c r="C312" i="7"/>
  <c r="D312" i="7"/>
  <c r="E312" i="7"/>
  <c r="G312" i="7"/>
  <c r="H312" i="7"/>
  <c r="A214" i="7"/>
  <c r="B214" i="7"/>
  <c r="C214" i="7"/>
  <c r="D214" i="7"/>
  <c r="E214" i="7"/>
  <c r="H214" i="7"/>
  <c r="G214" i="7"/>
  <c r="C205" i="7"/>
  <c r="D205" i="7"/>
  <c r="E205" i="7"/>
  <c r="A205" i="7"/>
  <c r="B205" i="7"/>
  <c r="H205" i="7"/>
  <c r="G205" i="7"/>
  <c r="D200" i="7"/>
  <c r="E200" i="7"/>
  <c r="A200" i="7"/>
  <c r="B200" i="7"/>
  <c r="C200" i="7"/>
  <c r="G200" i="7"/>
  <c r="H200" i="7"/>
  <c r="C225" i="7"/>
  <c r="D225" i="7"/>
  <c r="E225" i="7"/>
  <c r="A225" i="7"/>
  <c r="B225" i="7"/>
  <c r="H225" i="7"/>
  <c r="G225" i="7"/>
  <c r="A151" i="7"/>
  <c r="B151" i="7"/>
  <c r="C151" i="7"/>
  <c r="D151" i="7"/>
  <c r="E151" i="7"/>
  <c r="G151" i="7"/>
  <c r="H151" i="7"/>
  <c r="A142" i="7"/>
  <c r="B142" i="7"/>
  <c r="C142" i="7"/>
  <c r="D142" i="7"/>
  <c r="E142" i="7"/>
  <c r="H142" i="7"/>
  <c r="G142" i="7"/>
  <c r="A220" i="7"/>
  <c r="B220" i="7"/>
  <c r="C220" i="7"/>
  <c r="D220" i="7"/>
  <c r="E220" i="7"/>
  <c r="G220" i="7"/>
  <c r="H220" i="7"/>
  <c r="A67" i="7"/>
  <c r="B67" i="7"/>
  <c r="D67" i="7"/>
  <c r="C67" i="7"/>
  <c r="E67" i="7"/>
  <c r="G67" i="7"/>
  <c r="H67" i="7"/>
  <c r="C34" i="7"/>
  <c r="E34" i="7"/>
  <c r="A34" i="7"/>
  <c r="B34" i="7"/>
  <c r="D34" i="7"/>
  <c r="G34" i="7"/>
  <c r="H34" i="7"/>
  <c r="B63" i="7"/>
  <c r="D63" i="7"/>
  <c r="E63" i="7"/>
  <c r="A63" i="7"/>
  <c r="C63" i="7"/>
  <c r="G63" i="7"/>
  <c r="H63" i="7"/>
  <c r="A70" i="7"/>
  <c r="B70" i="7"/>
  <c r="C70" i="7"/>
  <c r="E70" i="7"/>
  <c r="D70" i="7"/>
  <c r="G70" i="7"/>
  <c r="H70" i="7"/>
  <c r="A212" i="7"/>
  <c r="B212" i="7"/>
  <c r="C212" i="7"/>
  <c r="D212" i="7"/>
  <c r="E212" i="7"/>
  <c r="G212" i="7"/>
  <c r="H212" i="7"/>
  <c r="C26" i="7"/>
  <c r="E26" i="7"/>
  <c r="A26" i="7"/>
  <c r="B26" i="7"/>
  <c r="D26" i="7"/>
  <c r="H26" i="7"/>
  <c r="G26" i="7"/>
  <c r="E88" i="7"/>
  <c r="A88" i="7"/>
  <c r="C88" i="7"/>
  <c r="B88" i="7"/>
  <c r="D88" i="7"/>
  <c r="G88" i="7"/>
  <c r="H88" i="7"/>
  <c r="A126" i="7"/>
  <c r="B126" i="7"/>
  <c r="C126" i="7"/>
  <c r="E126" i="7"/>
  <c r="D126" i="7"/>
  <c r="H126" i="7"/>
  <c r="G126" i="7"/>
  <c r="D332" i="7"/>
  <c r="E332" i="7"/>
  <c r="A332" i="7"/>
  <c r="B332" i="7"/>
  <c r="G332" i="7"/>
  <c r="C332" i="7"/>
  <c r="A115" i="7"/>
  <c r="B115" i="7"/>
  <c r="D115" i="7"/>
  <c r="C115" i="7"/>
  <c r="E115" i="7"/>
  <c r="G115" i="7"/>
  <c r="H115" i="7"/>
  <c r="B146" i="7"/>
  <c r="C146" i="7"/>
  <c r="D146" i="7"/>
  <c r="E146" i="7"/>
  <c r="A146" i="7"/>
  <c r="H146" i="7"/>
  <c r="G146" i="7"/>
  <c r="E311" i="7"/>
  <c r="A311" i="7"/>
  <c r="B311" i="7"/>
  <c r="C311" i="7"/>
  <c r="D311" i="7"/>
  <c r="G311" i="7"/>
  <c r="H311" i="7"/>
  <c r="B310" i="7"/>
  <c r="C310" i="7"/>
  <c r="D310" i="7"/>
  <c r="E310" i="7"/>
  <c r="H310" i="7"/>
  <c r="G310" i="7"/>
  <c r="A310" i="7"/>
  <c r="C157" i="7"/>
  <c r="D157" i="7"/>
  <c r="E157" i="7"/>
  <c r="A157" i="7"/>
  <c r="B157" i="7"/>
  <c r="H157" i="7"/>
  <c r="G157" i="7"/>
  <c r="A299" i="7"/>
  <c r="B299" i="7"/>
  <c r="C299" i="7"/>
  <c r="D299" i="7"/>
  <c r="E299" i="7"/>
  <c r="G299" i="7"/>
  <c r="H299" i="7"/>
  <c r="A330" i="7"/>
  <c r="B330" i="7"/>
  <c r="C330" i="7"/>
  <c r="D330" i="7"/>
  <c r="E330" i="7"/>
  <c r="G330" i="7"/>
  <c r="B113" i="7"/>
  <c r="C113" i="7"/>
  <c r="D113" i="7"/>
  <c r="A113" i="7"/>
  <c r="E113" i="7"/>
  <c r="G113" i="7"/>
  <c r="H113" i="7"/>
  <c r="D176" i="7"/>
  <c r="E176" i="7"/>
  <c r="A176" i="7"/>
  <c r="B176" i="7"/>
  <c r="C176" i="7"/>
  <c r="G176" i="7"/>
  <c r="H176" i="7"/>
  <c r="E211" i="7"/>
  <c r="A211" i="7"/>
  <c r="B211" i="7"/>
  <c r="C211" i="7"/>
  <c r="D211" i="7"/>
  <c r="G211" i="7"/>
  <c r="H211" i="7"/>
  <c r="E48" i="7"/>
  <c r="A48" i="7"/>
  <c r="C48" i="7"/>
  <c r="B48" i="7"/>
  <c r="D48" i="7"/>
  <c r="G48" i="7"/>
  <c r="H48" i="7"/>
  <c r="D292" i="7"/>
  <c r="E292" i="7"/>
  <c r="A292" i="7"/>
  <c r="B292" i="7"/>
  <c r="G292" i="7"/>
  <c r="C292" i="7"/>
  <c r="H292" i="7"/>
  <c r="A145" i="7"/>
  <c r="B145" i="7"/>
  <c r="C145" i="7"/>
  <c r="D145" i="7"/>
  <c r="E145" i="7"/>
  <c r="H145" i="7"/>
  <c r="G145" i="7"/>
  <c r="C197" i="7"/>
  <c r="D197" i="7"/>
  <c r="E197" i="7"/>
  <c r="A197" i="7"/>
  <c r="B197" i="7"/>
  <c r="H197" i="7"/>
  <c r="G197" i="7"/>
  <c r="C281" i="7"/>
  <c r="D281" i="7"/>
  <c r="E281" i="7"/>
  <c r="A281" i="7"/>
  <c r="B281" i="7"/>
  <c r="H281" i="7"/>
  <c r="G281" i="7"/>
  <c r="A341" i="7"/>
  <c r="B341" i="7"/>
  <c r="C341" i="7"/>
  <c r="D341" i="7"/>
  <c r="E341" i="7"/>
  <c r="G341" i="7"/>
  <c r="C42" i="7"/>
  <c r="E42" i="7"/>
  <c r="A42" i="7"/>
  <c r="D42" i="7"/>
  <c r="B42" i="7"/>
  <c r="G42" i="7"/>
  <c r="H42" i="7"/>
  <c r="A272" i="7"/>
  <c r="B272" i="7"/>
  <c r="C272" i="7"/>
  <c r="D272" i="7"/>
  <c r="E272" i="7"/>
  <c r="G272" i="7"/>
  <c r="H272" i="7"/>
  <c r="A291" i="7"/>
  <c r="B291" i="7"/>
  <c r="C291" i="7"/>
  <c r="D291" i="7"/>
  <c r="E291" i="7"/>
  <c r="G291" i="7"/>
  <c r="H291" i="7"/>
  <c r="B111" i="7"/>
  <c r="D111" i="7"/>
  <c r="E111" i="7"/>
  <c r="A111" i="7"/>
  <c r="C111" i="7"/>
  <c r="G111" i="7"/>
  <c r="H111" i="7"/>
  <c r="A217" i="7"/>
  <c r="B217" i="7"/>
  <c r="C217" i="7"/>
  <c r="D217" i="7"/>
  <c r="E217" i="7"/>
  <c r="H217" i="7"/>
  <c r="G217" i="7"/>
  <c r="A222" i="7"/>
  <c r="B222" i="7"/>
  <c r="C222" i="7"/>
  <c r="D222" i="7"/>
  <c r="E222" i="7"/>
  <c r="H222" i="7"/>
  <c r="G222" i="7"/>
  <c r="A306" i="7"/>
  <c r="B306" i="7"/>
  <c r="C306" i="7"/>
  <c r="D306" i="7"/>
  <c r="H306" i="7"/>
  <c r="E306" i="7"/>
  <c r="G306" i="7"/>
  <c r="A166" i="7"/>
  <c r="B166" i="7"/>
  <c r="C166" i="7"/>
  <c r="D166" i="7"/>
  <c r="E166" i="7"/>
  <c r="H166" i="7"/>
  <c r="G166" i="7"/>
  <c r="A28" i="7"/>
  <c r="C28" i="7"/>
  <c r="D28" i="7"/>
  <c r="E28" i="7"/>
  <c r="B28" i="7"/>
  <c r="G28" i="7"/>
  <c r="H28" i="7"/>
  <c r="C249" i="7"/>
  <c r="D249" i="7"/>
  <c r="E249" i="7"/>
  <c r="A249" i="7"/>
  <c r="B249" i="7"/>
  <c r="H249" i="7"/>
  <c r="G249" i="7"/>
  <c r="C138" i="7"/>
  <c r="E138" i="7"/>
  <c r="A138" i="7"/>
  <c r="B138" i="7"/>
  <c r="D138" i="7"/>
  <c r="G138" i="7"/>
  <c r="H138" i="7"/>
  <c r="E203" i="7"/>
  <c r="A203" i="7"/>
  <c r="B203" i="7"/>
  <c r="C203" i="7"/>
  <c r="D203" i="7"/>
  <c r="G203" i="7"/>
  <c r="H203" i="7"/>
  <c r="A60" i="7"/>
  <c r="C60" i="7"/>
  <c r="D60" i="7"/>
  <c r="E60" i="7"/>
  <c r="B60" i="7"/>
  <c r="G60" i="7"/>
  <c r="H60" i="7"/>
  <c r="A209" i="7"/>
  <c r="B209" i="7"/>
  <c r="C209" i="7"/>
  <c r="D209" i="7"/>
  <c r="E209" i="7"/>
  <c r="H209" i="7"/>
  <c r="G209" i="7"/>
  <c r="A333" i="7"/>
  <c r="B333" i="7"/>
  <c r="C333" i="7"/>
  <c r="D333" i="7"/>
  <c r="E333" i="7"/>
  <c r="G333" i="7"/>
  <c r="B294" i="7"/>
  <c r="C294" i="7"/>
  <c r="D294" i="7"/>
  <c r="E294" i="7"/>
  <c r="H294" i="7"/>
  <c r="G294" i="7"/>
  <c r="A294" i="7"/>
  <c r="C141" i="7"/>
  <c r="D141" i="7"/>
  <c r="E141" i="7"/>
  <c r="A141" i="7"/>
  <c r="B141" i="7"/>
  <c r="H141" i="7"/>
  <c r="G141" i="7"/>
  <c r="A283" i="7"/>
  <c r="B283" i="7"/>
  <c r="C283" i="7"/>
  <c r="D283" i="7"/>
  <c r="E283" i="7"/>
  <c r="G283" i="7"/>
  <c r="H283" i="7"/>
  <c r="A314" i="7"/>
  <c r="B314" i="7"/>
  <c r="C314" i="7"/>
  <c r="D314" i="7"/>
  <c r="E314" i="7"/>
  <c r="H314" i="7"/>
  <c r="G314" i="7"/>
  <c r="A161" i="7"/>
  <c r="B161" i="7"/>
  <c r="C161" i="7"/>
  <c r="D161" i="7"/>
  <c r="E161" i="7"/>
  <c r="H161" i="7"/>
  <c r="G161" i="7"/>
  <c r="A143" i="7"/>
  <c r="B143" i="7"/>
  <c r="C143" i="7"/>
  <c r="D143" i="7"/>
  <c r="E143" i="7"/>
  <c r="G143" i="7"/>
  <c r="H143" i="7"/>
  <c r="A78" i="7"/>
  <c r="B78" i="7"/>
  <c r="C78" i="7"/>
  <c r="E78" i="7"/>
  <c r="D78" i="7"/>
  <c r="G78" i="7"/>
  <c r="H78" i="7"/>
  <c r="A156" i="7"/>
  <c r="B156" i="7"/>
  <c r="C156" i="7"/>
  <c r="D156" i="7"/>
  <c r="E156" i="7"/>
  <c r="G156" i="7"/>
  <c r="H156" i="7"/>
  <c r="A304" i="7"/>
  <c r="B304" i="7"/>
  <c r="C304" i="7"/>
  <c r="D304" i="7"/>
  <c r="E304" i="7"/>
  <c r="G304" i="7"/>
  <c r="H304" i="7"/>
  <c r="C329" i="7"/>
  <c r="D329" i="7"/>
  <c r="E329" i="7"/>
  <c r="A329" i="7"/>
  <c r="B329" i="7"/>
  <c r="G329" i="7"/>
  <c r="B55" i="7"/>
  <c r="D55" i="7"/>
  <c r="E55" i="7"/>
  <c r="C55" i="7"/>
  <c r="A55" i="7"/>
  <c r="G55" i="7"/>
  <c r="H55" i="7"/>
  <c r="A301" i="7"/>
  <c r="B301" i="7"/>
  <c r="C301" i="7"/>
  <c r="D301" i="7"/>
  <c r="E301" i="7"/>
  <c r="H301" i="7"/>
  <c r="G301" i="7"/>
  <c r="A148" i="7"/>
  <c r="B148" i="7"/>
  <c r="C148" i="7"/>
  <c r="D148" i="7"/>
  <c r="E148" i="7"/>
  <c r="G148" i="7"/>
  <c r="H148" i="7"/>
  <c r="A296" i="7"/>
  <c r="B296" i="7"/>
  <c r="C296" i="7"/>
  <c r="D296" i="7"/>
  <c r="E296" i="7"/>
  <c r="G296" i="7"/>
  <c r="H296" i="7"/>
  <c r="C321" i="7"/>
  <c r="D321" i="7"/>
  <c r="E321" i="7"/>
  <c r="A321" i="7"/>
  <c r="H321" i="7"/>
  <c r="B321" i="7"/>
  <c r="G321" i="7"/>
  <c r="B31" i="7"/>
  <c r="D31" i="7"/>
  <c r="E31" i="7"/>
  <c r="A31" i="7"/>
  <c r="C31" i="7"/>
  <c r="G31" i="7"/>
  <c r="H31" i="7"/>
  <c r="A62" i="7"/>
  <c r="B62" i="7"/>
  <c r="C62" i="7"/>
  <c r="E62" i="7"/>
  <c r="D62" i="7"/>
  <c r="G62" i="7"/>
  <c r="H62" i="7"/>
  <c r="D268" i="7"/>
  <c r="E268" i="7"/>
  <c r="A268" i="7"/>
  <c r="B268" i="7"/>
  <c r="G268" i="7"/>
  <c r="C268" i="7"/>
  <c r="H268" i="7"/>
  <c r="A51" i="7"/>
  <c r="B51" i="7"/>
  <c r="D51" i="7"/>
  <c r="C51" i="7"/>
  <c r="E51" i="7"/>
  <c r="G51" i="7"/>
  <c r="H51" i="7"/>
  <c r="C82" i="7"/>
  <c r="E82" i="7"/>
  <c r="A82" i="7"/>
  <c r="B82" i="7"/>
  <c r="D82" i="7"/>
  <c r="H82" i="7"/>
  <c r="G82" i="7"/>
  <c r="E263" i="7"/>
  <c r="A263" i="7"/>
  <c r="B263" i="7"/>
  <c r="C263" i="7"/>
  <c r="D263" i="7"/>
  <c r="G263" i="7"/>
  <c r="H263" i="7"/>
  <c r="B246" i="7"/>
  <c r="C246" i="7"/>
  <c r="D246" i="7"/>
  <c r="E246" i="7"/>
  <c r="H246" i="7"/>
  <c r="G246" i="7"/>
  <c r="A246" i="7"/>
  <c r="D93" i="7"/>
  <c r="B93" i="7"/>
  <c r="E93" i="7"/>
  <c r="A93" i="7"/>
  <c r="C93" i="7"/>
  <c r="G93" i="7"/>
  <c r="H93" i="7"/>
  <c r="A235" i="7"/>
  <c r="B235" i="7"/>
  <c r="C235" i="7"/>
  <c r="D235" i="7"/>
  <c r="E235" i="7"/>
  <c r="G235" i="7"/>
  <c r="H235" i="7"/>
  <c r="A266" i="7"/>
  <c r="B266" i="7"/>
  <c r="C266" i="7"/>
  <c r="D266" i="7"/>
  <c r="E266" i="7"/>
  <c r="H266" i="7"/>
  <c r="G266" i="7"/>
  <c r="B49" i="7"/>
  <c r="C49" i="7"/>
  <c r="D49" i="7"/>
  <c r="A49" i="7"/>
  <c r="E49" i="7"/>
  <c r="G49" i="7"/>
  <c r="H49" i="7"/>
  <c r="E40" i="7"/>
  <c r="A40" i="7"/>
  <c r="C40" i="7"/>
  <c r="B40" i="7"/>
  <c r="D40" i="7"/>
  <c r="G40" i="7"/>
  <c r="H40" i="7"/>
  <c r="A35" i="7"/>
  <c r="B35" i="7"/>
  <c r="D35" i="7"/>
  <c r="C35" i="7"/>
  <c r="E35" i="7"/>
  <c r="G35" i="7"/>
  <c r="H35" i="7"/>
  <c r="A164" i="7"/>
  <c r="B164" i="7"/>
  <c r="C164" i="7"/>
  <c r="D164" i="7"/>
  <c r="E164" i="7"/>
  <c r="G164" i="7"/>
  <c r="H164" i="7"/>
  <c r="A108" i="7"/>
  <c r="C108" i="7"/>
  <c r="D108" i="7"/>
  <c r="E108" i="7"/>
  <c r="B108" i="7"/>
  <c r="G108" i="7"/>
  <c r="H108" i="7"/>
  <c r="A167" i="7"/>
  <c r="B167" i="7"/>
  <c r="C167" i="7"/>
  <c r="D167" i="7"/>
  <c r="E167" i="7"/>
  <c r="G167" i="7"/>
  <c r="H167" i="7"/>
  <c r="D252" i="7"/>
  <c r="E252" i="7"/>
  <c r="A252" i="7"/>
  <c r="B252" i="7"/>
  <c r="G252" i="7"/>
  <c r="C252" i="7"/>
  <c r="H252" i="7"/>
  <c r="B105" i="7"/>
  <c r="C105" i="7"/>
  <c r="D105" i="7"/>
  <c r="A105" i="7"/>
  <c r="E105" i="7"/>
  <c r="G105" i="7"/>
  <c r="H105" i="7"/>
  <c r="C189" i="7"/>
  <c r="D189" i="7"/>
  <c r="E189" i="7"/>
  <c r="A189" i="7"/>
  <c r="B189" i="7"/>
  <c r="H189" i="7"/>
  <c r="G189" i="7"/>
  <c r="C273" i="7"/>
  <c r="D273" i="7"/>
  <c r="E273" i="7"/>
  <c r="A273" i="7"/>
  <c r="B273" i="7"/>
  <c r="H273" i="7"/>
  <c r="G273" i="7"/>
  <c r="E56" i="7"/>
  <c r="A56" i="7"/>
  <c r="C56" i="7"/>
  <c r="B56" i="7"/>
  <c r="D56" i="7"/>
  <c r="G56" i="7"/>
  <c r="H56" i="7"/>
  <c r="A139" i="7"/>
  <c r="E139" i="7"/>
  <c r="B139" i="7"/>
  <c r="C139" i="7"/>
  <c r="G139" i="7"/>
  <c r="D139" i="7"/>
  <c r="H139" i="7"/>
  <c r="A215" i="7"/>
  <c r="B215" i="7"/>
  <c r="C215" i="7"/>
  <c r="D215" i="7"/>
  <c r="E215" i="7"/>
  <c r="G215" i="7"/>
  <c r="H215" i="7"/>
  <c r="A188" i="7"/>
  <c r="B188" i="7"/>
  <c r="C188" i="7"/>
  <c r="D188" i="7"/>
  <c r="E188" i="7"/>
  <c r="G188" i="7"/>
  <c r="H188" i="7"/>
  <c r="B41" i="7"/>
  <c r="C41" i="7"/>
  <c r="D41" i="7"/>
  <c r="A41" i="7"/>
  <c r="E41" i="7"/>
  <c r="G41" i="7"/>
  <c r="H41" i="7"/>
  <c r="A46" i="7"/>
  <c r="B46" i="7"/>
  <c r="C46" i="7"/>
  <c r="E46" i="7"/>
  <c r="D46" i="7"/>
  <c r="G46" i="7"/>
  <c r="H46" i="7"/>
  <c r="C130" i="7"/>
  <c r="E130" i="7"/>
  <c r="A130" i="7"/>
  <c r="B130" i="7"/>
  <c r="D130" i="7"/>
  <c r="G130" i="7"/>
  <c r="H130" i="7"/>
  <c r="B186" i="7"/>
  <c r="C186" i="7"/>
  <c r="D186" i="7"/>
  <c r="E186" i="7"/>
  <c r="A186" i="7"/>
  <c r="G186" i="7"/>
  <c r="H186" i="7"/>
  <c r="A201" i="7"/>
  <c r="B201" i="7"/>
  <c r="C201" i="7"/>
  <c r="D201" i="7"/>
  <c r="E201" i="7"/>
  <c r="H201" i="7"/>
  <c r="G201" i="7"/>
  <c r="A193" i="7"/>
  <c r="B193" i="7"/>
  <c r="C193" i="7"/>
  <c r="D193" i="7"/>
  <c r="E193" i="7"/>
  <c r="H193" i="7"/>
  <c r="G193" i="7"/>
  <c r="E303" i="7"/>
  <c r="A303" i="7"/>
  <c r="B303" i="7"/>
  <c r="C303" i="7"/>
  <c r="D303" i="7"/>
  <c r="G303" i="7"/>
  <c r="H303" i="7"/>
  <c r="A174" i="7"/>
  <c r="B174" i="7"/>
  <c r="C174" i="7"/>
  <c r="D174" i="7"/>
  <c r="E174" i="7"/>
  <c r="H174" i="7"/>
  <c r="G174" i="7"/>
  <c r="B87" i="7"/>
  <c r="D87" i="7"/>
  <c r="E87" i="7"/>
  <c r="A87" i="7"/>
  <c r="C87" i="7"/>
  <c r="G87" i="7"/>
  <c r="H87" i="7"/>
  <c r="A94" i="7"/>
  <c r="B94" i="7"/>
  <c r="C94" i="7"/>
  <c r="E94" i="7"/>
  <c r="D94" i="7"/>
  <c r="G94" i="7"/>
  <c r="H94" i="7"/>
  <c r="D125" i="7"/>
  <c r="B125" i="7"/>
  <c r="A125" i="7"/>
  <c r="C125" i="7"/>
  <c r="E125" i="7"/>
  <c r="H125" i="7"/>
  <c r="G125" i="7"/>
  <c r="B230" i="7"/>
  <c r="C230" i="7"/>
  <c r="D230" i="7"/>
  <c r="E230" i="7"/>
  <c r="H230" i="7"/>
  <c r="G230" i="7"/>
  <c r="A230" i="7"/>
  <c r="D77" i="7"/>
  <c r="B77" i="7"/>
  <c r="A77" i="7"/>
  <c r="C77" i="7"/>
  <c r="E77" i="7"/>
  <c r="G77" i="7"/>
  <c r="H77" i="7"/>
  <c r="E219" i="7"/>
  <c r="A219" i="7"/>
  <c r="B219" i="7"/>
  <c r="C219" i="7"/>
  <c r="D219" i="7"/>
  <c r="G219" i="7"/>
  <c r="H219" i="7"/>
  <c r="A250" i="7"/>
  <c r="B250" i="7"/>
  <c r="C250" i="7"/>
  <c r="D250" i="7"/>
  <c r="E250" i="7"/>
  <c r="G250" i="7"/>
  <c r="H250" i="7"/>
  <c r="B97" i="7"/>
  <c r="C97" i="7"/>
  <c r="D97" i="7"/>
  <c r="A97" i="7"/>
  <c r="E97" i="7"/>
  <c r="G97" i="7"/>
  <c r="H97" i="7"/>
  <c r="E112" i="7"/>
  <c r="A112" i="7"/>
  <c r="C112" i="7"/>
  <c r="B112" i="7"/>
  <c r="D112" i="7"/>
  <c r="G112" i="7"/>
  <c r="H112" i="7"/>
  <c r="A309" i="7"/>
  <c r="B309" i="7"/>
  <c r="C309" i="7"/>
  <c r="D309" i="7"/>
  <c r="E309" i="7"/>
  <c r="H309" i="7"/>
  <c r="G309" i="7"/>
  <c r="A92" i="7"/>
  <c r="C92" i="7"/>
  <c r="D92" i="7"/>
  <c r="E92" i="7"/>
  <c r="B92" i="7"/>
  <c r="G92" i="7"/>
  <c r="H92" i="7"/>
  <c r="A240" i="7"/>
  <c r="B240" i="7"/>
  <c r="C240" i="7"/>
  <c r="D240" i="7"/>
  <c r="E240" i="7"/>
  <c r="G240" i="7"/>
  <c r="H240" i="7"/>
  <c r="C265" i="7"/>
  <c r="D265" i="7"/>
  <c r="E265" i="7"/>
  <c r="A265" i="7"/>
  <c r="B265" i="7"/>
  <c r="H265" i="7"/>
  <c r="G265" i="7"/>
  <c r="A237" i="7"/>
  <c r="B237" i="7"/>
  <c r="C237" i="7"/>
  <c r="D237" i="7"/>
  <c r="E237" i="7"/>
  <c r="H237" i="7"/>
  <c r="G237" i="7"/>
  <c r="A84" i="7"/>
  <c r="C84" i="7"/>
  <c r="D84" i="7"/>
  <c r="E84" i="7"/>
  <c r="B84" i="7"/>
  <c r="G84" i="7"/>
  <c r="H84" i="7"/>
  <c r="A232" i="7"/>
  <c r="B232" i="7"/>
  <c r="C232" i="7"/>
  <c r="D232" i="7"/>
  <c r="E232" i="7"/>
  <c r="G232" i="7"/>
  <c r="H232" i="7"/>
  <c r="C257" i="7"/>
  <c r="D257" i="7"/>
  <c r="E257" i="7"/>
  <c r="A257" i="7"/>
  <c r="H257" i="7"/>
  <c r="B257" i="7"/>
  <c r="G257" i="7"/>
  <c r="E295" i="7"/>
  <c r="A295" i="7"/>
  <c r="B295" i="7"/>
  <c r="C295" i="7"/>
  <c r="G295" i="7"/>
  <c r="D295" i="7"/>
  <c r="H295" i="7"/>
  <c r="A204" i="7"/>
  <c r="B204" i="7"/>
  <c r="C204" i="7"/>
  <c r="D204" i="7"/>
  <c r="E204" i="7"/>
  <c r="G204" i="7"/>
  <c r="H204" i="7"/>
  <c r="C313" i="7"/>
  <c r="D313" i="7"/>
  <c r="E313" i="7"/>
  <c r="A313" i="7"/>
  <c r="B313" i="7"/>
  <c r="H313" i="7"/>
  <c r="G313" i="7"/>
  <c r="E319" i="7"/>
  <c r="A319" i="7"/>
  <c r="B319" i="7"/>
  <c r="C319" i="7"/>
  <c r="G319" i="7"/>
  <c r="D319" i="7"/>
  <c r="H319" i="7"/>
  <c r="A182" i="7"/>
  <c r="B182" i="7"/>
  <c r="C182" i="7"/>
  <c r="D182" i="7"/>
  <c r="E182" i="7"/>
  <c r="H182" i="7"/>
  <c r="G182" i="7"/>
  <c r="D29" i="7"/>
  <c r="B29" i="7"/>
  <c r="E29" i="7"/>
  <c r="A29" i="7"/>
  <c r="C29" i="7"/>
  <c r="G29" i="7"/>
  <c r="H29" i="7"/>
  <c r="E171" i="7"/>
  <c r="A171" i="7"/>
  <c r="B171" i="7"/>
  <c r="C171" i="7"/>
  <c r="D171" i="7"/>
  <c r="G171" i="7"/>
  <c r="H171" i="7"/>
  <c r="B202" i="7"/>
  <c r="C202" i="7"/>
  <c r="D202" i="7"/>
  <c r="E202" i="7"/>
  <c r="A202" i="7"/>
  <c r="G202" i="7"/>
  <c r="H202" i="7"/>
  <c r="A207" i="7"/>
  <c r="B207" i="7"/>
  <c r="C207" i="7"/>
  <c r="D207" i="7"/>
  <c r="E207" i="7"/>
  <c r="G207" i="7"/>
  <c r="H207" i="7"/>
  <c r="A256" i="7"/>
  <c r="B256" i="7"/>
  <c r="C256" i="7"/>
  <c r="D256" i="7"/>
  <c r="E256" i="7"/>
  <c r="G256" i="7"/>
  <c r="H256" i="7"/>
  <c r="A75" i="7"/>
  <c r="B75" i="7"/>
  <c r="D75" i="7"/>
  <c r="C75" i="7"/>
  <c r="E75" i="7"/>
  <c r="G75" i="7"/>
  <c r="H75" i="7"/>
  <c r="D160" i="7"/>
  <c r="E160" i="7"/>
  <c r="A160" i="7"/>
  <c r="B160" i="7"/>
  <c r="C160" i="7"/>
  <c r="G160" i="7"/>
  <c r="H160" i="7"/>
  <c r="A100" i="7"/>
  <c r="C100" i="7"/>
  <c r="D100" i="7"/>
  <c r="E100" i="7"/>
  <c r="B100" i="7"/>
  <c r="G100" i="7"/>
  <c r="H100" i="7"/>
  <c r="B103" i="7"/>
  <c r="D103" i="7"/>
  <c r="E103" i="7"/>
  <c r="A103" i="7"/>
  <c r="C103" i="7"/>
  <c r="G103" i="7"/>
  <c r="H103" i="7"/>
  <c r="D236" i="7"/>
  <c r="E236" i="7"/>
  <c r="A236" i="7"/>
  <c r="B236" i="7"/>
  <c r="C236" i="7"/>
  <c r="G236" i="7"/>
  <c r="H236" i="7"/>
  <c r="B89" i="7"/>
  <c r="C89" i="7"/>
  <c r="D89" i="7"/>
  <c r="E89" i="7"/>
  <c r="A89" i="7"/>
  <c r="G89" i="7"/>
  <c r="H89" i="7"/>
  <c r="B278" i="7"/>
  <c r="C278" i="7"/>
  <c r="D278" i="7"/>
  <c r="E278" i="7"/>
  <c r="H278" i="7"/>
  <c r="A278" i="7"/>
  <c r="G278" i="7"/>
  <c r="A336" i="7"/>
  <c r="B336" i="7"/>
  <c r="C336" i="7"/>
  <c r="D336" i="7"/>
  <c r="E336" i="7"/>
  <c r="G336" i="7"/>
  <c r="A261" i="7"/>
  <c r="B261" i="7"/>
  <c r="C261" i="7"/>
  <c r="D261" i="7"/>
  <c r="E261" i="7"/>
  <c r="H261" i="7"/>
  <c r="G261" i="7"/>
  <c r="A36" i="7"/>
  <c r="C36" i="7"/>
  <c r="D36" i="7"/>
  <c r="E36" i="7"/>
  <c r="B36" i="7"/>
  <c r="G36" i="7"/>
  <c r="H36" i="7"/>
  <c r="D184" i="7"/>
  <c r="E184" i="7"/>
  <c r="A184" i="7"/>
  <c r="B184" i="7"/>
  <c r="C184" i="7"/>
  <c r="G184" i="7"/>
  <c r="H184" i="7"/>
  <c r="A277" i="7"/>
  <c r="B277" i="7"/>
  <c r="C277" i="7"/>
  <c r="D277" i="7"/>
  <c r="E277" i="7"/>
  <c r="H277" i="7"/>
  <c r="G277" i="7"/>
  <c r="ER79" i="1"/>
  <c r="C51" i="3"/>
  <c r="W51" i="3" s="1"/>
  <c r="ES25" i="1"/>
  <c r="ES79" i="1" s="1"/>
  <c r="M1" i="1"/>
  <c r="N1" i="1" s="1"/>
  <c r="O1" i="1" s="1"/>
  <c r="Q1" i="1" s="1"/>
  <c r="W6" i="3" l="1"/>
  <c r="W8" i="3"/>
  <c r="W10" i="3"/>
  <c r="AB26" i="2"/>
  <c r="W52" i="3"/>
  <c r="Q5" i="1"/>
  <c r="E4" i="3" s="1"/>
  <c r="R1" i="1"/>
  <c r="S1" i="1" s="1"/>
  <c r="T1" i="1" s="1"/>
  <c r="U1" i="1" s="1"/>
  <c r="V1" i="1" s="1"/>
  <c r="X1" i="1" s="1"/>
  <c r="X5" i="1" l="1"/>
  <c r="F4" i="3" s="1"/>
  <c r="Y1" i="1"/>
  <c r="Z1" i="1" s="1"/>
  <c r="AA1" i="1" s="1"/>
  <c r="AB1" i="1" s="1"/>
  <c r="AC1" i="1" s="1"/>
  <c r="AE1" i="1" s="1"/>
  <c r="AE5" i="1" l="1"/>
  <c r="G4" i="3" s="1"/>
  <c r="AF1" i="1"/>
  <c r="AG1" i="1" s="1"/>
  <c r="AH1" i="1" s="1"/>
  <c r="AI1" i="1" s="1"/>
  <c r="AJ1" i="1" s="1"/>
  <c r="AL1" i="1" s="1"/>
  <c r="AL5" i="1" l="1"/>
  <c r="H4" i="3" s="1"/>
  <c r="AM1" i="1"/>
  <c r="AN1" i="1" s="1"/>
  <c r="AO1" i="1" s="1"/>
  <c r="AP1" i="1" s="1"/>
  <c r="AQ1" i="1" s="1"/>
  <c r="EM1" i="1" s="1"/>
  <c r="EN1" i="1" s="1"/>
  <c r="EO1" i="1" s="1"/>
  <c r="EP1" i="1" s="1"/>
  <c r="EQ1" i="1" s="1"/>
  <c r="ER1" i="1" s="1"/>
  <c r="AS1" i="1" l="1"/>
  <c r="AS5" i="1" l="1"/>
  <c r="I4" i="3" s="1"/>
  <c r="AT1" i="1"/>
  <c r="AU1" i="1" s="1"/>
  <c r="AV1" i="1" s="1"/>
  <c r="AW1" i="1" s="1"/>
  <c r="AX1" i="1" s="1"/>
  <c r="AZ1" i="1" s="1"/>
  <c r="AZ5" i="1" l="1"/>
  <c r="J4" i="3" s="1"/>
  <c r="BA1" i="1"/>
  <c r="BB1" i="1" s="1"/>
  <c r="BC1" i="1" s="1"/>
  <c r="BD1" i="1" s="1"/>
  <c r="BE1" i="1" s="1"/>
  <c r="BG1" i="1" s="1"/>
  <c r="BG5" i="1" l="1"/>
  <c r="K4" i="3" s="1"/>
  <c r="BH1" i="1"/>
  <c r="BI1" i="1" s="1"/>
  <c r="BJ1" i="1" s="1"/>
  <c r="BK1" i="1" s="1"/>
  <c r="BL1" i="1" s="1"/>
  <c r="BN1" i="1" s="1"/>
  <c r="BN5" i="1" l="1"/>
  <c r="L4" i="3" s="1"/>
  <c r="BO1" i="1"/>
  <c r="BP1" i="1" s="1"/>
  <c r="BQ1" i="1" s="1"/>
  <c r="BR1" i="1" s="1"/>
  <c r="BS1" i="1" s="1"/>
  <c r="BU1" i="1" s="1"/>
  <c r="BU5" i="1" l="1"/>
  <c r="M4" i="3" s="1"/>
  <c r="BV1" i="1"/>
  <c r="BW1" i="1" s="1"/>
  <c r="BX1" i="1" s="1"/>
  <c r="BY1" i="1" s="1"/>
  <c r="BZ1" i="1" s="1"/>
  <c r="CB1" i="1" s="1"/>
  <c r="CB5" i="1" l="1"/>
  <c r="N4" i="3" s="1"/>
  <c r="CC1" i="1"/>
  <c r="CD1" i="1" s="1"/>
  <c r="CE1" i="1" s="1"/>
  <c r="CF1" i="1" s="1"/>
  <c r="CG1" i="1" s="1"/>
  <c r="CI1" i="1" s="1"/>
  <c r="CI5" i="1" l="1"/>
  <c r="O4" i="3" s="1"/>
  <c r="CJ1" i="1"/>
  <c r="CK1" i="1" s="1"/>
  <c r="CL1" i="1" s="1"/>
  <c r="CM1" i="1" s="1"/>
  <c r="CN1" i="1" s="1"/>
  <c r="CP1" i="1" s="1"/>
  <c r="CP5" i="1" l="1"/>
  <c r="P4" i="3" s="1"/>
  <c r="CQ1" i="1"/>
  <c r="CR1" i="1" s="1"/>
  <c r="CS1" i="1" s="1"/>
  <c r="CT1" i="1" s="1"/>
  <c r="CU1" i="1" s="1"/>
  <c r="CW1" i="1" s="1"/>
  <c r="CW5" i="1" l="1"/>
  <c r="Q4" i="3" s="1"/>
  <c r="CX1" i="1"/>
  <c r="CY1" i="1" s="1"/>
  <c r="CZ1" i="1" s="1"/>
  <c r="DA1" i="1" s="1"/>
  <c r="DB1" i="1" s="1"/>
  <c r="DD1" i="1" s="1"/>
  <c r="DD5" i="1" l="1"/>
  <c r="R4" i="3" s="1"/>
  <c r="DE1" i="1"/>
  <c r="DF1" i="1" s="1"/>
  <c r="DG1" i="1" s="1"/>
  <c r="DH1" i="1" s="1"/>
  <c r="DI1" i="1" s="1"/>
  <c r="DK1" i="1" s="1"/>
  <c r="DK5" i="1" l="1"/>
  <c r="S4" i="3" s="1"/>
  <c r="DL1" i="1"/>
  <c r="DM1" i="1" s="1"/>
  <c r="DN1" i="1" s="1"/>
  <c r="DO1" i="1" s="1"/>
  <c r="DP1" i="1" s="1"/>
  <c r="DR1" i="1" s="1"/>
  <c r="DR5" i="1" l="1"/>
  <c r="T4" i="3" s="1"/>
  <c r="DS1" i="1"/>
  <c r="DT1" i="1" s="1"/>
  <c r="DU1" i="1" s="1"/>
  <c r="DV1" i="1" s="1"/>
  <c r="DW1" i="1" s="1"/>
  <c r="DY1" i="1" s="1"/>
  <c r="DY5" i="1" l="1"/>
  <c r="U4" i="3" s="1"/>
  <c r="DZ1" i="1"/>
  <c r="EA1" i="1" s="1"/>
  <c r="EB1" i="1" s="1"/>
  <c r="EC1" i="1" s="1"/>
  <c r="ED1" i="1" s="1"/>
  <c r="EF1" i="1" s="1"/>
  <c r="EF5" i="1" l="1"/>
  <c r="V4" i="3" s="1"/>
  <c r="EG1" i="1"/>
  <c r="EH1" i="1" s="1"/>
  <c r="EI1" i="1" s="1"/>
  <c r="EJ1" i="1" s="1"/>
  <c r="EK1" i="1" s="1"/>
</calcChain>
</file>

<file path=xl/sharedStrings.xml><?xml version="1.0" encoding="utf-8"?>
<sst xmlns="http://schemas.openxmlformats.org/spreadsheetml/2006/main" count="454" uniqueCount="93">
  <si>
    <t>NB: Changez les jours poursynthèse journalière</t>
  </si>
  <si>
    <t>RAPPORT SYNTHESE DE LA FOURNITURE DES REPAS</t>
  </si>
  <si>
    <t>DATE</t>
  </si>
  <si>
    <t>ECOLE</t>
  </si>
  <si>
    <t>Total à reporter</t>
  </si>
  <si>
    <t>Effect</t>
  </si>
  <si>
    <t>Mont</t>
  </si>
  <si>
    <t>TOTAL</t>
  </si>
  <si>
    <t>G</t>
  </si>
  <si>
    <t>F</t>
  </si>
  <si>
    <t>T</t>
  </si>
  <si>
    <t>Primaire</t>
  </si>
  <si>
    <t>Pré-scolaire</t>
  </si>
  <si>
    <t>EFFECTIFS DES ECOLIERS</t>
  </si>
  <si>
    <t>N°</t>
  </si>
  <si>
    <t>Région</t>
  </si>
  <si>
    <t>Commune</t>
  </si>
  <si>
    <t>Canton</t>
  </si>
  <si>
    <t>Village</t>
  </si>
  <si>
    <t>Ecole</t>
  </si>
  <si>
    <t>Financement</t>
  </si>
  <si>
    <t>Nom et tél de l'AADB</t>
  </si>
  <si>
    <t>CU</t>
  </si>
  <si>
    <t>Total</t>
  </si>
  <si>
    <t>PRIMAIRE</t>
  </si>
  <si>
    <t>PRE-SCOLAIRE</t>
  </si>
  <si>
    <t>NOMBRE DE REPAS FOURNIS</t>
  </si>
  <si>
    <t>Préfecture</t>
  </si>
  <si>
    <t>G (Eff Prim)</t>
  </si>
  <si>
    <t>F (Eff Prim)</t>
  </si>
  <si>
    <t>T (Eff Prim)</t>
  </si>
  <si>
    <t>G (Eff Pres)</t>
  </si>
  <si>
    <t>F (Eff Pres)</t>
  </si>
  <si>
    <t>T (Eff Pres)</t>
  </si>
  <si>
    <t>G (Rep Prim)</t>
  </si>
  <si>
    <t>F (Rep Prim)</t>
  </si>
  <si>
    <t>T (Rep Prim)</t>
  </si>
  <si>
    <t>G (Rep Pres)</t>
  </si>
  <si>
    <t>F (Rep Pres)</t>
  </si>
  <si>
    <t>T (Rep Pres)</t>
  </si>
  <si>
    <t>T (Eff Prim+Presc)</t>
  </si>
  <si>
    <t>NB: Saisir le nombre de repas fournis des écoles dans les cellules en jaune</t>
  </si>
  <si>
    <t>FICHE DE SAISIE DE LA FOURNITURE DES REPAS</t>
  </si>
  <si>
    <t>Le nombre de repas servis supérieur à l'effectif des écoliers signale en violet le dépassement (merci de vérifier)</t>
  </si>
  <si>
    <t>Date de fourniture de repas</t>
  </si>
  <si>
    <t>Rechv_ecol</t>
  </si>
  <si>
    <t>G (Primaire)</t>
  </si>
  <si>
    <t>F (Primaire)</t>
  </si>
  <si>
    <t>Total (Primaire)</t>
  </si>
  <si>
    <t>CU Repas (Primaire)</t>
  </si>
  <si>
    <t>Montant repas (Primaire)</t>
  </si>
  <si>
    <t>G (Pré-Scolaire)</t>
  </si>
  <si>
    <t>F (Pré-Scolaire)</t>
  </si>
  <si>
    <t>Total (Pré-Scolaire)</t>
  </si>
  <si>
    <t>CU Repas (Pré-Scolaire)</t>
  </si>
  <si>
    <t>Montant repas (Pré-Scolaire)</t>
  </si>
  <si>
    <t>Montant (Prim)</t>
  </si>
  <si>
    <t>Montant (Pres)</t>
  </si>
  <si>
    <t>TOTAL (PRIMAIRE+PRE-SCOLAIRE)</t>
  </si>
  <si>
    <t>G (T-Prim)</t>
  </si>
  <si>
    <t>F (T-Prim)</t>
  </si>
  <si>
    <t>T (T-Prim)</t>
  </si>
  <si>
    <t>Montant (T-Pres)</t>
  </si>
  <si>
    <t>Prière de faire la liste de toutes les écoles que vous suivez. Seul la saisie en majuscule est autorisée</t>
  </si>
  <si>
    <t xml:space="preserve">Primaire </t>
  </si>
  <si>
    <t xml:space="preserve">Pré-scolaire </t>
  </si>
  <si>
    <t>LISTE DES ECOLES COUVERTES PAR L'AADB</t>
  </si>
  <si>
    <t>CENTRALE</t>
  </si>
  <si>
    <t>MO</t>
  </si>
  <si>
    <t>MO–1</t>
  </si>
  <si>
    <t>DJARKPANGA</t>
  </si>
  <si>
    <t>SANGOUL</t>
  </si>
  <si>
    <t>EPP SANGOUL</t>
  </si>
  <si>
    <t>ETAT</t>
  </si>
  <si>
    <t>MO–2</t>
  </si>
  <si>
    <t>SAIBOUDE</t>
  </si>
  <si>
    <t>EPP SAIBOUDE G/A</t>
  </si>
  <si>
    <t>TCHATCHAKOU</t>
  </si>
  <si>
    <t>EPP TCHETCHEKOU</t>
  </si>
  <si>
    <t>TINDJASSE</t>
  </si>
  <si>
    <t>IPOUALI</t>
  </si>
  <si>
    <t>EPP IPOUALI</t>
  </si>
  <si>
    <t>KONI</t>
  </si>
  <si>
    <t>EPP KONI</t>
  </si>
  <si>
    <t>NABOU</t>
  </si>
  <si>
    <t>EPP NABOU</t>
  </si>
  <si>
    <t>TAKA</t>
  </si>
  <si>
    <t>EPP TAKA</t>
  </si>
  <si>
    <t>TINDJASSE LAO</t>
  </si>
  <si>
    <t>EPP TINDJASSE LAO G/A/B</t>
  </si>
  <si>
    <t>TINDJASSE–KATABINI</t>
  </si>
  <si>
    <t>EPP TINDJASSE KATABINI G/A</t>
  </si>
  <si>
    <t>EPP TINDJASSE KATABINI G/B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</si>
</sst>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Garamond"/>
      <family val="1"/>
    </font>
    <font>
      <sz val="11"/>
      <color theme="1"/>
      <name val="Garamond"/>
      <family val="1"/>
    </font>
    <font>
      <b/>
      <sz val="24"/>
      <color theme="1"/>
      <name val="Garamond"/>
      <family val="1"/>
    </font>
    <font>
      <b/>
      <sz val="11"/>
      <color theme="1"/>
      <name val="Garamond"/>
      <family val="1"/>
    </font>
    <font>
      <b/>
      <sz val="10"/>
      <color theme="1"/>
      <name val="Garamond"/>
      <family val="1"/>
    </font>
    <font>
      <b/>
      <sz val="8"/>
      <color theme="1"/>
      <name val="Garamond"/>
      <family val="1"/>
    </font>
    <font>
      <b/>
      <sz val="12"/>
      <color theme="1"/>
      <name val="Garamond"/>
      <family val="1"/>
    </font>
    <font>
      <sz val="10"/>
      <color theme="1"/>
      <name val="Garamond"/>
      <family val="1"/>
    </font>
    <font>
      <b/>
      <sz val="9"/>
      <color theme="1"/>
      <name val="Garamond"/>
      <family val="1"/>
    </font>
    <font>
      <b/>
      <sz val="11"/>
      <color rgb="FFFF0000"/>
      <name val="Calibri"/>
      <family val="2"/>
      <scheme val="minor"/>
    </font>
    <font>
      <b/>
      <sz val="16"/>
      <color theme="1"/>
      <name val="Garamond"/>
      <family val="1"/>
    </font>
    <font>
      <sz val="8"/>
      <name val="Calibri"/>
      <family val="2"/>
      <scheme val="minor"/>
    </font>
    <font>
      <b/>
      <i/>
      <sz val="12"/>
      <color rgb="FFFF33CC"/>
      <name val="Garamond"/>
      <family val="1"/>
    </font>
    <font>
      <sz val="8"/>
      <color theme="1"/>
      <name val="Garamond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99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indexed="64"/>
      </right>
      <top style="dashed">
        <color auto="1"/>
      </top>
      <bottom/>
      <diagonal/>
    </border>
    <border>
      <left style="thick">
        <color indexed="64"/>
      </left>
      <right style="dashed">
        <color auto="1"/>
      </right>
      <top style="dashed">
        <color auto="1"/>
      </top>
      <bottom style="thick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indexed="64"/>
      </bottom>
      <diagonal/>
    </border>
    <border>
      <left style="dashed">
        <color auto="1"/>
      </left>
      <right style="thick">
        <color indexed="64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thick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indexed="64"/>
      </right>
      <top/>
      <bottom style="dashed">
        <color auto="1"/>
      </bottom>
      <diagonal/>
    </border>
    <border>
      <left style="dashed">
        <color auto="1"/>
      </left>
      <right style="thick">
        <color indexed="64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ck">
        <color indexed="64"/>
      </left>
      <right style="dashed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dashed">
        <color auto="1"/>
      </top>
      <bottom/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indexed="64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/>
      <bottom style="dashed">
        <color auto="1"/>
      </bottom>
      <diagonal/>
    </border>
    <border>
      <left/>
      <right style="thick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9" fillId="0" borderId="0" applyFont="0" applyFill="0" applyBorder="0" applyAlignment="0" applyProtection="0"/>
  </cellStyleXfs>
  <cellXfs count="196">
    <xf numFmtId="0" fontId="0" fillId="0" borderId="0" xfId="0"/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 applyProtection="1">
      <protection locked="0"/>
    </xf>
    <xf numFmtId="3" fontId="11" fillId="0" borderId="5" xfId="0" applyNumberFormat="1" applyFont="1" applyBorder="1" applyAlignment="1" applyProtection="1">
      <alignment horizontal="center" vertical="center"/>
      <protection hidden="1"/>
    </xf>
    <xf numFmtId="3" fontId="8" fillId="0" borderId="6" xfId="0" applyNumberFormat="1" applyFont="1" applyBorder="1" applyAlignment="1" applyProtection="1">
      <alignment horizontal="center" vertical="center"/>
      <protection hidden="1"/>
    </xf>
    <xf numFmtId="3" fontId="11" fillId="0" borderId="8" xfId="0" applyNumberFormat="1" applyFont="1" applyBorder="1" applyAlignment="1" applyProtection="1">
      <alignment horizontal="center" vertical="center"/>
      <protection hidden="1"/>
    </xf>
    <xf numFmtId="3" fontId="8" fillId="0" borderId="9" xfId="0" applyNumberFormat="1" applyFont="1" applyBorder="1" applyAlignment="1" applyProtection="1">
      <alignment horizontal="center" vertical="center"/>
      <protection hidden="1"/>
    </xf>
    <xf numFmtId="3" fontId="12" fillId="4" borderId="11" xfId="0" applyNumberFormat="1" applyFont="1" applyFill="1" applyBorder="1" applyAlignment="1" applyProtection="1">
      <alignment horizontal="center" vertical="center"/>
      <protection hidden="1"/>
    </xf>
    <xf numFmtId="3" fontId="8" fillId="4" borderId="12" xfId="0" applyNumberFormat="1" applyFont="1" applyFill="1" applyBorder="1" applyAlignment="1" applyProtection="1">
      <alignment horizontal="center" vertical="center"/>
      <protection hidden="1"/>
    </xf>
    <xf numFmtId="3" fontId="12" fillId="4" borderId="8" xfId="0" applyNumberFormat="1" applyFont="1" applyFill="1" applyBorder="1" applyAlignment="1" applyProtection="1">
      <alignment horizontal="center" vertical="center"/>
      <protection hidden="1"/>
    </xf>
    <xf numFmtId="3" fontId="8" fillId="4" borderId="9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Continuous"/>
      <protection locked="0"/>
    </xf>
    <xf numFmtId="0" fontId="0" fillId="0" borderId="0" xfId="0" applyProtection="1">
      <protection locked="0"/>
    </xf>
    <xf numFmtId="0" fontId="13" fillId="0" borderId="0" xfId="0" applyFont="1" applyProtection="1">
      <protection locked="0"/>
    </xf>
    <xf numFmtId="0" fontId="11" fillId="0" borderId="14" xfId="0" applyFont="1" applyBorder="1" applyAlignment="1" applyProtection="1">
      <alignment horizontal="center"/>
      <protection locked="0"/>
    </xf>
    <xf numFmtId="0" fontId="11" fillId="0" borderId="15" xfId="0" applyFont="1" applyBorder="1" applyAlignment="1" applyProtection="1">
      <alignment horizontal="center"/>
      <protection locked="0"/>
    </xf>
    <xf numFmtId="3" fontId="11" fillId="0" borderId="20" xfId="0" applyNumberFormat="1" applyFont="1" applyBorder="1" applyAlignment="1" applyProtection="1">
      <alignment horizontal="center" vertical="center"/>
      <protection hidden="1"/>
    </xf>
    <xf numFmtId="3" fontId="8" fillId="4" borderId="14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protection locked="0"/>
    </xf>
    <xf numFmtId="0" fontId="11" fillId="0" borderId="41" xfId="0" applyFont="1" applyBorder="1" applyAlignment="1" applyProtection="1">
      <alignment horizontal="center"/>
      <protection locked="0"/>
    </xf>
    <xf numFmtId="3" fontId="11" fillId="0" borderId="39" xfId="0" applyNumberFormat="1" applyFont="1" applyBorder="1" applyAlignment="1" applyProtection="1">
      <alignment horizontal="center" vertical="center"/>
      <protection hidden="1"/>
    </xf>
    <xf numFmtId="3" fontId="11" fillId="0" borderId="40" xfId="0" applyNumberFormat="1" applyFont="1" applyBorder="1" applyAlignment="1" applyProtection="1">
      <alignment horizontal="center" vertical="center"/>
      <protection hidden="1"/>
    </xf>
    <xf numFmtId="3" fontId="11" fillId="0" borderId="5" xfId="0" applyNumberFormat="1" applyFont="1" applyBorder="1" applyAlignment="1" applyProtection="1">
      <alignment horizontal="center" vertical="center"/>
      <protection locked="0"/>
    </xf>
    <xf numFmtId="3" fontId="11" fillId="0" borderId="39" xfId="0" applyNumberFormat="1" applyFont="1" applyBorder="1" applyAlignment="1" applyProtection="1">
      <alignment horizontal="center" vertical="center"/>
      <protection locked="0"/>
    </xf>
    <xf numFmtId="3" fontId="11" fillId="0" borderId="40" xfId="0" applyNumberFormat="1" applyFont="1" applyBorder="1" applyAlignment="1" applyProtection="1">
      <alignment horizontal="center" vertical="center"/>
      <protection locked="0"/>
    </xf>
    <xf numFmtId="3" fontId="11" fillId="8" borderId="22" xfId="0" applyNumberFormat="1" applyFont="1" applyFill="1" applyBorder="1" applyAlignment="1" applyProtection="1">
      <alignment horizontal="center" vertical="center"/>
      <protection hidden="1"/>
    </xf>
    <xf numFmtId="3" fontId="11" fillId="8" borderId="8" xfId="0" applyNumberFormat="1" applyFont="1" applyFill="1" applyBorder="1" applyAlignment="1" applyProtection="1">
      <alignment horizontal="center" vertical="center"/>
      <protection hidden="1"/>
    </xf>
    <xf numFmtId="3" fontId="8" fillId="8" borderId="15" xfId="0" applyNumberFormat="1" applyFont="1" applyFill="1" applyBorder="1" applyAlignment="1" applyProtection="1">
      <alignment horizontal="center" vertical="center"/>
      <protection hidden="1"/>
    </xf>
    <xf numFmtId="3" fontId="8" fillId="8" borderId="14" xfId="0" applyNumberFormat="1" applyFont="1" applyFill="1" applyBorder="1" applyAlignment="1" applyProtection="1">
      <alignment horizontal="center" vertical="center"/>
      <protection hidden="1"/>
    </xf>
    <xf numFmtId="3" fontId="8" fillId="8" borderId="41" xfId="0" applyNumberFormat="1" applyFont="1" applyFill="1" applyBorder="1" applyAlignment="1" applyProtection="1">
      <alignment horizontal="center" vertical="center"/>
      <protection hidden="1"/>
    </xf>
    <xf numFmtId="3" fontId="8" fillId="8" borderId="16" xfId="0" applyNumberFormat="1" applyFont="1" applyFill="1" applyBorder="1" applyAlignment="1" applyProtection="1">
      <alignment horizontal="center" vertical="center"/>
      <protection hidden="1"/>
    </xf>
    <xf numFmtId="3" fontId="8" fillId="8" borderId="47" xfId="0" applyNumberFormat="1" applyFont="1" applyFill="1" applyBorder="1" applyAlignment="1" applyProtection="1">
      <alignment horizontal="center" vertical="center"/>
      <protection hidden="1"/>
    </xf>
    <xf numFmtId="3" fontId="8" fillId="8" borderId="28" xfId="0" applyNumberFormat="1" applyFont="1" applyFill="1" applyBorder="1" applyAlignment="1" applyProtection="1">
      <alignment horizontal="center" vertical="center"/>
      <protection hidden="1"/>
    </xf>
    <xf numFmtId="3" fontId="8" fillId="8" borderId="34" xfId="0" applyNumberFormat="1" applyFont="1" applyFill="1" applyBorder="1" applyAlignment="1" applyProtection="1">
      <alignment horizontal="center" vertical="center"/>
      <protection hidden="1"/>
    </xf>
    <xf numFmtId="3" fontId="8" fillId="8" borderId="51" xfId="0" applyNumberFormat="1" applyFont="1" applyFill="1" applyBorder="1" applyAlignment="1" applyProtection="1">
      <alignment horizontal="center" vertical="center"/>
      <protection hidden="1"/>
    </xf>
    <xf numFmtId="3" fontId="8" fillId="8" borderId="21" xfId="0" applyNumberFormat="1" applyFont="1" applyFill="1" applyBorder="1" applyAlignment="1" applyProtection="1">
      <alignment horizontal="center" vertical="center"/>
      <protection hidden="1"/>
    </xf>
    <xf numFmtId="3" fontId="8" fillId="8" borderId="52" xfId="0" applyNumberFormat="1" applyFont="1" applyFill="1" applyBorder="1" applyAlignment="1" applyProtection="1">
      <alignment horizontal="center" vertical="center"/>
      <protection hidden="1"/>
    </xf>
    <xf numFmtId="3" fontId="8" fillId="8" borderId="23" xfId="0" applyNumberFormat="1" applyFont="1" applyFill="1" applyBorder="1" applyAlignment="1" applyProtection="1">
      <alignment horizontal="center" vertical="center"/>
      <protection hidden="1"/>
    </xf>
    <xf numFmtId="3" fontId="8" fillId="8" borderId="53" xfId="0" applyNumberFormat="1" applyFont="1" applyFill="1" applyBorder="1" applyAlignment="1" applyProtection="1">
      <alignment horizontal="center" vertical="center"/>
      <protection hidden="1"/>
    </xf>
    <xf numFmtId="3" fontId="8" fillId="8" borderId="27" xfId="0" applyNumberFormat="1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/>
      <protection hidden="1"/>
    </xf>
    <xf numFmtId="0" fontId="9" fillId="3" borderId="2" xfId="0" applyFont="1" applyFill="1" applyBorder="1" applyAlignment="1" applyProtection="1">
      <alignment horizontal="left" vertical="center" wrapText="1"/>
      <protection hidden="1"/>
    </xf>
    <xf numFmtId="0" fontId="8" fillId="0" borderId="3" xfId="0" applyFont="1" applyBorder="1" applyAlignment="1" applyProtection="1">
      <alignment horizontal="center" vertical="center" wrapText="1"/>
      <protection hidden="1"/>
    </xf>
    <xf numFmtId="0" fontId="11" fillId="0" borderId="5" xfId="0" applyFont="1" applyBorder="1" applyAlignment="1" applyProtection="1">
      <alignment horizontal="center"/>
      <protection hidden="1"/>
    </xf>
    <xf numFmtId="0" fontId="11" fillId="0" borderId="8" xfId="0" applyFont="1" applyBorder="1" applyAlignment="1" applyProtection="1">
      <alignment horizontal="center"/>
      <protection hidden="1"/>
    </xf>
    <xf numFmtId="0" fontId="8" fillId="4" borderId="11" xfId="0" applyFont="1" applyFill="1" applyBorder="1" applyAlignment="1" applyProtection="1">
      <alignment horizontal="center"/>
      <protection hidden="1"/>
    </xf>
    <xf numFmtId="0" fontId="8" fillId="4" borderId="8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54" xfId="0" applyBorder="1" applyProtection="1">
      <protection locked="0"/>
    </xf>
    <xf numFmtId="164" fontId="2" fillId="5" borderId="54" xfId="0" applyNumberFormat="1" applyFont="1" applyFill="1" applyBorder="1" applyProtection="1">
      <protection hidden="1"/>
    </xf>
    <xf numFmtId="164" fontId="0" fillId="0" borderId="54" xfId="0" applyNumberFormat="1" applyBorder="1" applyProtection="1">
      <protection hidden="1"/>
    </xf>
    <xf numFmtId="0" fontId="0" fillId="0" borderId="55" xfId="0" applyBorder="1" applyProtection="1">
      <protection locked="0"/>
    </xf>
    <xf numFmtId="164" fontId="2" fillId="5" borderId="55" xfId="0" applyNumberFormat="1" applyFont="1" applyFill="1" applyBorder="1" applyProtection="1">
      <protection hidden="1"/>
    </xf>
    <xf numFmtId="164" fontId="0" fillId="11" borderId="54" xfId="0" applyNumberFormat="1" applyFill="1" applyBorder="1" applyProtection="1">
      <protection locked="0"/>
    </xf>
    <xf numFmtId="0" fontId="0" fillId="0" borderId="57" xfId="0" applyBorder="1" applyAlignment="1" applyProtection="1">
      <alignment horizontal="center" vertical="center" wrapText="1"/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hidden="1"/>
    </xf>
    <xf numFmtId="3" fontId="8" fillId="8" borderId="22" xfId="0" applyNumberFormat="1" applyFont="1" applyFill="1" applyBorder="1" applyAlignment="1" applyProtection="1">
      <alignment horizontal="center" vertical="center"/>
      <protection hidden="1"/>
    </xf>
    <xf numFmtId="3" fontId="8" fillId="8" borderId="8" xfId="0" applyNumberFormat="1" applyFont="1" applyFill="1" applyBorder="1" applyAlignment="1" applyProtection="1">
      <alignment horizontal="center" vertical="center"/>
      <protection hidden="1"/>
    </xf>
    <xf numFmtId="0" fontId="8" fillId="8" borderId="16" xfId="0" applyFont="1" applyFill="1" applyBorder="1" applyAlignment="1" applyProtection="1">
      <alignment horizontal="center"/>
      <protection hidden="1"/>
    </xf>
    <xf numFmtId="3" fontId="8" fillId="8" borderId="24" xfId="0" applyNumberFormat="1" applyFont="1" applyFill="1" applyBorder="1" applyAlignment="1" applyProtection="1">
      <alignment horizontal="center" vertical="center"/>
      <protection hidden="1"/>
    </xf>
    <xf numFmtId="3" fontId="8" fillId="8" borderId="11" xfId="0" applyNumberFormat="1" applyFont="1" applyFill="1" applyBorder="1" applyAlignment="1" applyProtection="1">
      <alignment horizontal="center" vertical="center"/>
      <protection hidden="1"/>
    </xf>
    <xf numFmtId="3" fontId="8" fillId="8" borderId="35" xfId="0" applyNumberFormat="1" applyFont="1" applyFill="1" applyBorder="1" applyAlignment="1" applyProtection="1">
      <alignment horizontal="center" vertical="center"/>
      <protection hidden="1"/>
    </xf>
    <xf numFmtId="3" fontId="8" fillId="8" borderId="36" xfId="0" applyNumberFormat="1" applyFont="1" applyFill="1" applyBorder="1" applyAlignment="1" applyProtection="1">
      <alignment horizontal="center" vertical="center"/>
      <protection hidden="1"/>
    </xf>
    <xf numFmtId="3" fontId="8" fillId="8" borderId="20" xfId="0" applyNumberFormat="1" applyFont="1" applyFill="1" applyBorder="1" applyAlignment="1" applyProtection="1">
      <alignment horizontal="center" vertical="center"/>
      <protection hidden="1"/>
    </xf>
    <xf numFmtId="3" fontId="8" fillId="8" borderId="5" xfId="0" applyNumberFormat="1" applyFont="1" applyFill="1" applyBorder="1" applyAlignment="1" applyProtection="1">
      <alignment horizontal="center" vertical="center"/>
      <protection hidden="1"/>
    </xf>
    <xf numFmtId="3" fontId="8" fillId="8" borderId="33" xfId="0" applyNumberFormat="1" applyFont="1" applyFill="1" applyBorder="1" applyAlignment="1" applyProtection="1">
      <alignment horizontal="center" vertical="center"/>
      <protection hidden="1"/>
    </xf>
    <xf numFmtId="0" fontId="8" fillId="8" borderId="47" xfId="0" applyFont="1" applyFill="1" applyBorder="1" applyAlignment="1" applyProtection="1">
      <alignment horizontal="center"/>
      <protection hidden="1"/>
    </xf>
    <xf numFmtId="3" fontId="8" fillId="8" borderId="48" xfId="0" applyNumberFormat="1" applyFont="1" applyFill="1" applyBorder="1" applyAlignment="1" applyProtection="1">
      <alignment horizontal="center" vertical="center"/>
      <protection hidden="1"/>
    </xf>
    <xf numFmtId="3" fontId="8" fillId="8" borderId="49" xfId="0" applyNumberFormat="1" applyFont="1" applyFill="1" applyBorder="1" applyAlignment="1" applyProtection="1">
      <alignment horizontal="center" vertical="center"/>
      <protection hidden="1"/>
    </xf>
    <xf numFmtId="3" fontId="8" fillId="8" borderId="50" xfId="0" applyNumberFormat="1" applyFont="1" applyFill="1" applyBorder="1" applyAlignment="1" applyProtection="1">
      <alignment horizontal="center" vertical="center"/>
      <protection hidden="1"/>
    </xf>
    <xf numFmtId="3" fontId="8" fillId="8" borderId="39" xfId="0" applyNumberFormat="1" applyFont="1" applyFill="1" applyBorder="1" applyAlignment="1" applyProtection="1">
      <alignment horizontal="center" vertical="center"/>
      <protection hidden="1"/>
    </xf>
    <xf numFmtId="3" fontId="8" fillId="8" borderId="40" xfId="0" applyNumberFormat="1" applyFont="1" applyFill="1" applyBorder="1" applyAlignment="1" applyProtection="1">
      <alignment horizontal="center" vertical="center"/>
      <protection hidden="1"/>
    </xf>
    <xf numFmtId="0" fontId="8" fillId="8" borderId="15" xfId="0" applyFont="1" applyFill="1" applyBorder="1" applyAlignment="1" applyProtection="1">
      <alignment horizontal="center"/>
      <protection hidden="1"/>
    </xf>
    <xf numFmtId="3" fontId="8" fillId="8" borderId="25" xfId="0" applyNumberFormat="1" applyFont="1" applyFill="1" applyBorder="1" applyAlignment="1" applyProtection="1">
      <alignment horizontal="center" vertical="center"/>
      <protection hidden="1"/>
    </xf>
    <xf numFmtId="3" fontId="8" fillId="8" borderId="26" xfId="0" applyNumberFormat="1" applyFont="1" applyFill="1" applyBorder="1" applyAlignment="1" applyProtection="1">
      <alignment horizontal="center" vertical="center"/>
      <protection hidden="1"/>
    </xf>
    <xf numFmtId="3" fontId="8" fillId="8" borderId="37" xfId="0" applyNumberFormat="1" applyFont="1" applyFill="1" applyBorder="1" applyAlignment="1" applyProtection="1">
      <alignment horizontal="center" vertical="center"/>
      <protection hidden="1"/>
    </xf>
    <xf numFmtId="3" fontId="8" fillId="8" borderId="38" xfId="0" applyNumberFormat="1" applyFont="1" applyFill="1" applyBorder="1" applyAlignment="1" applyProtection="1">
      <alignment horizontal="center" vertical="center"/>
      <protection hidden="1"/>
    </xf>
    <xf numFmtId="0" fontId="9" fillId="6" borderId="44" xfId="0" applyFont="1" applyFill="1" applyBorder="1" applyAlignment="1" applyProtection="1">
      <alignment horizontal="centerContinuous" vertical="center" wrapText="1"/>
      <protection hidden="1"/>
    </xf>
    <xf numFmtId="0" fontId="9" fillId="6" borderId="29" xfId="0" applyFont="1" applyFill="1" applyBorder="1" applyAlignment="1" applyProtection="1">
      <alignment horizontal="centerContinuous" vertical="center" wrapText="1"/>
      <protection hidden="1"/>
    </xf>
    <xf numFmtId="0" fontId="9" fillId="6" borderId="30" xfId="0" applyFont="1" applyFill="1" applyBorder="1" applyAlignment="1" applyProtection="1">
      <alignment horizontal="centerContinuous" vertical="center" wrapText="1"/>
      <protection hidden="1"/>
    </xf>
    <xf numFmtId="0" fontId="9" fillId="7" borderId="44" xfId="0" applyFont="1" applyFill="1" applyBorder="1" applyAlignment="1" applyProtection="1">
      <alignment horizontal="centerContinuous" vertical="center" wrapText="1"/>
      <protection hidden="1"/>
    </xf>
    <xf numFmtId="0" fontId="9" fillId="7" borderId="29" xfId="0" applyFont="1" applyFill="1" applyBorder="1" applyAlignment="1" applyProtection="1">
      <alignment horizontal="centerContinuous" vertical="center" wrapText="1"/>
      <protection hidden="1"/>
    </xf>
    <xf numFmtId="0" fontId="9" fillId="7" borderId="30" xfId="0" applyFont="1" applyFill="1" applyBorder="1" applyAlignment="1" applyProtection="1">
      <alignment horizontal="centerContinuous" vertical="center" wrapText="1"/>
      <protection hidden="1"/>
    </xf>
    <xf numFmtId="0" fontId="14" fillId="3" borderId="44" xfId="0" applyFont="1" applyFill="1" applyBorder="1" applyAlignment="1" applyProtection="1">
      <alignment horizontal="centerContinuous" vertical="center" wrapText="1"/>
      <protection hidden="1"/>
    </xf>
    <xf numFmtId="0" fontId="14" fillId="3" borderId="29" xfId="0" applyFont="1" applyFill="1" applyBorder="1" applyAlignment="1" applyProtection="1">
      <alignment horizontal="centerContinuous" vertical="center" wrapText="1"/>
      <protection hidden="1"/>
    </xf>
    <xf numFmtId="0" fontId="14" fillId="3" borderId="30" xfId="0" applyFont="1" applyFill="1" applyBorder="1" applyAlignment="1" applyProtection="1">
      <alignment horizontal="centerContinuous" vertical="center" wrapText="1"/>
      <protection hidden="1"/>
    </xf>
    <xf numFmtId="0" fontId="14" fillId="3" borderId="0" xfId="0" applyFont="1" applyFill="1" applyAlignment="1" applyProtection="1">
      <alignment horizontal="centerContinuous" vertical="center" wrapText="1"/>
      <protection hidden="1"/>
    </xf>
    <xf numFmtId="0" fontId="14" fillId="3" borderId="39" xfId="0" applyFont="1" applyFill="1" applyBorder="1" applyAlignment="1" applyProtection="1">
      <alignment horizontal="centerContinuous" vertical="center" wrapText="1"/>
      <protection hidden="1"/>
    </xf>
    <xf numFmtId="0" fontId="14" fillId="3" borderId="40" xfId="0" applyFont="1" applyFill="1" applyBorder="1" applyAlignment="1" applyProtection="1">
      <alignment horizontal="centerContinuous" vertical="center" wrapText="1"/>
      <protection hidden="1"/>
    </xf>
    <xf numFmtId="0" fontId="14" fillId="3" borderId="41" xfId="0" applyFont="1" applyFill="1" applyBorder="1" applyAlignment="1" applyProtection="1">
      <alignment horizontal="centerContinuous" vertical="center" wrapText="1"/>
      <protection hidden="1"/>
    </xf>
    <xf numFmtId="0" fontId="14" fillId="3" borderId="42" xfId="0" applyFont="1" applyFill="1" applyBorder="1" applyAlignment="1" applyProtection="1">
      <alignment horizontal="centerContinuous" vertical="center" wrapText="1"/>
      <protection hidden="1"/>
    </xf>
    <xf numFmtId="0" fontId="14" fillId="3" borderId="43" xfId="0" applyFont="1" applyFill="1" applyBorder="1" applyAlignment="1" applyProtection="1">
      <alignment horizontal="centerContinuous" vertical="center" wrapText="1"/>
      <protection hidden="1"/>
    </xf>
    <xf numFmtId="0" fontId="9" fillId="3" borderId="18" xfId="0" applyFont="1" applyFill="1" applyBorder="1" applyAlignment="1" applyProtection="1">
      <alignment horizontal="center" vertical="center" wrapText="1"/>
      <protection hidden="1"/>
    </xf>
    <xf numFmtId="0" fontId="9" fillId="3" borderId="2" xfId="0" applyFont="1" applyFill="1" applyBorder="1" applyAlignment="1" applyProtection="1">
      <alignment horizontal="center" vertical="center" wrapText="1"/>
      <protection hidden="1"/>
    </xf>
    <xf numFmtId="0" fontId="9" fillId="3" borderId="13" xfId="0" applyFont="1" applyFill="1" applyBorder="1" applyAlignment="1" applyProtection="1">
      <alignment horizontal="center" vertical="center" wrapText="1"/>
      <protection hidden="1"/>
    </xf>
    <xf numFmtId="0" fontId="9" fillId="3" borderId="31" xfId="0" applyFont="1" applyFill="1" applyBorder="1" applyAlignment="1" applyProtection="1">
      <alignment horizontal="center" vertical="center" wrapText="1"/>
      <protection hidden="1"/>
    </xf>
    <xf numFmtId="0" fontId="9" fillId="3" borderId="32" xfId="0" applyFont="1" applyFill="1" applyBorder="1" applyAlignment="1" applyProtection="1">
      <alignment horizontal="center" vertical="center" wrapText="1"/>
      <protection hidden="1"/>
    </xf>
    <xf numFmtId="0" fontId="9" fillId="3" borderId="19" xfId="0" applyFont="1" applyFill="1" applyBorder="1" applyAlignment="1" applyProtection="1">
      <alignment horizontal="center" vertical="center" wrapText="1"/>
      <protection hidden="1"/>
    </xf>
    <xf numFmtId="3" fontId="11" fillId="0" borderId="61" xfId="0" applyNumberFormat="1" applyFont="1" applyBorder="1" applyAlignment="1" applyProtection="1">
      <alignment horizontal="center" vertical="center"/>
      <protection locked="0"/>
    </xf>
    <xf numFmtId="0" fontId="9" fillId="6" borderId="17" xfId="0" applyFont="1" applyFill="1" applyBorder="1" applyAlignment="1" applyProtection="1">
      <alignment horizontal="centerContinuous" vertical="center" wrapText="1"/>
      <protection hidden="1"/>
    </xf>
    <xf numFmtId="0" fontId="9" fillId="7" borderId="17" xfId="0" applyFont="1" applyFill="1" applyBorder="1" applyAlignment="1" applyProtection="1">
      <alignment horizontal="centerContinuous" vertical="center" wrapText="1"/>
      <protection hidden="1"/>
    </xf>
    <xf numFmtId="0" fontId="16" fillId="0" borderId="0" xfId="0" applyFont="1" applyProtection="1">
      <protection locked="0"/>
    </xf>
    <xf numFmtId="0" fontId="17" fillId="0" borderId="11" xfId="0" applyFont="1" applyBorder="1" applyAlignment="1" applyProtection="1">
      <alignment horizontal="left" vertical="center" wrapText="1"/>
      <protection hidden="1"/>
    </xf>
    <xf numFmtId="0" fontId="0" fillId="0" borderId="57" xfId="0" applyBorder="1" applyProtection="1">
      <protection locked="0"/>
    </xf>
    <xf numFmtId="0" fontId="8" fillId="3" borderId="11" xfId="0" applyFont="1" applyFill="1" applyBorder="1" applyAlignment="1" applyProtection="1">
      <alignment horizontal="centerContinuous" vertical="center" wrapText="1"/>
      <protection hidden="1"/>
    </xf>
    <xf numFmtId="0" fontId="8" fillId="3" borderId="11" xfId="0" applyFont="1" applyFill="1" applyBorder="1" applyAlignment="1" applyProtection="1">
      <alignment horizontal="center" vertical="center" wrapText="1"/>
      <protection hidden="1"/>
    </xf>
    <xf numFmtId="3" fontId="8" fillId="12" borderId="11" xfId="0" applyNumberFormat="1" applyFont="1" applyFill="1" applyBorder="1" applyAlignment="1" applyProtection="1">
      <alignment horizontal="center" vertical="center"/>
      <protection hidden="1"/>
    </xf>
    <xf numFmtId="3" fontId="11" fillId="0" borderId="11" xfId="0" applyNumberFormat="1" applyFont="1" applyBorder="1" applyAlignment="1" applyProtection="1">
      <alignment horizontal="center" vertical="center"/>
      <protection hidden="1"/>
    </xf>
    <xf numFmtId="3" fontId="8" fillId="9" borderId="11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Protection="1">
      <protection hidden="1"/>
    </xf>
    <xf numFmtId="0" fontId="8" fillId="0" borderId="11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8" fillId="0" borderId="11" xfId="0" applyFont="1" applyBorder="1" applyAlignment="1" applyProtection="1">
      <alignment horizontal="center" vertical="center" wrapText="1"/>
      <protection hidden="1"/>
    </xf>
    <xf numFmtId="14" fontId="11" fillId="0" borderId="11" xfId="0" applyNumberFormat="1" applyFont="1" applyBorder="1" applyAlignment="1" applyProtection="1">
      <alignment horizontal="center" vertical="center" wrapText="1"/>
      <protection hidden="1"/>
    </xf>
    <xf numFmtId="164" fontId="0" fillId="0" borderId="62" xfId="0" applyNumberFormat="1" applyBorder="1" applyProtection="1">
      <protection hidden="1"/>
    </xf>
    <xf numFmtId="164" fontId="2" fillId="5" borderId="66" xfId="0" applyNumberFormat="1" applyFont="1" applyFill="1" applyBorder="1" applyProtection="1">
      <protection hidden="1"/>
    </xf>
    <xf numFmtId="164" fontId="0" fillId="11" borderId="62" xfId="0" applyNumberFormat="1" applyFill="1" applyBorder="1" applyProtection="1">
      <protection locked="0"/>
    </xf>
    <xf numFmtId="0" fontId="1" fillId="10" borderId="68" xfId="0" applyFont="1" applyFill="1" applyBorder="1" applyAlignment="1" applyProtection="1">
      <alignment horizontal="centerContinuous" vertical="center"/>
      <protection locked="0"/>
    </xf>
    <xf numFmtId="0" fontId="1" fillId="10" borderId="69" xfId="0" applyFont="1" applyFill="1" applyBorder="1" applyAlignment="1" applyProtection="1">
      <alignment horizontal="centerContinuous" vertical="center"/>
      <protection locked="0"/>
    </xf>
    <xf numFmtId="0" fontId="1" fillId="10" borderId="67" xfId="0" applyFont="1" applyFill="1" applyBorder="1" applyAlignment="1" applyProtection="1">
      <alignment horizontal="centerContinuous" vertical="center"/>
      <protection locked="0"/>
    </xf>
    <xf numFmtId="0" fontId="1" fillId="9" borderId="68" xfId="0" applyFont="1" applyFill="1" applyBorder="1" applyAlignment="1" applyProtection="1">
      <alignment horizontal="centerContinuous" vertical="center"/>
      <protection locked="0"/>
    </xf>
    <xf numFmtId="0" fontId="1" fillId="9" borderId="69" xfId="0" applyFont="1" applyFill="1" applyBorder="1" applyAlignment="1" applyProtection="1">
      <alignment horizontal="centerContinuous" vertical="center"/>
      <protection locked="0"/>
    </xf>
    <xf numFmtId="0" fontId="1" fillId="9" borderId="67" xfId="0" applyFont="1" applyFill="1" applyBorder="1" applyAlignment="1" applyProtection="1">
      <alignment horizontal="centerContinuous" vertical="center"/>
      <protection locked="0"/>
    </xf>
    <xf numFmtId="0" fontId="0" fillId="0" borderId="70" xfId="0" applyBorder="1" applyAlignment="1" applyProtection="1">
      <alignment horizontal="center" vertical="center" wrapText="1"/>
      <protection locked="0"/>
    </xf>
    <xf numFmtId="0" fontId="0" fillId="0" borderId="71" xfId="0" applyBorder="1" applyAlignment="1" applyProtection="1">
      <alignment horizontal="center" vertical="center" wrapText="1"/>
      <protection locked="0"/>
    </xf>
    <xf numFmtId="0" fontId="0" fillId="0" borderId="72" xfId="0" applyBorder="1" applyAlignment="1" applyProtection="1">
      <alignment horizontal="center" vertical="center" wrapText="1"/>
      <protection locked="0"/>
    </xf>
    <xf numFmtId="0" fontId="0" fillId="0" borderId="73" xfId="0" applyBorder="1" applyAlignment="1" applyProtection="1">
      <alignment horizontal="center" vertical="center" wrapText="1"/>
      <protection locked="0"/>
    </xf>
    <xf numFmtId="0" fontId="0" fillId="0" borderId="74" xfId="0" applyBorder="1" applyAlignment="1" applyProtection="1">
      <alignment horizontal="center" vertical="center" wrapText="1"/>
      <protection locked="0"/>
    </xf>
    <xf numFmtId="0" fontId="0" fillId="0" borderId="75" xfId="0" applyBorder="1" applyAlignment="1" applyProtection="1">
      <alignment horizontal="center" vertical="center" wrapText="1"/>
      <protection locked="0"/>
    </xf>
    <xf numFmtId="0" fontId="0" fillId="0" borderId="56" xfId="0" applyBorder="1" applyProtection="1">
      <protection hidden="1"/>
    </xf>
    <xf numFmtId="0" fontId="0" fillId="0" borderId="76" xfId="0" applyBorder="1" applyProtection="1">
      <protection locked="0"/>
    </xf>
    <xf numFmtId="164" fontId="0" fillId="11" borderId="77" xfId="0" applyNumberFormat="1" applyFill="1" applyBorder="1" applyProtection="1">
      <protection locked="0"/>
    </xf>
    <xf numFmtId="164" fontId="0" fillId="11" borderId="55" xfId="0" applyNumberFormat="1" applyFill="1" applyBorder="1" applyProtection="1">
      <protection locked="0"/>
    </xf>
    <xf numFmtId="164" fontId="2" fillId="5" borderId="63" xfId="0" applyNumberFormat="1" applyFont="1" applyFill="1" applyBorder="1" applyProtection="1">
      <protection hidden="1"/>
    </xf>
    <xf numFmtId="164" fontId="0" fillId="0" borderId="77" xfId="0" applyNumberFormat="1" applyBorder="1" applyProtection="1">
      <protection hidden="1"/>
    </xf>
    <xf numFmtId="164" fontId="0" fillId="0" borderId="55" xfId="0" applyNumberFormat="1" applyBorder="1" applyProtection="1">
      <protection hidden="1"/>
    </xf>
    <xf numFmtId="0" fontId="0" fillId="0" borderId="78" xfId="0" applyBorder="1" applyProtection="1">
      <protection locked="0"/>
    </xf>
    <xf numFmtId="0" fontId="1" fillId="10" borderId="30" xfId="0" applyFont="1" applyFill="1" applyBorder="1" applyAlignment="1" applyProtection="1">
      <alignment horizontal="center" vertical="center"/>
      <protection locked="0"/>
    </xf>
    <xf numFmtId="0" fontId="0" fillId="0" borderId="88" xfId="0" applyBorder="1" applyAlignment="1" applyProtection="1">
      <alignment horizontal="center" vertical="center" wrapText="1"/>
      <protection locked="0"/>
    </xf>
    <xf numFmtId="164" fontId="2" fillId="5" borderId="79" xfId="0" applyNumberFormat="1" applyFont="1" applyFill="1" applyBorder="1" applyProtection="1">
      <protection hidden="1"/>
    </xf>
    <xf numFmtId="164" fontId="2" fillId="5" borderId="81" xfId="0" applyNumberFormat="1" applyFont="1" applyFill="1" applyBorder="1" applyProtection="1">
      <protection hidden="1"/>
    </xf>
    <xf numFmtId="164" fontId="2" fillId="2" borderId="79" xfId="0" applyNumberFormat="1" applyFont="1" applyFill="1" applyBorder="1" applyProtection="1">
      <protection hidden="1"/>
    </xf>
    <xf numFmtId="164" fontId="2" fillId="2" borderId="81" xfId="0" applyNumberFormat="1" applyFont="1" applyFill="1" applyBorder="1" applyProtection="1">
      <protection hidden="1"/>
    </xf>
    <xf numFmtId="164" fontId="0" fillId="2" borderId="87" xfId="0" applyNumberFormat="1" applyFill="1" applyBorder="1" applyAlignment="1" applyProtection="1">
      <alignment horizontal="center" vertical="center"/>
      <protection hidden="1"/>
    </xf>
    <xf numFmtId="0" fontId="0" fillId="2" borderId="82" xfId="0" applyFill="1" applyBorder="1" applyAlignment="1" applyProtection="1">
      <alignment horizontal="centerContinuous"/>
      <protection hidden="1"/>
    </xf>
    <xf numFmtId="0" fontId="0" fillId="2" borderId="83" xfId="0" applyFill="1" applyBorder="1" applyAlignment="1" applyProtection="1">
      <alignment horizontal="centerContinuous"/>
      <protection hidden="1"/>
    </xf>
    <xf numFmtId="0" fontId="0" fillId="2" borderId="83" xfId="0" applyFill="1" applyBorder="1" applyAlignment="1" applyProtection="1">
      <alignment horizontal="center" vertical="center"/>
      <protection hidden="1"/>
    </xf>
    <xf numFmtId="0" fontId="0" fillId="2" borderId="84" xfId="0" applyFill="1" applyBorder="1" applyAlignment="1" applyProtection="1">
      <alignment horizontal="center" vertical="center"/>
      <protection hidden="1"/>
    </xf>
    <xf numFmtId="164" fontId="0" fillId="2" borderId="85" xfId="0" applyNumberFormat="1" applyFill="1" applyBorder="1" applyAlignment="1" applyProtection="1">
      <alignment horizontal="center" vertical="center"/>
      <protection hidden="1"/>
    </xf>
    <xf numFmtId="164" fontId="0" fillId="2" borderId="83" xfId="0" applyNumberFormat="1" applyFill="1" applyBorder="1" applyAlignment="1" applyProtection="1">
      <alignment horizontal="center" vertical="center"/>
      <protection hidden="1"/>
    </xf>
    <xf numFmtId="164" fontId="0" fillId="2" borderId="86" xfId="0" applyNumberFormat="1" applyFill="1" applyBorder="1" applyAlignment="1" applyProtection="1">
      <alignment horizontal="center" vertical="center"/>
      <protection hidden="1"/>
    </xf>
    <xf numFmtId="164" fontId="0" fillId="2" borderId="84" xfId="0" applyNumberFormat="1" applyFill="1" applyBorder="1" applyAlignment="1" applyProtection="1">
      <alignment horizontal="center" vertical="center"/>
      <protection hidden="1"/>
    </xf>
    <xf numFmtId="164" fontId="2" fillId="2" borderId="54" xfId="0" applyNumberFormat="1" applyFont="1" applyFill="1" applyBorder="1" applyProtection="1">
      <protection hidden="1"/>
    </xf>
    <xf numFmtId="164" fontId="2" fillId="2" borderId="66" xfId="0" applyNumberFormat="1" applyFont="1" applyFill="1" applyBorder="1" applyProtection="1">
      <protection hidden="1"/>
    </xf>
    <xf numFmtId="164" fontId="2" fillId="2" borderId="55" xfId="0" applyNumberFormat="1" applyFont="1" applyFill="1" applyBorder="1" applyProtection="1">
      <protection hidden="1"/>
    </xf>
    <xf numFmtId="164" fontId="2" fillId="2" borderId="63" xfId="0" applyNumberFormat="1" applyFont="1" applyFill="1" applyBorder="1" applyProtection="1">
      <protection hidden="1"/>
    </xf>
    <xf numFmtId="0" fontId="18" fillId="11" borderId="54" xfId="0" applyFont="1" applyFill="1" applyBorder="1" applyProtection="1">
      <protection locked="0"/>
    </xf>
    <xf numFmtId="0" fontId="18" fillId="11" borderId="58" xfId="0" applyFont="1" applyFill="1" applyBorder="1" applyProtection="1">
      <protection locked="0"/>
    </xf>
    <xf numFmtId="0" fontId="18" fillId="11" borderId="55" xfId="0" applyFont="1" applyFill="1" applyBorder="1" applyProtection="1">
      <protection locked="0"/>
    </xf>
    <xf numFmtId="164" fontId="0" fillId="0" borderId="64" xfId="0" applyNumberFormat="1" applyBorder="1" applyProtection="1">
      <protection hidden="1"/>
    </xf>
    <xf numFmtId="164" fontId="0" fillId="0" borderId="65" xfId="0" applyNumberFormat="1" applyBorder="1" applyProtection="1">
      <protection hidden="1"/>
    </xf>
    <xf numFmtId="164" fontId="2" fillId="5" borderId="89" xfId="0" applyNumberFormat="1" applyFont="1" applyFill="1" applyBorder="1" applyProtection="1">
      <protection hidden="1"/>
    </xf>
    <xf numFmtId="0" fontId="0" fillId="2" borderId="80" xfId="0" applyFill="1" applyBorder="1" applyAlignment="1" applyProtection="1">
      <alignment horizontal="center" vertical="center"/>
      <protection locked="0"/>
    </xf>
    <xf numFmtId="0" fontId="0" fillId="2" borderId="80" xfId="0" applyFill="1" applyBorder="1" applyProtection="1">
      <protection hidden="1"/>
    </xf>
    <xf numFmtId="164" fontId="2" fillId="11" borderId="62" xfId="0" applyNumberFormat="1" applyFont="1" applyFill="1" applyBorder="1" applyProtection="1">
      <protection locked="0"/>
    </xf>
    <xf numFmtId="164" fontId="2" fillId="11" borderId="54" xfId="0" applyNumberFormat="1" applyFont="1" applyFill="1" applyBorder="1" applyProtection="1">
      <protection locked="0"/>
    </xf>
    <xf numFmtId="164" fontId="2" fillId="5" borderId="90" xfId="0" applyNumberFormat="1" applyFont="1" applyFill="1" applyBorder="1" applyProtection="1">
      <protection hidden="1"/>
    </xf>
    <xf numFmtId="0" fontId="0" fillId="0" borderId="58" xfId="0" applyBorder="1" applyProtection="1">
      <protection locked="0"/>
    </xf>
    <xf numFmtId="3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41" fontId="5" fillId="0" borderId="0" xfId="1" applyFont="1" applyProtection="1">
      <protection locked="0"/>
    </xf>
    <xf numFmtId="3" fontId="11" fillId="0" borderId="91" xfId="0" applyNumberFormat="1" applyFont="1" applyBorder="1" applyAlignment="1" applyProtection="1">
      <alignment horizontal="center" vertical="center"/>
      <protection locked="0"/>
    </xf>
    <xf numFmtId="3" fontId="11" fillId="8" borderId="92" xfId="0" applyNumberFormat="1" applyFont="1" applyFill="1" applyBorder="1" applyAlignment="1" applyProtection="1">
      <alignment horizontal="center" vertical="center"/>
      <protection hidden="1"/>
    </xf>
    <xf numFmtId="3" fontId="11" fillId="0" borderId="49" xfId="0" applyNumberFormat="1" applyFont="1" applyBorder="1" applyAlignment="1" applyProtection="1">
      <alignment horizontal="center" vertical="center"/>
      <protection locked="0"/>
    </xf>
    <xf numFmtId="3" fontId="11" fillId="0" borderId="93" xfId="0" applyNumberFormat="1" applyFont="1" applyBorder="1" applyAlignment="1" applyProtection="1">
      <alignment horizontal="center" vertical="center"/>
      <protection locked="0"/>
    </xf>
    <xf numFmtId="14" fontId="8" fillId="8" borderId="10" xfId="0" applyNumberFormat="1" applyFont="1" applyFill="1" applyBorder="1" applyAlignment="1" applyProtection="1">
      <alignment horizontal="center" vertical="center"/>
      <protection hidden="1"/>
    </xf>
    <xf numFmtId="14" fontId="8" fillId="8" borderId="46" xfId="0" applyNumberFormat="1" applyFont="1" applyFill="1" applyBorder="1" applyAlignment="1" applyProtection="1">
      <alignment horizontal="center" vertical="center"/>
      <protection hidden="1"/>
    </xf>
    <xf numFmtId="14" fontId="8" fillId="8" borderId="7" xfId="0" applyNumberFormat="1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14" fontId="10" fillId="0" borderId="1" xfId="0" applyNumberFormat="1" applyFont="1" applyBorder="1" applyAlignment="1" applyProtection="1">
      <alignment horizontal="center" vertical="center" wrapText="1"/>
      <protection locked="0"/>
    </xf>
    <xf numFmtId="14" fontId="10" fillId="0" borderId="45" xfId="0" applyNumberFormat="1" applyFont="1" applyBorder="1" applyAlignment="1" applyProtection="1">
      <alignment horizontal="center" vertical="center" wrapText="1"/>
      <protection locked="0"/>
    </xf>
    <xf numFmtId="14" fontId="10" fillId="0" borderId="59" xfId="0" applyNumberFormat="1" applyFont="1" applyBorder="1" applyAlignment="1" applyProtection="1">
      <alignment horizontal="center" vertical="center" wrapText="1"/>
      <protection locked="0"/>
    </xf>
    <xf numFmtId="14" fontId="10" fillId="0" borderId="4" xfId="0" applyNumberFormat="1" applyFont="1" applyBorder="1" applyAlignment="1" applyProtection="1">
      <alignment horizontal="center" vertical="center" wrapText="1"/>
      <protection locked="0"/>
    </xf>
    <xf numFmtId="14" fontId="10" fillId="0" borderId="7" xfId="0" applyNumberFormat="1" applyFont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horizontal="center"/>
      <protection locked="0"/>
    </xf>
    <xf numFmtId="14" fontId="8" fillId="4" borderId="10" xfId="0" applyNumberFormat="1" applyFont="1" applyFill="1" applyBorder="1" applyAlignment="1" applyProtection="1">
      <alignment horizontal="center" vertical="center"/>
      <protection hidden="1"/>
    </xf>
    <xf numFmtId="14" fontId="8" fillId="4" borderId="7" xfId="0" applyNumberFormat="1" applyFont="1" applyFill="1" applyBorder="1" applyAlignment="1" applyProtection="1">
      <alignment horizontal="center" vertical="center"/>
      <protection hidden="1"/>
    </xf>
    <xf numFmtId="14" fontId="10" fillId="0" borderId="4" xfId="0" applyNumberFormat="1" applyFont="1" applyBorder="1" applyAlignment="1" applyProtection="1">
      <alignment horizontal="center" vertical="center" wrapText="1"/>
      <protection hidden="1"/>
    </xf>
    <xf numFmtId="14" fontId="10" fillId="0" borderId="7" xfId="0" applyNumberFormat="1" applyFont="1" applyBorder="1" applyAlignment="1" applyProtection="1">
      <alignment horizontal="center" vertical="center" wrapText="1"/>
      <protection hidden="1"/>
    </xf>
  </cellXfs>
  <cellStyles count="2">
    <cellStyle name="Milliers [0]" xfId="1" builtinId="6"/>
    <cellStyle name="Normal" xfId="0" builtinId="0"/>
  </cellStyles>
  <dxfs count="481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33CC"/>
          </stop>
        </gradient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  <protection locked="0" hidden="0"/>
    </dxf>
    <dxf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 style="dashed">
          <color auto="1"/>
        </horizontal>
      </border>
      <protection locked="0" hidden="0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249977111117893"/>
        </patternFill>
      </fill>
      <border diagonalUp="0" diagonalDown="0">
        <left style="dashed">
          <color auto="1"/>
        </left>
        <right style="thick">
          <color indexed="64"/>
        </right>
        <top style="dashed">
          <color auto="1"/>
        </top>
        <bottom style="dashed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249977111117893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thick">
          <color indexed="64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 style="dashed">
          <color auto="1"/>
        </top>
        <bottom style="dashed">
          <color auto="1"/>
        </bottom>
        <vertical/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thick">
          <color indexed="64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thick">
          <color indexed="64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thick">
          <color indexed="64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249977111117893"/>
        </patternFill>
      </fill>
      <border diagonalUp="0" diagonalDown="0">
        <left style="dashed">
          <color auto="1"/>
        </left>
        <right style="thick">
          <color indexed="64"/>
        </right>
        <top style="dashed">
          <color auto="1"/>
        </top>
        <bottom style="dashed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</border>
      <protection locked="0" hidden="0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[Red]#,##0"/>
      <fill>
        <patternFill patternType="solid">
          <fgColor indexed="64"/>
          <bgColor theme="7" tint="0.79998168889431442"/>
        </patternFill>
      </fill>
      <border diagonalUp="0" diagonalDown="0">
        <left style="thick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</border>
      <protection locked="0" hidden="0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  <protection locked="1" hidden="1"/>
    </dxf>
    <dxf>
      <font>
        <b/>
      </font>
      <numFmt numFmtId="164" formatCode="#,##0;[Red]#,##0"/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 style="thick">
          <color indexed="64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1" hidden="1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numFmt numFmtId="164" formatCode="#,##0;[Red]#,##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numFmt numFmtId="164" formatCode="#,##0;[Red]#,##0"/>
      <fill>
        <patternFill patternType="solid">
          <fgColor indexed="64"/>
          <bgColor theme="7" tint="0.79998168889431442"/>
        </patternFill>
      </fill>
      <border diagonalUp="0" diagonalDown="0">
        <left style="thick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Continuous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border diagonalUp="0" diagonalDown="0" outline="0">
        <left/>
        <right/>
        <top style="thick">
          <color auto="1"/>
        </top>
        <bottom style="thick">
          <color auto="1"/>
        </bottom>
      </border>
      <protection locked="1" hidden="1"/>
    </dxf>
    <dxf>
      <numFmt numFmtId="0" formatCode="General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0" tint="-0.249977111117893"/>
        </patternFill>
      </fill>
      <alignment horizontal="centerContinuous" vertical="bottom" textRotation="0" wrapText="0" indent="0" justifyLastLine="0" shrinkToFit="0" readingOrder="0"/>
      <border diagonalUp="0" diagonalDown="0" outline="0">
        <left/>
        <right style="dashed">
          <color auto="1"/>
        </right>
        <top style="thick">
          <color auto="1"/>
        </top>
        <bottom style="thick">
          <color auto="1"/>
        </bottom>
      </border>
      <protection locked="1" hidden="1"/>
    </dxf>
    <dxf>
      <numFmt numFmtId="0" formatCode="General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border>
        <top style="thick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 tint="-0.249977111117893"/>
        </patternFill>
      </fill>
      <protection locked="0" hidden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33CC"/>
      <color rgb="FF0066FF"/>
      <color rgb="FF00FF99"/>
      <color rgb="FF66FF33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rive\ANADEB\Cantine%20scolaire\Bases%20des%20donn&#233;es_CS\Donn&#233;es%202022-2023\Outils\Outils%20saisie%20des%20repas_Excel\Canevas_%20Ok\CS_2022_AR-FS-Zone-1_test%20Joseph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rive\ANADEB\Cantine%20scolaire\Bases%20des%20donn&#233;es_CS\Donn&#233;es%202022-2023\Outils\Outils%20saisie%20des%20repas_Excel\Canevas_AR_CSE_FS%20-%20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-FS"/>
      <sheetName val="Liste école &amp; synthèse"/>
      <sheetName val="Synt_jr_compta"/>
      <sheetName val="Synthèse région"/>
      <sheetName val="Code"/>
      <sheetName val="d_base"/>
      <sheetName val="CS_2022_AR-FS-Zone-1_test Jos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isie repas"/>
      <sheetName val="Synt_Ecol"/>
      <sheetName val="Synt_jr_compta"/>
      <sheetName val="d_base"/>
      <sheetName val="Canevas_AR_CSE_FS - Copie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9480D-130C-4D00-8ADD-1D05DBD51464}" name="Tableau2" displayName="Tableau2" ref="A5:AC26" totalsRowCount="1" headerRowDxfId="4813" dataDxfId="4812" totalsRowDxfId="4810" tableBorderDxfId="4811" totalsRowBorderDxfId="4809">
  <tableColumns count="29">
    <tableColumn id="1" xr3:uid="{BCE8B116-92FA-47E1-A91E-CFBF0DF1C921}" name="N°" totalsRowLabel="Total" dataDxfId="4808" totalsRowDxfId="4807">
      <calculatedColumnFormula>IF(C6="","",IFERROR(A5+1,1))</calculatedColumnFormula>
    </tableColumn>
    <tableColumn id="25" xr3:uid="{842FF8B4-3C7B-49BD-B723-7CAECD5D1C14}" name="Rechv_ecol" dataDxfId="4806" totalsRowDxfId="4805">
      <calculatedColumnFormula>Tableau2[[#This Row],[Ecole]]</calculatedColumnFormula>
    </tableColumn>
    <tableColumn id="2" xr3:uid="{4AAA7EF7-EE6F-48E7-AD94-5E43E90CFAC5}" name="Région" dataDxfId="4804" totalsRowDxfId="4803"/>
    <tableColumn id="3" xr3:uid="{DDF2B49C-FE5A-476C-BEDE-3CB0E0943BC9}" name="Préfecture" totalsRowFunction="custom" dataDxfId="4802" totalsRowDxfId="4801">
      <totalsRowFormula array="1">SUM(IF(COUNTIF(D6:D25,D6:D25)&lt;&gt;0,1/COUNTIF(D6:D25,D6:D25)))</totalsRowFormula>
    </tableColumn>
    <tableColumn id="4" xr3:uid="{CF44E480-C4C0-48AB-AD79-CD77BCF49E9D}" name="Commune" totalsRowFunction="custom" dataDxfId="4800" totalsRowDxfId="4799">
      <totalsRowFormula array="1">SUM(IF(COUNTIF(E6:E25,E6:E25)&lt;&gt;0,1/COUNTIF(E6:E25,E6:E25)))</totalsRowFormula>
    </tableColumn>
    <tableColumn id="5" xr3:uid="{92A5F9A2-157D-45E5-8F6A-23EC32D8C6E0}" name="Canton" totalsRowFunction="custom" dataDxfId="4798" totalsRowDxfId="4797">
      <totalsRowFormula array="1">SUM(IF(COUNTIF(F6:F25,F6:F25)&lt;&gt;0,1/COUNTIF(F6:F25,F6:F25)))</totalsRowFormula>
    </tableColumn>
    <tableColumn id="6" xr3:uid="{A2B569F3-8F3F-4F0C-A3ED-731B9AC057FF}" name="Village" totalsRowFunction="custom" dataDxfId="4796" totalsRowDxfId="4795">
      <totalsRowFormula array="1">SUM(IF(COUNTIF(G6:G25,G6:G25)&lt;&gt;0,1/COUNTIF(G6:G25,G6:G25)))</totalsRowFormula>
    </tableColumn>
    <tableColumn id="7" xr3:uid="{F0AF8938-671B-440C-BB3D-284DAD8DA98D}" name="Ecole" totalsRowFunction="custom" dataDxfId="4794" totalsRowDxfId="4793">
      <totalsRowFormula array="1">SUM(IF(COUNTIF(H6:H25,H6:H25)&lt;&gt;0,1/COUNTIF(H6:H25,H6:H25)))</totalsRowFormula>
    </tableColumn>
    <tableColumn id="8" xr3:uid="{D5227C9B-710C-4ED1-B2CB-D8220008D8DD}" name="Financement" totalsRowFunction="custom" dataDxfId="4792" totalsRowDxfId="4791">
      <totalsRowFormula array="1">SUM(IF(COUNTIF(I6:I25,I6:I25)&lt;&gt;0,1/COUNTIF(I6:I25,I6:I25)))</totalsRowFormula>
    </tableColumn>
    <tableColumn id="9" xr3:uid="{EA54A95F-A0D1-43A5-8B7B-27C2CD4A4D34}" name="G (Eff Prim)" totalsRowFunction="sum" dataDxfId="4790" totalsRowDxfId="4789"/>
    <tableColumn id="10" xr3:uid="{47E04A2B-3C21-445C-90E5-715BEB98E206}" name="F (Eff Prim)" totalsRowFunction="custom" dataDxfId="4788" totalsRowDxfId="4787">
      <totalsRowFormula>SUBTOTAL(109,Tableau2[F (Eff Prim)])</totalsRowFormula>
    </tableColumn>
    <tableColumn id="11" xr3:uid="{B1E6F8A4-DE13-429B-81F9-378EA21C8D17}" name="T (Eff Prim)" totalsRowFunction="custom" dataDxfId="4786" totalsRowDxfId="4785">
      <calculatedColumnFormula>Tableau2[[#This Row],[G (Eff Prim)]]+Tableau2[[#This Row],[F (Eff Prim)]]</calculatedColumnFormula>
      <totalsRowFormula>SUBTOTAL(109,Tableau2[T (Eff Prim)])</totalsRowFormula>
    </tableColumn>
    <tableColumn id="15" xr3:uid="{00DDF47A-8B9A-4D12-B431-C102557C0AB7}" name="G (Eff Pres)" totalsRowFunction="custom" dataDxfId="4784" totalsRowDxfId="4783">
      <totalsRowFormula>SUBTOTAL(109,Tableau2[G (Eff Pres)])</totalsRowFormula>
    </tableColumn>
    <tableColumn id="14" xr3:uid="{E87ABD0F-6445-42F4-B681-03BDECC30F1B}" name="F (Eff Pres)" totalsRowFunction="custom" dataDxfId="4782" totalsRowDxfId="4781">
      <totalsRowFormula>SUBTOTAL(109,Tableau2[F (Eff Pres)])</totalsRowFormula>
    </tableColumn>
    <tableColumn id="13" xr3:uid="{4B85F155-CFFB-4979-B1F9-49140D8EAFC7}" name="T (Eff Pres)" totalsRowFunction="custom" dataDxfId="4780" totalsRowDxfId="4779">
      <calculatedColumnFormula>Tableau2[[#This Row],[G (Eff Pres)]]+Tableau2[[#This Row],[F (Eff Pres)]]</calculatedColumnFormula>
      <totalsRowFormula>SUBTOTAL(109,Tableau2[T (Eff Pres)])</totalsRowFormula>
    </tableColumn>
    <tableColumn id="24" xr3:uid="{BDB5F930-CC9E-44E8-83A6-61FDD4F71885}" name="T (Eff Prim+Presc)" totalsRowFunction="custom" dataDxfId="4778" totalsRowDxfId="4777">
      <calculatedColumnFormula>Tableau2[[#This Row],[T (Eff Prim)]]+Tableau2[[#This Row],[T (Eff Pres)]]</calculatedColumnFormula>
      <totalsRowFormula>SUBTOTAL(109,Tableau2[T (Eff Prim+Presc)])</totalsRowFormula>
    </tableColumn>
    <tableColumn id="23" xr3:uid="{F7A16E00-ED55-48B1-A4F2-D3EA18609409}" name="G (Rep Prim)" totalsRowFunction="sum" dataDxfId="4776" totalsRowDxfId="4775"/>
    <tableColumn id="22" xr3:uid="{FC51453A-D418-4363-8358-5D82845956B0}" name="F (Rep Prim)" totalsRowFunction="sum" dataDxfId="4774" totalsRowDxfId="4773"/>
    <tableColumn id="21" xr3:uid="{4D6787A3-59CB-40BB-95E9-41344491B4A5}" name="T (Rep Prim)" totalsRowFunction="sum" dataDxfId="4772" totalsRowDxfId="4771">
      <calculatedColumnFormula>Tableau2[[#This Row],[G (Rep Prim)]]+Tableau2[[#This Row],[F (Rep Prim)]]</calculatedColumnFormula>
    </tableColumn>
    <tableColumn id="26" xr3:uid="{A04E7255-6057-4071-8A93-7A6DC2629132}" name="Montant (Prim)" totalsRowFunction="sum" dataDxfId="4770" totalsRowDxfId="4769">
      <calculatedColumnFormula>'Saisie repas'!E10+'Saisie repas'!E13+'Saisie repas'!E16+'Saisie repas'!E19+'Saisie repas'!E22+'Saisie repas'!E25+'Saisie repas'!E28+'Saisie repas'!E31+'Saisie repas'!E34+'Saisie repas'!E37+'Saisie repas'!E40+'Saisie repas'!E43+'Saisie repas'!E49+'Saisie repas'!E52+'Saisie repas'!E55+'Saisie repas'!E58+'Saisie repas'!E61+'Saisie repas'!E64+'Saisie repas'!E67+'Saisie repas'!E70+'Saisie repas'!E73+'Saisie repas'!E76</calculatedColumnFormula>
    </tableColumn>
    <tableColumn id="20" xr3:uid="{5399D0A3-D0A4-48D8-A3C4-2C4E0B5640F4}" name="G (Rep Pres)" totalsRowFunction="sum" dataDxfId="4768" totalsRowDxfId="4767"/>
    <tableColumn id="19" xr3:uid="{BF69AE41-AFC5-428D-A1F2-7F5486905B24}" name="F (Rep Pres)" totalsRowFunction="sum" dataDxfId="4766" totalsRowDxfId="4765"/>
    <tableColumn id="18" xr3:uid="{45D4B1BA-BAAF-4E48-9748-B134B5EAFC00}" name="T (Rep Pres)" totalsRowFunction="sum" dataDxfId="4764" totalsRowDxfId="4763">
      <calculatedColumnFormula>Tableau2[[#This Row],[G (Rep Pres)]]+Tableau2[[#This Row],[F (Rep Pres)]]</calculatedColumnFormula>
    </tableColumn>
    <tableColumn id="27" xr3:uid="{D6AC3A3E-74A2-4861-B88C-59DFEE56961C}" name="Montant (Pres)" totalsRowFunction="sum" dataDxfId="4762" totalsRowDxfId="4761">
      <calculatedColumnFormula>'Saisie repas'!E10+'Saisie repas'!E13+'Saisie repas'!E16+'Saisie repas'!E19+'Saisie repas'!E22+'Saisie repas'!E25+'Saisie repas'!E28+'Saisie repas'!E31+'Saisie repas'!E34+'Saisie repas'!E37+'Saisie repas'!E40+'Saisie repas'!E43+'Saisie repas'!E49+'Saisie repas'!E52+'Saisie repas'!E55+'Saisie repas'!E58+'Saisie repas'!E61+'Saisie repas'!E64+'Saisie repas'!E67+'Saisie repas'!E70+'Saisie repas'!E73+'Saisie repas'!E76</calculatedColumnFormula>
    </tableColumn>
    <tableColumn id="33" xr3:uid="{75C2656C-EB41-4F34-8C0A-8B869611A0E3}" name="G (T-Prim)" totalsRowFunction="sum" dataDxfId="4760" totalsRowDxfId="4759">
      <calculatedColumnFormula>Tableau2[[#This Row],[G (Rep Prim)]]+Tableau2[[#This Row],[G (Rep Pres)]]</calculatedColumnFormula>
    </tableColumn>
    <tableColumn id="34" xr3:uid="{4FA5FDD7-045A-4A7C-8505-503405254B7E}" name="F (T-Prim)" totalsRowFunction="sum" dataDxfId="4758" totalsRowDxfId="4757">
      <calculatedColumnFormula>Tableau2[[#This Row],[F (Rep Prim)]]+Tableau2[[#This Row],[F (Rep Pres)]]</calculatedColumnFormula>
    </tableColumn>
    <tableColumn id="35" xr3:uid="{734EAF51-9502-4BA2-848C-8BC82F0D8B64}" name="T (T-Prim)" totalsRowFunction="sum" dataDxfId="4756" totalsRowDxfId="4755">
      <calculatedColumnFormula>Tableau2[[#This Row],[T (Rep Prim)]]+Tableau2[[#This Row],[T (Rep Pres)]]</calculatedColumnFormula>
    </tableColumn>
    <tableColumn id="36" xr3:uid="{C8772724-0F9F-400C-890F-90DF60F05DA6}" name="Montant (T-Pres)" totalsRowFunction="sum" dataDxfId="4754" totalsRowDxfId="4753">
      <calculatedColumnFormula>Tableau2[[#This Row],[Montant (Prim)]]+Tableau2[[#This Row],[Montant (Pres)]]</calculatedColumnFormula>
    </tableColumn>
    <tableColumn id="12" xr3:uid="{BB322725-0546-44E9-846F-172752F8DD96}" name="Nom et tél de l'AADB" dataDxfId="4752" totalsRowDxfId="475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A2D-90D7-432A-8F8B-D07FA7C29639}">
  <sheetPr>
    <tabColor rgb="FFFF0000"/>
  </sheetPr>
  <dimension ref="A1:AC30"/>
  <sheetViews>
    <sheetView zoomScale="70" zoomScaleNormal="70" workbookViewId="0">
      <pane xSplit="8" ySplit="5" topLeftCell="I6" activePane="bottomRight" state="frozen"/>
      <selection pane="topRight" activeCell="H1" sqref="H1"/>
      <selection pane="bottomLeft" activeCell="A7" sqref="A7"/>
      <selection pane="bottomRight" activeCell="K14" sqref="K14"/>
    </sheetView>
  </sheetViews>
  <sheetFormatPr baseColWidth="10" defaultColWidth="11.5703125" defaultRowHeight="15" x14ac:dyDescent="0.25"/>
  <cols>
    <col min="1" max="1" width="5.85546875" style="13" customWidth="1"/>
    <col min="2" max="2" width="27.28515625" style="13" hidden="1" customWidth="1"/>
    <col min="3" max="3" width="9.5703125" style="13" customWidth="1"/>
    <col min="4" max="4" width="9.28515625" style="13" customWidth="1"/>
    <col min="5" max="5" width="11.5703125" style="13" customWidth="1"/>
    <col min="6" max="6" width="12.7109375" style="13" customWidth="1"/>
    <col min="7" max="7" width="22.42578125" style="13" customWidth="1"/>
    <col min="8" max="8" width="23.7109375" style="13" customWidth="1"/>
    <col min="9" max="9" width="11.5703125" style="13" customWidth="1"/>
    <col min="10" max="11" width="7" style="13" customWidth="1"/>
    <col min="12" max="12" width="8.7109375" style="13" customWidth="1"/>
    <col min="13" max="14" width="7" style="13" customWidth="1"/>
    <col min="15" max="16" width="8.7109375" style="13" customWidth="1"/>
    <col min="17" max="18" width="7" style="13" customWidth="1"/>
    <col min="19" max="19" width="8.7109375" style="13" customWidth="1"/>
    <col min="20" max="20" width="10.85546875" style="13" customWidth="1"/>
    <col min="21" max="22" width="7" style="13" customWidth="1"/>
    <col min="23" max="23" width="8.7109375" style="13" customWidth="1"/>
    <col min="24" max="24" width="10.85546875" style="13" customWidth="1"/>
    <col min="25" max="26" width="7" style="13" customWidth="1"/>
    <col min="27" max="27" width="8.7109375" style="13" customWidth="1"/>
    <col min="28" max="28" width="10.85546875" style="13" customWidth="1"/>
    <col min="29" max="29" width="29.42578125" style="13" customWidth="1"/>
    <col min="30" max="16384" width="11.5703125" style="13"/>
  </cols>
  <sheetData>
    <row r="1" spans="1:29" x14ac:dyDescent="0.25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9" ht="15.75" thickBot="1" x14ac:dyDescent="0.3">
      <c r="A2" s="14" t="s">
        <v>63</v>
      </c>
      <c r="B2" s="14"/>
    </row>
    <row r="3" spans="1:29" ht="16.5" thickTop="1" thickBot="1" x14ac:dyDescent="0.3">
      <c r="A3" s="58"/>
      <c r="B3" s="58"/>
      <c r="C3" s="58"/>
      <c r="D3" s="58"/>
      <c r="E3" s="58"/>
      <c r="F3" s="58"/>
      <c r="G3" s="58"/>
      <c r="H3" s="58"/>
      <c r="I3" s="58"/>
      <c r="J3" s="121" t="s">
        <v>13</v>
      </c>
      <c r="K3" s="122"/>
      <c r="L3" s="122"/>
      <c r="M3" s="122"/>
      <c r="N3" s="122"/>
      <c r="O3" s="122"/>
      <c r="P3" s="123"/>
      <c r="Q3" s="124" t="s">
        <v>26</v>
      </c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6"/>
      <c r="AC3" s="58"/>
    </row>
    <row r="4" spans="1:29" ht="15.75" thickTop="1" x14ac:dyDescent="0.25">
      <c r="A4" s="58"/>
      <c r="B4" s="58"/>
      <c r="C4" s="58"/>
      <c r="D4" s="58"/>
      <c r="E4" s="58"/>
      <c r="F4" s="58"/>
      <c r="G4" s="58"/>
      <c r="H4" s="58"/>
      <c r="I4" s="58"/>
      <c r="J4" s="121" t="s">
        <v>24</v>
      </c>
      <c r="K4" s="122"/>
      <c r="L4" s="123"/>
      <c r="M4" s="121" t="s">
        <v>25</v>
      </c>
      <c r="N4" s="122"/>
      <c r="O4" s="123"/>
      <c r="P4" s="141" t="s">
        <v>7</v>
      </c>
      <c r="Q4" s="124" t="s">
        <v>24</v>
      </c>
      <c r="R4" s="125"/>
      <c r="S4" s="125"/>
      <c r="T4" s="126"/>
      <c r="U4" s="124" t="s">
        <v>25</v>
      </c>
      <c r="V4" s="125"/>
      <c r="W4" s="125"/>
      <c r="X4" s="126"/>
      <c r="Y4" s="124" t="s">
        <v>58</v>
      </c>
      <c r="Z4" s="125"/>
      <c r="AA4" s="125"/>
      <c r="AB4" s="126"/>
      <c r="AC4" s="58"/>
    </row>
    <row r="5" spans="1:29" ht="45.75" thickBot="1" x14ac:dyDescent="0.3">
      <c r="A5" s="127" t="s">
        <v>14</v>
      </c>
      <c r="B5" s="50" t="s">
        <v>45</v>
      </c>
      <c r="C5" s="57" t="s">
        <v>15</v>
      </c>
      <c r="D5" s="57" t="s">
        <v>27</v>
      </c>
      <c r="E5" s="57" t="s">
        <v>16</v>
      </c>
      <c r="F5" s="57" t="s">
        <v>17</v>
      </c>
      <c r="G5" s="57" t="s">
        <v>18</v>
      </c>
      <c r="H5" s="57" t="s">
        <v>19</v>
      </c>
      <c r="I5" s="128" t="s">
        <v>20</v>
      </c>
      <c r="J5" s="129" t="s">
        <v>28</v>
      </c>
      <c r="K5" s="57" t="s">
        <v>29</v>
      </c>
      <c r="L5" s="130" t="s">
        <v>30</v>
      </c>
      <c r="M5" s="129" t="s">
        <v>31</v>
      </c>
      <c r="N5" s="57" t="s">
        <v>32</v>
      </c>
      <c r="O5" s="130" t="s">
        <v>33</v>
      </c>
      <c r="P5" s="142" t="s">
        <v>40</v>
      </c>
      <c r="Q5" s="129" t="s">
        <v>34</v>
      </c>
      <c r="R5" s="57" t="s">
        <v>35</v>
      </c>
      <c r="S5" s="57" t="s">
        <v>36</v>
      </c>
      <c r="T5" s="130" t="s">
        <v>56</v>
      </c>
      <c r="U5" s="129" t="s">
        <v>37</v>
      </c>
      <c r="V5" s="57" t="s">
        <v>38</v>
      </c>
      <c r="W5" s="57" t="s">
        <v>39</v>
      </c>
      <c r="X5" s="131" t="s">
        <v>57</v>
      </c>
      <c r="Y5" s="129" t="s">
        <v>59</v>
      </c>
      <c r="Z5" s="57" t="s">
        <v>60</v>
      </c>
      <c r="AA5" s="57" t="s">
        <v>61</v>
      </c>
      <c r="AB5" s="130" t="s">
        <v>62</v>
      </c>
      <c r="AC5" s="132" t="s">
        <v>21</v>
      </c>
    </row>
    <row r="6" spans="1:29" x14ac:dyDescent="0.25">
      <c r="A6" s="133">
        <f t="shared" ref="A6:A19" si="0">IF(C6="","",IFERROR(A5+1,1))</f>
        <v>1</v>
      </c>
      <c r="B6" s="107" t="str">
        <f>Tableau2[[#This Row],[Ecole]]</f>
        <v>EPP SANGOUL</v>
      </c>
      <c r="C6" s="160" t="s">
        <v>67</v>
      </c>
      <c r="D6" s="160" t="s">
        <v>68</v>
      </c>
      <c r="E6" s="160" t="s">
        <v>69</v>
      </c>
      <c r="F6" s="160" t="s">
        <v>70</v>
      </c>
      <c r="G6" s="160" t="s">
        <v>71</v>
      </c>
      <c r="H6" s="160" t="s">
        <v>72</v>
      </c>
      <c r="I6" s="161" t="s">
        <v>73</v>
      </c>
      <c r="J6" s="120">
        <v>60</v>
      </c>
      <c r="K6" s="56">
        <v>53</v>
      </c>
      <c r="L6" s="119">
        <f>Tableau2[[#This Row],[G (Eff Prim)]]+Tableau2[[#This Row],[F (Eff Prim)]]</f>
        <v>113</v>
      </c>
      <c r="M6" s="120"/>
      <c r="N6" s="56"/>
      <c r="O6" s="52">
        <f>Tableau2[[#This Row],[G (Eff Pres)]]+Tableau2[[#This Row],[F (Eff Pres)]]</f>
        <v>0</v>
      </c>
      <c r="P6" s="145">
        <f>Tableau2[[#This Row],[T (Eff Prim)]]+Tableau2[[#This Row],[T (Eff Pres)]]</f>
        <v>113</v>
      </c>
      <c r="Q6" s="118">
        <f>'Saisie repas'!C77</f>
        <v>744</v>
      </c>
      <c r="R6" s="53">
        <f>'Saisie repas'!D77</f>
        <v>658</v>
      </c>
      <c r="S6" s="52">
        <f>Tableau2[[#This Row],[G (Rep Prim)]]+Tableau2[[#This Row],[F (Rep Prim)]]</f>
        <v>1402</v>
      </c>
      <c r="T6" s="143">
        <f>'Saisie repas'!E79</f>
        <v>161230</v>
      </c>
      <c r="U6" s="118">
        <f>'Saisie repas'!F77</f>
        <v>0</v>
      </c>
      <c r="V6" s="53">
        <f>'Saisie repas'!G77</f>
        <v>0</v>
      </c>
      <c r="W6" s="52">
        <f>Tableau2[[#This Row],[G (Rep Pres)]]+Tableau2[[#This Row],[F (Rep Pres)]]</f>
        <v>0</v>
      </c>
      <c r="X6" s="165">
        <f>'Saisie repas'!H79</f>
        <v>0</v>
      </c>
      <c r="Y6" s="118">
        <f>Tableau2[[#This Row],[G (Rep Prim)]]+Tableau2[[#This Row],[G (Rep Pres)]]</f>
        <v>744</v>
      </c>
      <c r="Z6" s="53">
        <f>Tableau2[[#This Row],[F (Rep Prim)]]+Tableau2[[#This Row],[F (Rep Pres)]]</f>
        <v>658</v>
      </c>
      <c r="AA6" s="156">
        <f>Tableau2[[#This Row],[T (Rep Prim)]]+Tableau2[[#This Row],[T (Rep Pres)]]</f>
        <v>1402</v>
      </c>
      <c r="AB6" s="157">
        <f>Tableau2[[#This Row],[Montant (Prim)]]+Tableau2[[#This Row],[Montant (Pres)]]</f>
        <v>161230</v>
      </c>
      <c r="AC6" s="134"/>
    </row>
    <row r="7" spans="1:29" x14ac:dyDescent="0.25">
      <c r="A7" s="133">
        <f t="shared" si="0"/>
        <v>2</v>
      </c>
      <c r="B7" s="51" t="str">
        <f>Tableau2[[#This Row],[Ecole]]</f>
        <v>EPP SAIBOUDE G/A</v>
      </c>
      <c r="C7" s="160" t="s">
        <v>67</v>
      </c>
      <c r="D7" s="160" t="s">
        <v>68</v>
      </c>
      <c r="E7" s="160" t="s">
        <v>74</v>
      </c>
      <c r="F7" s="160" t="s">
        <v>75</v>
      </c>
      <c r="G7" s="160" t="s">
        <v>75</v>
      </c>
      <c r="H7" s="160" t="s">
        <v>76</v>
      </c>
      <c r="I7" s="161" t="s">
        <v>73</v>
      </c>
      <c r="J7" s="120">
        <v>260</v>
      </c>
      <c r="K7" s="56">
        <v>273</v>
      </c>
      <c r="L7" s="119">
        <f>Tableau2[[#This Row],[G (Eff Prim)]]+Tableau2[[#This Row],[F (Eff Prim)]]</f>
        <v>533</v>
      </c>
      <c r="M7" s="120">
        <v>48</v>
      </c>
      <c r="N7" s="56">
        <v>72</v>
      </c>
      <c r="O7" s="52">
        <f>Tableau2[[#This Row],[G (Eff Pres)]]+Tableau2[[#This Row],[F (Eff Pres)]]</f>
        <v>120</v>
      </c>
      <c r="P7" s="145">
        <f>Tableau2[[#This Row],[T (Eff Prim)]]+Tableau2[[#This Row],[T (Eff Pres)]]</f>
        <v>653</v>
      </c>
      <c r="Q7" s="118">
        <f>'Saisie repas'!J77</f>
        <v>1944</v>
      </c>
      <c r="R7" s="53">
        <f>'Saisie repas'!K77</f>
        <v>2120</v>
      </c>
      <c r="S7" s="52">
        <f>Tableau2[[#This Row],[G (Rep Prim)]]+Tableau2[[#This Row],[F (Rep Prim)]]</f>
        <v>4064</v>
      </c>
      <c r="T7" s="143">
        <f>'Saisie repas'!L79</f>
        <v>467360</v>
      </c>
      <c r="U7" s="118">
        <f>'Saisie repas'!M77</f>
        <v>336</v>
      </c>
      <c r="V7" s="53">
        <f>'Saisie repas'!N77</f>
        <v>459</v>
      </c>
      <c r="W7" s="52">
        <f>Tableau2[[#This Row],[G (Rep Pres)]]+Tableau2[[#This Row],[F (Rep Pres)]]</f>
        <v>795</v>
      </c>
      <c r="X7" s="143">
        <f>'Saisie repas'!O79</f>
        <v>91425</v>
      </c>
      <c r="Y7" s="118">
        <f>Tableau2[[#This Row],[G (Rep Prim)]]+Tableau2[[#This Row],[G (Rep Pres)]]</f>
        <v>2280</v>
      </c>
      <c r="Z7" s="53">
        <f>Tableau2[[#This Row],[F (Rep Prim)]]+Tableau2[[#This Row],[F (Rep Pres)]]</f>
        <v>2579</v>
      </c>
      <c r="AA7" s="156">
        <f>Tableau2[[#This Row],[T (Rep Prim)]]+Tableau2[[#This Row],[T (Rep Pres)]]</f>
        <v>4859</v>
      </c>
      <c r="AB7" s="157">
        <f>Tableau2[[#This Row],[Montant (Prim)]]+Tableau2[[#This Row],[Montant (Pres)]]</f>
        <v>558785</v>
      </c>
      <c r="AC7" s="134"/>
    </row>
    <row r="8" spans="1:29" x14ac:dyDescent="0.25">
      <c r="A8" s="133">
        <f t="shared" si="0"/>
        <v>3</v>
      </c>
      <c r="B8" s="51" t="str">
        <f>Tableau2[[#This Row],[Ecole]]</f>
        <v>EPP TCHETCHEKOU</v>
      </c>
      <c r="C8" s="160" t="s">
        <v>67</v>
      </c>
      <c r="D8" s="160" t="s">
        <v>68</v>
      </c>
      <c r="E8" s="160" t="s">
        <v>74</v>
      </c>
      <c r="F8" s="160" t="s">
        <v>75</v>
      </c>
      <c r="G8" s="160" t="s">
        <v>77</v>
      </c>
      <c r="H8" s="160" t="s">
        <v>78</v>
      </c>
      <c r="I8" s="161" t="s">
        <v>73</v>
      </c>
      <c r="J8" s="120">
        <v>55</v>
      </c>
      <c r="K8" s="56">
        <v>53</v>
      </c>
      <c r="L8" s="119">
        <f>Tableau2[[#This Row],[G (Eff Prim)]]+Tableau2[[#This Row],[F (Eff Prim)]]</f>
        <v>108</v>
      </c>
      <c r="M8" s="120"/>
      <c r="N8" s="56"/>
      <c r="O8" s="52">
        <f>Tableau2[[#This Row],[G (Eff Pres)]]+Tableau2[[#This Row],[F (Eff Pres)]]</f>
        <v>0</v>
      </c>
      <c r="P8" s="145">
        <f>Tableau2[[#This Row],[T (Eff Prim)]]+Tableau2[[#This Row],[T (Eff Pres)]]</f>
        <v>108</v>
      </c>
      <c r="Q8" s="118">
        <f>'Saisie repas'!Q77</f>
        <v>708</v>
      </c>
      <c r="R8" s="53">
        <f>'Saisie repas'!R77</f>
        <v>663</v>
      </c>
      <c r="S8" s="52">
        <f>Tableau2[[#This Row],[G (Rep Prim)]]+Tableau2[[#This Row],[F (Rep Prim)]]</f>
        <v>1371</v>
      </c>
      <c r="T8" s="143">
        <f>'Saisie repas'!S79</f>
        <v>157665</v>
      </c>
      <c r="U8" s="118">
        <f>'Saisie repas'!T77</f>
        <v>0</v>
      </c>
      <c r="V8" s="53">
        <f>'Saisie repas'!U77</f>
        <v>0</v>
      </c>
      <c r="W8" s="52">
        <f>Tableau2[[#This Row],[G (Rep Pres)]]+Tableau2[[#This Row],[F (Rep Pres)]]</f>
        <v>0</v>
      </c>
      <c r="X8" s="143">
        <f>'Saisie repas'!V79</f>
        <v>0</v>
      </c>
      <c r="Y8" s="118">
        <f>Tableau2[[#This Row],[G (Rep Prim)]]+Tableau2[[#This Row],[G (Rep Pres)]]</f>
        <v>708</v>
      </c>
      <c r="Z8" s="53">
        <f>Tableau2[[#This Row],[F (Rep Prim)]]+Tableau2[[#This Row],[F (Rep Pres)]]</f>
        <v>663</v>
      </c>
      <c r="AA8" s="156">
        <f>Tableau2[[#This Row],[T (Rep Prim)]]+Tableau2[[#This Row],[T (Rep Pres)]]</f>
        <v>1371</v>
      </c>
      <c r="AB8" s="157">
        <f>Tableau2[[#This Row],[Montant (Prim)]]+Tableau2[[#This Row],[Montant (Pres)]]</f>
        <v>157665</v>
      </c>
      <c r="AC8" s="134"/>
    </row>
    <row r="9" spans="1:29" x14ac:dyDescent="0.25">
      <c r="A9" s="133">
        <f t="shared" si="0"/>
        <v>4</v>
      </c>
      <c r="B9" s="51" t="str">
        <f>Tableau2[[#This Row],[Ecole]]</f>
        <v>EPP IPOUALI</v>
      </c>
      <c r="C9" s="160" t="s">
        <v>67</v>
      </c>
      <c r="D9" s="160" t="s">
        <v>68</v>
      </c>
      <c r="E9" s="160" t="s">
        <v>74</v>
      </c>
      <c r="F9" s="160" t="s">
        <v>79</v>
      </c>
      <c r="G9" s="160" t="s">
        <v>80</v>
      </c>
      <c r="H9" s="160" t="s">
        <v>81</v>
      </c>
      <c r="I9" s="161" t="s">
        <v>73</v>
      </c>
      <c r="J9" s="120"/>
      <c r="K9" s="56"/>
      <c r="L9" s="119">
        <f>Tableau2[[#This Row],[G (Eff Prim)]]+Tableau2[[#This Row],[F (Eff Prim)]]</f>
        <v>0</v>
      </c>
      <c r="M9" s="120"/>
      <c r="N9" s="56"/>
      <c r="O9" s="52">
        <f>Tableau2[[#This Row],[G (Eff Pres)]]+Tableau2[[#This Row],[F (Eff Pres)]]</f>
        <v>0</v>
      </c>
      <c r="P9" s="145">
        <f>Tableau2[[#This Row],[T (Eff Prim)]]+Tableau2[[#This Row],[T (Eff Pres)]]</f>
        <v>0</v>
      </c>
      <c r="Q9" s="118">
        <f>'Saisie repas'!X77</f>
        <v>0</v>
      </c>
      <c r="R9" s="53">
        <f>'Saisie repas'!Y77</f>
        <v>0</v>
      </c>
      <c r="S9" s="52">
        <f>Tableau2[[#This Row],[G (Rep Prim)]]+Tableau2[[#This Row],[F (Rep Prim)]]</f>
        <v>0</v>
      </c>
      <c r="T9" s="143">
        <f>'Saisie repas'!Z79</f>
        <v>0</v>
      </c>
      <c r="U9" s="118">
        <f>'Saisie repas'!AA77</f>
        <v>0</v>
      </c>
      <c r="V9" s="53">
        <f>'Saisie repas'!AB77</f>
        <v>0</v>
      </c>
      <c r="W9" s="52">
        <f>Tableau2[[#This Row],[G (Rep Pres)]]+Tableau2[[#This Row],[F (Rep Pres)]]</f>
        <v>0</v>
      </c>
      <c r="X9" s="143">
        <f>'Saisie repas'!AC79</f>
        <v>0</v>
      </c>
      <c r="Y9" s="118">
        <f>Tableau2[[#This Row],[G (Rep Prim)]]+Tableau2[[#This Row],[G (Rep Pres)]]</f>
        <v>0</v>
      </c>
      <c r="Z9" s="53">
        <f>Tableau2[[#This Row],[F (Rep Prim)]]+Tableau2[[#This Row],[F (Rep Pres)]]</f>
        <v>0</v>
      </c>
      <c r="AA9" s="156">
        <f>Tableau2[[#This Row],[T (Rep Prim)]]+Tableau2[[#This Row],[T (Rep Pres)]]</f>
        <v>0</v>
      </c>
      <c r="AB9" s="157">
        <f>Tableau2[[#This Row],[Montant (Prim)]]+Tableau2[[#This Row],[Montant (Pres)]]</f>
        <v>0</v>
      </c>
      <c r="AC9" s="134"/>
    </row>
    <row r="10" spans="1:29" x14ac:dyDescent="0.25">
      <c r="A10" s="133">
        <f t="shared" si="0"/>
        <v>5</v>
      </c>
      <c r="B10" s="51" t="str">
        <f>Tableau2[[#This Row],[Ecole]]</f>
        <v>EPP KONI</v>
      </c>
      <c r="C10" s="160" t="s">
        <v>67</v>
      </c>
      <c r="D10" s="160" t="s">
        <v>68</v>
      </c>
      <c r="E10" s="160" t="s">
        <v>74</v>
      </c>
      <c r="F10" s="160" t="s">
        <v>79</v>
      </c>
      <c r="G10" s="160" t="s">
        <v>82</v>
      </c>
      <c r="H10" s="160" t="s">
        <v>83</v>
      </c>
      <c r="I10" s="161" t="s">
        <v>73</v>
      </c>
      <c r="J10" s="120"/>
      <c r="K10" s="56"/>
      <c r="L10" s="119">
        <f>Tableau2[[#This Row],[G (Eff Prim)]]+Tableau2[[#This Row],[F (Eff Prim)]]</f>
        <v>0</v>
      </c>
      <c r="M10" s="120"/>
      <c r="N10" s="56"/>
      <c r="O10" s="52">
        <f>Tableau2[[#This Row],[G (Eff Pres)]]+Tableau2[[#This Row],[F (Eff Pres)]]</f>
        <v>0</v>
      </c>
      <c r="P10" s="145">
        <f>Tableau2[[#This Row],[T (Eff Prim)]]+Tableau2[[#This Row],[T (Eff Pres)]]</f>
        <v>0</v>
      </c>
      <c r="Q10" s="118">
        <f>'Saisie repas'!AE77</f>
        <v>0</v>
      </c>
      <c r="R10" s="53">
        <f>'Saisie repas'!AF77</f>
        <v>0</v>
      </c>
      <c r="S10" s="52">
        <f>Tableau2[[#This Row],[G (Rep Prim)]]+Tableau2[[#This Row],[F (Rep Prim)]]</f>
        <v>0</v>
      </c>
      <c r="T10" s="143">
        <f>'Saisie repas'!AG79</f>
        <v>0</v>
      </c>
      <c r="U10" s="118">
        <f>'Saisie repas'!AH77</f>
        <v>0</v>
      </c>
      <c r="V10" s="53">
        <f>'Saisie repas'!AI77</f>
        <v>0</v>
      </c>
      <c r="W10" s="52">
        <f>Tableau2[[#This Row],[G (Rep Pres)]]+Tableau2[[#This Row],[F (Rep Pres)]]</f>
        <v>0</v>
      </c>
      <c r="X10" s="143">
        <f>'Saisie repas'!AJ79</f>
        <v>0</v>
      </c>
      <c r="Y10" s="118">
        <f>Tableau2[[#This Row],[G (Rep Prim)]]+Tableau2[[#This Row],[G (Rep Pres)]]</f>
        <v>0</v>
      </c>
      <c r="Z10" s="53">
        <f>Tableau2[[#This Row],[F (Rep Prim)]]+Tableau2[[#This Row],[F (Rep Pres)]]</f>
        <v>0</v>
      </c>
      <c r="AA10" s="156">
        <f>Tableau2[[#This Row],[T (Rep Prim)]]+Tableau2[[#This Row],[T (Rep Pres)]]</f>
        <v>0</v>
      </c>
      <c r="AB10" s="157">
        <f>Tableau2[[#This Row],[Montant (Prim)]]+Tableau2[[#This Row],[Montant (Pres)]]</f>
        <v>0</v>
      </c>
      <c r="AC10" s="134"/>
    </row>
    <row r="11" spans="1:29" x14ac:dyDescent="0.25">
      <c r="A11" s="133">
        <f t="shared" si="0"/>
        <v>6</v>
      </c>
      <c r="B11" s="51" t="str">
        <f>Tableau2[[#This Row],[Ecole]]</f>
        <v>EPP NABOU</v>
      </c>
      <c r="C11" s="160" t="s">
        <v>67</v>
      </c>
      <c r="D11" s="160" t="s">
        <v>68</v>
      </c>
      <c r="E11" s="160" t="s">
        <v>74</v>
      </c>
      <c r="F11" s="160" t="s">
        <v>79</v>
      </c>
      <c r="G11" s="160" t="s">
        <v>84</v>
      </c>
      <c r="H11" s="160" t="s">
        <v>85</v>
      </c>
      <c r="I11" s="161" t="s">
        <v>73</v>
      </c>
      <c r="J11" s="120">
        <v>62</v>
      </c>
      <c r="K11" s="56">
        <v>43</v>
      </c>
      <c r="L11" s="119">
        <f>Tableau2[[#This Row],[G (Eff Prim)]]+Tableau2[[#This Row],[F (Eff Prim)]]</f>
        <v>105</v>
      </c>
      <c r="M11" s="120">
        <v>22</v>
      </c>
      <c r="N11" s="56">
        <v>40</v>
      </c>
      <c r="O11" s="52">
        <f>Tableau2[[#This Row],[G (Eff Pres)]]+Tableau2[[#This Row],[F (Eff Pres)]]</f>
        <v>62</v>
      </c>
      <c r="P11" s="145">
        <f>Tableau2[[#This Row],[T (Eff Prim)]]+Tableau2[[#This Row],[T (Eff Pres)]]</f>
        <v>167</v>
      </c>
      <c r="Q11" s="118">
        <f>'Saisie repas'!AL77</f>
        <v>484</v>
      </c>
      <c r="R11" s="53">
        <f>'Saisie repas'!AM77</f>
        <v>340</v>
      </c>
      <c r="S11" s="52">
        <f>Tableau2[[#This Row],[G (Rep Prim)]]+Tableau2[[#This Row],[F (Rep Prim)]]</f>
        <v>824</v>
      </c>
      <c r="T11" s="143">
        <f>'Saisie repas'!AN79</f>
        <v>94760</v>
      </c>
      <c r="U11" s="118">
        <f>'Saisie repas'!AO77</f>
        <v>173</v>
      </c>
      <c r="V11" s="53">
        <f>'Saisie repas'!AP77</f>
        <v>311</v>
      </c>
      <c r="W11" s="52">
        <f>Tableau2[[#This Row],[G (Rep Pres)]]+Tableau2[[#This Row],[F (Rep Pres)]]</f>
        <v>484</v>
      </c>
      <c r="X11" s="143">
        <f>'Saisie repas'!AQ79</f>
        <v>55660</v>
      </c>
      <c r="Y11" s="118">
        <f>Tableau2[[#This Row],[G (Rep Prim)]]+Tableau2[[#This Row],[G (Rep Pres)]]</f>
        <v>657</v>
      </c>
      <c r="Z11" s="53">
        <f>Tableau2[[#This Row],[F (Rep Prim)]]+Tableau2[[#This Row],[F (Rep Pres)]]</f>
        <v>651</v>
      </c>
      <c r="AA11" s="156">
        <f>Tableau2[[#This Row],[T (Rep Prim)]]+Tableau2[[#This Row],[T (Rep Pres)]]</f>
        <v>1308</v>
      </c>
      <c r="AB11" s="157">
        <f>Tableau2[[#This Row],[Montant (Prim)]]+Tableau2[[#This Row],[Montant (Pres)]]</f>
        <v>150420</v>
      </c>
      <c r="AC11" s="134"/>
    </row>
    <row r="12" spans="1:29" x14ac:dyDescent="0.25">
      <c r="A12" s="133">
        <f t="shared" si="0"/>
        <v>7</v>
      </c>
      <c r="B12" s="51" t="str">
        <f>Tableau2[[#This Row],[Ecole]]</f>
        <v>EPP TAKA</v>
      </c>
      <c r="C12" s="160" t="s">
        <v>67</v>
      </c>
      <c r="D12" s="160" t="s">
        <v>68</v>
      </c>
      <c r="E12" s="160" t="s">
        <v>74</v>
      </c>
      <c r="F12" s="160" t="s">
        <v>79</v>
      </c>
      <c r="G12" s="160" t="s">
        <v>86</v>
      </c>
      <c r="H12" s="160" t="s">
        <v>87</v>
      </c>
      <c r="I12" s="161" t="s">
        <v>73</v>
      </c>
      <c r="J12" s="120">
        <v>65</v>
      </c>
      <c r="K12" s="56">
        <v>50</v>
      </c>
      <c r="L12" s="119">
        <f>Tableau2[[#This Row],[G (Eff Prim)]]+Tableau2[[#This Row],[F (Eff Prim)]]</f>
        <v>115</v>
      </c>
      <c r="M12" s="120">
        <v>27</v>
      </c>
      <c r="N12" s="56">
        <v>27</v>
      </c>
      <c r="O12" s="52">
        <f>Tableau2[[#This Row],[G (Eff Pres)]]+Tableau2[[#This Row],[F (Eff Pres)]]</f>
        <v>54</v>
      </c>
      <c r="P12" s="145">
        <f>Tableau2[[#This Row],[T (Eff Prim)]]+Tableau2[[#This Row],[T (Eff Pres)]]</f>
        <v>169</v>
      </c>
      <c r="Q12" s="118">
        <f>'Saisie repas'!AS77</f>
        <v>775</v>
      </c>
      <c r="R12" s="53">
        <f>'Saisie repas'!AT77</f>
        <v>564</v>
      </c>
      <c r="S12" s="52">
        <f>Tableau2[[#This Row],[G (Rep Prim)]]+Tableau2[[#This Row],[F (Rep Prim)]]</f>
        <v>1339</v>
      </c>
      <c r="T12" s="143">
        <f>'Saisie repas'!AU79</f>
        <v>153985</v>
      </c>
      <c r="U12" s="118">
        <f>'Saisie repas'!AV77</f>
        <v>314</v>
      </c>
      <c r="V12" s="53">
        <f>'Saisie repas'!AW77</f>
        <v>318</v>
      </c>
      <c r="W12" s="52">
        <f>Tableau2[[#This Row],[G (Rep Pres)]]+Tableau2[[#This Row],[F (Rep Pres)]]</f>
        <v>632</v>
      </c>
      <c r="X12" s="143">
        <f>'Saisie repas'!AX79</f>
        <v>72680</v>
      </c>
      <c r="Y12" s="118">
        <f>Tableau2[[#This Row],[G (Rep Prim)]]+Tableau2[[#This Row],[G (Rep Pres)]]</f>
        <v>1089</v>
      </c>
      <c r="Z12" s="53">
        <f>Tableau2[[#This Row],[F (Rep Prim)]]+Tableau2[[#This Row],[F (Rep Pres)]]</f>
        <v>882</v>
      </c>
      <c r="AA12" s="156">
        <f>Tableau2[[#This Row],[T (Rep Prim)]]+Tableau2[[#This Row],[T (Rep Pres)]]</f>
        <v>1971</v>
      </c>
      <c r="AB12" s="157">
        <f>Tableau2[[#This Row],[Montant (Prim)]]+Tableau2[[#This Row],[Montant (Pres)]]</f>
        <v>226665</v>
      </c>
      <c r="AC12" s="134"/>
    </row>
    <row r="13" spans="1:29" x14ac:dyDescent="0.25">
      <c r="A13" s="133">
        <f t="shared" si="0"/>
        <v>8</v>
      </c>
      <c r="B13" s="51" t="str">
        <f>Tableau2[[#This Row],[Ecole]]</f>
        <v>EPP TINDJASSE LAO G/A/B</v>
      </c>
      <c r="C13" s="160" t="s">
        <v>67</v>
      </c>
      <c r="D13" s="160" t="s">
        <v>68</v>
      </c>
      <c r="E13" s="160" t="s">
        <v>74</v>
      </c>
      <c r="F13" s="160" t="s">
        <v>79</v>
      </c>
      <c r="G13" s="160" t="s">
        <v>88</v>
      </c>
      <c r="H13" s="160" t="s">
        <v>89</v>
      </c>
      <c r="I13" s="161" t="s">
        <v>73</v>
      </c>
      <c r="J13" s="120">
        <v>210</v>
      </c>
      <c r="K13" s="56">
        <v>156</v>
      </c>
      <c r="L13" s="119">
        <f>Tableau2[[#This Row],[G (Eff Prim)]]+Tableau2[[#This Row],[F (Eff Prim)]]</f>
        <v>366</v>
      </c>
      <c r="M13" s="120">
        <v>30</v>
      </c>
      <c r="N13" s="56">
        <v>34</v>
      </c>
      <c r="O13" s="52">
        <f>Tableau2[[#This Row],[G (Eff Pres)]]+Tableau2[[#This Row],[F (Eff Pres)]]</f>
        <v>64</v>
      </c>
      <c r="P13" s="145">
        <f>Tableau2[[#This Row],[T (Eff Prim)]]+Tableau2[[#This Row],[T (Eff Pres)]]</f>
        <v>430</v>
      </c>
      <c r="Q13" s="118">
        <f>'Saisie repas'!AZ77</f>
        <v>2702</v>
      </c>
      <c r="R13" s="53">
        <f>'Saisie repas'!BA77</f>
        <v>2002</v>
      </c>
      <c r="S13" s="52">
        <f>Tableau2[[#This Row],[G (Rep Prim)]]+Tableau2[[#This Row],[F (Rep Prim)]]</f>
        <v>4704</v>
      </c>
      <c r="T13" s="143">
        <f>'Saisie repas'!BB79</f>
        <v>540960</v>
      </c>
      <c r="U13" s="118">
        <f>'Saisie repas'!BC77</f>
        <v>384</v>
      </c>
      <c r="V13" s="53">
        <f>'Saisie repas'!BD77</f>
        <v>420</v>
      </c>
      <c r="W13" s="52">
        <f>Tableau2[[#This Row],[G (Rep Pres)]]+Tableau2[[#This Row],[F (Rep Pres)]]</f>
        <v>804</v>
      </c>
      <c r="X13" s="143">
        <f>'Saisie repas'!BE79</f>
        <v>92460</v>
      </c>
      <c r="Y13" s="118">
        <f>Tableau2[[#This Row],[G (Rep Prim)]]+Tableau2[[#This Row],[G (Rep Pres)]]</f>
        <v>3086</v>
      </c>
      <c r="Z13" s="53">
        <f>Tableau2[[#This Row],[F (Rep Prim)]]+Tableau2[[#This Row],[F (Rep Pres)]]</f>
        <v>2422</v>
      </c>
      <c r="AA13" s="156">
        <f>Tableau2[[#This Row],[T (Rep Prim)]]+Tableau2[[#This Row],[T (Rep Pres)]]</f>
        <v>5508</v>
      </c>
      <c r="AB13" s="157">
        <f>Tableau2[[#This Row],[Montant (Prim)]]+Tableau2[[#This Row],[Montant (Pres)]]</f>
        <v>633420</v>
      </c>
      <c r="AC13" s="134"/>
    </row>
    <row r="14" spans="1:29" x14ac:dyDescent="0.25">
      <c r="A14" s="133">
        <f t="shared" si="0"/>
        <v>9</v>
      </c>
      <c r="B14" s="51" t="str">
        <f>Tableau2[[#This Row],[Ecole]]</f>
        <v>EPP TINDJASSE KATABINI G/A</v>
      </c>
      <c r="C14" s="160" t="s">
        <v>67</v>
      </c>
      <c r="D14" s="160" t="s">
        <v>68</v>
      </c>
      <c r="E14" s="160" t="s">
        <v>74</v>
      </c>
      <c r="F14" s="160" t="s">
        <v>79</v>
      </c>
      <c r="G14" s="160" t="s">
        <v>90</v>
      </c>
      <c r="H14" s="160" t="s">
        <v>91</v>
      </c>
      <c r="I14" s="161" t="s">
        <v>73</v>
      </c>
      <c r="J14" s="120">
        <v>170</v>
      </c>
      <c r="K14" s="56">
        <v>120</v>
      </c>
      <c r="L14" s="119">
        <f>Tableau2[[#This Row],[G (Eff Prim)]]+Tableau2[[#This Row],[F (Eff Prim)]]</f>
        <v>290</v>
      </c>
      <c r="M14" s="120">
        <v>44</v>
      </c>
      <c r="N14" s="56">
        <v>48</v>
      </c>
      <c r="O14" s="52">
        <f>Tableau2[[#This Row],[G (Eff Pres)]]+Tableau2[[#This Row],[F (Eff Pres)]]</f>
        <v>92</v>
      </c>
      <c r="P14" s="145">
        <f>Tableau2[[#This Row],[T (Eff Prim)]]+Tableau2[[#This Row],[T (Eff Pres)]]</f>
        <v>382</v>
      </c>
      <c r="Q14" s="118">
        <f>'Saisie repas'!BG77</f>
        <v>2186</v>
      </c>
      <c r="R14" s="53">
        <f>'Saisie repas'!BH77</f>
        <v>1545</v>
      </c>
      <c r="S14" s="52">
        <f>Tableau2[[#This Row],[G (Rep Prim)]]+Tableau2[[#This Row],[F (Rep Prim)]]</f>
        <v>3731</v>
      </c>
      <c r="T14" s="143">
        <f>'Saisie repas'!BI79</f>
        <v>429065</v>
      </c>
      <c r="U14" s="118">
        <f>'Saisie repas'!BJ77</f>
        <v>509</v>
      </c>
      <c r="V14" s="53">
        <f>'Saisie repas'!BK77</f>
        <v>572</v>
      </c>
      <c r="W14" s="52">
        <f>Tableau2[[#This Row],[G (Rep Pres)]]+Tableau2[[#This Row],[F (Rep Pres)]]</f>
        <v>1081</v>
      </c>
      <c r="X14" s="143">
        <f>'Saisie repas'!BL79</f>
        <v>124315</v>
      </c>
      <c r="Y14" s="118">
        <f>Tableau2[[#This Row],[G (Rep Prim)]]+Tableau2[[#This Row],[G (Rep Pres)]]</f>
        <v>2695</v>
      </c>
      <c r="Z14" s="53">
        <f>Tableau2[[#This Row],[F (Rep Prim)]]+Tableau2[[#This Row],[F (Rep Pres)]]</f>
        <v>2117</v>
      </c>
      <c r="AA14" s="156">
        <f>Tableau2[[#This Row],[T (Rep Prim)]]+Tableau2[[#This Row],[T (Rep Pres)]]</f>
        <v>4812</v>
      </c>
      <c r="AB14" s="157">
        <f>Tableau2[[#This Row],[Montant (Prim)]]+Tableau2[[#This Row],[Montant (Pres)]]</f>
        <v>553380</v>
      </c>
      <c r="AC14" s="134"/>
    </row>
    <row r="15" spans="1:29" x14ac:dyDescent="0.25">
      <c r="A15" s="133">
        <f t="shared" si="0"/>
        <v>10</v>
      </c>
      <c r="B15" s="51" t="str">
        <f>Tableau2[[#This Row],[Ecole]]</f>
        <v>EPP TINDJASSE KATABINI G/B</v>
      </c>
      <c r="C15" s="160" t="s">
        <v>67</v>
      </c>
      <c r="D15" s="160" t="s">
        <v>68</v>
      </c>
      <c r="E15" s="160" t="s">
        <v>74</v>
      </c>
      <c r="F15" s="160" t="s">
        <v>79</v>
      </c>
      <c r="G15" s="160" t="s">
        <v>90</v>
      </c>
      <c r="H15" s="160" t="s">
        <v>92</v>
      </c>
      <c r="I15" s="161" t="s">
        <v>73</v>
      </c>
      <c r="J15" s="120">
        <v>151</v>
      </c>
      <c r="K15" s="56">
        <v>142</v>
      </c>
      <c r="L15" s="119">
        <f>Tableau2[[#This Row],[G (Eff Prim)]]+Tableau2[[#This Row],[F (Eff Prim)]]</f>
        <v>293</v>
      </c>
      <c r="M15" s="120">
        <v>30</v>
      </c>
      <c r="N15" s="56">
        <v>30</v>
      </c>
      <c r="O15" s="52">
        <f>Tableau2[[#This Row],[G (Eff Pres)]]+Tableau2[[#This Row],[F (Eff Pres)]]</f>
        <v>60</v>
      </c>
      <c r="P15" s="145">
        <f>Tableau2[[#This Row],[T (Eff Prim)]]+Tableau2[[#This Row],[T (Eff Pres)]]</f>
        <v>353</v>
      </c>
      <c r="Q15" s="118">
        <f>'Saisie repas'!BN77</f>
        <v>1132</v>
      </c>
      <c r="R15" s="53">
        <f>'Saisie repas'!BO77</f>
        <v>1061</v>
      </c>
      <c r="S15" s="52">
        <f>Tableau2[[#This Row],[G (Rep Prim)]]+Tableau2[[#This Row],[F (Rep Prim)]]</f>
        <v>2193</v>
      </c>
      <c r="T15" s="143">
        <f>'Saisie repas'!BP79</f>
        <v>252195</v>
      </c>
      <c r="U15" s="118">
        <f>'Saisie repas'!BQ77</f>
        <v>172</v>
      </c>
      <c r="V15" s="53">
        <f>'Saisie repas'!BR77</f>
        <v>188</v>
      </c>
      <c r="W15" s="52">
        <f>Tableau2[[#This Row],[G (Rep Pres)]]+Tableau2[[#This Row],[F (Rep Pres)]]</f>
        <v>360</v>
      </c>
      <c r="X15" s="143">
        <f>'Saisie repas'!BS79</f>
        <v>41400</v>
      </c>
      <c r="Y15" s="118">
        <f>Tableau2[[#This Row],[G (Rep Prim)]]+Tableau2[[#This Row],[G (Rep Pres)]]</f>
        <v>1304</v>
      </c>
      <c r="Z15" s="53">
        <f>Tableau2[[#This Row],[F (Rep Prim)]]+Tableau2[[#This Row],[F (Rep Pres)]]</f>
        <v>1249</v>
      </c>
      <c r="AA15" s="156">
        <f>Tableau2[[#This Row],[T (Rep Prim)]]+Tableau2[[#This Row],[T (Rep Pres)]]</f>
        <v>2553</v>
      </c>
      <c r="AB15" s="157">
        <f>Tableau2[[#This Row],[Montant (Prim)]]+Tableau2[[#This Row],[Montant (Pres)]]</f>
        <v>293595</v>
      </c>
      <c r="AC15" s="134"/>
    </row>
    <row r="16" spans="1:29" x14ac:dyDescent="0.25">
      <c r="A16" s="133" t="str">
        <f t="shared" si="0"/>
        <v/>
      </c>
      <c r="B16" s="51">
        <f>Tableau2[[#This Row],[Ecole]]</f>
        <v>0</v>
      </c>
      <c r="C16" s="160"/>
      <c r="D16" s="160"/>
      <c r="E16" s="160"/>
      <c r="F16" s="160"/>
      <c r="G16" s="160"/>
      <c r="H16" s="160"/>
      <c r="I16" s="161"/>
      <c r="J16" s="120"/>
      <c r="K16" s="56"/>
      <c r="L16" s="119">
        <f>Tableau2[[#This Row],[G (Eff Prim)]]+Tableau2[[#This Row],[F (Eff Prim)]]</f>
        <v>0</v>
      </c>
      <c r="M16" s="120"/>
      <c r="N16" s="56"/>
      <c r="O16" s="52">
        <f>Tableau2[[#This Row],[G (Eff Pres)]]+Tableau2[[#This Row],[F (Eff Pres)]]</f>
        <v>0</v>
      </c>
      <c r="P16" s="145">
        <f>Tableau2[[#This Row],[T (Eff Prim)]]+Tableau2[[#This Row],[T (Eff Pres)]]</f>
        <v>0</v>
      </c>
      <c r="Q16" s="118">
        <f>'Saisie repas'!BU77</f>
        <v>0</v>
      </c>
      <c r="R16" s="53">
        <f>'Saisie repas'!BV77</f>
        <v>0</v>
      </c>
      <c r="S16" s="52">
        <f>Tableau2[[#This Row],[G (Rep Prim)]]+Tableau2[[#This Row],[F (Rep Prim)]]</f>
        <v>0</v>
      </c>
      <c r="T16" s="143">
        <f>'Saisie repas'!BW79</f>
        <v>0</v>
      </c>
      <c r="U16" s="118">
        <f>'Saisie repas'!BX77</f>
        <v>0</v>
      </c>
      <c r="V16" s="53">
        <f>'Saisie repas'!BY77</f>
        <v>0</v>
      </c>
      <c r="W16" s="52">
        <f>Tableau2[[#This Row],[G (Rep Pres)]]+Tableau2[[#This Row],[F (Rep Pres)]]</f>
        <v>0</v>
      </c>
      <c r="X16" s="143">
        <f>'Saisie repas'!BZ79</f>
        <v>0</v>
      </c>
      <c r="Y16" s="118">
        <f>Tableau2[[#This Row],[G (Rep Prim)]]+Tableau2[[#This Row],[G (Rep Pres)]]</f>
        <v>0</v>
      </c>
      <c r="Z16" s="53">
        <f>Tableau2[[#This Row],[F (Rep Prim)]]+Tableau2[[#This Row],[F (Rep Pres)]]</f>
        <v>0</v>
      </c>
      <c r="AA16" s="156">
        <f>Tableau2[[#This Row],[T (Rep Prim)]]+Tableau2[[#This Row],[T (Rep Pres)]]</f>
        <v>0</v>
      </c>
      <c r="AB16" s="157">
        <f>Tableau2[[#This Row],[Montant (Prim)]]+Tableau2[[#This Row],[Montant (Pres)]]</f>
        <v>0</v>
      </c>
      <c r="AC16" s="134"/>
    </row>
    <row r="17" spans="1:29" x14ac:dyDescent="0.25">
      <c r="A17" s="133" t="str">
        <f t="shared" si="0"/>
        <v/>
      </c>
      <c r="B17" s="51">
        <f>Tableau2[[#This Row],[Ecole]]</f>
        <v>0</v>
      </c>
      <c r="C17" s="160"/>
      <c r="D17" s="160"/>
      <c r="E17" s="160"/>
      <c r="F17" s="160"/>
      <c r="G17" s="160"/>
      <c r="H17" s="160"/>
      <c r="I17" s="161"/>
      <c r="J17" s="120"/>
      <c r="K17" s="56"/>
      <c r="L17" s="119">
        <f>Tableau2[[#This Row],[G (Eff Prim)]]+Tableau2[[#This Row],[F (Eff Prim)]]</f>
        <v>0</v>
      </c>
      <c r="M17" s="120"/>
      <c r="N17" s="56"/>
      <c r="O17" s="52">
        <f>Tableau2[[#This Row],[G (Eff Pres)]]+Tableau2[[#This Row],[F (Eff Pres)]]</f>
        <v>0</v>
      </c>
      <c r="P17" s="145">
        <f>Tableau2[[#This Row],[T (Eff Prim)]]+Tableau2[[#This Row],[T (Eff Pres)]]</f>
        <v>0</v>
      </c>
      <c r="Q17" s="118">
        <f>'Saisie repas'!CB77</f>
        <v>0</v>
      </c>
      <c r="R17" s="53">
        <f>'Saisie repas'!CC77</f>
        <v>0</v>
      </c>
      <c r="S17" s="52">
        <f>Tableau2[[#This Row],[G (Rep Prim)]]+Tableau2[[#This Row],[F (Rep Prim)]]</f>
        <v>0</v>
      </c>
      <c r="T17" s="143">
        <f>'Saisie repas'!CD79</f>
        <v>0</v>
      </c>
      <c r="U17" s="118">
        <f>'Saisie repas'!CE77</f>
        <v>0</v>
      </c>
      <c r="V17" s="53">
        <f>'Saisie repas'!CF77</f>
        <v>0</v>
      </c>
      <c r="W17" s="52">
        <f>Tableau2[[#This Row],[G (Rep Pres)]]+Tableau2[[#This Row],[F (Rep Pres)]]</f>
        <v>0</v>
      </c>
      <c r="X17" s="143">
        <f>'Saisie repas'!CG79</f>
        <v>0</v>
      </c>
      <c r="Y17" s="118">
        <f>Tableau2[[#This Row],[G (Rep Prim)]]+Tableau2[[#This Row],[G (Rep Pres)]]</f>
        <v>0</v>
      </c>
      <c r="Z17" s="53">
        <f>Tableau2[[#This Row],[F (Rep Prim)]]+Tableau2[[#This Row],[F (Rep Pres)]]</f>
        <v>0</v>
      </c>
      <c r="AA17" s="156">
        <f>Tableau2[[#This Row],[T (Rep Prim)]]+Tableau2[[#This Row],[T (Rep Pres)]]</f>
        <v>0</v>
      </c>
      <c r="AB17" s="157">
        <f>Tableau2[[#This Row],[Montant (Prim)]]+Tableau2[[#This Row],[Montant (Pres)]]</f>
        <v>0</v>
      </c>
      <c r="AC17" s="134"/>
    </row>
    <row r="18" spans="1:29" x14ac:dyDescent="0.25">
      <c r="A18" s="133" t="str">
        <f t="shared" si="0"/>
        <v/>
      </c>
      <c r="B18" s="51">
        <f>Tableau2[[#This Row],[Ecole]]</f>
        <v>0</v>
      </c>
      <c r="C18" s="160"/>
      <c r="D18" s="160"/>
      <c r="E18" s="160"/>
      <c r="F18" s="160"/>
      <c r="G18" s="160"/>
      <c r="H18" s="160"/>
      <c r="I18" s="161"/>
      <c r="J18" s="120"/>
      <c r="K18" s="56"/>
      <c r="L18" s="119">
        <f>Tableau2[[#This Row],[G (Eff Prim)]]+Tableau2[[#This Row],[F (Eff Prim)]]</f>
        <v>0</v>
      </c>
      <c r="M18" s="120"/>
      <c r="N18" s="56"/>
      <c r="O18" s="52">
        <f>Tableau2[[#This Row],[G (Eff Pres)]]+Tableau2[[#This Row],[F (Eff Pres)]]</f>
        <v>0</v>
      </c>
      <c r="P18" s="145">
        <f>Tableau2[[#This Row],[T (Eff Prim)]]+Tableau2[[#This Row],[T (Eff Pres)]]</f>
        <v>0</v>
      </c>
      <c r="Q18" s="118">
        <f>'Saisie repas'!CI77</f>
        <v>0</v>
      </c>
      <c r="R18" s="53">
        <f>'Saisie repas'!CJ77</f>
        <v>0</v>
      </c>
      <c r="S18" s="52">
        <f>Tableau2[[#This Row],[G (Rep Prim)]]+Tableau2[[#This Row],[F (Rep Prim)]]</f>
        <v>0</v>
      </c>
      <c r="T18" s="143">
        <f>'Saisie repas'!CK79</f>
        <v>0</v>
      </c>
      <c r="U18" s="118">
        <f>'Saisie repas'!CL77</f>
        <v>0</v>
      </c>
      <c r="V18" s="53">
        <f>'Saisie repas'!CM77</f>
        <v>0</v>
      </c>
      <c r="W18" s="52">
        <f>Tableau2[[#This Row],[G (Rep Pres)]]+Tableau2[[#This Row],[F (Rep Pres)]]</f>
        <v>0</v>
      </c>
      <c r="X18" s="143">
        <f>'Saisie repas'!CN79</f>
        <v>0</v>
      </c>
      <c r="Y18" s="118">
        <f>Tableau2[[#This Row],[G (Rep Prim)]]+Tableau2[[#This Row],[G (Rep Pres)]]</f>
        <v>0</v>
      </c>
      <c r="Z18" s="53">
        <f>Tableau2[[#This Row],[F (Rep Prim)]]+Tableau2[[#This Row],[F (Rep Pres)]]</f>
        <v>0</v>
      </c>
      <c r="AA18" s="156">
        <f>Tableau2[[#This Row],[T (Rep Prim)]]+Tableau2[[#This Row],[T (Rep Pres)]]</f>
        <v>0</v>
      </c>
      <c r="AB18" s="157">
        <f>Tableau2[[#This Row],[Montant (Prim)]]+Tableau2[[#This Row],[Montant (Pres)]]</f>
        <v>0</v>
      </c>
      <c r="AC18" s="134"/>
    </row>
    <row r="19" spans="1:29" x14ac:dyDescent="0.25">
      <c r="A19" s="133" t="str">
        <f t="shared" si="0"/>
        <v/>
      </c>
      <c r="B19" s="51">
        <f>Tableau2[[#This Row],[Ecole]]</f>
        <v>0</v>
      </c>
      <c r="C19" s="160"/>
      <c r="D19" s="160"/>
      <c r="E19" s="160"/>
      <c r="F19" s="160"/>
      <c r="G19" s="160"/>
      <c r="H19" s="160"/>
      <c r="I19" s="161"/>
      <c r="J19" s="120"/>
      <c r="K19" s="56"/>
      <c r="L19" s="119">
        <f>Tableau2[[#This Row],[G (Eff Prim)]]+Tableau2[[#This Row],[F (Eff Prim)]]</f>
        <v>0</v>
      </c>
      <c r="M19" s="120"/>
      <c r="N19" s="56"/>
      <c r="O19" s="52">
        <f>Tableau2[[#This Row],[G (Eff Pres)]]+Tableau2[[#This Row],[F (Eff Pres)]]</f>
        <v>0</v>
      </c>
      <c r="P19" s="145">
        <f>Tableau2[[#This Row],[T (Eff Prim)]]+Tableau2[[#This Row],[T (Eff Pres)]]</f>
        <v>0</v>
      </c>
      <c r="Q19" s="118">
        <f>'Saisie repas'!CP77</f>
        <v>0</v>
      </c>
      <c r="R19" s="53">
        <f>'Saisie repas'!CQ77</f>
        <v>0</v>
      </c>
      <c r="S19" s="52">
        <f>Tableau2[[#This Row],[G (Rep Prim)]]+Tableau2[[#This Row],[F (Rep Prim)]]</f>
        <v>0</v>
      </c>
      <c r="T19" s="143">
        <f>'Saisie repas'!CR79</f>
        <v>0</v>
      </c>
      <c r="U19" s="118">
        <f>'Saisie repas'!CS77</f>
        <v>0</v>
      </c>
      <c r="V19" s="53">
        <f>'Saisie repas'!CT77</f>
        <v>0</v>
      </c>
      <c r="W19" s="52">
        <f>Tableau2[[#This Row],[G (Rep Pres)]]+Tableau2[[#This Row],[F (Rep Pres)]]</f>
        <v>0</v>
      </c>
      <c r="X19" s="143">
        <f>'Saisie repas'!CU79</f>
        <v>0</v>
      </c>
      <c r="Y19" s="118">
        <f>Tableau2[[#This Row],[G (Rep Prim)]]+Tableau2[[#This Row],[G (Rep Pres)]]</f>
        <v>0</v>
      </c>
      <c r="Z19" s="53">
        <f>Tableau2[[#This Row],[F (Rep Prim)]]+Tableau2[[#This Row],[F (Rep Pres)]]</f>
        <v>0</v>
      </c>
      <c r="AA19" s="156">
        <f>Tableau2[[#This Row],[T (Rep Prim)]]+Tableau2[[#This Row],[T (Rep Pres)]]</f>
        <v>0</v>
      </c>
      <c r="AB19" s="157">
        <f>Tableau2[[#This Row],[Montant (Prim)]]+Tableau2[[#This Row],[Montant (Pres)]]</f>
        <v>0</v>
      </c>
      <c r="AC19" s="134"/>
    </row>
    <row r="20" spans="1:29" x14ac:dyDescent="0.25">
      <c r="A20" s="133" t="str">
        <f>IF(C20="","",IFERROR(A19+1,1))</f>
        <v/>
      </c>
      <c r="B20" s="51">
        <f>Tableau2[[#This Row],[Ecole]]</f>
        <v>0</v>
      </c>
      <c r="C20" s="160"/>
      <c r="D20" s="160"/>
      <c r="E20" s="160"/>
      <c r="F20" s="160"/>
      <c r="G20" s="160"/>
      <c r="H20" s="160"/>
      <c r="I20" s="161"/>
      <c r="J20" s="120"/>
      <c r="K20" s="56"/>
      <c r="L20" s="119">
        <f>Tableau2[[#This Row],[G (Eff Prim)]]+Tableau2[[#This Row],[F (Eff Prim)]]</f>
        <v>0</v>
      </c>
      <c r="M20" s="168"/>
      <c r="N20" s="169"/>
      <c r="O20" s="52">
        <f>Tableau2[[#This Row],[G (Eff Pres)]]+Tableau2[[#This Row],[F (Eff Pres)]]</f>
        <v>0</v>
      </c>
      <c r="P20" s="157">
        <f>Tableau2[[#This Row],[T (Eff Prim)]]+Tableau2[[#This Row],[T (Eff Pres)]]</f>
        <v>0</v>
      </c>
      <c r="Q20" s="118">
        <f>'Saisie repas'!CW77</f>
        <v>0</v>
      </c>
      <c r="R20" s="53">
        <f>'Saisie repas'!CX77</f>
        <v>0</v>
      </c>
      <c r="S20" s="52">
        <f>Tableau2[[#This Row],[G (Rep Prim)]]+Tableau2[[#This Row],[F (Rep Prim)]]</f>
        <v>0</v>
      </c>
      <c r="T20" s="119">
        <f>'Saisie repas'!CY79</f>
        <v>0</v>
      </c>
      <c r="U20" s="118">
        <f>'Saisie repas'!CZ77</f>
        <v>0</v>
      </c>
      <c r="V20" s="53">
        <f>'Saisie repas'!DA77</f>
        <v>0</v>
      </c>
      <c r="W20" s="52">
        <f>Tableau2[[#This Row],[G (Rep Pres)]]+Tableau2[[#This Row],[F (Rep Pres)]]</f>
        <v>0</v>
      </c>
      <c r="X20" s="170">
        <f>'Saisie repas'!DB79</f>
        <v>0</v>
      </c>
      <c r="Y20" s="118">
        <f>Tableau2[[#This Row],[G (Rep Prim)]]+Tableau2[[#This Row],[G (Rep Pres)]]</f>
        <v>0</v>
      </c>
      <c r="Z20" s="53">
        <f>Tableau2[[#This Row],[F (Rep Prim)]]+Tableau2[[#This Row],[F (Rep Pres)]]</f>
        <v>0</v>
      </c>
      <c r="AA20" s="156">
        <f>Tableau2[[#This Row],[T (Rep Prim)]]+Tableau2[[#This Row],[T (Rep Pres)]]</f>
        <v>0</v>
      </c>
      <c r="AB20" s="157">
        <f>Tableau2[[#This Row],[Montant (Prim)]]+Tableau2[[#This Row],[Montant (Pres)]]</f>
        <v>0</v>
      </c>
      <c r="AC20" s="171"/>
    </row>
    <row r="21" spans="1:29" x14ac:dyDescent="0.25">
      <c r="A21" s="133" t="str">
        <f t="shared" ref="A21:A25" si="1">IF(C21="","",IFERROR(A20+1,1))</f>
        <v/>
      </c>
      <c r="B21" s="51">
        <f>Tableau2[[#This Row],[Ecole]]</f>
        <v>0</v>
      </c>
      <c r="C21" s="160"/>
      <c r="D21" s="160"/>
      <c r="E21" s="160"/>
      <c r="F21" s="160"/>
      <c r="G21" s="160"/>
      <c r="H21" s="160"/>
      <c r="I21" s="161"/>
      <c r="J21" s="120"/>
      <c r="K21" s="56"/>
      <c r="L21" s="119">
        <f>Tableau2[[#This Row],[G (Eff Prim)]]+Tableau2[[#This Row],[F (Eff Prim)]]</f>
        <v>0</v>
      </c>
      <c r="M21" s="168"/>
      <c r="N21" s="169"/>
      <c r="O21" s="52">
        <f>Tableau2[[#This Row],[G (Eff Pres)]]+Tableau2[[#This Row],[F (Eff Pres)]]</f>
        <v>0</v>
      </c>
      <c r="P21" s="157">
        <f>Tableau2[[#This Row],[T (Eff Prim)]]+Tableau2[[#This Row],[T (Eff Pres)]]</f>
        <v>0</v>
      </c>
      <c r="Q21" s="118">
        <f>'Saisie repas'!DD77</f>
        <v>0</v>
      </c>
      <c r="R21" s="53">
        <f>'Saisie repas'!DE77</f>
        <v>0</v>
      </c>
      <c r="S21" s="52">
        <f>Tableau2[[#This Row],[G (Rep Prim)]]+Tableau2[[#This Row],[F (Rep Prim)]]</f>
        <v>0</v>
      </c>
      <c r="T21" s="119">
        <f>'Saisie repas'!DF79</f>
        <v>0</v>
      </c>
      <c r="U21" s="118">
        <f>'Saisie repas'!DG77</f>
        <v>0</v>
      </c>
      <c r="V21" s="53">
        <f>'Saisie repas'!DH77</f>
        <v>0</v>
      </c>
      <c r="W21" s="52">
        <f>Tableau2[[#This Row],[G (Rep Pres)]]+Tableau2[[#This Row],[F (Rep Pres)]]</f>
        <v>0</v>
      </c>
      <c r="X21" s="170">
        <f>'Saisie repas'!DI79</f>
        <v>0</v>
      </c>
      <c r="Y21" s="118">
        <f>Tableau2[[#This Row],[G (Rep Prim)]]+Tableau2[[#This Row],[G (Rep Pres)]]</f>
        <v>0</v>
      </c>
      <c r="Z21" s="53">
        <f>Tableau2[[#This Row],[F (Rep Prim)]]+Tableau2[[#This Row],[F (Rep Pres)]]</f>
        <v>0</v>
      </c>
      <c r="AA21" s="156">
        <f>Tableau2[[#This Row],[T (Rep Prim)]]+Tableau2[[#This Row],[T (Rep Pres)]]</f>
        <v>0</v>
      </c>
      <c r="AB21" s="157">
        <f>Tableau2[[#This Row],[Montant (Prim)]]+Tableau2[[#This Row],[Montant (Pres)]]</f>
        <v>0</v>
      </c>
      <c r="AC21" s="171"/>
    </row>
    <row r="22" spans="1:29" x14ac:dyDescent="0.25">
      <c r="A22" s="133" t="str">
        <f t="shared" si="1"/>
        <v/>
      </c>
      <c r="B22" s="51">
        <f>Tableau2[[#This Row],[Ecole]]</f>
        <v>0</v>
      </c>
      <c r="C22" s="160"/>
      <c r="D22" s="160"/>
      <c r="E22" s="160"/>
      <c r="F22" s="160"/>
      <c r="G22" s="160"/>
      <c r="H22" s="160"/>
      <c r="I22" s="161"/>
      <c r="J22" s="120"/>
      <c r="K22" s="56"/>
      <c r="L22" s="119">
        <f>Tableau2[[#This Row],[G (Eff Prim)]]+Tableau2[[#This Row],[F (Eff Prim)]]</f>
        <v>0</v>
      </c>
      <c r="M22" s="168"/>
      <c r="N22" s="169"/>
      <c r="O22" s="52">
        <f>Tableau2[[#This Row],[G (Eff Pres)]]+Tableau2[[#This Row],[F (Eff Pres)]]</f>
        <v>0</v>
      </c>
      <c r="P22" s="157">
        <f>Tableau2[[#This Row],[T (Eff Prim)]]+Tableau2[[#This Row],[T (Eff Pres)]]</f>
        <v>0</v>
      </c>
      <c r="Q22" s="118">
        <f>'Saisie repas'!DK77</f>
        <v>0</v>
      </c>
      <c r="R22" s="53">
        <f>'Saisie repas'!DL77</f>
        <v>0</v>
      </c>
      <c r="S22" s="52">
        <f>Tableau2[[#This Row],[G (Rep Prim)]]+Tableau2[[#This Row],[F (Rep Prim)]]</f>
        <v>0</v>
      </c>
      <c r="T22" s="119">
        <f>'Saisie repas'!DM79</f>
        <v>0</v>
      </c>
      <c r="U22" s="118">
        <f>'Saisie repas'!DN77</f>
        <v>0</v>
      </c>
      <c r="V22" s="53">
        <f>'Saisie repas'!DO77</f>
        <v>0</v>
      </c>
      <c r="W22" s="52">
        <f>Tableau2[[#This Row],[G (Rep Pres)]]+Tableau2[[#This Row],[F (Rep Pres)]]</f>
        <v>0</v>
      </c>
      <c r="X22" s="170">
        <f>'Saisie repas'!DP79</f>
        <v>0</v>
      </c>
      <c r="Y22" s="118">
        <f>Tableau2[[#This Row],[G (Rep Prim)]]+Tableau2[[#This Row],[G (Rep Pres)]]</f>
        <v>0</v>
      </c>
      <c r="Z22" s="53">
        <f>Tableau2[[#This Row],[F (Rep Prim)]]+Tableau2[[#This Row],[F (Rep Pres)]]</f>
        <v>0</v>
      </c>
      <c r="AA22" s="156">
        <f>Tableau2[[#This Row],[T (Rep Prim)]]+Tableau2[[#This Row],[T (Rep Pres)]]</f>
        <v>0</v>
      </c>
      <c r="AB22" s="157">
        <f>Tableau2[[#This Row],[Montant (Prim)]]+Tableau2[[#This Row],[Montant (Pres)]]</f>
        <v>0</v>
      </c>
      <c r="AC22" s="171"/>
    </row>
    <row r="23" spans="1:29" x14ac:dyDescent="0.25">
      <c r="A23" s="133" t="str">
        <f t="shared" si="1"/>
        <v/>
      </c>
      <c r="B23" s="51">
        <f>Tableau2[[#This Row],[Ecole]]</f>
        <v>0</v>
      </c>
      <c r="C23" s="160"/>
      <c r="D23" s="160"/>
      <c r="E23" s="160"/>
      <c r="F23" s="160"/>
      <c r="G23" s="160"/>
      <c r="H23" s="160"/>
      <c r="I23" s="161"/>
      <c r="J23" s="120"/>
      <c r="K23" s="56"/>
      <c r="L23" s="119">
        <f>Tableau2[[#This Row],[G (Eff Prim)]]+Tableau2[[#This Row],[F (Eff Prim)]]</f>
        <v>0</v>
      </c>
      <c r="M23" s="168"/>
      <c r="N23" s="169"/>
      <c r="O23" s="52">
        <f>Tableau2[[#This Row],[G (Eff Pres)]]+Tableau2[[#This Row],[F (Eff Pres)]]</f>
        <v>0</v>
      </c>
      <c r="P23" s="157">
        <f>Tableau2[[#This Row],[T (Eff Prim)]]+Tableau2[[#This Row],[T (Eff Pres)]]</f>
        <v>0</v>
      </c>
      <c r="Q23" s="118">
        <f>'Saisie repas'!DR77</f>
        <v>0</v>
      </c>
      <c r="R23" s="53">
        <f>'Saisie repas'!DS77</f>
        <v>0</v>
      </c>
      <c r="S23" s="52">
        <f>Tableau2[[#This Row],[G (Rep Prim)]]+Tableau2[[#This Row],[F (Rep Prim)]]</f>
        <v>0</v>
      </c>
      <c r="T23" s="119">
        <f>'Saisie repas'!DT79</f>
        <v>0</v>
      </c>
      <c r="U23" s="118">
        <f>'Saisie repas'!DU77</f>
        <v>0</v>
      </c>
      <c r="V23" s="53">
        <f>'Saisie repas'!DV77</f>
        <v>0</v>
      </c>
      <c r="W23" s="52">
        <f>Tableau2[[#This Row],[G (Rep Pres)]]+Tableau2[[#This Row],[F (Rep Pres)]]</f>
        <v>0</v>
      </c>
      <c r="X23" s="170">
        <f>'Saisie repas'!DW79</f>
        <v>0</v>
      </c>
      <c r="Y23" s="118">
        <f>Tableau2[[#This Row],[G (Rep Prim)]]+Tableau2[[#This Row],[G (Rep Pres)]]</f>
        <v>0</v>
      </c>
      <c r="Z23" s="53">
        <f>Tableau2[[#This Row],[F (Rep Prim)]]+Tableau2[[#This Row],[F (Rep Pres)]]</f>
        <v>0</v>
      </c>
      <c r="AA23" s="156">
        <f>Tableau2[[#This Row],[T (Rep Prim)]]+Tableau2[[#This Row],[T (Rep Pres)]]</f>
        <v>0</v>
      </c>
      <c r="AB23" s="157">
        <f>Tableau2[[#This Row],[Montant (Prim)]]+Tableau2[[#This Row],[Montant (Pres)]]</f>
        <v>0</v>
      </c>
      <c r="AC23" s="171"/>
    </row>
    <row r="24" spans="1:29" x14ac:dyDescent="0.25">
      <c r="A24" s="133" t="str">
        <f t="shared" si="1"/>
        <v/>
      </c>
      <c r="B24" s="51">
        <f>Tableau2[[#This Row],[Ecole]]</f>
        <v>0</v>
      </c>
      <c r="C24" s="160"/>
      <c r="D24" s="160"/>
      <c r="E24" s="160"/>
      <c r="F24" s="160"/>
      <c r="G24" s="160"/>
      <c r="H24" s="160"/>
      <c r="I24" s="161"/>
      <c r="J24" s="120"/>
      <c r="K24" s="56"/>
      <c r="L24" s="119">
        <f>Tableau2[[#This Row],[G (Eff Prim)]]+Tableau2[[#This Row],[F (Eff Prim)]]</f>
        <v>0</v>
      </c>
      <c r="M24" s="168"/>
      <c r="N24" s="169"/>
      <c r="O24" s="52">
        <f>Tableau2[[#This Row],[G (Eff Pres)]]+Tableau2[[#This Row],[F (Eff Pres)]]</f>
        <v>0</v>
      </c>
      <c r="P24" s="157">
        <f>Tableau2[[#This Row],[T (Eff Prim)]]+Tableau2[[#This Row],[T (Eff Pres)]]</f>
        <v>0</v>
      </c>
      <c r="Q24" s="118">
        <f>'Saisie repas'!DY77</f>
        <v>0</v>
      </c>
      <c r="R24" s="53">
        <f>'Saisie repas'!DZ77</f>
        <v>0</v>
      </c>
      <c r="S24" s="52">
        <f>Tableau2[[#This Row],[G (Rep Prim)]]+Tableau2[[#This Row],[F (Rep Prim)]]</f>
        <v>0</v>
      </c>
      <c r="T24" s="119">
        <f>'Saisie repas'!EA79</f>
        <v>0</v>
      </c>
      <c r="U24" s="118">
        <f>'Saisie repas'!EB77</f>
        <v>0</v>
      </c>
      <c r="V24" s="53">
        <f>'Saisie repas'!EC77</f>
        <v>0</v>
      </c>
      <c r="W24" s="52">
        <f>Tableau2[[#This Row],[G (Rep Pres)]]+Tableau2[[#This Row],[F (Rep Pres)]]</f>
        <v>0</v>
      </c>
      <c r="X24" s="170">
        <f>'Saisie repas'!ED79</f>
        <v>0</v>
      </c>
      <c r="Y24" s="118">
        <f>Tableau2[[#This Row],[G (Rep Prim)]]+Tableau2[[#This Row],[G (Rep Pres)]]</f>
        <v>0</v>
      </c>
      <c r="Z24" s="53">
        <f>Tableau2[[#This Row],[F (Rep Prim)]]+Tableau2[[#This Row],[F (Rep Pres)]]</f>
        <v>0</v>
      </c>
      <c r="AA24" s="156">
        <f>Tableau2[[#This Row],[T (Rep Prim)]]+Tableau2[[#This Row],[T (Rep Pres)]]</f>
        <v>0</v>
      </c>
      <c r="AB24" s="157">
        <f>Tableau2[[#This Row],[Montant (Prim)]]+Tableau2[[#This Row],[Montant (Pres)]]</f>
        <v>0</v>
      </c>
      <c r="AC24" s="171"/>
    </row>
    <row r="25" spans="1:29" ht="15.75" thickBot="1" x14ac:dyDescent="0.3">
      <c r="A25" s="133" t="str">
        <f t="shared" si="1"/>
        <v/>
      </c>
      <c r="B25" s="54">
        <f>Tableau2[[#This Row],[Ecole]]</f>
        <v>0</v>
      </c>
      <c r="C25" s="162"/>
      <c r="D25" s="162"/>
      <c r="E25" s="162"/>
      <c r="F25" s="162"/>
      <c r="G25" s="162"/>
      <c r="H25" s="162"/>
      <c r="I25" s="161"/>
      <c r="J25" s="135"/>
      <c r="K25" s="136"/>
      <c r="L25" s="137">
        <f>Tableau2[[#This Row],[G (Eff Prim)]]+Tableau2[[#This Row],[F (Eff Prim)]]</f>
        <v>0</v>
      </c>
      <c r="M25" s="135"/>
      <c r="N25" s="136"/>
      <c r="O25" s="55">
        <f>Tableau2[[#This Row],[G (Eff Pres)]]+Tableau2[[#This Row],[F (Eff Pres)]]</f>
        <v>0</v>
      </c>
      <c r="P25" s="146">
        <f>Tableau2[[#This Row],[T (Eff Prim)]]+Tableau2[[#This Row],[T (Eff Pres)]]</f>
        <v>0</v>
      </c>
      <c r="Q25" s="163">
        <f>'Saisie repas'!EF77</f>
        <v>0</v>
      </c>
      <c r="R25" s="164">
        <f>'Saisie repas'!EG77</f>
        <v>0</v>
      </c>
      <c r="S25" s="52">
        <f>Tableau2[[#This Row],[G (Rep Prim)]]+Tableau2[[#This Row],[F (Rep Prim)]]</f>
        <v>0</v>
      </c>
      <c r="T25" s="144">
        <f>'Saisie repas'!EH79</f>
        <v>0</v>
      </c>
      <c r="U25" s="138">
        <f>'Saisie repas'!EI77</f>
        <v>0</v>
      </c>
      <c r="V25" s="139">
        <f>'Saisie repas'!EJ77</f>
        <v>0</v>
      </c>
      <c r="W25" s="52">
        <f>Tableau2[[#This Row],[G (Rep Pres)]]+Tableau2[[#This Row],[F (Rep Pres)]]</f>
        <v>0</v>
      </c>
      <c r="X25" s="144">
        <f>'Saisie repas'!EK79</f>
        <v>0</v>
      </c>
      <c r="Y25" s="118">
        <f>Tableau2[[#This Row],[G (Rep Prim)]]+Tableau2[[#This Row],[G (Rep Pres)]]</f>
        <v>0</v>
      </c>
      <c r="Z25" s="53">
        <f>Tableau2[[#This Row],[F (Rep Prim)]]+Tableau2[[#This Row],[F (Rep Pres)]]</f>
        <v>0</v>
      </c>
      <c r="AA25" s="158">
        <f>Tableau2[[#This Row],[T (Rep Prim)]]+Tableau2[[#This Row],[T (Rep Pres)]]</f>
        <v>0</v>
      </c>
      <c r="AB25" s="159">
        <f>Tableau2[[#This Row],[Montant (Prim)]]+Tableau2[[#This Row],[Montant (Pres)]]</f>
        <v>0</v>
      </c>
      <c r="AC25" s="140"/>
    </row>
    <row r="26" spans="1:29" ht="16.5" thickTop="1" thickBot="1" x14ac:dyDescent="0.3">
      <c r="A26" s="148" t="s">
        <v>23</v>
      </c>
      <c r="B26" s="167"/>
      <c r="C26" s="149"/>
      <c r="D26" s="150">
        <f t="array" ref="D26">SUM(IF(COUNTIF(D6:D25,D6:D25)&lt;&gt;0,1/COUNTIF(D6:D25,D6:D25)))</f>
        <v>0.99999999999999989</v>
      </c>
      <c r="E26" s="150">
        <f t="array" ref="E26">SUM(IF(COUNTIF(E6:E25,E6:E25)&lt;&gt;0,1/COUNTIF(E6:E25,E6:E25)))</f>
        <v>2.0000000000000004</v>
      </c>
      <c r="F26" s="150">
        <f t="array" ref="F26">SUM(IF(COUNTIF(F6:F25,F6:F25)&lt;&gt;0,1/COUNTIF(F6:F25,F6:F25)))</f>
        <v>2.9999999999999996</v>
      </c>
      <c r="G26" s="150">
        <f t="array" ref="G26">SUM(IF(COUNTIF(G6:G25,G6:G25)&lt;&gt;0,1/COUNTIF(G6:G25,G6:G25)))</f>
        <v>9</v>
      </c>
      <c r="H26" s="150">
        <f t="array" ref="H26">SUM(IF(COUNTIF(H6:H25,H6:H25)&lt;&gt;0,1/COUNTIF(H6:H25,H6:H25)))</f>
        <v>10</v>
      </c>
      <c r="I26" s="151">
        <f t="array" ref="I26">SUM(IF(COUNTIF(I6:I25,I6:I25)&lt;&gt;0,1/COUNTIF(I6:I25,I6:I25)))</f>
        <v>0.99999999999999989</v>
      </c>
      <c r="J26" s="152">
        <f>SUBTOTAL(109,Tableau2[G (Eff Prim)])</f>
        <v>1033</v>
      </c>
      <c r="K26" s="153">
        <f>SUBTOTAL(109,Tableau2[F (Eff Prim)])</f>
        <v>890</v>
      </c>
      <c r="L26" s="154">
        <f>SUBTOTAL(109,Tableau2[T (Eff Prim)])</f>
        <v>1923</v>
      </c>
      <c r="M26" s="152">
        <f>SUBTOTAL(109,Tableau2[G (Eff Pres)])</f>
        <v>201</v>
      </c>
      <c r="N26" s="153">
        <f>SUBTOTAL(109,Tableau2[F (Eff Pres)])</f>
        <v>251</v>
      </c>
      <c r="O26" s="153">
        <f>SUBTOTAL(109,Tableau2[T (Eff Pres)])</f>
        <v>452</v>
      </c>
      <c r="P26" s="147">
        <f>SUBTOTAL(109,Tableau2[T (Eff Prim+Presc)])</f>
        <v>2375</v>
      </c>
      <c r="Q26" s="152">
        <f>SUBTOTAL(109,Tableau2[G (Rep Prim)])</f>
        <v>10675</v>
      </c>
      <c r="R26" s="153">
        <f>SUBTOTAL(109,Tableau2[F (Rep Prim)])</f>
        <v>8953</v>
      </c>
      <c r="S26" s="153">
        <f>SUBTOTAL(109,Tableau2[T (Rep Prim)])</f>
        <v>19628</v>
      </c>
      <c r="T26" s="154">
        <f>SUBTOTAL(109,Tableau2[Montant (Prim)])</f>
        <v>2257220</v>
      </c>
      <c r="U26" s="152">
        <f>SUBTOTAL(109,Tableau2[G (Rep Pres)])</f>
        <v>1888</v>
      </c>
      <c r="V26" s="153">
        <f>SUBTOTAL(109,Tableau2[F (Rep Pres)])</f>
        <v>2268</v>
      </c>
      <c r="W26" s="155">
        <f>SUBTOTAL(109,Tableau2[T (Rep Pres)])</f>
        <v>4156</v>
      </c>
      <c r="X26" s="154">
        <f>SUBTOTAL(109,Tableau2[Montant (Pres)])</f>
        <v>477940</v>
      </c>
      <c r="Y26" s="152">
        <f>SUBTOTAL(109,Tableau2[G (T-Prim)])</f>
        <v>12563</v>
      </c>
      <c r="Z26" s="153">
        <f>SUBTOTAL(109,Tableau2[F (T-Prim)])</f>
        <v>11221</v>
      </c>
      <c r="AA26" s="153">
        <f>SUBTOTAL(109,Tableau2[T (T-Prim)])</f>
        <v>23784</v>
      </c>
      <c r="AB26" s="154">
        <f>SUBTOTAL(109,Tableau2[Montant (T-Pres)])</f>
        <v>2735160</v>
      </c>
      <c r="AC26" s="166"/>
    </row>
    <row r="27" spans="1:29" ht="15.75" thickTop="1" x14ac:dyDescent="0.25"/>
    <row r="28" spans="1:29" x14ac:dyDescent="0.25">
      <c r="Q28" s="172"/>
      <c r="S28" s="172"/>
      <c r="U28" s="172"/>
    </row>
    <row r="30" spans="1:29" x14ac:dyDescent="0.25">
      <c r="Q30" s="173"/>
      <c r="S30" s="172"/>
    </row>
  </sheetData>
  <sheetProtection algorithmName="SHA-512" hashValue="wjvrzmpfSReocSH8Bx2eF/YXjCnGrdli8NBh/AIRrDU24Jmr6E0k7hJ9u372MJc97vvNEdlu55ClwVpZ5BGdDQ==" saltValue="spIlcqB8fCpzN6njy6C61Q==" spinCount="100000" sheet="1" objects="1" scenarios="1"/>
  <phoneticPr fontId="15" type="noConversion"/>
  <dataValidations count="2">
    <dataValidation type="custom" allowBlank="1" showInputMessage="1" showErrorMessage="1" error="MAJUSCULE UNIQUEMENT" sqref="C6:F25 H6:H25 G6:G9 G11:G25 G10" xr:uid="{634F11EF-DEF1-41D5-8C4A-937E2F5B3F8E}">
      <formula1>EXACT(UPPER(C6),C6)</formula1>
    </dataValidation>
    <dataValidation type="list" allowBlank="1" showInputMessage="1" showErrorMessage="1" sqref="I7:I25 I6" xr:uid="{E1472FA6-3834-45F6-A6FD-FCE2BB353CF7}">
      <formula1>"ETAT, PAM, SCAN-TOGO,  ADRA-TOGO"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D183-3716-4416-9AE2-C98D6ACD3282}">
  <sheetPr>
    <tabColor rgb="FF00B050"/>
  </sheetPr>
  <dimension ref="A1:ES79"/>
  <sheetViews>
    <sheetView tabSelected="1" view="pageBreakPreview" zoomScaleNormal="100" zoomScaleSheetLayoutView="100" workbookViewId="0">
      <pane xSplit="2" ySplit="7" topLeftCell="C28" activePane="bottomRight" state="frozen"/>
      <selection pane="topRight" activeCell="C1" sqref="C1"/>
      <selection pane="bottomLeft" activeCell="A8" sqref="A8"/>
      <selection pane="bottomRight" activeCell="AZ71" sqref="AZ71"/>
    </sheetView>
  </sheetViews>
  <sheetFormatPr baseColWidth="10" defaultColWidth="10.7109375" defaultRowHeight="15" x14ac:dyDescent="0.25"/>
  <cols>
    <col min="1" max="1" width="13.7109375" style="2" customWidth="1"/>
    <col min="2" max="2" width="7.42578125" style="2" bestFit="1" customWidth="1"/>
    <col min="3" max="9" width="5.85546875" style="2" customWidth="1"/>
    <col min="10" max="10" width="7.7109375" style="2" customWidth="1"/>
    <col min="11" max="142" width="5.85546875" style="2" customWidth="1"/>
    <col min="143" max="149" width="9.140625" style="2" customWidth="1"/>
    <col min="150" max="16384" width="10.7109375" style="2"/>
  </cols>
  <sheetData>
    <row r="1" spans="1:149" hidden="1" x14ac:dyDescent="0.25">
      <c r="A1" s="59"/>
      <c r="B1" s="59"/>
      <c r="C1" s="59">
        <f>B1+1</f>
        <v>1</v>
      </c>
      <c r="D1" s="59">
        <f>C1</f>
        <v>1</v>
      </c>
      <c r="E1" s="59">
        <f>D1</f>
        <v>1</v>
      </c>
      <c r="F1" s="59">
        <f t="shared" ref="F1:H1" si="0">E1</f>
        <v>1</v>
      </c>
      <c r="G1" s="59">
        <f t="shared" si="0"/>
        <v>1</v>
      </c>
      <c r="H1" s="59">
        <f t="shared" si="0"/>
        <v>1</v>
      </c>
      <c r="I1" s="59"/>
      <c r="J1" s="59">
        <f>H1+1</f>
        <v>2</v>
      </c>
      <c r="K1" s="59">
        <f>J1</f>
        <v>2</v>
      </c>
      <c r="L1" s="59">
        <f>K1</f>
        <v>2</v>
      </c>
      <c r="M1" s="59">
        <f t="shared" ref="M1:O1" si="1">L1</f>
        <v>2</v>
      </c>
      <c r="N1" s="59">
        <f t="shared" si="1"/>
        <v>2</v>
      </c>
      <c r="O1" s="59">
        <f t="shared" si="1"/>
        <v>2</v>
      </c>
      <c r="P1" s="59"/>
      <c r="Q1" s="59">
        <f>O1+1</f>
        <v>3</v>
      </c>
      <c r="R1" s="59">
        <f>Q1</f>
        <v>3</v>
      </c>
      <c r="S1" s="59">
        <f>R1</f>
        <v>3</v>
      </c>
      <c r="T1" s="59">
        <f t="shared" ref="T1:V1" si="2">S1</f>
        <v>3</v>
      </c>
      <c r="U1" s="59">
        <f t="shared" si="2"/>
        <v>3</v>
      </c>
      <c r="V1" s="59">
        <f t="shared" si="2"/>
        <v>3</v>
      </c>
      <c r="W1" s="59"/>
      <c r="X1" s="59">
        <f>V1+1</f>
        <v>4</v>
      </c>
      <c r="Y1" s="59">
        <f>X1</f>
        <v>4</v>
      </c>
      <c r="Z1" s="59">
        <f>Y1</f>
        <v>4</v>
      </c>
      <c r="AA1" s="59">
        <f t="shared" ref="AA1:AC1" si="3">Z1</f>
        <v>4</v>
      </c>
      <c r="AB1" s="59">
        <f t="shared" si="3"/>
        <v>4</v>
      </c>
      <c r="AC1" s="59">
        <f t="shared" si="3"/>
        <v>4</v>
      </c>
      <c r="AD1" s="59"/>
      <c r="AE1" s="59">
        <f>AC1+1</f>
        <v>5</v>
      </c>
      <c r="AF1" s="59">
        <f>AE1</f>
        <v>5</v>
      </c>
      <c r="AG1" s="59">
        <f>AF1</f>
        <v>5</v>
      </c>
      <c r="AH1" s="59">
        <f t="shared" ref="AH1:AJ1" si="4">AG1</f>
        <v>5</v>
      </c>
      <c r="AI1" s="59">
        <f t="shared" si="4"/>
        <v>5</v>
      </c>
      <c r="AJ1" s="59">
        <f t="shared" si="4"/>
        <v>5</v>
      </c>
      <c r="AK1" s="59"/>
      <c r="AL1" s="59">
        <f>AJ1+1</f>
        <v>6</v>
      </c>
      <c r="AM1" s="59">
        <f>AL1</f>
        <v>6</v>
      </c>
      <c r="AN1" s="59">
        <f>AM1</f>
        <v>6</v>
      </c>
      <c r="AO1" s="59">
        <f t="shared" ref="AO1:AQ1" si="5">AN1</f>
        <v>6</v>
      </c>
      <c r="AP1" s="59">
        <f t="shared" si="5"/>
        <v>6</v>
      </c>
      <c r="AQ1" s="59">
        <f t="shared" si="5"/>
        <v>6</v>
      </c>
      <c r="AR1" s="59"/>
      <c r="AS1" s="59">
        <f>AQ1+1</f>
        <v>7</v>
      </c>
      <c r="AT1" s="59">
        <f>AS1</f>
        <v>7</v>
      </c>
      <c r="AU1" s="59">
        <f>AT1</f>
        <v>7</v>
      </c>
      <c r="AV1" s="59">
        <f t="shared" ref="AV1:AX1" si="6">AU1</f>
        <v>7</v>
      </c>
      <c r="AW1" s="59">
        <f t="shared" si="6"/>
        <v>7</v>
      </c>
      <c r="AX1" s="59">
        <f t="shared" si="6"/>
        <v>7</v>
      </c>
      <c r="AY1" s="59"/>
      <c r="AZ1" s="59">
        <f>AX1+1</f>
        <v>8</v>
      </c>
      <c r="BA1" s="59">
        <f>AZ1</f>
        <v>8</v>
      </c>
      <c r="BB1" s="59">
        <f>BA1</f>
        <v>8</v>
      </c>
      <c r="BC1" s="59">
        <f t="shared" ref="BC1:BE1" si="7">BB1</f>
        <v>8</v>
      </c>
      <c r="BD1" s="59">
        <f t="shared" si="7"/>
        <v>8</v>
      </c>
      <c r="BE1" s="59">
        <f t="shared" si="7"/>
        <v>8</v>
      </c>
      <c r="BF1" s="59"/>
      <c r="BG1" s="59">
        <f>BE1+1</f>
        <v>9</v>
      </c>
      <c r="BH1" s="59">
        <f>BG1</f>
        <v>9</v>
      </c>
      <c r="BI1" s="59">
        <f>BH1</f>
        <v>9</v>
      </c>
      <c r="BJ1" s="59">
        <f t="shared" ref="BJ1:BL1" si="8">BI1</f>
        <v>9</v>
      </c>
      <c r="BK1" s="59">
        <f t="shared" si="8"/>
        <v>9</v>
      </c>
      <c r="BL1" s="59">
        <f t="shared" si="8"/>
        <v>9</v>
      </c>
      <c r="BM1" s="59"/>
      <c r="BN1" s="59">
        <f>BL1+1</f>
        <v>10</v>
      </c>
      <c r="BO1" s="59">
        <f>BN1</f>
        <v>10</v>
      </c>
      <c r="BP1" s="59">
        <f>BO1</f>
        <v>10</v>
      </c>
      <c r="BQ1" s="59">
        <f t="shared" ref="BQ1:BS1" si="9">BP1</f>
        <v>10</v>
      </c>
      <c r="BR1" s="59">
        <f t="shared" si="9"/>
        <v>10</v>
      </c>
      <c r="BS1" s="59">
        <f t="shared" si="9"/>
        <v>10</v>
      </c>
      <c r="BT1" s="59"/>
      <c r="BU1" s="59">
        <f>BS1+1</f>
        <v>11</v>
      </c>
      <c r="BV1" s="59">
        <f>BU1</f>
        <v>11</v>
      </c>
      <c r="BW1" s="59">
        <f>BV1</f>
        <v>11</v>
      </c>
      <c r="BX1" s="59">
        <f t="shared" ref="BX1:BZ1" si="10">BW1</f>
        <v>11</v>
      </c>
      <c r="BY1" s="59">
        <f t="shared" si="10"/>
        <v>11</v>
      </c>
      <c r="BZ1" s="59">
        <f t="shared" si="10"/>
        <v>11</v>
      </c>
      <c r="CA1" s="59"/>
      <c r="CB1" s="59">
        <f>BZ1+1</f>
        <v>12</v>
      </c>
      <c r="CC1" s="59">
        <f>CB1</f>
        <v>12</v>
      </c>
      <c r="CD1" s="59">
        <f>CC1</f>
        <v>12</v>
      </c>
      <c r="CE1" s="59">
        <f t="shared" ref="CE1:CG1" si="11">CD1</f>
        <v>12</v>
      </c>
      <c r="CF1" s="59">
        <f t="shared" si="11"/>
        <v>12</v>
      </c>
      <c r="CG1" s="59">
        <f t="shared" si="11"/>
        <v>12</v>
      </c>
      <c r="CH1" s="59"/>
      <c r="CI1" s="59">
        <f>CG1+1</f>
        <v>13</v>
      </c>
      <c r="CJ1" s="59">
        <f>CI1</f>
        <v>13</v>
      </c>
      <c r="CK1" s="59">
        <f>CJ1</f>
        <v>13</v>
      </c>
      <c r="CL1" s="59">
        <f t="shared" ref="CL1:CN1" si="12">CK1</f>
        <v>13</v>
      </c>
      <c r="CM1" s="59">
        <f t="shared" si="12"/>
        <v>13</v>
      </c>
      <c r="CN1" s="59">
        <f t="shared" si="12"/>
        <v>13</v>
      </c>
      <c r="CO1" s="59"/>
      <c r="CP1" s="59">
        <f>CN1+1</f>
        <v>14</v>
      </c>
      <c r="CQ1" s="59">
        <f>CP1</f>
        <v>14</v>
      </c>
      <c r="CR1" s="59">
        <f>CQ1</f>
        <v>14</v>
      </c>
      <c r="CS1" s="59">
        <f t="shared" ref="CS1:CU1" si="13">CR1</f>
        <v>14</v>
      </c>
      <c r="CT1" s="59">
        <f t="shared" si="13"/>
        <v>14</v>
      </c>
      <c r="CU1" s="59">
        <f t="shared" si="13"/>
        <v>14</v>
      </c>
      <c r="CV1" s="59"/>
      <c r="CW1" s="59">
        <f>CU1+1</f>
        <v>15</v>
      </c>
      <c r="CX1" s="59">
        <f>CW1</f>
        <v>15</v>
      </c>
      <c r="CY1" s="59">
        <f>CX1</f>
        <v>15</v>
      </c>
      <c r="CZ1" s="59">
        <f t="shared" ref="CZ1:DB1" si="14">CY1</f>
        <v>15</v>
      </c>
      <c r="DA1" s="59">
        <f t="shared" si="14"/>
        <v>15</v>
      </c>
      <c r="DB1" s="59">
        <f t="shared" si="14"/>
        <v>15</v>
      </c>
      <c r="DC1" s="59"/>
      <c r="DD1" s="59">
        <f>DB1+1</f>
        <v>16</v>
      </c>
      <c r="DE1" s="59">
        <f>DD1</f>
        <v>16</v>
      </c>
      <c r="DF1" s="59">
        <f>DE1</f>
        <v>16</v>
      </c>
      <c r="DG1" s="59">
        <f t="shared" ref="DG1" si="15">DF1</f>
        <v>16</v>
      </c>
      <c r="DH1" s="59">
        <f t="shared" ref="DH1" si="16">DG1</f>
        <v>16</v>
      </c>
      <c r="DI1" s="59">
        <f t="shared" ref="DI1" si="17">DH1</f>
        <v>16</v>
      </c>
      <c r="DJ1" s="59"/>
      <c r="DK1" s="59">
        <f>DI1+1</f>
        <v>17</v>
      </c>
      <c r="DL1" s="59">
        <f>DK1</f>
        <v>17</v>
      </c>
      <c r="DM1" s="59">
        <f>DL1</f>
        <v>17</v>
      </c>
      <c r="DN1" s="59">
        <f t="shared" ref="DN1" si="18">DM1</f>
        <v>17</v>
      </c>
      <c r="DO1" s="59">
        <f t="shared" ref="DO1" si="19">DN1</f>
        <v>17</v>
      </c>
      <c r="DP1" s="59">
        <f t="shared" ref="DP1" si="20">DO1</f>
        <v>17</v>
      </c>
      <c r="DQ1" s="59"/>
      <c r="DR1" s="59">
        <f>DP1+1</f>
        <v>18</v>
      </c>
      <c r="DS1" s="59">
        <f>DR1</f>
        <v>18</v>
      </c>
      <c r="DT1" s="59">
        <f>DS1</f>
        <v>18</v>
      </c>
      <c r="DU1" s="59">
        <f t="shared" ref="DU1" si="21">DT1</f>
        <v>18</v>
      </c>
      <c r="DV1" s="59">
        <f t="shared" ref="DV1" si="22">DU1</f>
        <v>18</v>
      </c>
      <c r="DW1" s="59">
        <f t="shared" ref="DW1" si="23">DV1</f>
        <v>18</v>
      </c>
      <c r="DX1" s="59"/>
      <c r="DY1" s="59">
        <f>DW1+1</f>
        <v>19</v>
      </c>
      <c r="DZ1" s="59">
        <f>DY1</f>
        <v>19</v>
      </c>
      <c r="EA1" s="59">
        <f>DZ1</f>
        <v>19</v>
      </c>
      <c r="EB1" s="59">
        <f t="shared" ref="EB1" si="24">EA1</f>
        <v>19</v>
      </c>
      <c r="EC1" s="59">
        <f t="shared" ref="EC1" si="25">EB1</f>
        <v>19</v>
      </c>
      <c r="ED1" s="59">
        <f t="shared" ref="ED1" si="26">EC1</f>
        <v>19</v>
      </c>
      <c r="EE1" s="59"/>
      <c r="EF1" s="59">
        <f>ED1+1</f>
        <v>20</v>
      </c>
      <c r="EG1" s="59">
        <f>EF1</f>
        <v>20</v>
      </c>
      <c r="EH1" s="59">
        <f>EG1</f>
        <v>20</v>
      </c>
      <c r="EI1" s="59">
        <f t="shared" ref="EI1" si="27">EH1</f>
        <v>20</v>
      </c>
      <c r="EJ1" s="59">
        <f t="shared" ref="EJ1" si="28">EI1</f>
        <v>20</v>
      </c>
      <c r="EK1" s="59">
        <f t="shared" ref="EK1" si="29">EJ1</f>
        <v>20</v>
      </c>
      <c r="EL1" s="59"/>
      <c r="EM1" s="59">
        <f>AQ1+1</f>
        <v>7</v>
      </c>
      <c r="EN1" s="59">
        <f>EM1</f>
        <v>7</v>
      </c>
      <c r="EO1" s="59">
        <f>EN1</f>
        <v>7</v>
      </c>
      <c r="EP1" s="59">
        <f t="shared" ref="EP1:ER1" si="30">EO1</f>
        <v>7</v>
      </c>
      <c r="EQ1" s="59">
        <f t="shared" si="30"/>
        <v>7</v>
      </c>
      <c r="ER1" s="59">
        <f t="shared" si="30"/>
        <v>7</v>
      </c>
      <c r="ES1" s="59"/>
    </row>
    <row r="2" spans="1:149" ht="15.75" x14ac:dyDescent="0.25">
      <c r="A2" s="1" t="s">
        <v>41</v>
      </c>
      <c r="L2" s="105" t="s">
        <v>43</v>
      </c>
    </row>
    <row r="3" spans="1:149" s="3" customFormat="1" ht="27.6" customHeight="1" x14ac:dyDescent="0.45">
      <c r="A3" s="191" t="s">
        <v>42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191"/>
      <c r="BQ3" s="191"/>
      <c r="BR3" s="191"/>
      <c r="BS3" s="191"/>
      <c r="BT3" s="191"/>
      <c r="BU3" s="191"/>
      <c r="BV3" s="191"/>
      <c r="BW3" s="191"/>
      <c r="BX3" s="191"/>
      <c r="BY3" s="191"/>
      <c r="BZ3" s="191"/>
      <c r="CA3" s="191"/>
      <c r="CB3" s="191"/>
      <c r="CC3" s="191"/>
      <c r="CD3" s="191"/>
      <c r="CE3" s="191"/>
      <c r="CF3" s="191"/>
      <c r="CG3" s="191"/>
      <c r="CH3" s="191"/>
      <c r="CI3" s="191"/>
      <c r="CJ3" s="191"/>
      <c r="CK3" s="191"/>
      <c r="CL3" s="191"/>
      <c r="CM3" s="191"/>
      <c r="CN3" s="191"/>
      <c r="CO3" s="191"/>
      <c r="CP3" s="191"/>
      <c r="CQ3" s="191"/>
      <c r="CR3" s="191"/>
      <c r="CS3" s="191"/>
      <c r="CT3" s="191"/>
      <c r="CU3" s="191"/>
      <c r="CV3" s="191"/>
      <c r="CW3" s="191"/>
      <c r="CX3" s="191"/>
      <c r="CY3" s="191"/>
      <c r="CZ3" s="191"/>
      <c r="DA3" s="191"/>
      <c r="DB3" s="191"/>
      <c r="DC3" s="191"/>
      <c r="DD3" s="191"/>
      <c r="DE3" s="191"/>
      <c r="DF3" s="191"/>
      <c r="DG3" s="191"/>
      <c r="DH3" s="191"/>
      <c r="DI3" s="191"/>
      <c r="DJ3" s="191"/>
      <c r="DK3" s="191"/>
      <c r="DL3" s="191"/>
      <c r="DM3" s="191"/>
      <c r="DN3" s="191"/>
      <c r="DO3" s="191"/>
      <c r="DP3" s="191"/>
      <c r="DQ3" s="191"/>
      <c r="DR3" s="191"/>
      <c r="DS3" s="191"/>
      <c r="DT3" s="191"/>
      <c r="DU3" s="191"/>
      <c r="DV3" s="191"/>
      <c r="DW3" s="191"/>
      <c r="DX3" s="191"/>
      <c r="DY3" s="191"/>
      <c r="DZ3" s="191"/>
      <c r="EA3" s="191"/>
      <c r="EB3" s="191"/>
      <c r="EC3" s="191"/>
      <c r="ED3" s="191"/>
      <c r="EE3" s="191"/>
      <c r="EF3" s="191"/>
      <c r="EG3" s="191"/>
      <c r="EH3" s="191"/>
      <c r="EI3" s="191"/>
      <c r="EJ3" s="191"/>
      <c r="EK3" s="191"/>
      <c r="EL3" s="191"/>
      <c r="EM3" s="191"/>
      <c r="EN3" s="191"/>
      <c r="EO3" s="191"/>
      <c r="EP3" s="191"/>
      <c r="EQ3" s="191"/>
      <c r="ER3" s="191"/>
      <c r="ES3" s="41"/>
    </row>
    <row r="4" spans="1:149" ht="15.75" thickBot="1" x14ac:dyDescent="0.3">
      <c r="C4" s="2">
        <v>1</v>
      </c>
      <c r="J4" s="2">
        <f>C4+1</f>
        <v>2</v>
      </c>
      <c r="Q4" s="2">
        <f>J4+1</f>
        <v>3</v>
      </c>
      <c r="X4" s="2">
        <f>Q4+1</f>
        <v>4</v>
      </c>
      <c r="AE4" s="2">
        <f>X4+1</f>
        <v>5</v>
      </c>
      <c r="AL4" s="2">
        <f>AE4+1</f>
        <v>6</v>
      </c>
      <c r="AS4" s="2">
        <f t="shared" ref="AS4" si="31">AL4+1</f>
        <v>7</v>
      </c>
      <c r="AZ4" s="2">
        <f t="shared" ref="AZ4" si="32">AS4+1</f>
        <v>8</v>
      </c>
      <c r="BG4" s="2">
        <f t="shared" ref="BG4" si="33">AZ4+1</f>
        <v>9</v>
      </c>
      <c r="BN4" s="2">
        <f t="shared" ref="BN4" si="34">BG4+1</f>
        <v>10</v>
      </c>
      <c r="BU4" s="2">
        <f t="shared" ref="BU4" si="35">BN4+1</f>
        <v>11</v>
      </c>
      <c r="CB4" s="2">
        <f t="shared" ref="CB4" si="36">BU4+1</f>
        <v>12</v>
      </c>
      <c r="CI4" s="2">
        <f t="shared" ref="CI4" si="37">CB4+1</f>
        <v>13</v>
      </c>
      <c r="CP4" s="2">
        <f t="shared" ref="CP4" si="38">CI4+1</f>
        <v>14</v>
      </c>
      <c r="CW4" s="2">
        <f t="shared" ref="CW4" si="39">CP4+1</f>
        <v>15</v>
      </c>
      <c r="DD4" s="2">
        <f t="shared" ref="DD4" si="40">CW4+1</f>
        <v>16</v>
      </c>
      <c r="DK4" s="2">
        <f t="shared" ref="DK4" si="41">DD4+1</f>
        <v>17</v>
      </c>
      <c r="DR4" s="2">
        <f t="shared" ref="DR4" si="42">DK4+1</f>
        <v>18</v>
      </c>
      <c r="DY4" s="2">
        <f t="shared" ref="DY4" si="43">DR4+1</f>
        <v>19</v>
      </c>
      <c r="EF4" s="2">
        <f t="shared" ref="EF4" si="44">DY4+1</f>
        <v>20</v>
      </c>
    </row>
    <row r="5" spans="1:149" ht="22.5" thickTop="1" thickBot="1" x14ac:dyDescent="0.3">
      <c r="C5" s="81" t="str">
        <f>IFERROR(VLOOKUP(C1,Tableau2[],8,FALSE),"")</f>
        <v>EPP SANGOUL</v>
      </c>
      <c r="D5" s="82"/>
      <c r="E5" s="82"/>
      <c r="F5" s="82"/>
      <c r="G5" s="82"/>
      <c r="H5" s="82"/>
      <c r="I5" s="83"/>
      <c r="J5" s="84" t="str">
        <f>IFERROR(VLOOKUP(J1,Tableau2[],8,FALSE),"")</f>
        <v>EPP SAIBOUDE G/A</v>
      </c>
      <c r="K5" s="85"/>
      <c r="L5" s="85"/>
      <c r="M5" s="85"/>
      <c r="N5" s="85"/>
      <c r="O5" s="85"/>
      <c r="P5" s="86"/>
      <c r="Q5" s="81" t="str">
        <f>IFERROR(VLOOKUP(Q1,Tableau2[],8,FALSE),"")</f>
        <v>EPP TCHETCHEKOU</v>
      </c>
      <c r="R5" s="82"/>
      <c r="S5" s="82"/>
      <c r="T5" s="82"/>
      <c r="U5" s="82"/>
      <c r="V5" s="82"/>
      <c r="W5" s="83"/>
      <c r="X5" s="84" t="str">
        <f>IFERROR(VLOOKUP(X1,Tableau2[],8,FALSE),"")</f>
        <v>EPP IPOUALI</v>
      </c>
      <c r="Y5" s="85"/>
      <c r="Z5" s="85"/>
      <c r="AA5" s="85"/>
      <c r="AB5" s="85"/>
      <c r="AC5" s="85"/>
      <c r="AD5" s="86"/>
      <c r="AE5" s="81" t="str">
        <f>IFERROR(VLOOKUP(AE1,Tableau2[],8,FALSE),"")</f>
        <v>EPP KONI</v>
      </c>
      <c r="AF5" s="82"/>
      <c r="AG5" s="82"/>
      <c r="AH5" s="82"/>
      <c r="AI5" s="82"/>
      <c r="AJ5" s="82"/>
      <c r="AK5" s="103"/>
      <c r="AL5" s="84" t="str">
        <f>IFERROR(VLOOKUP(AL1,Tableau2[],8,FALSE),"")</f>
        <v>EPP NABOU</v>
      </c>
      <c r="AM5" s="85"/>
      <c r="AN5" s="85"/>
      <c r="AO5" s="85"/>
      <c r="AP5" s="85"/>
      <c r="AQ5" s="85"/>
      <c r="AR5" s="104"/>
      <c r="AS5" s="81" t="str">
        <f>IFERROR(VLOOKUP(AS1,Tableau2[],8,FALSE),"")</f>
        <v>EPP TAKA</v>
      </c>
      <c r="AT5" s="82"/>
      <c r="AU5" s="82"/>
      <c r="AV5" s="82"/>
      <c r="AW5" s="82"/>
      <c r="AX5" s="82"/>
      <c r="AY5" s="83"/>
      <c r="AZ5" s="84" t="str">
        <f>IFERROR(VLOOKUP(AZ1,Tableau2[],8,FALSE),"")</f>
        <v>EPP TINDJASSE LAO G/A/B</v>
      </c>
      <c r="BA5" s="85"/>
      <c r="BB5" s="85"/>
      <c r="BC5" s="85"/>
      <c r="BD5" s="85"/>
      <c r="BE5" s="86"/>
      <c r="BF5" s="85"/>
      <c r="BG5" s="81" t="str">
        <f>IFERROR(VLOOKUP(BG1,Tableau2[],8,FALSE),"")</f>
        <v>EPP TINDJASSE KATABINI G/A</v>
      </c>
      <c r="BH5" s="82"/>
      <c r="BI5" s="82"/>
      <c r="BJ5" s="82"/>
      <c r="BK5" s="82"/>
      <c r="BL5" s="83"/>
      <c r="BM5" s="82"/>
      <c r="BN5" s="84" t="str">
        <f>IFERROR(VLOOKUP(BN1,Tableau2[],8,FALSE),"")</f>
        <v>EPP TINDJASSE KATABINI G/B</v>
      </c>
      <c r="BO5" s="85"/>
      <c r="BP5" s="85"/>
      <c r="BQ5" s="85"/>
      <c r="BR5" s="85"/>
      <c r="BS5" s="86"/>
      <c r="BT5" s="85"/>
      <c r="BU5" s="81" t="str">
        <f>IFERROR(VLOOKUP(BU1,Tableau2[],8,FALSE),"")</f>
        <v/>
      </c>
      <c r="BV5" s="82"/>
      <c r="BW5" s="82"/>
      <c r="BX5" s="82"/>
      <c r="BY5" s="82"/>
      <c r="BZ5" s="83"/>
      <c r="CA5" s="82"/>
      <c r="CB5" s="84" t="str">
        <f>IFERROR(VLOOKUP(CB1,Tableau2[],8,FALSE),"")</f>
        <v/>
      </c>
      <c r="CC5" s="85"/>
      <c r="CD5" s="85"/>
      <c r="CE5" s="85"/>
      <c r="CF5" s="85"/>
      <c r="CG5" s="86"/>
      <c r="CH5" s="85"/>
      <c r="CI5" s="81" t="str">
        <f>IFERROR(VLOOKUP(CI1,Tableau2[],8,FALSE),"")</f>
        <v/>
      </c>
      <c r="CJ5" s="82"/>
      <c r="CK5" s="82"/>
      <c r="CL5" s="82"/>
      <c r="CM5" s="82"/>
      <c r="CN5" s="83"/>
      <c r="CO5" s="82"/>
      <c r="CP5" s="84" t="str">
        <f>IFERROR(VLOOKUP(CP1,Tableau2[],8,FALSE),"")</f>
        <v/>
      </c>
      <c r="CQ5" s="85"/>
      <c r="CR5" s="85"/>
      <c r="CS5" s="85"/>
      <c r="CT5" s="85"/>
      <c r="CU5" s="86"/>
      <c r="CV5" s="85"/>
      <c r="CW5" s="81" t="str">
        <f>IFERROR(VLOOKUP(CW1,Tableau2[],8,FALSE),"")</f>
        <v/>
      </c>
      <c r="CX5" s="82"/>
      <c r="CY5" s="82"/>
      <c r="CZ5" s="82"/>
      <c r="DA5" s="82"/>
      <c r="DB5" s="83"/>
      <c r="DC5" s="82"/>
      <c r="DD5" s="84" t="str">
        <f>IFERROR(VLOOKUP(DD1,Tableau2[],8,FALSE),"")</f>
        <v/>
      </c>
      <c r="DE5" s="85"/>
      <c r="DF5" s="85"/>
      <c r="DG5" s="85"/>
      <c r="DH5" s="85"/>
      <c r="DI5" s="85"/>
      <c r="DJ5" s="86"/>
      <c r="DK5" s="81" t="str">
        <f>IFERROR(VLOOKUP(DK1,Tableau2[],8,FALSE),"")</f>
        <v/>
      </c>
      <c r="DL5" s="82"/>
      <c r="DM5" s="82"/>
      <c r="DN5" s="82"/>
      <c r="DO5" s="82"/>
      <c r="DP5" s="83"/>
      <c r="DQ5" s="82"/>
      <c r="DR5" s="84" t="str">
        <f>IFERROR(VLOOKUP(DR1,Tableau2[],8,FALSE),"")</f>
        <v/>
      </c>
      <c r="DS5" s="85"/>
      <c r="DT5" s="85"/>
      <c r="DU5" s="85"/>
      <c r="DV5" s="85"/>
      <c r="DW5" s="85"/>
      <c r="DX5" s="86"/>
      <c r="DY5" s="81" t="str">
        <f>IFERROR(VLOOKUP(DY1,Tableau2[],8,FALSE),"")</f>
        <v/>
      </c>
      <c r="DZ5" s="82"/>
      <c r="EA5" s="82"/>
      <c r="EB5" s="82"/>
      <c r="EC5" s="82"/>
      <c r="ED5" s="83"/>
      <c r="EE5" s="82"/>
      <c r="EF5" s="84" t="str">
        <f>IFERROR(VLOOKUP(EF1,Tableau2[],8,FALSE),"")</f>
        <v/>
      </c>
      <c r="EG5" s="85"/>
      <c r="EH5" s="85"/>
      <c r="EI5" s="85"/>
      <c r="EJ5" s="85"/>
      <c r="EK5" s="85"/>
      <c r="EL5" s="86"/>
      <c r="EM5" s="87" t="s">
        <v>7</v>
      </c>
      <c r="EN5" s="88"/>
      <c r="EO5" s="88"/>
      <c r="EP5" s="88"/>
      <c r="EQ5" s="88"/>
      <c r="ER5" s="89"/>
      <c r="ES5" s="90"/>
    </row>
    <row r="6" spans="1:149" ht="21.75" thickBot="1" x14ac:dyDescent="0.3">
      <c r="A6" s="182" t="s">
        <v>2</v>
      </c>
      <c r="B6" s="184" t="s">
        <v>3</v>
      </c>
      <c r="C6" s="91" t="s">
        <v>11</v>
      </c>
      <c r="D6" s="92"/>
      <c r="E6" s="93"/>
      <c r="F6" s="94" t="s">
        <v>12</v>
      </c>
      <c r="G6" s="90"/>
      <c r="H6" s="95"/>
      <c r="I6" s="95"/>
      <c r="J6" s="91" t="s">
        <v>11</v>
      </c>
      <c r="K6" s="92"/>
      <c r="L6" s="93"/>
      <c r="M6" s="94" t="s">
        <v>12</v>
      </c>
      <c r="N6" s="90"/>
      <c r="O6" s="95"/>
      <c r="P6" s="95"/>
      <c r="Q6" s="91" t="s">
        <v>11</v>
      </c>
      <c r="R6" s="92"/>
      <c r="S6" s="93"/>
      <c r="T6" s="94" t="s">
        <v>12</v>
      </c>
      <c r="U6" s="90"/>
      <c r="V6" s="95"/>
      <c r="W6" s="90"/>
      <c r="X6" s="91" t="s">
        <v>11</v>
      </c>
      <c r="Y6" s="92"/>
      <c r="Z6" s="93"/>
      <c r="AA6" s="94" t="s">
        <v>12</v>
      </c>
      <c r="AB6" s="90"/>
      <c r="AC6" s="95"/>
      <c r="AD6" s="90"/>
      <c r="AE6" s="91" t="s">
        <v>11</v>
      </c>
      <c r="AF6" s="92"/>
      <c r="AG6" s="93"/>
      <c r="AH6" s="94" t="s">
        <v>12</v>
      </c>
      <c r="AI6" s="90"/>
      <c r="AJ6" s="95"/>
      <c r="AK6" s="90"/>
      <c r="AL6" s="91" t="s">
        <v>11</v>
      </c>
      <c r="AM6" s="92"/>
      <c r="AN6" s="93"/>
      <c r="AO6" s="94" t="s">
        <v>12</v>
      </c>
      <c r="AP6" s="90"/>
      <c r="AQ6" s="95"/>
      <c r="AR6" s="90"/>
      <c r="AS6" s="91" t="s">
        <v>11</v>
      </c>
      <c r="AT6" s="92"/>
      <c r="AU6" s="93"/>
      <c r="AV6" s="94" t="s">
        <v>12</v>
      </c>
      <c r="AW6" s="90"/>
      <c r="AX6" s="95"/>
      <c r="AY6" s="90"/>
      <c r="AZ6" s="91" t="s">
        <v>11</v>
      </c>
      <c r="BA6" s="92"/>
      <c r="BB6" s="93"/>
      <c r="BC6" s="94" t="s">
        <v>12</v>
      </c>
      <c r="BD6" s="90"/>
      <c r="BE6" s="95"/>
      <c r="BF6" s="90"/>
      <c r="BG6" s="91" t="s">
        <v>11</v>
      </c>
      <c r="BH6" s="92"/>
      <c r="BI6" s="93"/>
      <c r="BJ6" s="94" t="s">
        <v>12</v>
      </c>
      <c r="BK6" s="90"/>
      <c r="BL6" s="95"/>
      <c r="BM6" s="90"/>
      <c r="BN6" s="91" t="s">
        <v>11</v>
      </c>
      <c r="BO6" s="92"/>
      <c r="BP6" s="93"/>
      <c r="BQ6" s="94" t="s">
        <v>12</v>
      </c>
      <c r="BR6" s="90"/>
      <c r="BS6" s="95"/>
      <c r="BT6" s="90"/>
      <c r="BU6" s="91" t="s">
        <v>11</v>
      </c>
      <c r="BV6" s="92"/>
      <c r="BW6" s="93"/>
      <c r="BX6" s="94" t="s">
        <v>12</v>
      </c>
      <c r="BY6" s="90"/>
      <c r="BZ6" s="95"/>
      <c r="CA6" s="90"/>
      <c r="CB6" s="91" t="s">
        <v>11</v>
      </c>
      <c r="CC6" s="92"/>
      <c r="CD6" s="93"/>
      <c r="CE6" s="94" t="s">
        <v>12</v>
      </c>
      <c r="CF6" s="90"/>
      <c r="CG6" s="95"/>
      <c r="CH6" s="90"/>
      <c r="CI6" s="91" t="s">
        <v>11</v>
      </c>
      <c r="CJ6" s="92"/>
      <c r="CK6" s="93"/>
      <c r="CL6" s="94" t="s">
        <v>12</v>
      </c>
      <c r="CM6" s="90"/>
      <c r="CN6" s="95"/>
      <c r="CO6" s="90"/>
      <c r="CP6" s="91" t="s">
        <v>11</v>
      </c>
      <c r="CQ6" s="92"/>
      <c r="CR6" s="93"/>
      <c r="CS6" s="94" t="s">
        <v>12</v>
      </c>
      <c r="CT6" s="90"/>
      <c r="CU6" s="95"/>
      <c r="CV6" s="90"/>
      <c r="CW6" s="91" t="s">
        <v>11</v>
      </c>
      <c r="CX6" s="92"/>
      <c r="CY6" s="93"/>
      <c r="CZ6" s="94" t="s">
        <v>65</v>
      </c>
      <c r="DA6" s="90"/>
      <c r="DB6" s="95"/>
      <c r="DC6" s="90"/>
      <c r="DD6" s="91" t="s">
        <v>64</v>
      </c>
      <c r="DE6" s="92"/>
      <c r="DF6" s="93"/>
      <c r="DG6" s="94" t="s">
        <v>12</v>
      </c>
      <c r="DH6" s="90"/>
      <c r="DI6" s="95"/>
      <c r="DJ6" s="90"/>
      <c r="DK6" s="91" t="s">
        <v>11</v>
      </c>
      <c r="DL6" s="92"/>
      <c r="DM6" s="93"/>
      <c r="DN6" s="94" t="s">
        <v>12</v>
      </c>
      <c r="DO6" s="90"/>
      <c r="DP6" s="95"/>
      <c r="DQ6" s="90"/>
      <c r="DR6" s="91" t="s">
        <v>11</v>
      </c>
      <c r="DS6" s="92"/>
      <c r="DT6" s="93"/>
      <c r="DU6" s="94" t="s">
        <v>12</v>
      </c>
      <c r="DV6" s="90"/>
      <c r="DW6" s="95"/>
      <c r="DX6" s="90"/>
      <c r="DY6" s="91" t="s">
        <v>11</v>
      </c>
      <c r="DZ6" s="92"/>
      <c r="EA6" s="93"/>
      <c r="EB6" s="94" t="s">
        <v>12</v>
      </c>
      <c r="EC6" s="90"/>
      <c r="ED6" s="95"/>
      <c r="EE6" s="90"/>
      <c r="EF6" s="91" t="s">
        <v>11</v>
      </c>
      <c r="EG6" s="92"/>
      <c r="EH6" s="93"/>
      <c r="EI6" s="94" t="s">
        <v>12</v>
      </c>
      <c r="EJ6" s="90"/>
      <c r="EK6" s="95"/>
      <c r="EL6" s="90"/>
      <c r="EM6" s="91" t="s">
        <v>11</v>
      </c>
      <c r="EN6" s="92"/>
      <c r="EO6" s="93"/>
      <c r="EP6" s="94" t="s">
        <v>12</v>
      </c>
      <c r="EQ6" s="90"/>
      <c r="ER6" s="95"/>
      <c r="ES6" s="90"/>
    </row>
    <row r="7" spans="1:149" ht="15.75" thickBot="1" x14ac:dyDescent="0.3">
      <c r="A7" s="183"/>
      <c r="B7" s="185"/>
      <c r="C7" s="96" t="s">
        <v>8</v>
      </c>
      <c r="D7" s="97" t="s">
        <v>9</v>
      </c>
      <c r="E7" s="98" t="s">
        <v>10</v>
      </c>
      <c r="F7" s="99" t="s">
        <v>8</v>
      </c>
      <c r="G7" s="100" t="s">
        <v>9</v>
      </c>
      <c r="H7" s="100" t="s">
        <v>10</v>
      </c>
      <c r="I7" s="101" t="s">
        <v>23</v>
      </c>
      <c r="J7" s="96" t="s">
        <v>8</v>
      </c>
      <c r="K7" s="97" t="s">
        <v>9</v>
      </c>
      <c r="L7" s="98" t="s">
        <v>10</v>
      </c>
      <c r="M7" s="99" t="s">
        <v>8</v>
      </c>
      <c r="N7" s="100" t="s">
        <v>9</v>
      </c>
      <c r="O7" s="100" t="s">
        <v>10</v>
      </c>
      <c r="P7" s="101" t="s">
        <v>23</v>
      </c>
      <c r="Q7" s="96" t="s">
        <v>8</v>
      </c>
      <c r="R7" s="97" t="s">
        <v>9</v>
      </c>
      <c r="S7" s="98" t="s">
        <v>10</v>
      </c>
      <c r="T7" s="99" t="s">
        <v>8</v>
      </c>
      <c r="U7" s="100" t="s">
        <v>9</v>
      </c>
      <c r="V7" s="100" t="s">
        <v>10</v>
      </c>
      <c r="W7" s="101" t="s">
        <v>23</v>
      </c>
      <c r="X7" s="96" t="s">
        <v>8</v>
      </c>
      <c r="Y7" s="97" t="s">
        <v>9</v>
      </c>
      <c r="Z7" s="98" t="s">
        <v>10</v>
      </c>
      <c r="AA7" s="99" t="s">
        <v>8</v>
      </c>
      <c r="AB7" s="100" t="s">
        <v>9</v>
      </c>
      <c r="AC7" s="100" t="s">
        <v>10</v>
      </c>
      <c r="AD7" s="101" t="s">
        <v>23</v>
      </c>
      <c r="AE7" s="96" t="s">
        <v>8</v>
      </c>
      <c r="AF7" s="97" t="s">
        <v>9</v>
      </c>
      <c r="AG7" s="98" t="s">
        <v>10</v>
      </c>
      <c r="AH7" s="99" t="s">
        <v>8</v>
      </c>
      <c r="AI7" s="100" t="s">
        <v>9</v>
      </c>
      <c r="AJ7" s="100" t="s">
        <v>10</v>
      </c>
      <c r="AK7" s="101" t="s">
        <v>23</v>
      </c>
      <c r="AL7" s="96" t="s">
        <v>8</v>
      </c>
      <c r="AM7" s="97" t="s">
        <v>9</v>
      </c>
      <c r="AN7" s="98" t="s">
        <v>10</v>
      </c>
      <c r="AO7" s="99" t="s">
        <v>8</v>
      </c>
      <c r="AP7" s="100" t="s">
        <v>9</v>
      </c>
      <c r="AQ7" s="100" t="s">
        <v>10</v>
      </c>
      <c r="AR7" s="101" t="s">
        <v>23</v>
      </c>
      <c r="AS7" s="96" t="s">
        <v>8</v>
      </c>
      <c r="AT7" s="97" t="s">
        <v>9</v>
      </c>
      <c r="AU7" s="98" t="s">
        <v>10</v>
      </c>
      <c r="AV7" s="99" t="s">
        <v>8</v>
      </c>
      <c r="AW7" s="100" t="s">
        <v>9</v>
      </c>
      <c r="AX7" s="100" t="s">
        <v>10</v>
      </c>
      <c r="AY7" s="101" t="s">
        <v>23</v>
      </c>
      <c r="AZ7" s="96" t="s">
        <v>8</v>
      </c>
      <c r="BA7" s="97" t="s">
        <v>9</v>
      </c>
      <c r="BB7" s="98" t="s">
        <v>10</v>
      </c>
      <c r="BC7" s="99" t="s">
        <v>8</v>
      </c>
      <c r="BD7" s="100" t="s">
        <v>9</v>
      </c>
      <c r="BE7" s="100" t="s">
        <v>10</v>
      </c>
      <c r="BF7" s="101" t="s">
        <v>23</v>
      </c>
      <c r="BG7" s="96" t="s">
        <v>8</v>
      </c>
      <c r="BH7" s="97" t="s">
        <v>9</v>
      </c>
      <c r="BI7" s="98" t="s">
        <v>10</v>
      </c>
      <c r="BJ7" s="99" t="s">
        <v>8</v>
      </c>
      <c r="BK7" s="100" t="s">
        <v>9</v>
      </c>
      <c r="BL7" s="100" t="s">
        <v>10</v>
      </c>
      <c r="BM7" s="101" t="s">
        <v>23</v>
      </c>
      <c r="BN7" s="96" t="s">
        <v>8</v>
      </c>
      <c r="BO7" s="97" t="s">
        <v>9</v>
      </c>
      <c r="BP7" s="98" t="s">
        <v>10</v>
      </c>
      <c r="BQ7" s="99" t="s">
        <v>8</v>
      </c>
      <c r="BR7" s="100" t="s">
        <v>9</v>
      </c>
      <c r="BS7" s="100" t="s">
        <v>10</v>
      </c>
      <c r="BT7" s="101" t="s">
        <v>23</v>
      </c>
      <c r="BU7" s="96" t="s">
        <v>8</v>
      </c>
      <c r="BV7" s="97" t="s">
        <v>9</v>
      </c>
      <c r="BW7" s="98" t="s">
        <v>10</v>
      </c>
      <c r="BX7" s="99" t="s">
        <v>8</v>
      </c>
      <c r="BY7" s="100" t="s">
        <v>9</v>
      </c>
      <c r="BZ7" s="100" t="s">
        <v>10</v>
      </c>
      <c r="CA7" s="101" t="s">
        <v>23</v>
      </c>
      <c r="CB7" s="96" t="s">
        <v>8</v>
      </c>
      <c r="CC7" s="97" t="s">
        <v>9</v>
      </c>
      <c r="CD7" s="98" t="s">
        <v>10</v>
      </c>
      <c r="CE7" s="99" t="s">
        <v>8</v>
      </c>
      <c r="CF7" s="100" t="s">
        <v>9</v>
      </c>
      <c r="CG7" s="100" t="s">
        <v>10</v>
      </c>
      <c r="CH7" s="101" t="s">
        <v>23</v>
      </c>
      <c r="CI7" s="96" t="s">
        <v>8</v>
      </c>
      <c r="CJ7" s="97" t="s">
        <v>9</v>
      </c>
      <c r="CK7" s="98" t="s">
        <v>10</v>
      </c>
      <c r="CL7" s="99" t="s">
        <v>8</v>
      </c>
      <c r="CM7" s="100" t="s">
        <v>9</v>
      </c>
      <c r="CN7" s="100" t="s">
        <v>10</v>
      </c>
      <c r="CO7" s="101" t="s">
        <v>23</v>
      </c>
      <c r="CP7" s="96" t="s">
        <v>8</v>
      </c>
      <c r="CQ7" s="97" t="s">
        <v>9</v>
      </c>
      <c r="CR7" s="98" t="s">
        <v>10</v>
      </c>
      <c r="CS7" s="99" t="s">
        <v>8</v>
      </c>
      <c r="CT7" s="100" t="s">
        <v>9</v>
      </c>
      <c r="CU7" s="100" t="s">
        <v>10</v>
      </c>
      <c r="CV7" s="101" t="s">
        <v>23</v>
      </c>
      <c r="CW7" s="96" t="s">
        <v>8</v>
      </c>
      <c r="CX7" s="97" t="s">
        <v>9</v>
      </c>
      <c r="CY7" s="98" t="s">
        <v>10</v>
      </c>
      <c r="CZ7" s="99" t="s">
        <v>8</v>
      </c>
      <c r="DA7" s="100" t="s">
        <v>9</v>
      </c>
      <c r="DB7" s="100" t="s">
        <v>10</v>
      </c>
      <c r="DC7" s="101" t="s">
        <v>23</v>
      </c>
      <c r="DD7" s="96" t="s">
        <v>8</v>
      </c>
      <c r="DE7" s="97" t="s">
        <v>9</v>
      </c>
      <c r="DF7" s="98" t="s">
        <v>10</v>
      </c>
      <c r="DG7" s="99" t="s">
        <v>8</v>
      </c>
      <c r="DH7" s="100" t="s">
        <v>9</v>
      </c>
      <c r="DI7" s="100" t="s">
        <v>10</v>
      </c>
      <c r="DJ7" s="101" t="s">
        <v>23</v>
      </c>
      <c r="DK7" s="96" t="s">
        <v>8</v>
      </c>
      <c r="DL7" s="97" t="s">
        <v>9</v>
      </c>
      <c r="DM7" s="98" t="s">
        <v>10</v>
      </c>
      <c r="DN7" s="99" t="s">
        <v>8</v>
      </c>
      <c r="DO7" s="100" t="s">
        <v>9</v>
      </c>
      <c r="DP7" s="100" t="s">
        <v>10</v>
      </c>
      <c r="DQ7" s="101" t="s">
        <v>23</v>
      </c>
      <c r="DR7" s="96" t="s">
        <v>8</v>
      </c>
      <c r="DS7" s="97" t="s">
        <v>9</v>
      </c>
      <c r="DT7" s="98" t="s">
        <v>10</v>
      </c>
      <c r="DU7" s="99" t="s">
        <v>8</v>
      </c>
      <c r="DV7" s="100" t="s">
        <v>9</v>
      </c>
      <c r="DW7" s="100" t="s">
        <v>10</v>
      </c>
      <c r="DX7" s="101" t="s">
        <v>23</v>
      </c>
      <c r="DY7" s="96" t="s">
        <v>8</v>
      </c>
      <c r="DZ7" s="97" t="s">
        <v>9</v>
      </c>
      <c r="EA7" s="98" t="s">
        <v>10</v>
      </c>
      <c r="EB7" s="99" t="s">
        <v>8</v>
      </c>
      <c r="EC7" s="100" t="s">
        <v>9</v>
      </c>
      <c r="ED7" s="100" t="s">
        <v>10</v>
      </c>
      <c r="EE7" s="101" t="s">
        <v>23</v>
      </c>
      <c r="EF7" s="96" t="s">
        <v>8</v>
      </c>
      <c r="EG7" s="97" t="s">
        <v>9</v>
      </c>
      <c r="EH7" s="98" t="s">
        <v>10</v>
      </c>
      <c r="EI7" s="99" t="s">
        <v>8</v>
      </c>
      <c r="EJ7" s="100" t="s">
        <v>9</v>
      </c>
      <c r="EK7" s="100" t="s">
        <v>10</v>
      </c>
      <c r="EL7" s="101" t="s">
        <v>23</v>
      </c>
      <c r="EM7" s="96" t="s">
        <v>8</v>
      </c>
      <c r="EN7" s="97" t="s">
        <v>9</v>
      </c>
      <c r="EO7" s="98" t="s">
        <v>10</v>
      </c>
      <c r="EP7" s="99" t="s">
        <v>8</v>
      </c>
      <c r="EQ7" s="100" t="s">
        <v>9</v>
      </c>
      <c r="ER7" s="100" t="s">
        <v>10</v>
      </c>
      <c r="ES7" s="101" t="s">
        <v>23</v>
      </c>
    </row>
    <row r="8" spans="1:149" ht="14.45" customHeight="1" x14ac:dyDescent="0.25">
      <c r="A8" s="189">
        <v>45293</v>
      </c>
      <c r="B8" s="15" t="s">
        <v>5</v>
      </c>
      <c r="C8" s="102"/>
      <c r="D8" s="23"/>
      <c r="E8" s="29">
        <f>C8+D8</f>
        <v>0</v>
      </c>
      <c r="F8" s="102"/>
      <c r="G8" s="23"/>
      <c r="H8" s="29">
        <f>F8+G8</f>
        <v>0</v>
      </c>
      <c r="I8" s="36">
        <f>E8+H8</f>
        <v>0</v>
      </c>
      <c r="J8" s="102"/>
      <c r="K8" s="23"/>
      <c r="L8" s="18">
        <f>J8+K8</f>
        <v>0</v>
      </c>
      <c r="M8" s="102"/>
      <c r="N8" s="23"/>
      <c r="O8" s="29">
        <f>M8+N8</f>
        <v>0</v>
      </c>
      <c r="P8" s="36">
        <f>L8+O8</f>
        <v>0</v>
      </c>
      <c r="Q8" s="102"/>
      <c r="R8" s="23"/>
      <c r="S8" s="29">
        <f>Q8+R8</f>
        <v>0</v>
      </c>
      <c r="T8" s="102"/>
      <c r="U8" s="23"/>
      <c r="V8" s="29">
        <f>T8+U8</f>
        <v>0</v>
      </c>
      <c r="W8" s="36">
        <f>S8+V8</f>
        <v>0</v>
      </c>
      <c r="X8" s="102"/>
      <c r="Y8" s="23"/>
      <c r="Z8" s="29">
        <f>X8+Y8</f>
        <v>0</v>
      </c>
      <c r="AA8" s="102"/>
      <c r="AB8" s="23"/>
      <c r="AC8" s="29">
        <f>AA8+AB8</f>
        <v>0</v>
      </c>
      <c r="AD8" s="36">
        <f>Z8+AC8</f>
        <v>0</v>
      </c>
      <c r="AE8" s="102"/>
      <c r="AF8" s="23"/>
      <c r="AG8" s="29">
        <f>AE8+AF8</f>
        <v>0</v>
      </c>
      <c r="AH8" s="102"/>
      <c r="AI8" s="23"/>
      <c r="AJ8" s="29">
        <f>AH8+AI8</f>
        <v>0</v>
      </c>
      <c r="AK8" s="36">
        <f>AG8+AJ8</f>
        <v>0</v>
      </c>
      <c r="AL8" s="102"/>
      <c r="AM8" s="23"/>
      <c r="AN8" s="29">
        <f>AL8+AM8</f>
        <v>0</v>
      </c>
      <c r="AO8" s="102"/>
      <c r="AP8" s="23"/>
      <c r="AQ8" s="29">
        <f>AO8+AP8</f>
        <v>0</v>
      </c>
      <c r="AR8" s="36">
        <f>AN8+AQ8</f>
        <v>0</v>
      </c>
      <c r="AS8" s="102"/>
      <c r="AT8" s="23"/>
      <c r="AU8" s="29">
        <f>AS8+AT8</f>
        <v>0</v>
      </c>
      <c r="AV8" s="102"/>
      <c r="AW8" s="23"/>
      <c r="AX8" s="29">
        <f>AV8+AW8</f>
        <v>0</v>
      </c>
      <c r="AY8" s="36">
        <f>AU8+AX8</f>
        <v>0</v>
      </c>
      <c r="AZ8" s="102"/>
      <c r="BA8" s="23"/>
      <c r="BB8" s="29">
        <f>AZ8+BA8</f>
        <v>0</v>
      </c>
      <c r="BC8" s="102"/>
      <c r="BD8" s="23"/>
      <c r="BE8" s="29">
        <f>BC8+BD8</f>
        <v>0</v>
      </c>
      <c r="BF8" s="36">
        <f>BB8+BE8</f>
        <v>0</v>
      </c>
      <c r="BG8" s="102"/>
      <c r="BH8" s="23"/>
      <c r="BI8" s="29">
        <f>BG8+BH8</f>
        <v>0</v>
      </c>
      <c r="BJ8" s="102"/>
      <c r="BK8" s="23"/>
      <c r="BL8" s="29">
        <f>BJ8+BK8</f>
        <v>0</v>
      </c>
      <c r="BM8" s="36">
        <f>BI8+BL8</f>
        <v>0</v>
      </c>
      <c r="BN8" s="102"/>
      <c r="BO8" s="23"/>
      <c r="BP8" s="29">
        <f>BN8+BO8</f>
        <v>0</v>
      </c>
      <c r="BQ8" s="102"/>
      <c r="BR8" s="23"/>
      <c r="BS8" s="29">
        <f>BQ8+BR8</f>
        <v>0</v>
      </c>
      <c r="BT8" s="36">
        <f>BP8+BS8</f>
        <v>0</v>
      </c>
      <c r="BU8" s="102"/>
      <c r="BV8" s="23"/>
      <c r="BW8" s="29">
        <f>BU8+BV8</f>
        <v>0</v>
      </c>
      <c r="BX8" s="102"/>
      <c r="BY8" s="23"/>
      <c r="BZ8" s="29">
        <f>BX8+BY8</f>
        <v>0</v>
      </c>
      <c r="CA8" s="36">
        <f>BW8+BZ8</f>
        <v>0</v>
      </c>
      <c r="CB8" s="102"/>
      <c r="CC8" s="23"/>
      <c r="CD8" s="29">
        <f>CB8+CC8</f>
        <v>0</v>
      </c>
      <c r="CE8" s="102"/>
      <c r="CF8" s="23"/>
      <c r="CG8" s="29">
        <f>CE8+CF8</f>
        <v>0</v>
      </c>
      <c r="CH8" s="36">
        <f>CD8+CG8</f>
        <v>0</v>
      </c>
      <c r="CI8" s="102"/>
      <c r="CJ8" s="23"/>
      <c r="CK8" s="29">
        <f>CI8+CJ8</f>
        <v>0</v>
      </c>
      <c r="CL8" s="102"/>
      <c r="CM8" s="23"/>
      <c r="CN8" s="29">
        <f>CL8+CM8</f>
        <v>0</v>
      </c>
      <c r="CO8" s="36">
        <f>CK8+CN8</f>
        <v>0</v>
      </c>
      <c r="CP8" s="102"/>
      <c r="CQ8" s="23"/>
      <c r="CR8" s="29">
        <f>CP8+CQ8</f>
        <v>0</v>
      </c>
      <c r="CS8" s="102"/>
      <c r="CT8" s="23"/>
      <c r="CU8" s="29">
        <f>CS8+CT8</f>
        <v>0</v>
      </c>
      <c r="CV8" s="36">
        <f>CR8+CU8</f>
        <v>0</v>
      </c>
      <c r="CW8" s="102"/>
      <c r="CX8" s="23"/>
      <c r="CY8" s="29">
        <f>CW8+CX8</f>
        <v>0</v>
      </c>
      <c r="CZ8" s="102"/>
      <c r="DA8" s="23"/>
      <c r="DB8" s="29">
        <f>CZ8+DA8</f>
        <v>0</v>
      </c>
      <c r="DC8" s="36">
        <f>CY8+DB8</f>
        <v>0</v>
      </c>
      <c r="DD8" s="102"/>
      <c r="DE8" s="23"/>
      <c r="DF8" s="29">
        <f>DD8+DE8</f>
        <v>0</v>
      </c>
      <c r="DG8" s="102"/>
      <c r="DH8" s="23"/>
      <c r="DI8" s="29">
        <f>DG8+DH8</f>
        <v>0</v>
      </c>
      <c r="DJ8" s="36">
        <f>DF8+DI8</f>
        <v>0</v>
      </c>
      <c r="DK8" s="102"/>
      <c r="DL8" s="23"/>
      <c r="DM8" s="29">
        <f>DK8+DL8</f>
        <v>0</v>
      </c>
      <c r="DN8" s="102"/>
      <c r="DO8" s="23"/>
      <c r="DP8" s="29">
        <f>DN8+DO8</f>
        <v>0</v>
      </c>
      <c r="DQ8" s="36">
        <f>DM8+DP8</f>
        <v>0</v>
      </c>
      <c r="DR8" s="102"/>
      <c r="DS8" s="23"/>
      <c r="DT8" s="29">
        <f>DR8+DS8</f>
        <v>0</v>
      </c>
      <c r="DU8" s="102"/>
      <c r="DV8" s="23"/>
      <c r="DW8" s="29">
        <f>DU8+DV8</f>
        <v>0</v>
      </c>
      <c r="DX8" s="36">
        <f>DT8+DW8</f>
        <v>0</v>
      </c>
      <c r="DY8" s="102"/>
      <c r="DZ8" s="23"/>
      <c r="EA8" s="29">
        <f>DY8+DZ8</f>
        <v>0</v>
      </c>
      <c r="EB8" s="102"/>
      <c r="EC8" s="23"/>
      <c r="ED8" s="29">
        <f>EB8+EC8</f>
        <v>0</v>
      </c>
      <c r="EE8" s="36">
        <f>EA8+ED8</f>
        <v>0</v>
      </c>
      <c r="EF8" s="102"/>
      <c r="EG8" s="23"/>
      <c r="EH8" s="29">
        <f>EF8+EG8</f>
        <v>0</v>
      </c>
      <c r="EI8" s="102"/>
      <c r="EJ8" s="23"/>
      <c r="EK8" s="29">
        <f>EI8+EJ8</f>
        <v>0</v>
      </c>
      <c r="EL8" s="36">
        <f>EH8+EK8</f>
        <v>0</v>
      </c>
      <c r="EM8" s="17">
        <f>C8+J8+Q8+X8+AE8+AL8+AS8+AZ8+BG8+BN8+BU8+CB8+CI8+CP8+CW8+DD8+DK8+DR8+DY8+EF8</f>
        <v>0</v>
      </c>
      <c r="EN8" s="4">
        <f>D8+K8+R8+Y8+AF8+AM8+AT8+BA8+BH8+BO8+BV8+CC8+CJ8+CQ8+CX8+DE8+DL8+DS8+DZ8+EG8</f>
        <v>0</v>
      </c>
      <c r="EO8" s="29">
        <f>EM8+EN8</f>
        <v>0</v>
      </c>
      <c r="EP8" s="17">
        <f>F8+M8+T8+AA8+AH8+AO8+AV8+BC8+BJ8+BQ8+BX8+CE8+CL8+CS8+CZ8+DG8+DN8+DU8+EB8+EI8</f>
        <v>0</v>
      </c>
      <c r="EQ8" s="4">
        <f>G8+N8+U8+AB8+AI8+AP8+AW8+BD8+BK8+BR8+BY8+CF8+CM8+CT8+DA8+DH8+DO8+DV8+EC8+EJ8</f>
        <v>0</v>
      </c>
      <c r="ER8" s="29">
        <f>EP8+EQ8</f>
        <v>0</v>
      </c>
      <c r="ES8" s="36">
        <f>EO8+ER8</f>
        <v>0</v>
      </c>
    </row>
    <row r="9" spans="1:149" ht="14.45" customHeight="1" x14ac:dyDescent="0.25">
      <c r="A9" s="187"/>
      <c r="B9" s="20" t="s">
        <v>22</v>
      </c>
      <c r="C9" s="24">
        <v>115</v>
      </c>
      <c r="D9" s="25">
        <v>115</v>
      </c>
      <c r="E9" s="30">
        <f>AVERAGE(C9:D9)</f>
        <v>115</v>
      </c>
      <c r="F9" s="24">
        <v>115</v>
      </c>
      <c r="G9" s="25">
        <v>115</v>
      </c>
      <c r="H9" s="30">
        <f>AVERAGE(F9:G9)</f>
        <v>115</v>
      </c>
      <c r="I9" s="37">
        <f>AVERAGE(E9,H9)</f>
        <v>115</v>
      </c>
      <c r="J9" s="24">
        <v>115</v>
      </c>
      <c r="K9" s="25">
        <v>115</v>
      </c>
      <c r="L9" s="30">
        <f>AVERAGE(J9:K9)</f>
        <v>115</v>
      </c>
      <c r="M9" s="24">
        <v>115</v>
      </c>
      <c r="N9" s="25">
        <v>115</v>
      </c>
      <c r="O9" s="30">
        <f>AVERAGE(M9:N9)</f>
        <v>115</v>
      </c>
      <c r="P9" s="37">
        <f>AVERAGE(L9,O9)</f>
        <v>115</v>
      </c>
      <c r="Q9" s="24">
        <v>115</v>
      </c>
      <c r="R9" s="25">
        <v>115</v>
      </c>
      <c r="S9" s="30">
        <f>AVERAGE(Q9:R9)</f>
        <v>115</v>
      </c>
      <c r="T9" s="24">
        <v>115</v>
      </c>
      <c r="U9" s="25">
        <v>115</v>
      </c>
      <c r="V9" s="30">
        <f>AVERAGE(T9:U9)</f>
        <v>115</v>
      </c>
      <c r="W9" s="37">
        <f>AVERAGE(S9,V9)</f>
        <v>115</v>
      </c>
      <c r="X9" s="24">
        <v>115</v>
      </c>
      <c r="Y9" s="25">
        <v>115</v>
      </c>
      <c r="Z9" s="30">
        <f>AVERAGE(X9:Y9)</f>
        <v>115</v>
      </c>
      <c r="AA9" s="24">
        <v>115</v>
      </c>
      <c r="AB9" s="25">
        <v>115</v>
      </c>
      <c r="AC9" s="30">
        <f>AVERAGE(AA9:AB9)</f>
        <v>115</v>
      </c>
      <c r="AD9" s="37">
        <f>AVERAGE(Z9,AC9)</f>
        <v>115</v>
      </c>
      <c r="AE9" s="24">
        <v>115</v>
      </c>
      <c r="AF9" s="25">
        <v>115</v>
      </c>
      <c r="AG9" s="30">
        <f>AVERAGE(AE9:AF9)</f>
        <v>115</v>
      </c>
      <c r="AH9" s="24">
        <v>115</v>
      </c>
      <c r="AI9" s="25">
        <v>115</v>
      </c>
      <c r="AJ9" s="30">
        <f>AVERAGE(AH9:AI9)</f>
        <v>115</v>
      </c>
      <c r="AK9" s="37">
        <f>AVERAGE(AG9,AJ9)</f>
        <v>115</v>
      </c>
      <c r="AL9" s="24">
        <v>115</v>
      </c>
      <c r="AM9" s="25">
        <v>115</v>
      </c>
      <c r="AN9" s="30">
        <f>AVERAGE(AL9:AM9)</f>
        <v>115</v>
      </c>
      <c r="AO9" s="24">
        <v>115</v>
      </c>
      <c r="AP9" s="25">
        <v>115</v>
      </c>
      <c r="AQ9" s="30">
        <f>AVERAGE(AO9:AP9)</f>
        <v>115</v>
      </c>
      <c r="AR9" s="37">
        <f>AVERAGE(AN9,AQ9)</f>
        <v>115</v>
      </c>
      <c r="AS9" s="24">
        <v>115</v>
      </c>
      <c r="AT9" s="25">
        <v>115</v>
      </c>
      <c r="AU9" s="30">
        <f>AVERAGE(AS9:AT9)</f>
        <v>115</v>
      </c>
      <c r="AV9" s="24">
        <v>115</v>
      </c>
      <c r="AW9" s="25">
        <v>115</v>
      </c>
      <c r="AX9" s="30">
        <f>AVERAGE(AV9:AW9)</f>
        <v>115</v>
      </c>
      <c r="AY9" s="37">
        <f>AVERAGE(AU9,AX9)</f>
        <v>115</v>
      </c>
      <c r="AZ9" s="175">
        <v>115</v>
      </c>
      <c r="BA9" s="25">
        <v>115</v>
      </c>
      <c r="BB9" s="30">
        <f>AVERAGE(AZ9:BA9)</f>
        <v>115</v>
      </c>
      <c r="BC9" s="24">
        <v>115</v>
      </c>
      <c r="BD9" s="25">
        <v>115</v>
      </c>
      <c r="BE9" s="30">
        <f>AVERAGE(BC9:BD9)</f>
        <v>115</v>
      </c>
      <c r="BF9" s="37">
        <f>AVERAGE(BB9,BE9)</f>
        <v>115</v>
      </c>
      <c r="BG9" s="175">
        <v>115</v>
      </c>
      <c r="BH9" s="25">
        <v>115</v>
      </c>
      <c r="BI9" s="30">
        <f>AVERAGE(BG9:BH9)</f>
        <v>115</v>
      </c>
      <c r="BJ9" s="175">
        <v>115</v>
      </c>
      <c r="BK9" s="25">
        <v>115</v>
      </c>
      <c r="BL9" s="30">
        <f>AVERAGE(BJ9:BK9)</f>
        <v>115</v>
      </c>
      <c r="BM9" s="37">
        <f>AVERAGE(BI9,BL9)</f>
        <v>115</v>
      </c>
      <c r="BN9" s="175">
        <v>115</v>
      </c>
      <c r="BO9" s="25">
        <v>115</v>
      </c>
      <c r="BP9" s="30">
        <f>AVERAGE(BN9:BO9)</f>
        <v>115</v>
      </c>
      <c r="BQ9" s="175">
        <v>115</v>
      </c>
      <c r="BR9" s="25">
        <v>115</v>
      </c>
      <c r="BS9" s="30">
        <f>AVERAGE(BQ9:BR9)</f>
        <v>115</v>
      </c>
      <c r="BT9" s="37">
        <f>AVERAGE(BP9,BS9)</f>
        <v>115</v>
      </c>
      <c r="BU9" s="175">
        <v>115</v>
      </c>
      <c r="BV9" s="25">
        <v>115</v>
      </c>
      <c r="BW9" s="30">
        <f>AVERAGE(BU9:BV9)</f>
        <v>115</v>
      </c>
      <c r="BX9" s="175">
        <v>115</v>
      </c>
      <c r="BY9" s="25">
        <v>115</v>
      </c>
      <c r="BZ9" s="30">
        <f>AVERAGE(BX9:BY9)</f>
        <v>115</v>
      </c>
      <c r="CA9" s="37">
        <f>AVERAGE(BW9,BZ9)</f>
        <v>115</v>
      </c>
      <c r="CB9" s="24">
        <v>115</v>
      </c>
      <c r="CC9" s="25">
        <v>115</v>
      </c>
      <c r="CD9" s="30">
        <f>AVERAGE(CB9:CC9)</f>
        <v>115</v>
      </c>
      <c r="CE9" s="24">
        <v>115</v>
      </c>
      <c r="CF9" s="25">
        <v>115</v>
      </c>
      <c r="CG9" s="30">
        <f>AVERAGE(CE9:CF9)</f>
        <v>115</v>
      </c>
      <c r="CH9" s="37">
        <f>AVERAGE(CD9,CG9)</f>
        <v>115</v>
      </c>
      <c r="CI9" s="24">
        <v>115</v>
      </c>
      <c r="CJ9" s="25">
        <v>115</v>
      </c>
      <c r="CK9" s="30">
        <f>AVERAGE(CI9:CJ9)</f>
        <v>115</v>
      </c>
      <c r="CL9" s="24">
        <v>115</v>
      </c>
      <c r="CM9" s="25">
        <v>115</v>
      </c>
      <c r="CN9" s="30">
        <f>AVERAGE(CL9:CM9)</f>
        <v>115</v>
      </c>
      <c r="CO9" s="37">
        <f>AVERAGE(CK9,CN9)</f>
        <v>115</v>
      </c>
      <c r="CP9" s="24">
        <v>115</v>
      </c>
      <c r="CQ9" s="25">
        <v>115</v>
      </c>
      <c r="CR9" s="30">
        <f>AVERAGE(CP9:CQ9)</f>
        <v>115</v>
      </c>
      <c r="CS9" s="24">
        <v>115</v>
      </c>
      <c r="CT9" s="25">
        <v>115</v>
      </c>
      <c r="CU9" s="30">
        <f>AVERAGE(CS9:CT9)</f>
        <v>115</v>
      </c>
      <c r="CV9" s="37">
        <f>AVERAGE(CR9,CU9)</f>
        <v>115</v>
      </c>
      <c r="CW9" s="175">
        <v>115</v>
      </c>
      <c r="CX9" s="25">
        <v>115</v>
      </c>
      <c r="CY9" s="30">
        <f>AVERAGE(CW9:CX9)</f>
        <v>115</v>
      </c>
      <c r="CZ9" s="175">
        <v>115</v>
      </c>
      <c r="DA9" s="177">
        <v>115</v>
      </c>
      <c r="DB9" s="30">
        <f>AVERAGE(CZ9:DA9)</f>
        <v>115</v>
      </c>
      <c r="DC9" s="37">
        <f>AVERAGE(CY9,DB9)</f>
        <v>115</v>
      </c>
      <c r="DD9" s="175">
        <v>115</v>
      </c>
      <c r="DE9" s="25">
        <v>115</v>
      </c>
      <c r="DF9" s="30">
        <f>AVERAGE(DD9:DE9)</f>
        <v>115</v>
      </c>
      <c r="DG9" s="175">
        <v>115</v>
      </c>
      <c r="DH9" s="25">
        <v>115</v>
      </c>
      <c r="DI9" s="30">
        <f>AVERAGE(DG9:DH9)</f>
        <v>115</v>
      </c>
      <c r="DJ9" s="37">
        <f>AVERAGE(DF9,DI9)</f>
        <v>115</v>
      </c>
      <c r="DK9" s="175">
        <v>115</v>
      </c>
      <c r="DL9" s="25">
        <v>115</v>
      </c>
      <c r="DM9" s="30">
        <f>AVERAGE(DK9:DL9)</f>
        <v>115</v>
      </c>
      <c r="DN9" s="175">
        <v>115</v>
      </c>
      <c r="DO9" s="25">
        <v>115</v>
      </c>
      <c r="DP9" s="30">
        <f>AVERAGE(DN9:DO9)</f>
        <v>115</v>
      </c>
      <c r="DQ9" s="37">
        <f>AVERAGE(DM9,DP9)</f>
        <v>115</v>
      </c>
      <c r="DR9" s="175">
        <v>115</v>
      </c>
      <c r="DS9" s="25">
        <v>115</v>
      </c>
      <c r="DT9" s="30">
        <f>AVERAGE(DR9:DS9)</f>
        <v>115</v>
      </c>
      <c r="DU9" s="175">
        <v>115</v>
      </c>
      <c r="DV9" s="25">
        <v>115</v>
      </c>
      <c r="DW9" s="30">
        <f>AVERAGE(DU9:DV9)</f>
        <v>115</v>
      </c>
      <c r="DX9" s="37">
        <f>AVERAGE(DT9,DW9)</f>
        <v>115</v>
      </c>
      <c r="DY9" s="175">
        <v>115</v>
      </c>
      <c r="DZ9" s="25">
        <v>115</v>
      </c>
      <c r="EA9" s="30">
        <f>AVERAGE(DY9:DZ9)</f>
        <v>115</v>
      </c>
      <c r="EB9" s="175">
        <v>115</v>
      </c>
      <c r="EC9" s="25">
        <v>115</v>
      </c>
      <c r="ED9" s="30">
        <f>AVERAGE(EB9:EC9)</f>
        <v>115</v>
      </c>
      <c r="EE9" s="37">
        <f>AVERAGE(EA9,ED9)</f>
        <v>115</v>
      </c>
      <c r="EF9" s="175">
        <v>115</v>
      </c>
      <c r="EG9" s="25">
        <v>115</v>
      </c>
      <c r="EH9" s="30">
        <f>AVERAGE(EF9:EG9)</f>
        <v>115</v>
      </c>
      <c r="EI9" s="175">
        <v>115</v>
      </c>
      <c r="EJ9" s="25">
        <v>115</v>
      </c>
      <c r="EK9" s="30">
        <f>AVERAGE(EI9:EJ9)</f>
        <v>115</v>
      </c>
      <c r="EL9" s="37">
        <f>AVERAGE(EH9,EK9)</f>
        <v>115</v>
      </c>
      <c r="EM9" s="24">
        <v>115</v>
      </c>
      <c r="EN9" s="25">
        <v>115</v>
      </c>
      <c r="EO9" s="30">
        <v>115</v>
      </c>
      <c r="EP9" s="24">
        <v>115</v>
      </c>
      <c r="EQ9" s="25">
        <v>115</v>
      </c>
      <c r="ER9" s="30">
        <v>115</v>
      </c>
      <c r="ES9" s="37">
        <v>115</v>
      </c>
    </row>
    <row r="10" spans="1:149" ht="15" customHeight="1" thickBot="1" x14ac:dyDescent="0.3">
      <c r="A10" s="190"/>
      <c r="B10" s="16" t="s">
        <v>6</v>
      </c>
      <c r="C10" s="26">
        <f>C9*C8</f>
        <v>0</v>
      </c>
      <c r="D10" s="27">
        <f>D9*D8</f>
        <v>0</v>
      </c>
      <c r="E10" s="28">
        <f t="shared" ref="E10" si="45">C10+D10</f>
        <v>0</v>
      </c>
      <c r="F10" s="26">
        <f>F9*F8</f>
        <v>0</v>
      </c>
      <c r="G10" s="27">
        <f>G9*G8</f>
        <v>0</v>
      </c>
      <c r="H10" s="28">
        <f t="shared" ref="H10" si="46">F10+G10</f>
        <v>0</v>
      </c>
      <c r="I10" s="38">
        <f t="shared" ref="I10:I70" si="47">E10+H10</f>
        <v>0</v>
      </c>
      <c r="J10" s="26">
        <f>J9*J8</f>
        <v>0</v>
      </c>
      <c r="K10" s="27">
        <f>K9*K8</f>
        <v>0</v>
      </c>
      <c r="L10" s="28">
        <f t="shared" ref="L10" si="48">J10+K10</f>
        <v>0</v>
      </c>
      <c r="M10" s="26">
        <f>M9*M8</f>
        <v>0</v>
      </c>
      <c r="N10" s="27">
        <f>N9*N8</f>
        <v>0</v>
      </c>
      <c r="O10" s="28">
        <f t="shared" ref="O10" si="49">M10+N10</f>
        <v>0</v>
      </c>
      <c r="P10" s="38">
        <f t="shared" ref="P10" si="50">L10+O10</f>
        <v>0</v>
      </c>
      <c r="Q10" s="26">
        <f>Q9*Q8</f>
        <v>0</v>
      </c>
      <c r="R10" s="27">
        <f>R9*R8</f>
        <v>0</v>
      </c>
      <c r="S10" s="28">
        <f t="shared" ref="S10" si="51">Q10+R10</f>
        <v>0</v>
      </c>
      <c r="T10" s="26">
        <f>T9*T8</f>
        <v>0</v>
      </c>
      <c r="U10" s="27">
        <f>U9*U8</f>
        <v>0</v>
      </c>
      <c r="V10" s="28">
        <f t="shared" ref="V10" si="52">T10+U10</f>
        <v>0</v>
      </c>
      <c r="W10" s="38">
        <f t="shared" ref="W10" si="53">S10+V10</f>
        <v>0</v>
      </c>
      <c r="X10" s="26">
        <f>X9*X8</f>
        <v>0</v>
      </c>
      <c r="Y10" s="27">
        <f>Y9*Y8</f>
        <v>0</v>
      </c>
      <c r="Z10" s="28">
        <f t="shared" ref="Z10" si="54">X10+Y10</f>
        <v>0</v>
      </c>
      <c r="AA10" s="26">
        <f>AA9*AA8</f>
        <v>0</v>
      </c>
      <c r="AB10" s="27">
        <f>AB9*AB8</f>
        <v>0</v>
      </c>
      <c r="AC10" s="28">
        <f t="shared" ref="AC10" si="55">AA10+AB10</f>
        <v>0</v>
      </c>
      <c r="AD10" s="38">
        <f t="shared" ref="AD10" si="56">Z10+AC10</f>
        <v>0</v>
      </c>
      <c r="AE10" s="26">
        <f>AE9*AE8</f>
        <v>0</v>
      </c>
      <c r="AF10" s="27">
        <f>AF9*AF8</f>
        <v>0</v>
      </c>
      <c r="AG10" s="28">
        <f t="shared" ref="AG10" si="57">AE10+AF10</f>
        <v>0</v>
      </c>
      <c r="AH10" s="26">
        <f>AH9*AH8</f>
        <v>0</v>
      </c>
      <c r="AI10" s="27">
        <f>AI9*AI8</f>
        <v>0</v>
      </c>
      <c r="AJ10" s="28">
        <f t="shared" ref="AJ10" si="58">AH10+AI10</f>
        <v>0</v>
      </c>
      <c r="AK10" s="38">
        <f t="shared" ref="AK10" si="59">AG10+AJ10</f>
        <v>0</v>
      </c>
      <c r="AL10" s="26">
        <f>AL9*AL8</f>
        <v>0</v>
      </c>
      <c r="AM10" s="27">
        <f>AM9*AM8</f>
        <v>0</v>
      </c>
      <c r="AN10" s="28">
        <f t="shared" ref="AN10" si="60">AL10+AM10</f>
        <v>0</v>
      </c>
      <c r="AO10" s="26">
        <f>AO9*AO8</f>
        <v>0</v>
      </c>
      <c r="AP10" s="27">
        <f>AP9*AP8</f>
        <v>0</v>
      </c>
      <c r="AQ10" s="28">
        <f t="shared" ref="AQ10" si="61">AO10+AP10</f>
        <v>0</v>
      </c>
      <c r="AR10" s="38">
        <f t="shared" ref="AR10" si="62">AN10+AQ10</f>
        <v>0</v>
      </c>
      <c r="AS10" s="26">
        <f>AS9*AS8</f>
        <v>0</v>
      </c>
      <c r="AT10" s="27">
        <f>AT9*AT8</f>
        <v>0</v>
      </c>
      <c r="AU10" s="28">
        <f t="shared" ref="AU10" si="63">AS10+AT10</f>
        <v>0</v>
      </c>
      <c r="AV10" s="26">
        <f>AV9*AV8</f>
        <v>0</v>
      </c>
      <c r="AW10" s="27">
        <f>AW9*AW8</f>
        <v>0</v>
      </c>
      <c r="AX10" s="28">
        <f t="shared" ref="AX10" si="64">AV10+AW10</f>
        <v>0</v>
      </c>
      <c r="AY10" s="38">
        <f t="shared" ref="AY10" si="65">AU10+AX10</f>
        <v>0</v>
      </c>
      <c r="AZ10" s="176">
        <f>AZ9*AZ8</f>
        <v>0</v>
      </c>
      <c r="BA10" s="27">
        <f>BA9*BA8</f>
        <v>0</v>
      </c>
      <c r="BB10" s="28">
        <f t="shared" ref="BB10" si="66">AZ10+BA10</f>
        <v>0</v>
      </c>
      <c r="BC10" s="26">
        <f>BC9*BC8</f>
        <v>0</v>
      </c>
      <c r="BD10" s="27">
        <f>BD9*BD8</f>
        <v>0</v>
      </c>
      <c r="BE10" s="28">
        <f t="shared" ref="BE10" si="67">BC10+BD10</f>
        <v>0</v>
      </c>
      <c r="BF10" s="38">
        <f t="shared" ref="BF10" si="68">BB10+BE10</f>
        <v>0</v>
      </c>
      <c r="BG10" s="176">
        <f>BG9*BG8</f>
        <v>0</v>
      </c>
      <c r="BH10" s="27">
        <f>BH9*BH8</f>
        <v>0</v>
      </c>
      <c r="BI10" s="28">
        <f t="shared" ref="BI10" si="69">BG10+BH10</f>
        <v>0</v>
      </c>
      <c r="BJ10" s="176">
        <f>BJ9*BJ8</f>
        <v>0</v>
      </c>
      <c r="BK10" s="27">
        <f>BK9*BK8</f>
        <v>0</v>
      </c>
      <c r="BL10" s="28">
        <f t="shared" ref="BL10" si="70">BJ10+BK10</f>
        <v>0</v>
      </c>
      <c r="BM10" s="38">
        <f t="shared" ref="BM10" si="71">BI10+BL10</f>
        <v>0</v>
      </c>
      <c r="BN10" s="176">
        <f>BN9*BN8</f>
        <v>0</v>
      </c>
      <c r="BO10" s="27">
        <f>BO9*BO8</f>
        <v>0</v>
      </c>
      <c r="BP10" s="28">
        <f t="shared" ref="BP10" si="72">BN10+BO10</f>
        <v>0</v>
      </c>
      <c r="BQ10" s="176">
        <f>BQ9*BQ8</f>
        <v>0</v>
      </c>
      <c r="BR10" s="27">
        <f>BR9*BR8</f>
        <v>0</v>
      </c>
      <c r="BS10" s="28">
        <f t="shared" ref="BS10" si="73">BQ10+BR10</f>
        <v>0</v>
      </c>
      <c r="BT10" s="38">
        <f t="shared" ref="BT10" si="74">BP10+BS10</f>
        <v>0</v>
      </c>
      <c r="BU10" s="176">
        <f>BU9*BU8</f>
        <v>0</v>
      </c>
      <c r="BV10" s="27">
        <f>BV9*BV8</f>
        <v>0</v>
      </c>
      <c r="BW10" s="28">
        <f t="shared" ref="BW10" si="75">BU10+BV10</f>
        <v>0</v>
      </c>
      <c r="BX10" s="176">
        <f>BX9*BX8</f>
        <v>0</v>
      </c>
      <c r="BY10" s="27">
        <f>BY9*BY8</f>
        <v>0</v>
      </c>
      <c r="BZ10" s="28">
        <f t="shared" ref="BZ10" si="76">BX10+BY10</f>
        <v>0</v>
      </c>
      <c r="CA10" s="38">
        <f t="shared" ref="CA10" si="77">BW10+BZ10</f>
        <v>0</v>
      </c>
      <c r="CB10" s="26">
        <f>CB9*CB8</f>
        <v>0</v>
      </c>
      <c r="CC10" s="27">
        <f>CC9*CC8</f>
        <v>0</v>
      </c>
      <c r="CD10" s="28">
        <f t="shared" ref="CD10" si="78">CB10+CC10</f>
        <v>0</v>
      </c>
      <c r="CE10" s="26">
        <f>CE9*CE8</f>
        <v>0</v>
      </c>
      <c r="CF10" s="27">
        <f>CF9*CF8</f>
        <v>0</v>
      </c>
      <c r="CG10" s="28">
        <f t="shared" ref="CG10" si="79">CE10+CF10</f>
        <v>0</v>
      </c>
      <c r="CH10" s="38">
        <f t="shared" ref="CH10" si="80">CD10+CG10</f>
        <v>0</v>
      </c>
      <c r="CI10" s="26">
        <f>CI9*CI8</f>
        <v>0</v>
      </c>
      <c r="CJ10" s="27">
        <f>CJ9*CJ8</f>
        <v>0</v>
      </c>
      <c r="CK10" s="28">
        <f t="shared" ref="CK10" si="81">CI10+CJ10</f>
        <v>0</v>
      </c>
      <c r="CL10" s="26">
        <f>CL9*CL8</f>
        <v>0</v>
      </c>
      <c r="CM10" s="27">
        <f>CM9*CM8</f>
        <v>0</v>
      </c>
      <c r="CN10" s="28">
        <f t="shared" ref="CN10" si="82">CL10+CM10</f>
        <v>0</v>
      </c>
      <c r="CO10" s="38">
        <f t="shared" ref="CO10" si="83">CK10+CN10</f>
        <v>0</v>
      </c>
      <c r="CP10" s="26">
        <f>CP9*CP8</f>
        <v>0</v>
      </c>
      <c r="CQ10" s="27">
        <f>CQ9*CQ8</f>
        <v>0</v>
      </c>
      <c r="CR10" s="28">
        <f t="shared" ref="CR10" si="84">CP10+CQ10</f>
        <v>0</v>
      </c>
      <c r="CS10" s="26">
        <f>CS9*CS8</f>
        <v>0</v>
      </c>
      <c r="CT10" s="27">
        <f>CT9*CT8</f>
        <v>0</v>
      </c>
      <c r="CU10" s="28">
        <f t="shared" ref="CU10" si="85">CS10+CT10</f>
        <v>0</v>
      </c>
      <c r="CV10" s="38">
        <f t="shared" ref="CV10" si="86">CR10+CU10</f>
        <v>0</v>
      </c>
      <c r="CW10" s="176">
        <f>CW9*CW8</f>
        <v>0</v>
      </c>
      <c r="CX10" s="27">
        <f>CX9*CX8</f>
        <v>0</v>
      </c>
      <c r="CY10" s="28">
        <f t="shared" ref="CY10" si="87">CW10+CX10</f>
        <v>0</v>
      </c>
      <c r="CZ10" s="176">
        <f>CZ9*CZ8</f>
        <v>0</v>
      </c>
      <c r="DA10" s="27">
        <f>DA9*DA8</f>
        <v>0</v>
      </c>
      <c r="DB10" s="28">
        <f t="shared" ref="DB10:DB11" si="88">CZ10+DA10</f>
        <v>0</v>
      </c>
      <c r="DC10" s="38">
        <f t="shared" ref="DC10:DC11" si="89">CY10+DB10</f>
        <v>0</v>
      </c>
      <c r="DD10" s="176">
        <f>DD9*DD8</f>
        <v>0</v>
      </c>
      <c r="DE10" s="27">
        <f>DE9*DE8</f>
        <v>0</v>
      </c>
      <c r="DF10" s="28">
        <f>DD10+DE10</f>
        <v>0</v>
      </c>
      <c r="DG10" s="176">
        <f>DG9*DG8</f>
        <v>0</v>
      </c>
      <c r="DH10" s="27">
        <f>DH9*DH8</f>
        <v>0</v>
      </c>
      <c r="DI10" s="28">
        <f t="shared" ref="DI10:DI11" si="90">DG10+DH10</f>
        <v>0</v>
      </c>
      <c r="DJ10" s="38">
        <f t="shared" ref="DJ10:DJ11" si="91">DF10+DI10</f>
        <v>0</v>
      </c>
      <c r="DK10" s="176">
        <f>DK9*DK8</f>
        <v>0</v>
      </c>
      <c r="DL10" s="27">
        <f>DL9*DL8</f>
        <v>0</v>
      </c>
      <c r="DM10" s="28">
        <f t="shared" ref="DM10" si="92">DK10+DL10</f>
        <v>0</v>
      </c>
      <c r="DN10" s="176">
        <f>DN9*DN8</f>
        <v>0</v>
      </c>
      <c r="DO10" s="27">
        <f>DO9*DO8</f>
        <v>0</v>
      </c>
      <c r="DP10" s="28">
        <f t="shared" ref="DP10:DP11" si="93">DN10+DO10</f>
        <v>0</v>
      </c>
      <c r="DQ10" s="38">
        <f t="shared" ref="DQ10:DQ11" si="94">DM10+DP10</f>
        <v>0</v>
      </c>
      <c r="DR10" s="176">
        <f>DR9*DR8</f>
        <v>0</v>
      </c>
      <c r="DS10" s="27">
        <f>DS9*DS8</f>
        <v>0</v>
      </c>
      <c r="DT10" s="28">
        <f t="shared" ref="DT10" si="95">DR10+DS10</f>
        <v>0</v>
      </c>
      <c r="DU10" s="176">
        <f>DU9*DU8</f>
        <v>0</v>
      </c>
      <c r="DV10" s="27">
        <f>DV9*DV8</f>
        <v>0</v>
      </c>
      <c r="DW10" s="28">
        <f t="shared" ref="DW10:DW11" si="96">DU10+DV10</f>
        <v>0</v>
      </c>
      <c r="DX10" s="38">
        <f t="shared" ref="DX10:DX11" si="97">DT10+DW10</f>
        <v>0</v>
      </c>
      <c r="DY10" s="176">
        <f>DY9*DY8</f>
        <v>0</v>
      </c>
      <c r="DZ10" s="27">
        <f>DZ9*DZ8</f>
        <v>0</v>
      </c>
      <c r="EA10" s="28">
        <f t="shared" ref="EA10" si="98">DY10+DZ10</f>
        <v>0</v>
      </c>
      <c r="EB10" s="176">
        <f>EB9*EB8</f>
        <v>0</v>
      </c>
      <c r="EC10" s="27">
        <f>EC9*EC8</f>
        <v>0</v>
      </c>
      <c r="ED10" s="28">
        <f t="shared" ref="ED10:ED11" si="99">EB10+EC10</f>
        <v>0</v>
      </c>
      <c r="EE10" s="38">
        <f t="shared" ref="EE10:EE11" si="100">EA10+ED10</f>
        <v>0</v>
      </c>
      <c r="EF10" s="176">
        <f>EF9*EF8</f>
        <v>0</v>
      </c>
      <c r="EG10" s="27">
        <f>EG9*EG8</f>
        <v>0</v>
      </c>
      <c r="EH10" s="28">
        <f t="shared" ref="EH10" si="101">EF10+EG10</f>
        <v>0</v>
      </c>
      <c r="EI10" s="176">
        <f>EI9*EI8</f>
        <v>0</v>
      </c>
      <c r="EJ10" s="27">
        <f>EJ9*EJ8</f>
        <v>0</v>
      </c>
      <c r="EK10" s="28">
        <f t="shared" ref="EK10:EK11" si="102">EI10+EJ10</f>
        <v>0</v>
      </c>
      <c r="EL10" s="38">
        <f t="shared" ref="EL10:EL11" si="103">EH10+EK10</f>
        <v>0</v>
      </c>
      <c r="EM10" s="26">
        <f>EM9*EM8</f>
        <v>0</v>
      </c>
      <c r="EN10" s="27">
        <f>EN9*EN8</f>
        <v>0</v>
      </c>
      <c r="EO10" s="28">
        <f t="shared" ref="EO10" si="104">EM10+EN10</f>
        <v>0</v>
      </c>
      <c r="EP10" s="26">
        <f>EP9*EP8</f>
        <v>0</v>
      </c>
      <c r="EQ10" s="27">
        <f>EQ9*EQ8</f>
        <v>0</v>
      </c>
      <c r="ER10" s="28">
        <f t="shared" ref="ER10" si="105">EP10+EQ10</f>
        <v>0</v>
      </c>
      <c r="ES10" s="38">
        <f t="shared" ref="ES10" si="106">EO10+ER10</f>
        <v>0</v>
      </c>
    </row>
    <row r="11" spans="1:149" ht="14.45" customHeight="1" x14ac:dyDescent="0.25">
      <c r="A11" s="189">
        <v>45294</v>
      </c>
      <c r="B11" s="15" t="s">
        <v>5</v>
      </c>
      <c r="C11" s="102"/>
      <c r="D11" s="23"/>
      <c r="E11" s="29">
        <f>C11+D11</f>
        <v>0</v>
      </c>
      <c r="F11" s="102"/>
      <c r="G11" s="23"/>
      <c r="H11" s="29">
        <f>F11+G11</f>
        <v>0</v>
      </c>
      <c r="I11" s="36">
        <f>E11+H11</f>
        <v>0</v>
      </c>
      <c r="J11" s="102"/>
      <c r="K11" s="23"/>
      <c r="L11" s="18">
        <f>J11+K11</f>
        <v>0</v>
      </c>
      <c r="M11" s="102"/>
      <c r="N11" s="23"/>
      <c r="O11" s="29">
        <f>M11+N11</f>
        <v>0</v>
      </c>
      <c r="P11" s="36">
        <f>L11+O11</f>
        <v>0</v>
      </c>
      <c r="Q11" s="102"/>
      <c r="R11" s="23"/>
      <c r="S11" s="29">
        <f>Q11+R11</f>
        <v>0</v>
      </c>
      <c r="T11" s="102"/>
      <c r="U11" s="23"/>
      <c r="V11" s="29">
        <f>T11+U11</f>
        <v>0</v>
      </c>
      <c r="W11" s="36">
        <f>S11+V11</f>
        <v>0</v>
      </c>
      <c r="X11" s="102"/>
      <c r="Y11" s="23"/>
      <c r="Z11" s="29">
        <f>X11+Y11</f>
        <v>0</v>
      </c>
      <c r="AA11" s="102"/>
      <c r="AB11" s="23"/>
      <c r="AC11" s="29">
        <f>AA11+AB11</f>
        <v>0</v>
      </c>
      <c r="AD11" s="36">
        <f>Z11+AC11</f>
        <v>0</v>
      </c>
      <c r="AE11" s="102"/>
      <c r="AF11" s="23"/>
      <c r="AG11" s="29">
        <f>AE11+AF11</f>
        <v>0</v>
      </c>
      <c r="AH11" s="102"/>
      <c r="AI11" s="23"/>
      <c r="AJ11" s="29">
        <f>AH11+AI11</f>
        <v>0</v>
      </c>
      <c r="AK11" s="36">
        <f>AG11+AJ11</f>
        <v>0</v>
      </c>
      <c r="AL11" s="102"/>
      <c r="AM11" s="23"/>
      <c r="AN11" s="29">
        <f>AL11+AM11</f>
        <v>0</v>
      </c>
      <c r="AO11" s="102"/>
      <c r="AP11" s="23"/>
      <c r="AQ11" s="29">
        <f>AO11+AP11</f>
        <v>0</v>
      </c>
      <c r="AR11" s="36">
        <f>AN11+AQ11</f>
        <v>0</v>
      </c>
      <c r="AS11" s="102"/>
      <c r="AT11" s="23"/>
      <c r="AU11" s="29">
        <f>AS11+AT11</f>
        <v>0</v>
      </c>
      <c r="AV11" s="102"/>
      <c r="AW11" s="23"/>
      <c r="AX11" s="29">
        <f>AV11+AW11</f>
        <v>0</v>
      </c>
      <c r="AY11" s="36">
        <f>AU11+AX11</f>
        <v>0</v>
      </c>
      <c r="AZ11" s="102"/>
      <c r="BA11" s="23"/>
      <c r="BB11" s="29">
        <f>AZ11+BA11</f>
        <v>0</v>
      </c>
      <c r="BC11" s="102"/>
      <c r="BD11" s="23"/>
      <c r="BE11" s="29">
        <f>BC11+BD11</f>
        <v>0</v>
      </c>
      <c r="BF11" s="36">
        <f>BB11+BE11</f>
        <v>0</v>
      </c>
      <c r="BG11" s="102"/>
      <c r="BH11" s="23"/>
      <c r="BI11" s="29">
        <f>BG11+BH11</f>
        <v>0</v>
      </c>
      <c r="BJ11" s="102"/>
      <c r="BK11" s="23"/>
      <c r="BL11" s="29">
        <f>BJ11+BK11</f>
        <v>0</v>
      </c>
      <c r="BM11" s="36">
        <f>BI11+BL11</f>
        <v>0</v>
      </c>
      <c r="BN11" s="102"/>
      <c r="BO11" s="23"/>
      <c r="BP11" s="29">
        <f>BN11+BO11</f>
        <v>0</v>
      </c>
      <c r="BQ11" s="102"/>
      <c r="BR11" s="23"/>
      <c r="BS11" s="29">
        <f>BQ11+BR11</f>
        <v>0</v>
      </c>
      <c r="BT11" s="36">
        <f>BP11+BS11</f>
        <v>0</v>
      </c>
      <c r="BU11" s="102"/>
      <c r="BV11" s="23"/>
      <c r="BW11" s="29">
        <f>BU11+BV11</f>
        <v>0</v>
      </c>
      <c r="BX11" s="102"/>
      <c r="BY11" s="23"/>
      <c r="BZ11" s="29">
        <f>BX11+BY11</f>
        <v>0</v>
      </c>
      <c r="CA11" s="36">
        <f>BW11+BZ11</f>
        <v>0</v>
      </c>
      <c r="CB11" s="102"/>
      <c r="CC11" s="23"/>
      <c r="CD11" s="29">
        <f>CB11+CC11</f>
        <v>0</v>
      </c>
      <c r="CE11" s="102"/>
      <c r="CF11" s="23"/>
      <c r="CG11" s="29">
        <f>CE11+CF11</f>
        <v>0</v>
      </c>
      <c r="CH11" s="36">
        <f>CD11+CG11</f>
        <v>0</v>
      </c>
      <c r="CI11" s="102"/>
      <c r="CJ11" s="23"/>
      <c r="CK11" s="29">
        <f>CI11+CJ11</f>
        <v>0</v>
      </c>
      <c r="CL11" s="102"/>
      <c r="CM11" s="23"/>
      <c r="CN11" s="29">
        <f>CL11+CM11</f>
        <v>0</v>
      </c>
      <c r="CO11" s="36">
        <f>CK11+CN11</f>
        <v>0</v>
      </c>
      <c r="CP11" s="102"/>
      <c r="CQ11" s="23"/>
      <c r="CR11" s="29">
        <f>CP11+CQ11</f>
        <v>0</v>
      </c>
      <c r="CS11" s="102"/>
      <c r="CT11" s="23"/>
      <c r="CU11" s="29">
        <f>CS11+CT11</f>
        <v>0</v>
      </c>
      <c r="CV11" s="36">
        <f>CR11+CU11</f>
        <v>0</v>
      </c>
      <c r="CW11" s="102"/>
      <c r="CX11" s="23"/>
      <c r="CY11" s="29">
        <f>CW11+CX11</f>
        <v>0</v>
      </c>
      <c r="CZ11" s="102"/>
      <c r="DA11" s="23"/>
      <c r="DB11" s="29">
        <f t="shared" si="88"/>
        <v>0</v>
      </c>
      <c r="DC11" s="36">
        <f t="shared" si="89"/>
        <v>0</v>
      </c>
      <c r="DD11" s="102"/>
      <c r="DE11" s="23"/>
      <c r="DF11" s="29">
        <f>DD11+DE11</f>
        <v>0</v>
      </c>
      <c r="DG11" s="102"/>
      <c r="DH11" s="23"/>
      <c r="DI11" s="29">
        <f t="shared" si="90"/>
        <v>0</v>
      </c>
      <c r="DJ11" s="36">
        <f t="shared" si="91"/>
        <v>0</v>
      </c>
      <c r="DK11" s="102"/>
      <c r="DL11" s="23"/>
      <c r="DM11" s="29">
        <f>DK11+DL11</f>
        <v>0</v>
      </c>
      <c r="DN11" s="102"/>
      <c r="DO11" s="23"/>
      <c r="DP11" s="29">
        <f t="shared" si="93"/>
        <v>0</v>
      </c>
      <c r="DQ11" s="36">
        <f t="shared" si="94"/>
        <v>0</v>
      </c>
      <c r="DR11" s="102"/>
      <c r="DS11" s="23"/>
      <c r="DT11" s="29">
        <f>DR11+DS11</f>
        <v>0</v>
      </c>
      <c r="DU11" s="102"/>
      <c r="DV11" s="23"/>
      <c r="DW11" s="29">
        <f t="shared" si="96"/>
        <v>0</v>
      </c>
      <c r="DX11" s="36">
        <f t="shared" si="97"/>
        <v>0</v>
      </c>
      <c r="DY11" s="102"/>
      <c r="DZ11" s="23"/>
      <c r="EA11" s="29">
        <f>DY11+DZ11</f>
        <v>0</v>
      </c>
      <c r="EB11" s="102"/>
      <c r="EC11" s="23"/>
      <c r="ED11" s="29">
        <f t="shared" si="99"/>
        <v>0</v>
      </c>
      <c r="EE11" s="36">
        <f t="shared" si="100"/>
        <v>0</v>
      </c>
      <c r="EF11" s="102"/>
      <c r="EG11" s="23"/>
      <c r="EH11" s="29">
        <f>EF11+EG11</f>
        <v>0</v>
      </c>
      <c r="EI11" s="102"/>
      <c r="EJ11" s="23"/>
      <c r="EK11" s="29">
        <f t="shared" si="102"/>
        <v>0</v>
      </c>
      <c r="EL11" s="36">
        <f t="shared" si="103"/>
        <v>0</v>
      </c>
      <c r="EM11" s="17">
        <f>C11+J11+Q11+X11+AE11+AL11+AS11+AZ11+BG11+BN11+BU11+CB11+CI11+CP11+CW11+DD11+DK11+DR11+DY11+EF11</f>
        <v>0</v>
      </c>
      <c r="EN11" s="4">
        <f>D11+K11+R11+Y11+AF11+AM11+AT11+BA11+BH11+BO11+BV11+CC11+CJ11+CQ11+CX11+DE11+DL11+DS11+DZ11+EG11</f>
        <v>0</v>
      </c>
      <c r="EO11" s="29">
        <f>EM11+EN11</f>
        <v>0</v>
      </c>
      <c r="EP11" s="17">
        <f>F11+M11+T11+AA11+AH11+AO11+AV11+BC11+BJ11+BQ11+BX11+CE11+CL11+CS11+CZ11+DG11+DN11+DU11+EB11+EI11</f>
        <v>0</v>
      </c>
      <c r="EQ11" s="4">
        <f>G11+N11+U11+AB11+AI11+AP11+AW11+BD11+BK11+BR11+BY11+CF11+CM11+CT11+DA11+DH11+DO11+DV11+EC11+EJ11</f>
        <v>0</v>
      </c>
      <c r="ER11" s="29">
        <f>EP11+EQ11</f>
        <v>0</v>
      </c>
      <c r="ES11" s="36">
        <f>EO11+ER11</f>
        <v>0</v>
      </c>
    </row>
    <row r="12" spans="1:149" ht="14.45" customHeight="1" x14ac:dyDescent="0.25">
      <c r="A12" s="187"/>
      <c r="B12" s="20" t="s">
        <v>22</v>
      </c>
      <c r="C12" s="24">
        <v>115</v>
      </c>
      <c r="D12" s="25">
        <v>115</v>
      </c>
      <c r="E12" s="30">
        <f>AVERAGE(C12:D12)</f>
        <v>115</v>
      </c>
      <c r="F12" s="24">
        <v>115</v>
      </c>
      <c r="G12" s="25">
        <v>115</v>
      </c>
      <c r="H12" s="30">
        <f>AVERAGE(F12:G12)</f>
        <v>115</v>
      </c>
      <c r="I12" s="37">
        <f>AVERAGE(E12,H12)</f>
        <v>115</v>
      </c>
      <c r="J12" s="24">
        <v>115</v>
      </c>
      <c r="K12" s="25">
        <v>115</v>
      </c>
      <c r="L12" s="30">
        <f>AVERAGE(J12:K12)</f>
        <v>115</v>
      </c>
      <c r="M12" s="24">
        <v>115</v>
      </c>
      <c r="N12" s="25">
        <v>115</v>
      </c>
      <c r="O12" s="30">
        <f>AVERAGE(M12:N12)</f>
        <v>115</v>
      </c>
      <c r="P12" s="37">
        <f>AVERAGE(L12,O12)</f>
        <v>115</v>
      </c>
      <c r="Q12" s="24">
        <v>115</v>
      </c>
      <c r="R12" s="25">
        <v>115</v>
      </c>
      <c r="S12" s="30">
        <f>AVERAGE(Q12:R12)</f>
        <v>115</v>
      </c>
      <c r="T12" s="24">
        <v>115</v>
      </c>
      <c r="U12" s="25">
        <v>115</v>
      </c>
      <c r="V12" s="30">
        <f>AVERAGE(T12:U12)</f>
        <v>115</v>
      </c>
      <c r="W12" s="37">
        <f>AVERAGE(S12,V12)</f>
        <v>115</v>
      </c>
      <c r="X12" s="24">
        <v>115</v>
      </c>
      <c r="Y12" s="25">
        <v>115</v>
      </c>
      <c r="Z12" s="30">
        <f>AVERAGE(X12:Y12)</f>
        <v>115</v>
      </c>
      <c r="AA12" s="24">
        <v>115</v>
      </c>
      <c r="AB12" s="25">
        <v>115</v>
      </c>
      <c r="AC12" s="30">
        <f>AVERAGE(AA12:AB12)</f>
        <v>115</v>
      </c>
      <c r="AD12" s="37">
        <f>AVERAGE(Z12,AC12)</f>
        <v>115</v>
      </c>
      <c r="AE12" s="24">
        <v>115</v>
      </c>
      <c r="AF12" s="25">
        <v>115</v>
      </c>
      <c r="AG12" s="30">
        <f>AVERAGE(AE12:AF12)</f>
        <v>115</v>
      </c>
      <c r="AH12" s="24">
        <v>115</v>
      </c>
      <c r="AI12" s="25">
        <v>115</v>
      </c>
      <c r="AJ12" s="30">
        <f>AVERAGE(AH12:AI12)</f>
        <v>115</v>
      </c>
      <c r="AK12" s="37">
        <f>AVERAGE(AG12,AJ12)</f>
        <v>115</v>
      </c>
      <c r="AL12" s="24">
        <v>115</v>
      </c>
      <c r="AM12" s="25">
        <v>115</v>
      </c>
      <c r="AN12" s="30">
        <f>AVERAGE(AL12:AM12)</f>
        <v>115</v>
      </c>
      <c r="AO12" s="24">
        <v>115</v>
      </c>
      <c r="AP12" s="25">
        <v>115</v>
      </c>
      <c r="AQ12" s="30">
        <f>AVERAGE(AO12:AP12)</f>
        <v>115</v>
      </c>
      <c r="AR12" s="37">
        <f>AVERAGE(AN12,AQ12)</f>
        <v>115</v>
      </c>
      <c r="AS12" s="24">
        <v>115</v>
      </c>
      <c r="AT12" s="25">
        <v>115</v>
      </c>
      <c r="AU12" s="30">
        <f>AVERAGE(AS12:AT12)</f>
        <v>115</v>
      </c>
      <c r="AV12" s="24">
        <v>115</v>
      </c>
      <c r="AW12" s="25">
        <v>115</v>
      </c>
      <c r="AX12" s="30">
        <f>AVERAGE(AV12:AW12)</f>
        <v>115</v>
      </c>
      <c r="AY12" s="37">
        <f>AVERAGE(AU12,AX12)</f>
        <v>115</v>
      </c>
      <c r="AZ12" s="175">
        <v>115</v>
      </c>
      <c r="BA12" s="25">
        <v>115</v>
      </c>
      <c r="BB12" s="30">
        <f>AVERAGE(AZ12:BA12)</f>
        <v>115</v>
      </c>
      <c r="BC12" s="175">
        <v>115</v>
      </c>
      <c r="BD12" s="25">
        <v>115</v>
      </c>
      <c r="BE12" s="30">
        <f>AVERAGE(BC12:BD12)</f>
        <v>115</v>
      </c>
      <c r="BF12" s="37">
        <f>AVERAGE(BB12,BE12)</f>
        <v>115</v>
      </c>
      <c r="BG12" s="175">
        <v>115</v>
      </c>
      <c r="BH12" s="25">
        <v>115</v>
      </c>
      <c r="BI12" s="30">
        <f>AVERAGE(BG12:BH12)</f>
        <v>115</v>
      </c>
      <c r="BJ12" s="175">
        <v>115</v>
      </c>
      <c r="BK12" s="25">
        <v>115</v>
      </c>
      <c r="BL12" s="30">
        <f>AVERAGE(BJ12:BK12)</f>
        <v>115</v>
      </c>
      <c r="BM12" s="37">
        <f>AVERAGE(BI12,BL12)</f>
        <v>115</v>
      </c>
      <c r="BN12" s="175">
        <v>115</v>
      </c>
      <c r="BO12" s="25">
        <v>115</v>
      </c>
      <c r="BP12" s="30">
        <f>AVERAGE(BN12:BO12)</f>
        <v>115</v>
      </c>
      <c r="BQ12" s="175">
        <v>115</v>
      </c>
      <c r="BR12" s="25">
        <v>115</v>
      </c>
      <c r="BS12" s="30">
        <f>AVERAGE(BQ12:BR12)</f>
        <v>115</v>
      </c>
      <c r="BT12" s="37">
        <f>AVERAGE(BP12,BS12)</f>
        <v>115</v>
      </c>
      <c r="BU12" s="175">
        <v>115</v>
      </c>
      <c r="BV12" s="25">
        <v>115</v>
      </c>
      <c r="BW12" s="30">
        <f>AVERAGE(BU12:BV12)</f>
        <v>115</v>
      </c>
      <c r="BX12" s="175">
        <v>115</v>
      </c>
      <c r="BY12" s="25">
        <v>115</v>
      </c>
      <c r="BZ12" s="30">
        <f>AVERAGE(BX12:BY12)</f>
        <v>115</v>
      </c>
      <c r="CA12" s="37">
        <f>AVERAGE(BW12,BZ12)</f>
        <v>115</v>
      </c>
      <c r="CB12" s="24">
        <v>115</v>
      </c>
      <c r="CC12" s="25">
        <v>115</v>
      </c>
      <c r="CD12" s="30">
        <f>AVERAGE(CB12:CC12)</f>
        <v>115</v>
      </c>
      <c r="CE12" s="24">
        <v>115</v>
      </c>
      <c r="CF12" s="25">
        <v>115</v>
      </c>
      <c r="CG12" s="30">
        <f>AVERAGE(CE12:CF12)</f>
        <v>115</v>
      </c>
      <c r="CH12" s="37">
        <f>AVERAGE(CD12,CG12)</f>
        <v>115</v>
      </c>
      <c r="CI12" s="24">
        <v>115</v>
      </c>
      <c r="CJ12" s="25">
        <v>115</v>
      </c>
      <c r="CK12" s="30">
        <f>AVERAGE(CI12:CJ12)</f>
        <v>115</v>
      </c>
      <c r="CL12" s="24">
        <v>115</v>
      </c>
      <c r="CM12" s="25">
        <v>115</v>
      </c>
      <c r="CN12" s="30">
        <f>AVERAGE(CL12:CM12)</f>
        <v>115</v>
      </c>
      <c r="CO12" s="37">
        <f>AVERAGE(CK12,CN12)</f>
        <v>115</v>
      </c>
      <c r="CP12" s="24">
        <v>115</v>
      </c>
      <c r="CQ12" s="25">
        <v>115</v>
      </c>
      <c r="CR12" s="30">
        <f>AVERAGE(CP12:CQ12)</f>
        <v>115</v>
      </c>
      <c r="CS12" s="24">
        <v>115</v>
      </c>
      <c r="CT12" s="25">
        <v>115</v>
      </c>
      <c r="CU12" s="30">
        <f>AVERAGE(CS12:CT12)</f>
        <v>115</v>
      </c>
      <c r="CV12" s="37">
        <f>AVERAGE(CR12,CU12)</f>
        <v>115</v>
      </c>
      <c r="CW12" s="175">
        <v>115</v>
      </c>
      <c r="CX12" s="25">
        <v>115</v>
      </c>
      <c r="CY12" s="30">
        <f>AVERAGE(CW12:CX12)</f>
        <v>115</v>
      </c>
      <c r="CZ12" s="175">
        <v>115</v>
      </c>
      <c r="DA12" s="25">
        <v>115</v>
      </c>
      <c r="DB12" s="30">
        <f>AVERAGE(CZ12:DA12)</f>
        <v>115</v>
      </c>
      <c r="DC12" s="37">
        <f>AVERAGE(CY12,DB12)</f>
        <v>115</v>
      </c>
      <c r="DD12" s="175">
        <v>115</v>
      </c>
      <c r="DE12" s="25">
        <v>115</v>
      </c>
      <c r="DF12" s="30">
        <f>AVERAGE(DD12:DE12)</f>
        <v>115</v>
      </c>
      <c r="DG12" s="175">
        <v>115</v>
      </c>
      <c r="DH12" s="25">
        <v>115</v>
      </c>
      <c r="DI12" s="30">
        <f>AVERAGE(DG12:DH12)</f>
        <v>115</v>
      </c>
      <c r="DJ12" s="37">
        <f>AVERAGE(DF12,DI12)</f>
        <v>115</v>
      </c>
      <c r="DK12" s="175">
        <v>115</v>
      </c>
      <c r="DL12" s="25">
        <v>115</v>
      </c>
      <c r="DM12" s="30">
        <f>AVERAGE(DK12:DL12)</f>
        <v>115</v>
      </c>
      <c r="DN12" s="175">
        <v>115</v>
      </c>
      <c r="DO12" s="25">
        <v>115</v>
      </c>
      <c r="DP12" s="30">
        <f>AVERAGE(DN12:DO12)</f>
        <v>115</v>
      </c>
      <c r="DQ12" s="37">
        <f>AVERAGE(DM12,DP12)</f>
        <v>115</v>
      </c>
      <c r="DR12" s="175">
        <v>115</v>
      </c>
      <c r="DS12" s="25">
        <v>115</v>
      </c>
      <c r="DT12" s="30">
        <f>AVERAGE(DR12:DS12)</f>
        <v>115</v>
      </c>
      <c r="DU12" s="175">
        <v>115</v>
      </c>
      <c r="DV12" s="25">
        <v>115</v>
      </c>
      <c r="DW12" s="30">
        <f>AVERAGE(DU12:DV12)</f>
        <v>115</v>
      </c>
      <c r="DX12" s="37">
        <f>AVERAGE(DT12,DW12)</f>
        <v>115</v>
      </c>
      <c r="DY12" s="175">
        <v>115</v>
      </c>
      <c r="DZ12" s="25">
        <v>115</v>
      </c>
      <c r="EA12" s="30">
        <f>AVERAGE(DY12:DZ12)</f>
        <v>115</v>
      </c>
      <c r="EB12" s="175">
        <v>115</v>
      </c>
      <c r="EC12" s="25">
        <v>115</v>
      </c>
      <c r="ED12" s="30">
        <f>AVERAGE(EB12:EC12)</f>
        <v>115</v>
      </c>
      <c r="EE12" s="37">
        <f>AVERAGE(EA12,ED12)</f>
        <v>115</v>
      </c>
      <c r="EF12" s="175">
        <v>115</v>
      </c>
      <c r="EG12" s="25">
        <v>115</v>
      </c>
      <c r="EH12" s="30">
        <f>AVERAGE(EF12:EG12)</f>
        <v>115</v>
      </c>
      <c r="EI12" s="175">
        <v>115</v>
      </c>
      <c r="EJ12" s="25">
        <v>115</v>
      </c>
      <c r="EK12" s="30">
        <f>AVERAGE(EI12:EJ12)</f>
        <v>115</v>
      </c>
      <c r="EL12" s="37">
        <f>AVERAGE(EH12,EK12)</f>
        <v>115</v>
      </c>
      <c r="EM12" s="24">
        <v>115</v>
      </c>
      <c r="EN12" s="25">
        <v>115</v>
      </c>
      <c r="EO12" s="30">
        <v>115</v>
      </c>
      <c r="EP12" s="24">
        <v>115</v>
      </c>
      <c r="EQ12" s="25">
        <v>115</v>
      </c>
      <c r="ER12" s="30">
        <v>115</v>
      </c>
      <c r="ES12" s="37">
        <v>115</v>
      </c>
    </row>
    <row r="13" spans="1:149" ht="15" customHeight="1" thickBot="1" x14ac:dyDescent="0.3">
      <c r="A13" s="190"/>
      <c r="B13" s="16" t="s">
        <v>6</v>
      </c>
      <c r="C13" s="26">
        <f>C12*C11</f>
        <v>0</v>
      </c>
      <c r="D13" s="27">
        <f>D12*D11</f>
        <v>0</v>
      </c>
      <c r="E13" s="28">
        <f t="shared" ref="E13" si="107">C13+D13</f>
        <v>0</v>
      </c>
      <c r="F13" s="26">
        <f>F12*F11</f>
        <v>0</v>
      </c>
      <c r="G13" s="27">
        <f>G12*G11</f>
        <v>0</v>
      </c>
      <c r="H13" s="28">
        <f t="shared" ref="H13" si="108">F13+G13</f>
        <v>0</v>
      </c>
      <c r="I13" s="38">
        <f t="shared" si="47"/>
        <v>0</v>
      </c>
      <c r="J13" s="26">
        <f>J12*J11</f>
        <v>0</v>
      </c>
      <c r="K13" s="27">
        <f>K12*K11</f>
        <v>0</v>
      </c>
      <c r="L13" s="28">
        <f t="shared" ref="L13" si="109">J13+K13</f>
        <v>0</v>
      </c>
      <c r="M13" s="26">
        <f>M12*M11</f>
        <v>0</v>
      </c>
      <c r="N13" s="27">
        <f>N12*N11</f>
        <v>0</v>
      </c>
      <c r="O13" s="28">
        <f t="shared" ref="O13" si="110">M13+N13</f>
        <v>0</v>
      </c>
      <c r="P13" s="38">
        <f t="shared" ref="P13" si="111">L13+O13</f>
        <v>0</v>
      </c>
      <c r="Q13" s="26">
        <f>Q12*Q11</f>
        <v>0</v>
      </c>
      <c r="R13" s="27">
        <f>R12*R11</f>
        <v>0</v>
      </c>
      <c r="S13" s="28">
        <f t="shared" ref="S13" si="112">Q13+R13</f>
        <v>0</v>
      </c>
      <c r="T13" s="26">
        <f>T12*T11</f>
        <v>0</v>
      </c>
      <c r="U13" s="27">
        <f>U12*U11</f>
        <v>0</v>
      </c>
      <c r="V13" s="28">
        <f t="shared" ref="V13" si="113">T13+U13</f>
        <v>0</v>
      </c>
      <c r="W13" s="38">
        <f t="shared" ref="W13" si="114">S13+V13</f>
        <v>0</v>
      </c>
      <c r="X13" s="26">
        <f>X12*X11</f>
        <v>0</v>
      </c>
      <c r="Y13" s="27">
        <f>Y12*Y11</f>
        <v>0</v>
      </c>
      <c r="Z13" s="28">
        <f t="shared" ref="Z13" si="115">X13+Y13</f>
        <v>0</v>
      </c>
      <c r="AA13" s="26">
        <f>AA12*AA11</f>
        <v>0</v>
      </c>
      <c r="AB13" s="27">
        <f>AB12*AB11</f>
        <v>0</v>
      </c>
      <c r="AC13" s="28">
        <f t="shared" ref="AC13" si="116">AA13+AB13</f>
        <v>0</v>
      </c>
      <c r="AD13" s="38">
        <f t="shared" ref="AD13" si="117">Z13+AC13</f>
        <v>0</v>
      </c>
      <c r="AE13" s="26">
        <f>AE12*AE11</f>
        <v>0</v>
      </c>
      <c r="AF13" s="27">
        <f>AF12*AF11</f>
        <v>0</v>
      </c>
      <c r="AG13" s="28">
        <f t="shared" ref="AG13" si="118">AE13+AF13</f>
        <v>0</v>
      </c>
      <c r="AH13" s="26">
        <f>AH12*AH11</f>
        <v>0</v>
      </c>
      <c r="AI13" s="27">
        <f>AI12*AI11</f>
        <v>0</v>
      </c>
      <c r="AJ13" s="28">
        <f t="shared" ref="AJ13" si="119">AH13+AI13</f>
        <v>0</v>
      </c>
      <c r="AK13" s="38">
        <f t="shared" ref="AK13" si="120">AG13+AJ13</f>
        <v>0</v>
      </c>
      <c r="AL13" s="26">
        <f>AL12*AL11</f>
        <v>0</v>
      </c>
      <c r="AM13" s="27">
        <f>AM12*AM11</f>
        <v>0</v>
      </c>
      <c r="AN13" s="28">
        <f t="shared" ref="AN13" si="121">AL13+AM13</f>
        <v>0</v>
      </c>
      <c r="AO13" s="26">
        <f>AO12*AO11</f>
        <v>0</v>
      </c>
      <c r="AP13" s="27">
        <f>AP12*AP11</f>
        <v>0</v>
      </c>
      <c r="AQ13" s="28">
        <f t="shared" ref="AQ13" si="122">AO13+AP13</f>
        <v>0</v>
      </c>
      <c r="AR13" s="38">
        <f t="shared" ref="AR13" si="123">AN13+AQ13</f>
        <v>0</v>
      </c>
      <c r="AS13" s="26">
        <f>AS12*AS11</f>
        <v>0</v>
      </c>
      <c r="AT13" s="27">
        <f>AT12*AT11</f>
        <v>0</v>
      </c>
      <c r="AU13" s="28">
        <f t="shared" ref="AU13" si="124">AS13+AT13</f>
        <v>0</v>
      </c>
      <c r="AV13" s="26">
        <f>AV12*AV11</f>
        <v>0</v>
      </c>
      <c r="AW13" s="27">
        <f>AW12*AW11</f>
        <v>0</v>
      </c>
      <c r="AX13" s="28">
        <f t="shared" ref="AX13" si="125">AV13+AW13</f>
        <v>0</v>
      </c>
      <c r="AY13" s="38">
        <f t="shared" ref="AY13" si="126">AU13+AX13</f>
        <v>0</v>
      </c>
      <c r="AZ13" s="176">
        <f>AZ12*AZ11</f>
        <v>0</v>
      </c>
      <c r="BA13" s="27">
        <f>BA12*BA11</f>
        <v>0</v>
      </c>
      <c r="BB13" s="28">
        <f t="shared" ref="BB13" si="127">AZ13+BA13</f>
        <v>0</v>
      </c>
      <c r="BC13" s="176">
        <f>BC12*BC11</f>
        <v>0</v>
      </c>
      <c r="BD13" s="27">
        <f>BD12*BD11</f>
        <v>0</v>
      </c>
      <c r="BE13" s="28">
        <f t="shared" ref="BE13" si="128">BC13+BD13</f>
        <v>0</v>
      </c>
      <c r="BF13" s="38">
        <f t="shared" ref="BF13" si="129">BB13+BE13</f>
        <v>0</v>
      </c>
      <c r="BG13" s="176">
        <f>BG12*BG11</f>
        <v>0</v>
      </c>
      <c r="BH13" s="27">
        <f>BH12*BH11</f>
        <v>0</v>
      </c>
      <c r="BI13" s="28">
        <f t="shared" ref="BI13" si="130">BG13+BH13</f>
        <v>0</v>
      </c>
      <c r="BJ13" s="176">
        <f>BJ12*BJ11</f>
        <v>0</v>
      </c>
      <c r="BK13" s="27">
        <f>BK12*BK11</f>
        <v>0</v>
      </c>
      <c r="BL13" s="28">
        <f t="shared" ref="BL13" si="131">BJ13+BK13</f>
        <v>0</v>
      </c>
      <c r="BM13" s="38">
        <f t="shared" ref="BM13" si="132">BI13+BL13</f>
        <v>0</v>
      </c>
      <c r="BN13" s="176">
        <f>BN12*BN11</f>
        <v>0</v>
      </c>
      <c r="BO13" s="27">
        <f>BO12*BO11</f>
        <v>0</v>
      </c>
      <c r="BP13" s="28">
        <f t="shared" ref="BP13" si="133">BN13+BO13</f>
        <v>0</v>
      </c>
      <c r="BQ13" s="176">
        <f>BQ12*BQ11</f>
        <v>0</v>
      </c>
      <c r="BR13" s="27">
        <f>BR12*BR11</f>
        <v>0</v>
      </c>
      <c r="BS13" s="28">
        <f t="shared" ref="BS13" si="134">BQ13+BR13</f>
        <v>0</v>
      </c>
      <c r="BT13" s="38">
        <f t="shared" ref="BT13" si="135">BP13+BS13</f>
        <v>0</v>
      </c>
      <c r="BU13" s="176">
        <f>BU12*BU11</f>
        <v>0</v>
      </c>
      <c r="BV13" s="27">
        <f>BV12*BV11</f>
        <v>0</v>
      </c>
      <c r="BW13" s="28">
        <f t="shared" ref="BW13" si="136">BU13+BV13</f>
        <v>0</v>
      </c>
      <c r="BX13" s="176">
        <f>BX12*BX11</f>
        <v>0</v>
      </c>
      <c r="BY13" s="27">
        <f>BY12*BY11</f>
        <v>0</v>
      </c>
      <c r="BZ13" s="28">
        <f t="shared" ref="BZ13" si="137">BX13+BY13</f>
        <v>0</v>
      </c>
      <c r="CA13" s="38">
        <f t="shared" ref="CA13" si="138">BW13+BZ13</f>
        <v>0</v>
      </c>
      <c r="CB13" s="26">
        <f>CB12*CB11</f>
        <v>0</v>
      </c>
      <c r="CC13" s="27">
        <f>CC12*CC11</f>
        <v>0</v>
      </c>
      <c r="CD13" s="28">
        <f t="shared" ref="CD13" si="139">CB13+CC13</f>
        <v>0</v>
      </c>
      <c r="CE13" s="26">
        <f>CE12*CE11</f>
        <v>0</v>
      </c>
      <c r="CF13" s="27">
        <f>CF12*CF11</f>
        <v>0</v>
      </c>
      <c r="CG13" s="28">
        <f t="shared" ref="CG13" si="140">CE13+CF13</f>
        <v>0</v>
      </c>
      <c r="CH13" s="38">
        <f t="shared" ref="CH13" si="141">CD13+CG13</f>
        <v>0</v>
      </c>
      <c r="CI13" s="26">
        <f>CI12*CI11</f>
        <v>0</v>
      </c>
      <c r="CJ13" s="27">
        <f>CJ12*CJ11</f>
        <v>0</v>
      </c>
      <c r="CK13" s="28">
        <f t="shared" ref="CK13" si="142">CI13+CJ13</f>
        <v>0</v>
      </c>
      <c r="CL13" s="26">
        <f>CL12*CL11</f>
        <v>0</v>
      </c>
      <c r="CM13" s="27">
        <f>CM12*CM11</f>
        <v>0</v>
      </c>
      <c r="CN13" s="28">
        <f t="shared" ref="CN13" si="143">CL13+CM13</f>
        <v>0</v>
      </c>
      <c r="CO13" s="38">
        <f t="shared" ref="CO13" si="144">CK13+CN13</f>
        <v>0</v>
      </c>
      <c r="CP13" s="26">
        <f>CP12*CP11</f>
        <v>0</v>
      </c>
      <c r="CQ13" s="27">
        <f>CQ12*CQ11</f>
        <v>0</v>
      </c>
      <c r="CR13" s="28">
        <f t="shared" ref="CR13" si="145">CP13+CQ13</f>
        <v>0</v>
      </c>
      <c r="CS13" s="26">
        <f>CS12*CS11</f>
        <v>0</v>
      </c>
      <c r="CT13" s="27">
        <f>CT12*CT11</f>
        <v>0</v>
      </c>
      <c r="CU13" s="28">
        <f t="shared" ref="CU13" si="146">CS13+CT13</f>
        <v>0</v>
      </c>
      <c r="CV13" s="38">
        <f t="shared" ref="CV13" si="147">CR13+CU13</f>
        <v>0</v>
      </c>
      <c r="CW13" s="176">
        <f>CW12*CW11</f>
        <v>0</v>
      </c>
      <c r="CX13" s="27">
        <f>CX12*CX11</f>
        <v>0</v>
      </c>
      <c r="CY13" s="28">
        <f t="shared" ref="CY13" si="148">CW13+CX13</f>
        <v>0</v>
      </c>
      <c r="CZ13" s="176">
        <f>CZ12*CZ11</f>
        <v>0</v>
      </c>
      <c r="DA13" s="27">
        <f>DA12*DA11</f>
        <v>0</v>
      </c>
      <c r="DB13" s="28">
        <f t="shared" ref="DB13:DB14" si="149">CZ13+DA13</f>
        <v>0</v>
      </c>
      <c r="DC13" s="38">
        <f t="shared" ref="DC13:DC14" si="150">CY13+DB13</f>
        <v>0</v>
      </c>
      <c r="DD13" s="176">
        <f>DD12*DD11</f>
        <v>0</v>
      </c>
      <c r="DE13" s="27">
        <f>DE12*DE11</f>
        <v>0</v>
      </c>
      <c r="DF13" s="28">
        <f t="shared" ref="DF13" si="151">DD13+DE13</f>
        <v>0</v>
      </c>
      <c r="DG13" s="176">
        <f>DG12*DG11</f>
        <v>0</v>
      </c>
      <c r="DH13" s="27">
        <f>DH12*DH11</f>
        <v>0</v>
      </c>
      <c r="DI13" s="28">
        <f t="shared" ref="DI13:DI14" si="152">DG13+DH13</f>
        <v>0</v>
      </c>
      <c r="DJ13" s="38">
        <f t="shared" ref="DJ13:DJ14" si="153">DF13+DI13</f>
        <v>0</v>
      </c>
      <c r="DK13" s="176">
        <f>DK12*DK11</f>
        <v>0</v>
      </c>
      <c r="DL13" s="27">
        <f>DL12*DL11</f>
        <v>0</v>
      </c>
      <c r="DM13" s="28">
        <f t="shared" ref="DM13" si="154">DK13+DL13</f>
        <v>0</v>
      </c>
      <c r="DN13" s="176">
        <f>DN12*DN11</f>
        <v>0</v>
      </c>
      <c r="DO13" s="27">
        <f>DO12*DO11</f>
        <v>0</v>
      </c>
      <c r="DP13" s="28">
        <f t="shared" ref="DP13:DP14" si="155">DN13+DO13</f>
        <v>0</v>
      </c>
      <c r="DQ13" s="38">
        <f t="shared" ref="DQ13:DQ14" si="156">DM13+DP13</f>
        <v>0</v>
      </c>
      <c r="DR13" s="176">
        <f>DR12*DR11</f>
        <v>0</v>
      </c>
      <c r="DS13" s="27">
        <f>DS12*DS11</f>
        <v>0</v>
      </c>
      <c r="DT13" s="28">
        <f t="shared" ref="DT13" si="157">DR13+DS13</f>
        <v>0</v>
      </c>
      <c r="DU13" s="176">
        <f>DU12*DU11</f>
        <v>0</v>
      </c>
      <c r="DV13" s="27">
        <f>DV12*DV11</f>
        <v>0</v>
      </c>
      <c r="DW13" s="28">
        <f t="shared" ref="DW13:DW14" si="158">DU13+DV13</f>
        <v>0</v>
      </c>
      <c r="DX13" s="38">
        <f t="shared" ref="DX13:DX14" si="159">DT13+DW13</f>
        <v>0</v>
      </c>
      <c r="DY13" s="176">
        <f>DY12*DY11</f>
        <v>0</v>
      </c>
      <c r="DZ13" s="27">
        <f>DZ12*DZ11</f>
        <v>0</v>
      </c>
      <c r="EA13" s="28">
        <f t="shared" ref="EA13" si="160">DY13+DZ13</f>
        <v>0</v>
      </c>
      <c r="EB13" s="176">
        <f>EB12*EB11</f>
        <v>0</v>
      </c>
      <c r="EC13" s="27">
        <f>EC12*EC11</f>
        <v>0</v>
      </c>
      <c r="ED13" s="28">
        <f t="shared" ref="ED13:ED14" si="161">EB13+EC13</f>
        <v>0</v>
      </c>
      <c r="EE13" s="38">
        <f t="shared" ref="EE13:EE14" si="162">EA13+ED13</f>
        <v>0</v>
      </c>
      <c r="EF13" s="176">
        <f>EF12*EF11</f>
        <v>0</v>
      </c>
      <c r="EG13" s="27">
        <f>EG12*EG11</f>
        <v>0</v>
      </c>
      <c r="EH13" s="28">
        <f t="shared" ref="EH13" si="163">EF13+EG13</f>
        <v>0</v>
      </c>
      <c r="EI13" s="176">
        <f>EI12*EI11</f>
        <v>0</v>
      </c>
      <c r="EJ13" s="27">
        <f>EJ12*EJ11</f>
        <v>0</v>
      </c>
      <c r="EK13" s="28">
        <f t="shared" ref="EK13:EK14" si="164">EI13+EJ13</f>
        <v>0</v>
      </c>
      <c r="EL13" s="38">
        <f t="shared" ref="EL13:EL14" si="165">EH13+EK13</f>
        <v>0</v>
      </c>
      <c r="EM13" s="26">
        <f>EM12*EM11</f>
        <v>0</v>
      </c>
      <c r="EN13" s="27">
        <f>EN12*EN11</f>
        <v>0</v>
      </c>
      <c r="EO13" s="28">
        <f t="shared" ref="EO13" si="166">EM13+EN13</f>
        <v>0</v>
      </c>
      <c r="EP13" s="26">
        <f>EP12*EP11</f>
        <v>0</v>
      </c>
      <c r="EQ13" s="27">
        <f>EQ12*EQ11</f>
        <v>0</v>
      </c>
      <c r="ER13" s="28">
        <f t="shared" ref="ER13:ER14" si="167">EP13+EQ13</f>
        <v>0</v>
      </c>
      <c r="ES13" s="38">
        <f t="shared" ref="ES13:ES14" si="168">EO13+ER13</f>
        <v>0</v>
      </c>
    </row>
    <row r="14" spans="1:149" ht="14.45" customHeight="1" x14ac:dyDescent="0.25">
      <c r="A14" s="189">
        <v>45295</v>
      </c>
      <c r="B14" s="15" t="s">
        <v>5</v>
      </c>
      <c r="C14" s="102"/>
      <c r="D14" s="23"/>
      <c r="E14" s="29">
        <f>C14+D14</f>
        <v>0</v>
      </c>
      <c r="F14" s="102"/>
      <c r="G14" s="23"/>
      <c r="H14" s="29">
        <f>F14+G14</f>
        <v>0</v>
      </c>
      <c r="I14" s="36">
        <f>E14+H14</f>
        <v>0</v>
      </c>
      <c r="J14" s="102"/>
      <c r="K14" s="23"/>
      <c r="L14" s="18">
        <f>J14+K14</f>
        <v>0</v>
      </c>
      <c r="M14" s="102"/>
      <c r="N14" s="23"/>
      <c r="O14" s="29">
        <f>M14+N14</f>
        <v>0</v>
      </c>
      <c r="P14" s="36">
        <f>L14+O14</f>
        <v>0</v>
      </c>
      <c r="Q14" s="102"/>
      <c r="R14" s="23"/>
      <c r="S14" s="29">
        <f>Q14+R14</f>
        <v>0</v>
      </c>
      <c r="T14" s="102"/>
      <c r="U14" s="23"/>
      <c r="V14" s="29">
        <f>T14+U14</f>
        <v>0</v>
      </c>
      <c r="W14" s="36">
        <f>S14+V14</f>
        <v>0</v>
      </c>
      <c r="X14" s="102"/>
      <c r="Y14" s="23"/>
      <c r="Z14" s="29">
        <f>X14+Y14</f>
        <v>0</v>
      </c>
      <c r="AA14" s="102"/>
      <c r="AB14" s="23"/>
      <c r="AC14" s="29">
        <f>AA14+AB14</f>
        <v>0</v>
      </c>
      <c r="AD14" s="36">
        <f>Z14+AC14</f>
        <v>0</v>
      </c>
      <c r="AE14" s="102"/>
      <c r="AF14" s="23"/>
      <c r="AG14" s="29">
        <f>AE14+AF14</f>
        <v>0</v>
      </c>
      <c r="AH14" s="102"/>
      <c r="AI14" s="23"/>
      <c r="AJ14" s="29">
        <f>AH14+AI14</f>
        <v>0</v>
      </c>
      <c r="AK14" s="36">
        <f>AG14+AJ14</f>
        <v>0</v>
      </c>
      <c r="AL14" s="102"/>
      <c r="AM14" s="23"/>
      <c r="AN14" s="29">
        <f>AL14+AM14</f>
        <v>0</v>
      </c>
      <c r="AO14" s="102"/>
      <c r="AP14" s="23"/>
      <c r="AQ14" s="29">
        <f>AO14+AP14</f>
        <v>0</v>
      </c>
      <c r="AR14" s="36">
        <f>AN14+AQ14</f>
        <v>0</v>
      </c>
      <c r="AS14" s="102"/>
      <c r="AT14" s="23"/>
      <c r="AU14" s="29">
        <f>AS14+AT14</f>
        <v>0</v>
      </c>
      <c r="AV14" s="102"/>
      <c r="AW14" s="23"/>
      <c r="AX14" s="29">
        <f>AV14+AW14</f>
        <v>0</v>
      </c>
      <c r="AY14" s="36">
        <f>AU14+AX14</f>
        <v>0</v>
      </c>
      <c r="AZ14" s="102"/>
      <c r="BA14" s="23"/>
      <c r="BB14" s="29">
        <f>AZ14+BA14</f>
        <v>0</v>
      </c>
      <c r="BC14" s="102"/>
      <c r="BD14" s="23"/>
      <c r="BE14" s="29">
        <f>BC14+BD14</f>
        <v>0</v>
      </c>
      <c r="BF14" s="36">
        <f>BB14+BE14</f>
        <v>0</v>
      </c>
      <c r="BG14" s="102"/>
      <c r="BH14" s="23"/>
      <c r="BI14" s="29">
        <f>BG14+BH14</f>
        <v>0</v>
      </c>
      <c r="BJ14" s="102"/>
      <c r="BK14" s="23"/>
      <c r="BL14" s="29">
        <f>BJ14+BK14</f>
        <v>0</v>
      </c>
      <c r="BM14" s="36">
        <f>BI14+BL14</f>
        <v>0</v>
      </c>
      <c r="BN14" s="102"/>
      <c r="BO14" s="23"/>
      <c r="BP14" s="29">
        <f>BN14+BO14</f>
        <v>0</v>
      </c>
      <c r="BQ14" s="102"/>
      <c r="BR14" s="23"/>
      <c r="BS14" s="29">
        <f>BQ14+BR14</f>
        <v>0</v>
      </c>
      <c r="BT14" s="36">
        <f>BP14+BS14</f>
        <v>0</v>
      </c>
      <c r="BU14" s="102"/>
      <c r="BV14" s="23"/>
      <c r="BW14" s="29">
        <f>BU14+BV14</f>
        <v>0</v>
      </c>
      <c r="BX14" s="102"/>
      <c r="BY14" s="23"/>
      <c r="BZ14" s="29">
        <f>BX14+BY14</f>
        <v>0</v>
      </c>
      <c r="CA14" s="36">
        <f>BW14+BZ14</f>
        <v>0</v>
      </c>
      <c r="CB14" s="102"/>
      <c r="CC14" s="23"/>
      <c r="CD14" s="29">
        <f>CB14+CC14</f>
        <v>0</v>
      </c>
      <c r="CE14" s="102"/>
      <c r="CF14" s="23"/>
      <c r="CG14" s="29">
        <f>CE14+CF14</f>
        <v>0</v>
      </c>
      <c r="CH14" s="36">
        <f>CD14+CG14</f>
        <v>0</v>
      </c>
      <c r="CI14" s="102"/>
      <c r="CJ14" s="23"/>
      <c r="CK14" s="29">
        <f>CI14+CJ14</f>
        <v>0</v>
      </c>
      <c r="CL14" s="102"/>
      <c r="CM14" s="23"/>
      <c r="CN14" s="29">
        <f>CL14+CM14</f>
        <v>0</v>
      </c>
      <c r="CO14" s="36">
        <f>CK14+CN14</f>
        <v>0</v>
      </c>
      <c r="CP14" s="102"/>
      <c r="CQ14" s="23"/>
      <c r="CR14" s="29">
        <f>CP14+CQ14</f>
        <v>0</v>
      </c>
      <c r="CS14" s="102"/>
      <c r="CT14" s="23"/>
      <c r="CU14" s="29">
        <f>CS14+CT14</f>
        <v>0</v>
      </c>
      <c r="CV14" s="36">
        <f>CR14+CU14</f>
        <v>0</v>
      </c>
      <c r="CW14" s="102"/>
      <c r="CX14" s="23"/>
      <c r="CY14" s="29">
        <f>CW14+CX14</f>
        <v>0</v>
      </c>
      <c r="CZ14" s="102"/>
      <c r="DA14" s="23"/>
      <c r="DB14" s="29">
        <f t="shared" si="149"/>
        <v>0</v>
      </c>
      <c r="DC14" s="36">
        <f t="shared" si="150"/>
        <v>0</v>
      </c>
      <c r="DD14" s="102"/>
      <c r="DE14" s="23"/>
      <c r="DF14" s="29">
        <f>DD14+DE14</f>
        <v>0</v>
      </c>
      <c r="DG14" s="102"/>
      <c r="DH14" s="23"/>
      <c r="DI14" s="29">
        <f t="shared" si="152"/>
        <v>0</v>
      </c>
      <c r="DJ14" s="36">
        <f t="shared" si="153"/>
        <v>0</v>
      </c>
      <c r="DK14" s="102"/>
      <c r="DL14" s="23"/>
      <c r="DM14" s="29">
        <f>DK14+DL14</f>
        <v>0</v>
      </c>
      <c r="DN14" s="102"/>
      <c r="DO14" s="23"/>
      <c r="DP14" s="29">
        <f t="shared" si="155"/>
        <v>0</v>
      </c>
      <c r="DQ14" s="36">
        <f t="shared" si="156"/>
        <v>0</v>
      </c>
      <c r="DR14" s="102"/>
      <c r="DS14" s="23"/>
      <c r="DT14" s="29">
        <f>DR14+DS14</f>
        <v>0</v>
      </c>
      <c r="DU14" s="102"/>
      <c r="DV14" s="23"/>
      <c r="DW14" s="29">
        <f t="shared" si="158"/>
        <v>0</v>
      </c>
      <c r="DX14" s="36">
        <f t="shared" si="159"/>
        <v>0</v>
      </c>
      <c r="DY14" s="102"/>
      <c r="DZ14" s="23"/>
      <c r="EA14" s="29">
        <f>DY14+DZ14</f>
        <v>0</v>
      </c>
      <c r="EB14" s="102"/>
      <c r="EC14" s="23"/>
      <c r="ED14" s="29">
        <f t="shared" si="161"/>
        <v>0</v>
      </c>
      <c r="EE14" s="36">
        <f t="shared" si="162"/>
        <v>0</v>
      </c>
      <c r="EF14" s="102"/>
      <c r="EG14" s="23"/>
      <c r="EH14" s="29">
        <f>EF14+EG14</f>
        <v>0</v>
      </c>
      <c r="EI14" s="102"/>
      <c r="EJ14" s="23"/>
      <c r="EK14" s="29">
        <f t="shared" si="164"/>
        <v>0</v>
      </c>
      <c r="EL14" s="36">
        <f t="shared" si="165"/>
        <v>0</v>
      </c>
      <c r="EM14" s="17">
        <f>C14+J14+Q14+X14+AE14+AL14+AS14+AZ14+BG14+BN14+BU14+CB14+CI14+CP14+CW14+DD14+DK14+DR14+DY14+EF14</f>
        <v>0</v>
      </c>
      <c r="EN14" s="4">
        <f>D14+K14+R14+Y14+AF14+AM14+AT14+BA14+BH14+BO14+BV14+CC14+CJ14+CQ14+CX14+DE14+DL14+DS14+DZ14+EG14</f>
        <v>0</v>
      </c>
      <c r="EO14" s="29">
        <f>EM14+EN14</f>
        <v>0</v>
      </c>
      <c r="EP14" s="17">
        <f>F14+M14+T14+AA14+AH14+AO14+AV14+BC14+BJ14+BQ14+BX14+CE14+CL14+CS14+CZ14+DG14+DN14+DU14+EB14+EI14</f>
        <v>0</v>
      </c>
      <c r="EQ14" s="4">
        <f>G14+N14+U14+AB14+AI14+AP14+AW14+BD14+BK14+BR14+BY14+CF14+CM14+CT14+DA14+DH14+DO14+DV14+EC14+EJ14</f>
        <v>0</v>
      </c>
      <c r="ER14" s="29">
        <f t="shared" si="167"/>
        <v>0</v>
      </c>
      <c r="ES14" s="36">
        <f t="shared" si="168"/>
        <v>0</v>
      </c>
    </row>
    <row r="15" spans="1:149" ht="14.45" customHeight="1" x14ac:dyDescent="0.25">
      <c r="A15" s="187"/>
      <c r="B15" s="20" t="s">
        <v>22</v>
      </c>
      <c r="C15" s="24">
        <v>115</v>
      </c>
      <c r="D15" s="25">
        <v>115</v>
      </c>
      <c r="E15" s="30">
        <f>AVERAGE(C15:D15)</f>
        <v>115</v>
      </c>
      <c r="F15" s="24">
        <v>115</v>
      </c>
      <c r="G15" s="25">
        <v>115</v>
      </c>
      <c r="H15" s="30">
        <f>AVERAGE(F15:G15)</f>
        <v>115</v>
      </c>
      <c r="I15" s="37">
        <f>AVERAGE(E15,H15)</f>
        <v>115</v>
      </c>
      <c r="J15" s="24">
        <v>115</v>
      </c>
      <c r="K15" s="25">
        <v>115</v>
      </c>
      <c r="L15" s="30">
        <f>AVERAGE(J15:K15)</f>
        <v>115</v>
      </c>
      <c r="M15" s="24">
        <v>115</v>
      </c>
      <c r="N15" s="25">
        <v>115</v>
      </c>
      <c r="O15" s="30">
        <f>AVERAGE(M15:N15)</f>
        <v>115</v>
      </c>
      <c r="P15" s="37">
        <f>AVERAGE(L15,O15)</f>
        <v>115</v>
      </c>
      <c r="Q15" s="24">
        <v>115</v>
      </c>
      <c r="R15" s="25">
        <v>115</v>
      </c>
      <c r="S15" s="30">
        <f>AVERAGE(Q15:R15)</f>
        <v>115</v>
      </c>
      <c r="T15" s="24">
        <v>115</v>
      </c>
      <c r="U15" s="25">
        <v>115</v>
      </c>
      <c r="V15" s="30">
        <f>AVERAGE(T15:U15)</f>
        <v>115</v>
      </c>
      <c r="W15" s="37">
        <f>AVERAGE(S15,V15)</f>
        <v>115</v>
      </c>
      <c r="X15" s="24">
        <v>115</v>
      </c>
      <c r="Y15" s="25">
        <v>115</v>
      </c>
      <c r="Z15" s="30">
        <f>AVERAGE(X15:Y15)</f>
        <v>115</v>
      </c>
      <c r="AA15" s="24">
        <v>115</v>
      </c>
      <c r="AB15" s="25">
        <v>115</v>
      </c>
      <c r="AC15" s="30">
        <f>AVERAGE(AA15:AB15)</f>
        <v>115</v>
      </c>
      <c r="AD15" s="37">
        <f>AVERAGE(Z15,AC15)</f>
        <v>115</v>
      </c>
      <c r="AE15" s="24">
        <v>115</v>
      </c>
      <c r="AF15" s="25">
        <v>115</v>
      </c>
      <c r="AG15" s="30">
        <f>AVERAGE(AE15:AF15)</f>
        <v>115</v>
      </c>
      <c r="AH15" s="24">
        <v>115</v>
      </c>
      <c r="AI15" s="25">
        <v>115</v>
      </c>
      <c r="AJ15" s="30">
        <f>AVERAGE(AH15:AI15)</f>
        <v>115</v>
      </c>
      <c r="AK15" s="37">
        <f>AVERAGE(AG15,AJ15)</f>
        <v>115</v>
      </c>
      <c r="AL15" s="24">
        <v>115</v>
      </c>
      <c r="AM15" s="25">
        <v>115</v>
      </c>
      <c r="AN15" s="30">
        <f>AVERAGE(AL15:AM15)</f>
        <v>115</v>
      </c>
      <c r="AO15" s="24">
        <v>115</v>
      </c>
      <c r="AP15" s="25">
        <v>115</v>
      </c>
      <c r="AQ15" s="30">
        <f>AVERAGE(AO15:AP15)</f>
        <v>115</v>
      </c>
      <c r="AR15" s="37">
        <f>AVERAGE(AN15,AQ15)</f>
        <v>115</v>
      </c>
      <c r="AS15" s="24">
        <v>115</v>
      </c>
      <c r="AT15" s="25">
        <v>115</v>
      </c>
      <c r="AU15" s="30">
        <f>AVERAGE(AS15:AT15)</f>
        <v>115</v>
      </c>
      <c r="AV15" s="24">
        <v>115</v>
      </c>
      <c r="AW15" s="25">
        <v>115</v>
      </c>
      <c r="AX15" s="30">
        <f>AVERAGE(AV15:AW15)</f>
        <v>115</v>
      </c>
      <c r="AY15" s="37">
        <f>AVERAGE(AU15,AX15)</f>
        <v>115</v>
      </c>
      <c r="AZ15" s="175">
        <v>115</v>
      </c>
      <c r="BA15" s="25">
        <v>115</v>
      </c>
      <c r="BB15" s="30">
        <f>AVERAGE(AZ15:BA15)</f>
        <v>115</v>
      </c>
      <c r="BC15" s="175">
        <v>115</v>
      </c>
      <c r="BD15" s="25">
        <v>115</v>
      </c>
      <c r="BE15" s="30">
        <f>AVERAGE(BC15:BD15)</f>
        <v>115</v>
      </c>
      <c r="BF15" s="37">
        <f>AVERAGE(BB15,BE15)</f>
        <v>115</v>
      </c>
      <c r="BG15" s="175">
        <v>115</v>
      </c>
      <c r="BH15" s="25">
        <v>115</v>
      </c>
      <c r="BI15" s="30">
        <f>AVERAGE(BG15:BH15)</f>
        <v>115</v>
      </c>
      <c r="BJ15" s="175">
        <v>115</v>
      </c>
      <c r="BK15" s="25">
        <v>115</v>
      </c>
      <c r="BL15" s="30">
        <f>AVERAGE(BJ15:BK15)</f>
        <v>115</v>
      </c>
      <c r="BM15" s="37">
        <f>AVERAGE(BI15,BL15)</f>
        <v>115</v>
      </c>
      <c r="BN15" s="175">
        <v>115</v>
      </c>
      <c r="BO15" s="25">
        <v>115</v>
      </c>
      <c r="BP15" s="30">
        <f>AVERAGE(BN15:BO15)</f>
        <v>115</v>
      </c>
      <c r="BQ15" s="175">
        <v>115</v>
      </c>
      <c r="BR15" s="25">
        <v>115</v>
      </c>
      <c r="BS15" s="30">
        <f>AVERAGE(BQ15:BR15)</f>
        <v>115</v>
      </c>
      <c r="BT15" s="37">
        <f>AVERAGE(BP15,BS15)</f>
        <v>115</v>
      </c>
      <c r="BU15" s="175">
        <v>115</v>
      </c>
      <c r="BV15" s="25">
        <v>115</v>
      </c>
      <c r="BW15" s="30">
        <f>AVERAGE(BU15:BV15)</f>
        <v>115</v>
      </c>
      <c r="BX15" s="175">
        <v>115</v>
      </c>
      <c r="BY15" s="25">
        <v>115</v>
      </c>
      <c r="BZ15" s="30">
        <f>AVERAGE(BX15:BY15)</f>
        <v>115</v>
      </c>
      <c r="CA15" s="37">
        <f>AVERAGE(BW15,BZ15)</f>
        <v>115</v>
      </c>
      <c r="CB15" s="24">
        <v>115</v>
      </c>
      <c r="CC15" s="25">
        <v>115</v>
      </c>
      <c r="CD15" s="30">
        <f>AVERAGE(CB15:CC15)</f>
        <v>115</v>
      </c>
      <c r="CE15" s="24">
        <v>115</v>
      </c>
      <c r="CF15" s="25">
        <v>115</v>
      </c>
      <c r="CG15" s="30">
        <f>AVERAGE(CE15:CF15)</f>
        <v>115</v>
      </c>
      <c r="CH15" s="37">
        <f>AVERAGE(CD15,CG15)</f>
        <v>115</v>
      </c>
      <c r="CI15" s="24">
        <v>115</v>
      </c>
      <c r="CJ15" s="25">
        <v>115</v>
      </c>
      <c r="CK15" s="30">
        <f>AVERAGE(CI15:CJ15)</f>
        <v>115</v>
      </c>
      <c r="CL15" s="24">
        <v>115</v>
      </c>
      <c r="CM15" s="25">
        <v>115</v>
      </c>
      <c r="CN15" s="30">
        <f>AVERAGE(CL15:CM15)</f>
        <v>115</v>
      </c>
      <c r="CO15" s="37">
        <f>AVERAGE(CK15,CN15)</f>
        <v>115</v>
      </c>
      <c r="CP15" s="24">
        <v>115</v>
      </c>
      <c r="CQ15" s="25">
        <v>115</v>
      </c>
      <c r="CR15" s="30">
        <f>AVERAGE(CP15:CQ15)</f>
        <v>115</v>
      </c>
      <c r="CS15" s="24">
        <v>115</v>
      </c>
      <c r="CT15" s="25">
        <v>115</v>
      </c>
      <c r="CU15" s="30">
        <f>AVERAGE(CS15:CT15)</f>
        <v>115</v>
      </c>
      <c r="CV15" s="37">
        <f>AVERAGE(CR15,CU15)</f>
        <v>115</v>
      </c>
      <c r="CW15" s="175">
        <v>115</v>
      </c>
      <c r="CX15" s="25">
        <v>115</v>
      </c>
      <c r="CY15" s="30">
        <f>AVERAGE(CW15:CX15)</f>
        <v>115</v>
      </c>
      <c r="CZ15" s="175">
        <v>115</v>
      </c>
      <c r="DA15" s="25">
        <v>115</v>
      </c>
      <c r="DB15" s="30">
        <f>AVERAGE(CZ15:DA15)</f>
        <v>115</v>
      </c>
      <c r="DC15" s="37">
        <f>AVERAGE(CY15,DB15)</f>
        <v>115</v>
      </c>
      <c r="DD15" s="175">
        <v>115</v>
      </c>
      <c r="DE15" s="25">
        <v>115</v>
      </c>
      <c r="DF15" s="30">
        <f>AVERAGE(DD15:DE15)</f>
        <v>115</v>
      </c>
      <c r="DG15" s="175">
        <v>115</v>
      </c>
      <c r="DH15" s="25">
        <v>115</v>
      </c>
      <c r="DI15" s="30">
        <f>AVERAGE(DG15:DH15)</f>
        <v>115</v>
      </c>
      <c r="DJ15" s="37">
        <f>AVERAGE(DF15,DI15)</f>
        <v>115</v>
      </c>
      <c r="DK15" s="175">
        <v>115</v>
      </c>
      <c r="DL15" s="25">
        <v>115</v>
      </c>
      <c r="DM15" s="30">
        <f>AVERAGE(DK15:DL15)</f>
        <v>115</v>
      </c>
      <c r="DN15" s="175">
        <v>115</v>
      </c>
      <c r="DO15" s="25">
        <v>115</v>
      </c>
      <c r="DP15" s="30">
        <f>AVERAGE(DN15:DO15)</f>
        <v>115</v>
      </c>
      <c r="DQ15" s="37">
        <f>AVERAGE(DM15,DP15)</f>
        <v>115</v>
      </c>
      <c r="DR15" s="175">
        <v>115</v>
      </c>
      <c r="DS15" s="25">
        <v>115</v>
      </c>
      <c r="DT15" s="30">
        <f>AVERAGE(DR15:DS15)</f>
        <v>115</v>
      </c>
      <c r="DU15" s="175">
        <v>115</v>
      </c>
      <c r="DV15" s="25">
        <v>115</v>
      </c>
      <c r="DW15" s="30">
        <f>AVERAGE(DU15:DV15)</f>
        <v>115</v>
      </c>
      <c r="DX15" s="37">
        <f>AVERAGE(DT15,DW15)</f>
        <v>115</v>
      </c>
      <c r="DY15" s="175">
        <v>115</v>
      </c>
      <c r="DZ15" s="25">
        <v>115</v>
      </c>
      <c r="EA15" s="30">
        <f>AVERAGE(DY15:DZ15)</f>
        <v>115</v>
      </c>
      <c r="EB15" s="175">
        <v>115</v>
      </c>
      <c r="EC15" s="25">
        <v>115</v>
      </c>
      <c r="ED15" s="30">
        <f>AVERAGE(EB15:EC15)</f>
        <v>115</v>
      </c>
      <c r="EE15" s="37">
        <f>AVERAGE(EA15,ED15)</f>
        <v>115</v>
      </c>
      <c r="EF15" s="175">
        <v>115</v>
      </c>
      <c r="EG15" s="25">
        <v>115</v>
      </c>
      <c r="EH15" s="30">
        <f>AVERAGE(EF15:EG15)</f>
        <v>115</v>
      </c>
      <c r="EI15" s="175">
        <v>115</v>
      </c>
      <c r="EJ15" s="25">
        <v>115</v>
      </c>
      <c r="EK15" s="30">
        <f>AVERAGE(EI15:EJ15)</f>
        <v>115</v>
      </c>
      <c r="EL15" s="37">
        <f>AVERAGE(EH15,EK15)</f>
        <v>115</v>
      </c>
      <c r="EM15" s="24">
        <v>115</v>
      </c>
      <c r="EN15" s="25">
        <v>115</v>
      </c>
      <c r="EO15" s="30">
        <v>115</v>
      </c>
      <c r="EP15" s="24">
        <v>115</v>
      </c>
      <c r="EQ15" s="25">
        <v>115</v>
      </c>
      <c r="ER15" s="30">
        <v>115</v>
      </c>
      <c r="ES15" s="37">
        <v>115</v>
      </c>
    </row>
    <row r="16" spans="1:149" ht="15" customHeight="1" thickBot="1" x14ac:dyDescent="0.3">
      <c r="A16" s="190"/>
      <c r="B16" s="16" t="s">
        <v>6</v>
      </c>
      <c r="C16" s="26">
        <f>C15*C14</f>
        <v>0</v>
      </c>
      <c r="D16" s="27">
        <f>D15*D14</f>
        <v>0</v>
      </c>
      <c r="E16" s="28">
        <f t="shared" ref="E16" si="169">C16+D16</f>
        <v>0</v>
      </c>
      <c r="F16" s="26">
        <f>F15*F14</f>
        <v>0</v>
      </c>
      <c r="G16" s="27">
        <f>G15*G14</f>
        <v>0</v>
      </c>
      <c r="H16" s="28">
        <f t="shared" ref="H16" si="170">F16+G16</f>
        <v>0</v>
      </c>
      <c r="I16" s="38">
        <f t="shared" si="47"/>
        <v>0</v>
      </c>
      <c r="J16" s="26">
        <f>J15*J14</f>
        <v>0</v>
      </c>
      <c r="K16" s="27">
        <f>K15*K14</f>
        <v>0</v>
      </c>
      <c r="L16" s="28">
        <f t="shared" ref="L16" si="171">J16+K16</f>
        <v>0</v>
      </c>
      <c r="M16" s="26">
        <f>M15*M14</f>
        <v>0</v>
      </c>
      <c r="N16" s="27">
        <f>N15*N14</f>
        <v>0</v>
      </c>
      <c r="O16" s="28">
        <f t="shared" ref="O16" si="172">M16+N16</f>
        <v>0</v>
      </c>
      <c r="P16" s="38">
        <f t="shared" ref="P16" si="173">L16+O16</f>
        <v>0</v>
      </c>
      <c r="Q16" s="26">
        <f>Q15*Q14</f>
        <v>0</v>
      </c>
      <c r="R16" s="27">
        <f>R15*R14</f>
        <v>0</v>
      </c>
      <c r="S16" s="28">
        <f t="shared" ref="S16" si="174">Q16+R16</f>
        <v>0</v>
      </c>
      <c r="T16" s="26">
        <f>T15*T14</f>
        <v>0</v>
      </c>
      <c r="U16" s="27">
        <f>U15*U14</f>
        <v>0</v>
      </c>
      <c r="V16" s="28">
        <f t="shared" ref="V16" si="175">T16+U16</f>
        <v>0</v>
      </c>
      <c r="W16" s="38">
        <f t="shared" ref="W16" si="176">S16+V16</f>
        <v>0</v>
      </c>
      <c r="X16" s="26">
        <f>X15*X14</f>
        <v>0</v>
      </c>
      <c r="Y16" s="27">
        <f>Y15*Y14</f>
        <v>0</v>
      </c>
      <c r="Z16" s="28">
        <f t="shared" ref="Z16" si="177">X16+Y16</f>
        <v>0</v>
      </c>
      <c r="AA16" s="26">
        <f>AA15*AA14</f>
        <v>0</v>
      </c>
      <c r="AB16" s="27">
        <f>AB15*AB14</f>
        <v>0</v>
      </c>
      <c r="AC16" s="28">
        <f t="shared" ref="AC16" si="178">AA16+AB16</f>
        <v>0</v>
      </c>
      <c r="AD16" s="38">
        <f t="shared" ref="AD16" si="179">Z16+AC16</f>
        <v>0</v>
      </c>
      <c r="AE16" s="26">
        <f>AE15*AE14</f>
        <v>0</v>
      </c>
      <c r="AF16" s="27">
        <f>AF15*AF14</f>
        <v>0</v>
      </c>
      <c r="AG16" s="28">
        <f t="shared" ref="AG16" si="180">AE16+AF16</f>
        <v>0</v>
      </c>
      <c r="AH16" s="26">
        <f>AH15*AH14</f>
        <v>0</v>
      </c>
      <c r="AI16" s="27">
        <f>AI15*AI14</f>
        <v>0</v>
      </c>
      <c r="AJ16" s="28">
        <f t="shared" ref="AJ16" si="181">AH16+AI16</f>
        <v>0</v>
      </c>
      <c r="AK16" s="38">
        <f t="shared" ref="AK16" si="182">AG16+AJ16</f>
        <v>0</v>
      </c>
      <c r="AL16" s="26">
        <f>AL15*AL14</f>
        <v>0</v>
      </c>
      <c r="AM16" s="27">
        <f>AM15*AM14</f>
        <v>0</v>
      </c>
      <c r="AN16" s="28">
        <f t="shared" ref="AN16" si="183">AL16+AM16</f>
        <v>0</v>
      </c>
      <c r="AO16" s="26">
        <f>AO15*AO14</f>
        <v>0</v>
      </c>
      <c r="AP16" s="27">
        <f>AP15*AP14</f>
        <v>0</v>
      </c>
      <c r="AQ16" s="28">
        <f t="shared" ref="AQ16" si="184">AO16+AP16</f>
        <v>0</v>
      </c>
      <c r="AR16" s="38">
        <f t="shared" ref="AR16" si="185">AN16+AQ16</f>
        <v>0</v>
      </c>
      <c r="AS16" s="26">
        <f>AS15*AS14</f>
        <v>0</v>
      </c>
      <c r="AT16" s="27">
        <f>AT15*AT14</f>
        <v>0</v>
      </c>
      <c r="AU16" s="28">
        <f t="shared" ref="AU16" si="186">AS16+AT16</f>
        <v>0</v>
      </c>
      <c r="AV16" s="26">
        <f>AV15*AV14</f>
        <v>0</v>
      </c>
      <c r="AW16" s="27">
        <f>AW15*AW14</f>
        <v>0</v>
      </c>
      <c r="AX16" s="28">
        <f t="shared" ref="AX16" si="187">AV16+AW16</f>
        <v>0</v>
      </c>
      <c r="AY16" s="38">
        <f t="shared" ref="AY16" si="188">AU16+AX16</f>
        <v>0</v>
      </c>
      <c r="AZ16" s="176">
        <f>AZ15*AZ14</f>
        <v>0</v>
      </c>
      <c r="BA16" s="27">
        <f>BA15*BA14</f>
        <v>0</v>
      </c>
      <c r="BB16" s="28">
        <f t="shared" ref="BB16" si="189">AZ16+BA16</f>
        <v>0</v>
      </c>
      <c r="BC16" s="176">
        <f>BC15*BC14</f>
        <v>0</v>
      </c>
      <c r="BD16" s="27">
        <f>BD15*BD14</f>
        <v>0</v>
      </c>
      <c r="BE16" s="28">
        <f t="shared" ref="BE16" si="190">BC16+BD16</f>
        <v>0</v>
      </c>
      <c r="BF16" s="38">
        <f t="shared" ref="BF16" si="191">BB16+BE16</f>
        <v>0</v>
      </c>
      <c r="BG16" s="176">
        <f>BG15*BG14</f>
        <v>0</v>
      </c>
      <c r="BH16" s="27">
        <f>BH15*BH14</f>
        <v>0</v>
      </c>
      <c r="BI16" s="28">
        <f t="shared" ref="BI16" si="192">BG16+BH16</f>
        <v>0</v>
      </c>
      <c r="BJ16" s="176">
        <f>BJ15*BJ14</f>
        <v>0</v>
      </c>
      <c r="BK16" s="27">
        <f>BK15*BK14</f>
        <v>0</v>
      </c>
      <c r="BL16" s="28">
        <f t="shared" ref="BL16" si="193">BJ16+BK16</f>
        <v>0</v>
      </c>
      <c r="BM16" s="38">
        <f t="shared" ref="BM16" si="194">BI16+BL16</f>
        <v>0</v>
      </c>
      <c r="BN16" s="176">
        <f>BN15*BN14</f>
        <v>0</v>
      </c>
      <c r="BO16" s="27">
        <f>BO15*BO14</f>
        <v>0</v>
      </c>
      <c r="BP16" s="28">
        <f t="shared" ref="BP16" si="195">BN16+BO16</f>
        <v>0</v>
      </c>
      <c r="BQ16" s="176">
        <f>BQ15*BQ14</f>
        <v>0</v>
      </c>
      <c r="BR16" s="27">
        <f>BR15*BR14</f>
        <v>0</v>
      </c>
      <c r="BS16" s="28">
        <f t="shared" ref="BS16" si="196">BQ16+BR16</f>
        <v>0</v>
      </c>
      <c r="BT16" s="38">
        <f t="shared" ref="BT16" si="197">BP16+BS16</f>
        <v>0</v>
      </c>
      <c r="BU16" s="176">
        <f>BU15*BU14</f>
        <v>0</v>
      </c>
      <c r="BV16" s="27">
        <f>BV15*BV14</f>
        <v>0</v>
      </c>
      <c r="BW16" s="28">
        <f t="shared" ref="BW16" si="198">BU16+BV16</f>
        <v>0</v>
      </c>
      <c r="BX16" s="176">
        <f>BX15*BX14</f>
        <v>0</v>
      </c>
      <c r="BY16" s="27">
        <f>BY15*BY14</f>
        <v>0</v>
      </c>
      <c r="BZ16" s="28">
        <f t="shared" ref="BZ16" si="199">BX16+BY16</f>
        <v>0</v>
      </c>
      <c r="CA16" s="38">
        <f t="shared" ref="CA16" si="200">BW16+BZ16</f>
        <v>0</v>
      </c>
      <c r="CB16" s="26">
        <f>CB15*CB14</f>
        <v>0</v>
      </c>
      <c r="CC16" s="27">
        <f>CC15*CC14</f>
        <v>0</v>
      </c>
      <c r="CD16" s="28">
        <f t="shared" ref="CD16" si="201">CB16+CC16</f>
        <v>0</v>
      </c>
      <c r="CE16" s="26">
        <f>CE15*CE14</f>
        <v>0</v>
      </c>
      <c r="CF16" s="27">
        <f>CF15*CF14</f>
        <v>0</v>
      </c>
      <c r="CG16" s="28">
        <f t="shared" ref="CG16" si="202">CE16+CF16</f>
        <v>0</v>
      </c>
      <c r="CH16" s="38">
        <f t="shared" ref="CH16" si="203">CD16+CG16</f>
        <v>0</v>
      </c>
      <c r="CI16" s="26">
        <f>CI15*CI14</f>
        <v>0</v>
      </c>
      <c r="CJ16" s="27">
        <f>CJ15*CJ14</f>
        <v>0</v>
      </c>
      <c r="CK16" s="28">
        <f t="shared" ref="CK16" si="204">CI16+CJ16</f>
        <v>0</v>
      </c>
      <c r="CL16" s="26">
        <f>CL15*CL14</f>
        <v>0</v>
      </c>
      <c r="CM16" s="27">
        <f>CM15*CM14</f>
        <v>0</v>
      </c>
      <c r="CN16" s="28">
        <f t="shared" ref="CN16" si="205">CL16+CM16</f>
        <v>0</v>
      </c>
      <c r="CO16" s="38">
        <f t="shared" ref="CO16" si="206">CK16+CN16</f>
        <v>0</v>
      </c>
      <c r="CP16" s="26">
        <f>CP15*CP14</f>
        <v>0</v>
      </c>
      <c r="CQ16" s="27">
        <f>CQ15*CQ14</f>
        <v>0</v>
      </c>
      <c r="CR16" s="28">
        <f t="shared" ref="CR16" si="207">CP16+CQ16</f>
        <v>0</v>
      </c>
      <c r="CS16" s="26">
        <f>CS15*CS14</f>
        <v>0</v>
      </c>
      <c r="CT16" s="27">
        <f>CT15*CT14</f>
        <v>0</v>
      </c>
      <c r="CU16" s="28">
        <f t="shared" ref="CU16" si="208">CS16+CT16</f>
        <v>0</v>
      </c>
      <c r="CV16" s="38">
        <f t="shared" ref="CV16" si="209">CR16+CU16</f>
        <v>0</v>
      </c>
      <c r="CW16" s="176">
        <f>CW15*CW14</f>
        <v>0</v>
      </c>
      <c r="CX16" s="27">
        <f>CX15*CX14</f>
        <v>0</v>
      </c>
      <c r="CY16" s="28">
        <f t="shared" ref="CY16" si="210">CW16+CX16</f>
        <v>0</v>
      </c>
      <c r="CZ16" s="176">
        <f>CZ15*CZ14</f>
        <v>0</v>
      </c>
      <c r="DA16" s="27">
        <f>DA15*DA14</f>
        <v>0</v>
      </c>
      <c r="DB16" s="28">
        <f t="shared" ref="DB16:DB17" si="211">CZ16+DA16</f>
        <v>0</v>
      </c>
      <c r="DC16" s="38">
        <f t="shared" ref="DC16:DC17" si="212">CY16+DB16</f>
        <v>0</v>
      </c>
      <c r="DD16" s="176">
        <f>DD15*DD14</f>
        <v>0</v>
      </c>
      <c r="DE16" s="27">
        <f>DE15*DE14</f>
        <v>0</v>
      </c>
      <c r="DF16" s="28">
        <f t="shared" ref="DF16" si="213">DD16+DE16</f>
        <v>0</v>
      </c>
      <c r="DG16" s="176">
        <f>DG15*DG14</f>
        <v>0</v>
      </c>
      <c r="DH16" s="27">
        <f>DH15*DH14</f>
        <v>0</v>
      </c>
      <c r="DI16" s="28">
        <f t="shared" ref="DI16:DI17" si="214">DG16+DH16</f>
        <v>0</v>
      </c>
      <c r="DJ16" s="38">
        <f t="shared" ref="DJ16:DJ17" si="215">DF16+DI16</f>
        <v>0</v>
      </c>
      <c r="DK16" s="176">
        <f>DK15*DK14</f>
        <v>0</v>
      </c>
      <c r="DL16" s="27">
        <f>DL15*DL14</f>
        <v>0</v>
      </c>
      <c r="DM16" s="28">
        <f t="shared" ref="DM16" si="216">DK16+DL16</f>
        <v>0</v>
      </c>
      <c r="DN16" s="176">
        <f>DN15*DN14</f>
        <v>0</v>
      </c>
      <c r="DO16" s="27">
        <f>DO15*DO14</f>
        <v>0</v>
      </c>
      <c r="DP16" s="28">
        <f t="shared" ref="DP16:DP17" si="217">DN16+DO16</f>
        <v>0</v>
      </c>
      <c r="DQ16" s="38">
        <f t="shared" ref="DQ16:DQ17" si="218">DM16+DP16</f>
        <v>0</v>
      </c>
      <c r="DR16" s="176">
        <f>DR15*DR14</f>
        <v>0</v>
      </c>
      <c r="DS16" s="27">
        <f>DS15*DS14</f>
        <v>0</v>
      </c>
      <c r="DT16" s="28">
        <f t="shared" ref="DT16" si="219">DR16+DS16</f>
        <v>0</v>
      </c>
      <c r="DU16" s="176">
        <f>DU15*DU14</f>
        <v>0</v>
      </c>
      <c r="DV16" s="27">
        <f>DV15*DV14</f>
        <v>0</v>
      </c>
      <c r="DW16" s="28">
        <f t="shared" ref="DW16:DW17" si="220">DU16+DV16</f>
        <v>0</v>
      </c>
      <c r="DX16" s="38">
        <f t="shared" ref="DX16:DX17" si="221">DT16+DW16</f>
        <v>0</v>
      </c>
      <c r="DY16" s="176">
        <f>DY15*DY14</f>
        <v>0</v>
      </c>
      <c r="DZ16" s="27">
        <f>DZ15*DZ14</f>
        <v>0</v>
      </c>
      <c r="EA16" s="28">
        <f t="shared" ref="EA16" si="222">DY16+DZ16</f>
        <v>0</v>
      </c>
      <c r="EB16" s="176">
        <f>EB15*EB14</f>
        <v>0</v>
      </c>
      <c r="EC16" s="27">
        <f>EC15*EC14</f>
        <v>0</v>
      </c>
      <c r="ED16" s="28">
        <f t="shared" ref="ED16:ED17" si="223">EB16+EC16</f>
        <v>0</v>
      </c>
      <c r="EE16" s="38">
        <f t="shared" ref="EE16:EE17" si="224">EA16+ED16</f>
        <v>0</v>
      </c>
      <c r="EF16" s="176">
        <f>EF15*EF14</f>
        <v>0</v>
      </c>
      <c r="EG16" s="27">
        <f>EG15*EG14</f>
        <v>0</v>
      </c>
      <c r="EH16" s="28">
        <f t="shared" ref="EH16" si="225">EF16+EG16</f>
        <v>0</v>
      </c>
      <c r="EI16" s="176">
        <f>EI15*EI14</f>
        <v>0</v>
      </c>
      <c r="EJ16" s="27">
        <f>EJ15*EJ14</f>
        <v>0</v>
      </c>
      <c r="EK16" s="28">
        <f t="shared" ref="EK16:EK17" si="226">EI16+EJ16</f>
        <v>0</v>
      </c>
      <c r="EL16" s="38">
        <f t="shared" ref="EL16:EL17" si="227">EH16+EK16</f>
        <v>0</v>
      </c>
      <c r="EM16" s="26">
        <f t="shared" ref="EM16:EN16" si="228">EM15*EM14</f>
        <v>0</v>
      </c>
      <c r="EN16" s="27">
        <f t="shared" si="228"/>
        <v>0</v>
      </c>
      <c r="EO16" s="28">
        <f t="shared" ref="EO16" si="229">EM16+EN16</f>
        <v>0</v>
      </c>
      <c r="EP16" s="26">
        <f t="shared" ref="EP16:EQ16" si="230">EP15*EP14</f>
        <v>0</v>
      </c>
      <c r="EQ16" s="27">
        <f t="shared" si="230"/>
        <v>0</v>
      </c>
      <c r="ER16" s="28">
        <f t="shared" ref="ER16:ER17" si="231">EP16+EQ16</f>
        <v>0</v>
      </c>
      <c r="ES16" s="38">
        <f t="shared" ref="ES16:ES17" si="232">EO16+ER16</f>
        <v>0</v>
      </c>
    </row>
    <row r="17" spans="1:149" ht="14.45" customHeight="1" x14ac:dyDescent="0.25">
      <c r="A17" s="189">
        <v>45296</v>
      </c>
      <c r="B17" s="15" t="s">
        <v>5</v>
      </c>
      <c r="C17" s="102"/>
      <c r="D17" s="23"/>
      <c r="E17" s="29">
        <f>C17+D17</f>
        <v>0</v>
      </c>
      <c r="F17" s="102"/>
      <c r="G17" s="23"/>
      <c r="H17" s="29">
        <f>F17+G17</f>
        <v>0</v>
      </c>
      <c r="I17" s="36">
        <f>E17+H17</f>
        <v>0</v>
      </c>
      <c r="J17" s="102"/>
      <c r="K17" s="23"/>
      <c r="L17" s="18">
        <f>J17+K17</f>
        <v>0</v>
      </c>
      <c r="M17" s="102"/>
      <c r="N17" s="23"/>
      <c r="O17" s="29">
        <f>M17+N17</f>
        <v>0</v>
      </c>
      <c r="P17" s="36">
        <f>L17+O17</f>
        <v>0</v>
      </c>
      <c r="Q17" s="102"/>
      <c r="R17" s="23"/>
      <c r="S17" s="29">
        <f>Q17+R17</f>
        <v>0</v>
      </c>
      <c r="T17" s="102"/>
      <c r="U17" s="23"/>
      <c r="V17" s="29">
        <f>T17+U17</f>
        <v>0</v>
      </c>
      <c r="W17" s="36">
        <f>S17+V17</f>
        <v>0</v>
      </c>
      <c r="X17" s="102"/>
      <c r="Y17" s="23"/>
      <c r="Z17" s="29">
        <f>X17+Y17</f>
        <v>0</v>
      </c>
      <c r="AA17" s="102"/>
      <c r="AB17" s="23"/>
      <c r="AC17" s="29">
        <f>AA17+AB17</f>
        <v>0</v>
      </c>
      <c r="AD17" s="36">
        <f>Z17+AC17</f>
        <v>0</v>
      </c>
      <c r="AE17" s="102"/>
      <c r="AF17" s="23"/>
      <c r="AG17" s="29">
        <f>AE17+AF17</f>
        <v>0</v>
      </c>
      <c r="AH17" s="102"/>
      <c r="AI17" s="23"/>
      <c r="AJ17" s="29">
        <f>AH17+AI17</f>
        <v>0</v>
      </c>
      <c r="AK17" s="36">
        <f>AG17+AJ17</f>
        <v>0</v>
      </c>
      <c r="AL17" s="102"/>
      <c r="AM17" s="23"/>
      <c r="AN17" s="29">
        <f>AL17+AM17</f>
        <v>0</v>
      </c>
      <c r="AO17" s="102"/>
      <c r="AP17" s="23"/>
      <c r="AQ17" s="29">
        <f>AO17+AP17</f>
        <v>0</v>
      </c>
      <c r="AR17" s="36">
        <f>AN17+AQ17</f>
        <v>0</v>
      </c>
      <c r="AS17" s="102"/>
      <c r="AT17" s="23"/>
      <c r="AU17" s="29">
        <f>AS17+AT17</f>
        <v>0</v>
      </c>
      <c r="AV17" s="102"/>
      <c r="AW17" s="23"/>
      <c r="AX17" s="29">
        <f>AV17+AW17</f>
        <v>0</v>
      </c>
      <c r="AY17" s="36">
        <f>AU17+AX17</f>
        <v>0</v>
      </c>
      <c r="AZ17" s="102"/>
      <c r="BA17" s="23"/>
      <c r="BB17" s="29">
        <f>AZ17+BA17</f>
        <v>0</v>
      </c>
      <c r="BC17" s="102"/>
      <c r="BD17" s="23"/>
      <c r="BE17" s="29">
        <f>BC17+BD17</f>
        <v>0</v>
      </c>
      <c r="BF17" s="36">
        <f>BB17+BE17</f>
        <v>0</v>
      </c>
      <c r="BG17" s="102"/>
      <c r="BH17" s="23"/>
      <c r="BI17" s="29">
        <f>BG17+BH17</f>
        <v>0</v>
      </c>
      <c r="BJ17" s="102"/>
      <c r="BK17" s="23"/>
      <c r="BL17" s="29">
        <f>BJ17+BK17</f>
        <v>0</v>
      </c>
      <c r="BM17" s="36">
        <f>BI17+BL17</f>
        <v>0</v>
      </c>
      <c r="BN17" s="102"/>
      <c r="BO17" s="23"/>
      <c r="BP17" s="29">
        <f>BN17+BO17</f>
        <v>0</v>
      </c>
      <c r="BQ17" s="102"/>
      <c r="BR17" s="23"/>
      <c r="BS17" s="29">
        <f>BQ17+BR17</f>
        <v>0</v>
      </c>
      <c r="BT17" s="36">
        <f>BP17+BS17</f>
        <v>0</v>
      </c>
      <c r="BU17" s="102"/>
      <c r="BV17" s="23"/>
      <c r="BW17" s="29">
        <f>BU17+BV17</f>
        <v>0</v>
      </c>
      <c r="BX17" s="102"/>
      <c r="BY17" s="23"/>
      <c r="BZ17" s="29">
        <f>BX17+BY17</f>
        <v>0</v>
      </c>
      <c r="CA17" s="36">
        <f>BW17+BZ17</f>
        <v>0</v>
      </c>
      <c r="CB17" s="102"/>
      <c r="CC17" s="23"/>
      <c r="CD17" s="29">
        <f>CB17+CC17</f>
        <v>0</v>
      </c>
      <c r="CE17" s="102"/>
      <c r="CF17" s="23"/>
      <c r="CG17" s="29">
        <f>CE17+CF17</f>
        <v>0</v>
      </c>
      <c r="CH17" s="36">
        <f>CD17+CG17</f>
        <v>0</v>
      </c>
      <c r="CI17" s="102"/>
      <c r="CJ17" s="23"/>
      <c r="CK17" s="29">
        <f>CI17+CJ17</f>
        <v>0</v>
      </c>
      <c r="CL17" s="102"/>
      <c r="CM17" s="23"/>
      <c r="CN17" s="29">
        <f>CL17+CM17</f>
        <v>0</v>
      </c>
      <c r="CO17" s="36">
        <f>CK17+CN17</f>
        <v>0</v>
      </c>
      <c r="CP17" s="102"/>
      <c r="CQ17" s="23"/>
      <c r="CR17" s="29">
        <f>CP17+CQ17</f>
        <v>0</v>
      </c>
      <c r="CS17" s="102"/>
      <c r="CT17" s="23"/>
      <c r="CU17" s="29">
        <f>CS17+CT17</f>
        <v>0</v>
      </c>
      <c r="CV17" s="36">
        <f>CR17+CU17</f>
        <v>0</v>
      </c>
      <c r="CW17" s="102"/>
      <c r="CX17" s="23"/>
      <c r="CY17" s="29">
        <f>CW17+CX17</f>
        <v>0</v>
      </c>
      <c r="CZ17" s="102"/>
      <c r="DA17" s="23"/>
      <c r="DB17" s="29">
        <f t="shared" si="211"/>
        <v>0</v>
      </c>
      <c r="DC17" s="36">
        <f t="shared" si="212"/>
        <v>0</v>
      </c>
      <c r="DD17" s="102"/>
      <c r="DE17" s="23"/>
      <c r="DF17" s="29">
        <f>DD17+DE17</f>
        <v>0</v>
      </c>
      <c r="DG17" s="102"/>
      <c r="DH17" s="23"/>
      <c r="DI17" s="29">
        <f t="shared" si="214"/>
        <v>0</v>
      </c>
      <c r="DJ17" s="36">
        <f t="shared" si="215"/>
        <v>0</v>
      </c>
      <c r="DK17" s="102"/>
      <c r="DL17" s="23"/>
      <c r="DM17" s="29">
        <f>DK17+DL17</f>
        <v>0</v>
      </c>
      <c r="DN17" s="102"/>
      <c r="DO17" s="23"/>
      <c r="DP17" s="29">
        <f t="shared" si="217"/>
        <v>0</v>
      </c>
      <c r="DQ17" s="36">
        <f t="shared" si="218"/>
        <v>0</v>
      </c>
      <c r="DR17" s="102"/>
      <c r="DS17" s="23"/>
      <c r="DT17" s="29">
        <f>DR17+DS17</f>
        <v>0</v>
      </c>
      <c r="DU17" s="102"/>
      <c r="DV17" s="23"/>
      <c r="DW17" s="29">
        <f t="shared" si="220"/>
        <v>0</v>
      </c>
      <c r="DX17" s="36">
        <f t="shared" si="221"/>
        <v>0</v>
      </c>
      <c r="DY17" s="102"/>
      <c r="DZ17" s="23"/>
      <c r="EA17" s="29">
        <f>DY17+DZ17</f>
        <v>0</v>
      </c>
      <c r="EB17" s="102"/>
      <c r="EC17" s="23"/>
      <c r="ED17" s="29">
        <f t="shared" si="223"/>
        <v>0</v>
      </c>
      <c r="EE17" s="36">
        <f t="shared" si="224"/>
        <v>0</v>
      </c>
      <c r="EF17" s="102"/>
      <c r="EG17" s="23"/>
      <c r="EH17" s="29">
        <f>EF17+EG17</f>
        <v>0</v>
      </c>
      <c r="EI17" s="102"/>
      <c r="EJ17" s="23"/>
      <c r="EK17" s="29">
        <f t="shared" si="226"/>
        <v>0</v>
      </c>
      <c r="EL17" s="36">
        <f t="shared" si="227"/>
        <v>0</v>
      </c>
      <c r="EM17" s="17">
        <f>C17+J17+Q17+X17+AE17+AL17+AS17+AZ17+BG17+BN17+BU17+CB17+CI17+CP17+CW17+DD17+DK17+DR17+DY17+EF17</f>
        <v>0</v>
      </c>
      <c r="EN17" s="4">
        <f>D17+K17+R17+Y17+AF17+AM17+AT17+BA17+BH17+BO17+BV17+CC17+CJ17+CQ17+CX17+DE17+DL17+DS17+DZ17+EG17</f>
        <v>0</v>
      </c>
      <c r="EO17" s="29">
        <f>EM17+EN17</f>
        <v>0</v>
      </c>
      <c r="EP17" s="17">
        <f>F17+M17+T17+AA17+AH17+AO17+AV17+BC17+BJ17+BQ17+BX17+CE17+CL17+CS17+CZ17+DG17+DN17+DU17+EB17+EI17</f>
        <v>0</v>
      </c>
      <c r="EQ17" s="4">
        <f>G17+N17+U17+AB17+AI17+AP17+AW17+BD17+BK17+BR17+BY17+CF17+CM17+CT17+DA17+DH17+DO17+DV17+EC17+EJ17</f>
        <v>0</v>
      </c>
      <c r="ER17" s="29">
        <f t="shared" si="231"/>
        <v>0</v>
      </c>
      <c r="ES17" s="36">
        <f t="shared" si="232"/>
        <v>0</v>
      </c>
    </row>
    <row r="18" spans="1:149" ht="14.45" customHeight="1" x14ac:dyDescent="0.25">
      <c r="A18" s="187"/>
      <c r="B18" s="20" t="s">
        <v>22</v>
      </c>
      <c r="C18" s="24">
        <v>115</v>
      </c>
      <c r="D18" s="25">
        <v>115</v>
      </c>
      <c r="E18" s="30">
        <f>AVERAGE(C18:D18)</f>
        <v>115</v>
      </c>
      <c r="F18" s="24">
        <v>115</v>
      </c>
      <c r="G18" s="25">
        <v>115</v>
      </c>
      <c r="H18" s="30">
        <f>AVERAGE(F18:G18)</f>
        <v>115</v>
      </c>
      <c r="I18" s="37">
        <f>AVERAGE(E18,H18)</f>
        <v>115</v>
      </c>
      <c r="J18" s="24">
        <v>115</v>
      </c>
      <c r="K18" s="25">
        <v>115</v>
      </c>
      <c r="L18" s="30">
        <f>AVERAGE(J18:K18)</f>
        <v>115</v>
      </c>
      <c r="M18" s="24">
        <v>115</v>
      </c>
      <c r="N18" s="25">
        <v>115</v>
      </c>
      <c r="O18" s="30">
        <f>AVERAGE(M18:N18)</f>
        <v>115</v>
      </c>
      <c r="P18" s="37">
        <f>AVERAGE(L18,O18)</f>
        <v>115</v>
      </c>
      <c r="Q18" s="24">
        <v>115</v>
      </c>
      <c r="R18" s="25">
        <v>115</v>
      </c>
      <c r="S18" s="30">
        <f>AVERAGE(Q18:R18)</f>
        <v>115</v>
      </c>
      <c r="T18" s="24">
        <v>115</v>
      </c>
      <c r="U18" s="25">
        <v>115</v>
      </c>
      <c r="V18" s="30">
        <f>AVERAGE(T18:U18)</f>
        <v>115</v>
      </c>
      <c r="W18" s="37">
        <f>AVERAGE(S18,V18)</f>
        <v>115</v>
      </c>
      <c r="X18" s="24">
        <v>115</v>
      </c>
      <c r="Y18" s="25">
        <v>115</v>
      </c>
      <c r="Z18" s="30">
        <f>AVERAGE(X18:Y18)</f>
        <v>115</v>
      </c>
      <c r="AA18" s="24">
        <v>115</v>
      </c>
      <c r="AB18" s="25">
        <v>115</v>
      </c>
      <c r="AC18" s="30">
        <f>AVERAGE(AA18:AB18)</f>
        <v>115</v>
      </c>
      <c r="AD18" s="37">
        <f>AVERAGE(Z18,AC18)</f>
        <v>115</v>
      </c>
      <c r="AE18" s="24">
        <v>115</v>
      </c>
      <c r="AF18" s="25">
        <v>115</v>
      </c>
      <c r="AG18" s="30">
        <f>AVERAGE(AE18:AF18)</f>
        <v>115</v>
      </c>
      <c r="AH18" s="24">
        <v>115</v>
      </c>
      <c r="AI18" s="25">
        <v>115</v>
      </c>
      <c r="AJ18" s="30">
        <f>AVERAGE(AH18:AI18)</f>
        <v>115</v>
      </c>
      <c r="AK18" s="37">
        <f>AVERAGE(AG18,AJ18)</f>
        <v>115</v>
      </c>
      <c r="AL18" s="24">
        <v>115</v>
      </c>
      <c r="AM18" s="25">
        <v>115</v>
      </c>
      <c r="AN18" s="30">
        <f>AVERAGE(AL18:AM18)</f>
        <v>115</v>
      </c>
      <c r="AO18" s="24">
        <v>115</v>
      </c>
      <c r="AP18" s="25">
        <v>115</v>
      </c>
      <c r="AQ18" s="30">
        <f>AVERAGE(AO18:AP18)</f>
        <v>115</v>
      </c>
      <c r="AR18" s="37">
        <f>AVERAGE(AN18,AQ18)</f>
        <v>115</v>
      </c>
      <c r="AS18" s="24">
        <v>115</v>
      </c>
      <c r="AT18" s="25">
        <v>115</v>
      </c>
      <c r="AU18" s="30">
        <f>AVERAGE(AS18:AT18)</f>
        <v>115</v>
      </c>
      <c r="AV18" s="24">
        <v>115</v>
      </c>
      <c r="AW18" s="25">
        <v>115</v>
      </c>
      <c r="AX18" s="30">
        <f>AVERAGE(AV18:AW18)</f>
        <v>115</v>
      </c>
      <c r="AY18" s="37">
        <f>AVERAGE(AU18,AX18)</f>
        <v>115</v>
      </c>
      <c r="AZ18" s="175">
        <v>115</v>
      </c>
      <c r="BA18" s="25">
        <v>115</v>
      </c>
      <c r="BB18" s="30">
        <f>AVERAGE(AZ18:BA18)</f>
        <v>115</v>
      </c>
      <c r="BC18" s="175">
        <v>115</v>
      </c>
      <c r="BD18" s="25">
        <v>115</v>
      </c>
      <c r="BE18" s="30">
        <f>AVERAGE(BC18:BD18)</f>
        <v>115</v>
      </c>
      <c r="BF18" s="37">
        <f>AVERAGE(BB18,BE18)</f>
        <v>115</v>
      </c>
      <c r="BG18" s="175">
        <v>115</v>
      </c>
      <c r="BH18" s="25">
        <v>115</v>
      </c>
      <c r="BI18" s="30">
        <f>AVERAGE(BG18:BH18)</f>
        <v>115</v>
      </c>
      <c r="BJ18" s="175">
        <v>115</v>
      </c>
      <c r="BK18" s="25">
        <v>115</v>
      </c>
      <c r="BL18" s="30">
        <f>AVERAGE(BJ18:BK18)</f>
        <v>115</v>
      </c>
      <c r="BM18" s="37">
        <f>AVERAGE(BI18,BL18)</f>
        <v>115</v>
      </c>
      <c r="BN18" s="175">
        <v>115</v>
      </c>
      <c r="BO18" s="25">
        <v>115</v>
      </c>
      <c r="BP18" s="30">
        <f>AVERAGE(BN18:BO18)</f>
        <v>115</v>
      </c>
      <c r="BQ18" s="175">
        <v>115</v>
      </c>
      <c r="BR18" s="25">
        <v>115</v>
      </c>
      <c r="BS18" s="30">
        <f>AVERAGE(BQ18:BR18)</f>
        <v>115</v>
      </c>
      <c r="BT18" s="37">
        <f>AVERAGE(BP18,BS18)</f>
        <v>115</v>
      </c>
      <c r="BU18" s="175">
        <v>115</v>
      </c>
      <c r="BV18" s="25">
        <v>115</v>
      </c>
      <c r="BW18" s="30">
        <f>AVERAGE(BU18:BV18)</f>
        <v>115</v>
      </c>
      <c r="BX18" s="175">
        <v>115</v>
      </c>
      <c r="BY18" s="25">
        <v>115</v>
      </c>
      <c r="BZ18" s="30">
        <f>AVERAGE(BX18:BY18)</f>
        <v>115</v>
      </c>
      <c r="CA18" s="37">
        <f>AVERAGE(BW18,BZ18)</f>
        <v>115</v>
      </c>
      <c r="CB18" s="24">
        <v>115</v>
      </c>
      <c r="CC18" s="25">
        <v>115</v>
      </c>
      <c r="CD18" s="30">
        <f>AVERAGE(CB18:CC18)</f>
        <v>115</v>
      </c>
      <c r="CE18" s="24">
        <v>115</v>
      </c>
      <c r="CF18" s="25">
        <v>115</v>
      </c>
      <c r="CG18" s="30">
        <f>AVERAGE(CE18:CF18)</f>
        <v>115</v>
      </c>
      <c r="CH18" s="37">
        <f>AVERAGE(CD18,CG18)</f>
        <v>115</v>
      </c>
      <c r="CI18" s="24">
        <v>115</v>
      </c>
      <c r="CJ18" s="25">
        <v>115</v>
      </c>
      <c r="CK18" s="30">
        <f>AVERAGE(CI18:CJ18)</f>
        <v>115</v>
      </c>
      <c r="CL18" s="24">
        <v>115</v>
      </c>
      <c r="CM18" s="25">
        <v>115</v>
      </c>
      <c r="CN18" s="30">
        <f>AVERAGE(CL18:CM18)</f>
        <v>115</v>
      </c>
      <c r="CO18" s="37">
        <f>AVERAGE(CK18,CN18)</f>
        <v>115</v>
      </c>
      <c r="CP18" s="24">
        <v>115</v>
      </c>
      <c r="CQ18" s="25">
        <v>115</v>
      </c>
      <c r="CR18" s="30">
        <f>AVERAGE(CP18:CQ18)</f>
        <v>115</v>
      </c>
      <c r="CS18" s="24">
        <v>115</v>
      </c>
      <c r="CT18" s="25">
        <v>115</v>
      </c>
      <c r="CU18" s="30">
        <f>AVERAGE(CS18:CT18)</f>
        <v>115</v>
      </c>
      <c r="CV18" s="37">
        <f>AVERAGE(CR18,CU18)</f>
        <v>115</v>
      </c>
      <c r="CW18" s="175">
        <v>115</v>
      </c>
      <c r="CX18" s="25">
        <v>115</v>
      </c>
      <c r="CY18" s="30">
        <f>AVERAGE(CW18:CX18)</f>
        <v>115</v>
      </c>
      <c r="CZ18" s="175">
        <v>115</v>
      </c>
      <c r="DA18" s="25">
        <v>115</v>
      </c>
      <c r="DB18" s="30">
        <f>AVERAGE(CZ18:DA18)</f>
        <v>115</v>
      </c>
      <c r="DC18" s="37">
        <f>AVERAGE(CY18,DB18)</f>
        <v>115</v>
      </c>
      <c r="DD18" s="175">
        <v>115</v>
      </c>
      <c r="DE18" s="25">
        <v>115</v>
      </c>
      <c r="DF18" s="30">
        <f>AVERAGE(DD18:DE18)</f>
        <v>115</v>
      </c>
      <c r="DG18" s="175">
        <v>115</v>
      </c>
      <c r="DH18" s="25">
        <v>115</v>
      </c>
      <c r="DI18" s="30">
        <f>AVERAGE(DG18:DH18)</f>
        <v>115</v>
      </c>
      <c r="DJ18" s="37">
        <f>AVERAGE(DF18,DI18)</f>
        <v>115</v>
      </c>
      <c r="DK18" s="175">
        <v>115</v>
      </c>
      <c r="DL18" s="25">
        <v>115</v>
      </c>
      <c r="DM18" s="30">
        <f>AVERAGE(DK18:DL18)</f>
        <v>115</v>
      </c>
      <c r="DN18" s="175">
        <v>115</v>
      </c>
      <c r="DO18" s="25">
        <v>115</v>
      </c>
      <c r="DP18" s="30">
        <f>AVERAGE(DN18:DO18)</f>
        <v>115</v>
      </c>
      <c r="DQ18" s="37">
        <f>AVERAGE(DM18,DP18)</f>
        <v>115</v>
      </c>
      <c r="DR18" s="175">
        <v>115</v>
      </c>
      <c r="DS18" s="25">
        <v>115</v>
      </c>
      <c r="DT18" s="30">
        <f>AVERAGE(DR18:DS18)</f>
        <v>115</v>
      </c>
      <c r="DU18" s="175">
        <v>115</v>
      </c>
      <c r="DV18" s="25">
        <v>115</v>
      </c>
      <c r="DW18" s="30">
        <f>AVERAGE(DU18:DV18)</f>
        <v>115</v>
      </c>
      <c r="DX18" s="37">
        <f>AVERAGE(DT18,DW18)</f>
        <v>115</v>
      </c>
      <c r="DY18" s="175">
        <v>115</v>
      </c>
      <c r="DZ18" s="25">
        <v>115</v>
      </c>
      <c r="EA18" s="30">
        <f>AVERAGE(DY18:DZ18)</f>
        <v>115</v>
      </c>
      <c r="EB18" s="175">
        <v>115</v>
      </c>
      <c r="EC18" s="25">
        <v>115</v>
      </c>
      <c r="ED18" s="30">
        <f>AVERAGE(EB18:EC18)</f>
        <v>115</v>
      </c>
      <c r="EE18" s="37">
        <f>AVERAGE(EA18,ED18)</f>
        <v>115</v>
      </c>
      <c r="EF18" s="175">
        <v>115</v>
      </c>
      <c r="EG18" s="25">
        <v>115</v>
      </c>
      <c r="EH18" s="30">
        <f>AVERAGE(EF18:EG18)</f>
        <v>115</v>
      </c>
      <c r="EI18" s="175">
        <v>115</v>
      </c>
      <c r="EJ18" s="25">
        <v>115</v>
      </c>
      <c r="EK18" s="30">
        <f>AVERAGE(EI18:EJ18)</f>
        <v>115</v>
      </c>
      <c r="EL18" s="37">
        <f>AVERAGE(EH18,EK18)</f>
        <v>115</v>
      </c>
      <c r="EM18" s="24">
        <v>115</v>
      </c>
      <c r="EN18" s="25">
        <v>115</v>
      </c>
      <c r="EO18" s="30">
        <v>115</v>
      </c>
      <c r="EP18" s="24">
        <v>115</v>
      </c>
      <c r="EQ18" s="25">
        <v>115</v>
      </c>
      <c r="ER18" s="30">
        <v>115</v>
      </c>
      <c r="ES18" s="37">
        <v>115</v>
      </c>
    </row>
    <row r="19" spans="1:149" ht="15" customHeight="1" thickBot="1" x14ac:dyDescent="0.3">
      <c r="A19" s="190"/>
      <c r="B19" s="16" t="s">
        <v>6</v>
      </c>
      <c r="C19" s="26">
        <f>C18*C17</f>
        <v>0</v>
      </c>
      <c r="D19" s="27">
        <f>D18*D17</f>
        <v>0</v>
      </c>
      <c r="E19" s="28">
        <f t="shared" ref="E19" si="233">C19+D19</f>
        <v>0</v>
      </c>
      <c r="F19" s="26">
        <f>F18*F17</f>
        <v>0</v>
      </c>
      <c r="G19" s="27">
        <f>G18*G17</f>
        <v>0</v>
      </c>
      <c r="H19" s="28">
        <f t="shared" ref="H19" si="234">F19+G19</f>
        <v>0</v>
      </c>
      <c r="I19" s="38">
        <f t="shared" si="47"/>
        <v>0</v>
      </c>
      <c r="J19" s="26">
        <f>J18*J17</f>
        <v>0</v>
      </c>
      <c r="K19" s="27">
        <f>K18*K17</f>
        <v>0</v>
      </c>
      <c r="L19" s="28">
        <f t="shared" ref="L19" si="235">J19+K19</f>
        <v>0</v>
      </c>
      <c r="M19" s="26">
        <f>M18*M17</f>
        <v>0</v>
      </c>
      <c r="N19" s="27">
        <f>N18*N17</f>
        <v>0</v>
      </c>
      <c r="O19" s="28">
        <f t="shared" ref="O19" si="236">M19+N19</f>
        <v>0</v>
      </c>
      <c r="P19" s="38">
        <f t="shared" ref="P19" si="237">L19+O19</f>
        <v>0</v>
      </c>
      <c r="Q19" s="26">
        <f>Q18*Q17</f>
        <v>0</v>
      </c>
      <c r="R19" s="27">
        <f>R18*R17</f>
        <v>0</v>
      </c>
      <c r="S19" s="28">
        <f t="shared" ref="S19" si="238">Q19+R19</f>
        <v>0</v>
      </c>
      <c r="T19" s="26">
        <f>T18*T17</f>
        <v>0</v>
      </c>
      <c r="U19" s="27">
        <f>U18*U17</f>
        <v>0</v>
      </c>
      <c r="V19" s="28">
        <f t="shared" ref="V19" si="239">T19+U19</f>
        <v>0</v>
      </c>
      <c r="W19" s="38">
        <f t="shared" ref="W19" si="240">S19+V19</f>
        <v>0</v>
      </c>
      <c r="X19" s="26">
        <f>X18*X17</f>
        <v>0</v>
      </c>
      <c r="Y19" s="27">
        <f>Y18*Y17</f>
        <v>0</v>
      </c>
      <c r="Z19" s="28">
        <f t="shared" ref="Z19" si="241">X19+Y19</f>
        <v>0</v>
      </c>
      <c r="AA19" s="26">
        <f>AA18*AA17</f>
        <v>0</v>
      </c>
      <c r="AB19" s="27">
        <f>AB18*AB17</f>
        <v>0</v>
      </c>
      <c r="AC19" s="28">
        <f t="shared" ref="AC19" si="242">AA19+AB19</f>
        <v>0</v>
      </c>
      <c r="AD19" s="38">
        <f t="shared" ref="AD19" si="243">Z19+AC19</f>
        <v>0</v>
      </c>
      <c r="AE19" s="26">
        <f>AE18*AE17</f>
        <v>0</v>
      </c>
      <c r="AF19" s="27">
        <f>AF18*AF17</f>
        <v>0</v>
      </c>
      <c r="AG19" s="28">
        <f t="shared" ref="AG19" si="244">AE19+AF19</f>
        <v>0</v>
      </c>
      <c r="AH19" s="26">
        <f>AH18*AH17</f>
        <v>0</v>
      </c>
      <c r="AI19" s="27">
        <f>AI18*AI17</f>
        <v>0</v>
      </c>
      <c r="AJ19" s="28">
        <f t="shared" ref="AJ19" si="245">AH19+AI19</f>
        <v>0</v>
      </c>
      <c r="AK19" s="38">
        <f t="shared" ref="AK19" si="246">AG19+AJ19</f>
        <v>0</v>
      </c>
      <c r="AL19" s="26">
        <f>AL18*AL17</f>
        <v>0</v>
      </c>
      <c r="AM19" s="27">
        <f>AM18*AM17</f>
        <v>0</v>
      </c>
      <c r="AN19" s="28">
        <f t="shared" ref="AN19" si="247">AL19+AM19</f>
        <v>0</v>
      </c>
      <c r="AO19" s="26">
        <f>AO18*AO17</f>
        <v>0</v>
      </c>
      <c r="AP19" s="27">
        <f>AP18*AP17</f>
        <v>0</v>
      </c>
      <c r="AQ19" s="28">
        <f t="shared" ref="AQ19" si="248">AO19+AP19</f>
        <v>0</v>
      </c>
      <c r="AR19" s="38">
        <f t="shared" ref="AR19" si="249">AN19+AQ19</f>
        <v>0</v>
      </c>
      <c r="AS19" s="26">
        <f>AS18*AS17</f>
        <v>0</v>
      </c>
      <c r="AT19" s="27">
        <f>AT18*AT17</f>
        <v>0</v>
      </c>
      <c r="AU19" s="28">
        <f t="shared" ref="AU19" si="250">AS19+AT19</f>
        <v>0</v>
      </c>
      <c r="AV19" s="26">
        <f>AV18*AV17</f>
        <v>0</v>
      </c>
      <c r="AW19" s="27">
        <f>AW18*AW17</f>
        <v>0</v>
      </c>
      <c r="AX19" s="28">
        <f t="shared" ref="AX19" si="251">AV19+AW19</f>
        <v>0</v>
      </c>
      <c r="AY19" s="38">
        <f t="shared" ref="AY19" si="252">AU19+AX19</f>
        <v>0</v>
      </c>
      <c r="AZ19" s="176">
        <f>AZ18*AZ17</f>
        <v>0</v>
      </c>
      <c r="BA19" s="27">
        <f>BA18*BA17</f>
        <v>0</v>
      </c>
      <c r="BB19" s="28">
        <f t="shared" ref="BB19" si="253">AZ19+BA19</f>
        <v>0</v>
      </c>
      <c r="BC19" s="176">
        <f>BC18*BC17</f>
        <v>0</v>
      </c>
      <c r="BD19" s="27">
        <f>BD18*BD17</f>
        <v>0</v>
      </c>
      <c r="BE19" s="28">
        <f t="shared" ref="BE19" si="254">BC19+BD19</f>
        <v>0</v>
      </c>
      <c r="BF19" s="38">
        <f t="shared" ref="BF19" si="255">BB19+BE19</f>
        <v>0</v>
      </c>
      <c r="BG19" s="176">
        <f>BG18*BG17</f>
        <v>0</v>
      </c>
      <c r="BH19" s="27">
        <f>BH18*BH17</f>
        <v>0</v>
      </c>
      <c r="BI19" s="28">
        <f t="shared" ref="BI19" si="256">BG19+BH19</f>
        <v>0</v>
      </c>
      <c r="BJ19" s="176">
        <f>BJ18*BJ17</f>
        <v>0</v>
      </c>
      <c r="BK19" s="27">
        <f>BK18*BK17</f>
        <v>0</v>
      </c>
      <c r="BL19" s="28">
        <f t="shared" ref="BL19" si="257">BJ19+BK19</f>
        <v>0</v>
      </c>
      <c r="BM19" s="38">
        <f t="shared" ref="BM19" si="258">BI19+BL19</f>
        <v>0</v>
      </c>
      <c r="BN19" s="176">
        <f>BN18*BN17</f>
        <v>0</v>
      </c>
      <c r="BO19" s="27">
        <f>BO18*BO17</f>
        <v>0</v>
      </c>
      <c r="BP19" s="28">
        <f t="shared" ref="BP19" si="259">BN19+BO19</f>
        <v>0</v>
      </c>
      <c r="BQ19" s="176">
        <f>BQ18*BQ17</f>
        <v>0</v>
      </c>
      <c r="BR19" s="27">
        <f>BR18*BR17</f>
        <v>0</v>
      </c>
      <c r="BS19" s="28">
        <f t="shared" ref="BS19" si="260">BQ19+BR19</f>
        <v>0</v>
      </c>
      <c r="BT19" s="38">
        <f t="shared" ref="BT19" si="261">BP19+BS19</f>
        <v>0</v>
      </c>
      <c r="BU19" s="176">
        <f>BU18*BU17</f>
        <v>0</v>
      </c>
      <c r="BV19" s="27">
        <f>BV18*BV17</f>
        <v>0</v>
      </c>
      <c r="BW19" s="28">
        <f t="shared" ref="BW19" si="262">BU19+BV19</f>
        <v>0</v>
      </c>
      <c r="BX19" s="176">
        <f>BX18*BX17</f>
        <v>0</v>
      </c>
      <c r="BY19" s="27">
        <f>BY18*BY17</f>
        <v>0</v>
      </c>
      <c r="BZ19" s="28">
        <f t="shared" ref="BZ19" si="263">BX19+BY19</f>
        <v>0</v>
      </c>
      <c r="CA19" s="38">
        <f t="shared" ref="CA19" si="264">BW19+BZ19</f>
        <v>0</v>
      </c>
      <c r="CB19" s="26">
        <f>CB18*CB17</f>
        <v>0</v>
      </c>
      <c r="CC19" s="27">
        <f>CC18*CC17</f>
        <v>0</v>
      </c>
      <c r="CD19" s="28">
        <f t="shared" ref="CD19" si="265">CB19+CC19</f>
        <v>0</v>
      </c>
      <c r="CE19" s="26">
        <f>CE18*CE17</f>
        <v>0</v>
      </c>
      <c r="CF19" s="27">
        <f>CF18*CF17</f>
        <v>0</v>
      </c>
      <c r="CG19" s="28">
        <f t="shared" ref="CG19" si="266">CE19+CF19</f>
        <v>0</v>
      </c>
      <c r="CH19" s="38">
        <f t="shared" ref="CH19" si="267">CD19+CG19</f>
        <v>0</v>
      </c>
      <c r="CI19" s="26">
        <f>CI18*CI17</f>
        <v>0</v>
      </c>
      <c r="CJ19" s="27">
        <f>CJ18*CJ17</f>
        <v>0</v>
      </c>
      <c r="CK19" s="28">
        <f t="shared" ref="CK19" si="268">CI19+CJ19</f>
        <v>0</v>
      </c>
      <c r="CL19" s="26">
        <f>CL18*CL17</f>
        <v>0</v>
      </c>
      <c r="CM19" s="27">
        <f>CM18*CM17</f>
        <v>0</v>
      </c>
      <c r="CN19" s="28">
        <f t="shared" ref="CN19" si="269">CL19+CM19</f>
        <v>0</v>
      </c>
      <c r="CO19" s="38">
        <f t="shared" ref="CO19" si="270">CK19+CN19</f>
        <v>0</v>
      </c>
      <c r="CP19" s="26">
        <f>CP18*CP17</f>
        <v>0</v>
      </c>
      <c r="CQ19" s="27">
        <f>CQ18*CQ17</f>
        <v>0</v>
      </c>
      <c r="CR19" s="28">
        <f t="shared" ref="CR19" si="271">CP19+CQ19</f>
        <v>0</v>
      </c>
      <c r="CS19" s="26">
        <f>CS18*CS17</f>
        <v>0</v>
      </c>
      <c r="CT19" s="27">
        <f>CT18*CT17</f>
        <v>0</v>
      </c>
      <c r="CU19" s="28">
        <f t="shared" ref="CU19" si="272">CS19+CT19</f>
        <v>0</v>
      </c>
      <c r="CV19" s="38">
        <f t="shared" ref="CV19" si="273">CR19+CU19</f>
        <v>0</v>
      </c>
      <c r="CW19" s="176">
        <f>CW18*CW17</f>
        <v>0</v>
      </c>
      <c r="CX19" s="27">
        <f>CX18*CX17</f>
        <v>0</v>
      </c>
      <c r="CY19" s="28">
        <f t="shared" ref="CY19" si="274">CW19+CX19</f>
        <v>0</v>
      </c>
      <c r="CZ19" s="176">
        <f>CZ18*CZ17</f>
        <v>0</v>
      </c>
      <c r="DA19" s="27">
        <f>DA18*DA17</f>
        <v>0</v>
      </c>
      <c r="DB19" s="28">
        <f t="shared" ref="DB19:DB20" si="275">CZ19+DA19</f>
        <v>0</v>
      </c>
      <c r="DC19" s="38">
        <f t="shared" ref="DC19:DC20" si="276">CY19+DB19</f>
        <v>0</v>
      </c>
      <c r="DD19" s="176">
        <f>DD18*DD17</f>
        <v>0</v>
      </c>
      <c r="DE19" s="27">
        <f>DE18*DE17</f>
        <v>0</v>
      </c>
      <c r="DF19" s="28">
        <f t="shared" ref="DF19" si="277">DD19+DE19</f>
        <v>0</v>
      </c>
      <c r="DG19" s="176">
        <f>DG18*DG17</f>
        <v>0</v>
      </c>
      <c r="DH19" s="27">
        <f>DH18*DH17</f>
        <v>0</v>
      </c>
      <c r="DI19" s="28">
        <f t="shared" ref="DI19:DI20" si="278">DG19+DH19</f>
        <v>0</v>
      </c>
      <c r="DJ19" s="38">
        <f t="shared" ref="DJ19:DJ20" si="279">DF19+DI19</f>
        <v>0</v>
      </c>
      <c r="DK19" s="176">
        <f>DK18*DK17</f>
        <v>0</v>
      </c>
      <c r="DL19" s="27">
        <f>DL18*DL17</f>
        <v>0</v>
      </c>
      <c r="DM19" s="28">
        <f t="shared" ref="DM19" si="280">DK19+DL19</f>
        <v>0</v>
      </c>
      <c r="DN19" s="176">
        <f>DN18*DN17</f>
        <v>0</v>
      </c>
      <c r="DO19" s="27">
        <f>DO18*DO17</f>
        <v>0</v>
      </c>
      <c r="DP19" s="28">
        <f t="shared" ref="DP19:DP20" si="281">DN19+DO19</f>
        <v>0</v>
      </c>
      <c r="DQ19" s="38">
        <f t="shared" ref="DQ19:DQ20" si="282">DM19+DP19</f>
        <v>0</v>
      </c>
      <c r="DR19" s="176">
        <f>DR18*DR17</f>
        <v>0</v>
      </c>
      <c r="DS19" s="27">
        <f>DS18*DS17</f>
        <v>0</v>
      </c>
      <c r="DT19" s="28">
        <f t="shared" ref="DT19" si="283">DR19+DS19</f>
        <v>0</v>
      </c>
      <c r="DU19" s="176">
        <f>DU18*DU17</f>
        <v>0</v>
      </c>
      <c r="DV19" s="27">
        <f>DV18*DV17</f>
        <v>0</v>
      </c>
      <c r="DW19" s="28">
        <f t="shared" ref="DW19:DW20" si="284">DU19+DV19</f>
        <v>0</v>
      </c>
      <c r="DX19" s="38">
        <f t="shared" ref="DX19:DX20" si="285">DT19+DW19</f>
        <v>0</v>
      </c>
      <c r="DY19" s="176">
        <f>DY18*DY17</f>
        <v>0</v>
      </c>
      <c r="DZ19" s="27">
        <f>DZ18*DZ17</f>
        <v>0</v>
      </c>
      <c r="EA19" s="28">
        <f t="shared" ref="EA19" si="286">DY19+DZ19</f>
        <v>0</v>
      </c>
      <c r="EB19" s="176">
        <f>EB18*EB17</f>
        <v>0</v>
      </c>
      <c r="EC19" s="27">
        <f>EC18*EC17</f>
        <v>0</v>
      </c>
      <c r="ED19" s="28">
        <f t="shared" ref="ED19:ED20" si="287">EB19+EC19</f>
        <v>0</v>
      </c>
      <c r="EE19" s="38">
        <f t="shared" ref="EE19:EE20" si="288">EA19+ED19</f>
        <v>0</v>
      </c>
      <c r="EF19" s="176">
        <f>EF18*EF17</f>
        <v>0</v>
      </c>
      <c r="EG19" s="27">
        <f>EG18*EG17</f>
        <v>0</v>
      </c>
      <c r="EH19" s="28">
        <f t="shared" ref="EH19" si="289">EF19+EG19</f>
        <v>0</v>
      </c>
      <c r="EI19" s="176">
        <f>EI18*EI17</f>
        <v>0</v>
      </c>
      <c r="EJ19" s="27">
        <f>EJ18*EJ17</f>
        <v>0</v>
      </c>
      <c r="EK19" s="28">
        <f t="shared" ref="EK19:EK20" si="290">EI19+EJ19</f>
        <v>0</v>
      </c>
      <c r="EL19" s="38">
        <f t="shared" ref="EL19:EL20" si="291">EH19+EK19</f>
        <v>0</v>
      </c>
      <c r="EM19" s="26">
        <f t="shared" ref="EM19:EN19" si="292">EM18*EM17</f>
        <v>0</v>
      </c>
      <c r="EN19" s="27">
        <f t="shared" si="292"/>
        <v>0</v>
      </c>
      <c r="EO19" s="28">
        <f t="shared" ref="EO19" si="293">EM19+EN19</f>
        <v>0</v>
      </c>
      <c r="EP19" s="26">
        <f t="shared" ref="EP19:EQ19" si="294">EP18*EP17</f>
        <v>0</v>
      </c>
      <c r="EQ19" s="27">
        <f t="shared" si="294"/>
        <v>0</v>
      </c>
      <c r="ER19" s="28">
        <f t="shared" ref="ER19:ER20" si="295">EP19+EQ19</f>
        <v>0</v>
      </c>
      <c r="ES19" s="38">
        <f t="shared" ref="ES19:ES20" si="296">EO19+ER19</f>
        <v>0</v>
      </c>
    </row>
    <row r="20" spans="1:149" ht="14.45" customHeight="1" x14ac:dyDescent="0.25">
      <c r="A20" s="189">
        <v>45299</v>
      </c>
      <c r="B20" s="15" t="s">
        <v>5</v>
      </c>
      <c r="C20" s="102"/>
      <c r="D20" s="23"/>
      <c r="E20" s="29">
        <f>C20+D20</f>
        <v>0</v>
      </c>
      <c r="F20" s="102"/>
      <c r="G20" s="23"/>
      <c r="H20" s="29">
        <f>F20+G20</f>
        <v>0</v>
      </c>
      <c r="I20" s="36">
        <f>E20+H20</f>
        <v>0</v>
      </c>
      <c r="J20" s="102"/>
      <c r="K20" s="23"/>
      <c r="L20" s="18">
        <f>J20+K20</f>
        <v>0</v>
      </c>
      <c r="M20" s="102"/>
      <c r="N20" s="23"/>
      <c r="O20" s="29">
        <f>M20+N20</f>
        <v>0</v>
      </c>
      <c r="P20" s="36">
        <f>L20+O20</f>
        <v>0</v>
      </c>
      <c r="Q20" s="102"/>
      <c r="R20" s="23"/>
      <c r="S20" s="29">
        <f>Q20+R20</f>
        <v>0</v>
      </c>
      <c r="T20" s="102"/>
      <c r="U20" s="23"/>
      <c r="V20" s="29">
        <f>T20+U20</f>
        <v>0</v>
      </c>
      <c r="W20" s="36">
        <f>S20+V20</f>
        <v>0</v>
      </c>
      <c r="X20" s="102"/>
      <c r="Y20" s="23"/>
      <c r="Z20" s="29">
        <f>X20+Y20</f>
        <v>0</v>
      </c>
      <c r="AA20" s="102"/>
      <c r="AB20" s="23"/>
      <c r="AC20" s="29">
        <f>AA20+AB20</f>
        <v>0</v>
      </c>
      <c r="AD20" s="36">
        <f>Z20+AC20</f>
        <v>0</v>
      </c>
      <c r="AE20" s="102"/>
      <c r="AF20" s="23"/>
      <c r="AG20" s="29">
        <f>AE20+AF20</f>
        <v>0</v>
      </c>
      <c r="AH20" s="102"/>
      <c r="AI20" s="23"/>
      <c r="AJ20" s="29">
        <f>AH20+AI20</f>
        <v>0</v>
      </c>
      <c r="AK20" s="36">
        <f>AG20+AJ20</f>
        <v>0</v>
      </c>
      <c r="AL20" s="102"/>
      <c r="AM20" s="23"/>
      <c r="AN20" s="29">
        <f>AL20+AM20</f>
        <v>0</v>
      </c>
      <c r="AO20" s="102"/>
      <c r="AP20" s="23"/>
      <c r="AQ20" s="29">
        <f>AO20+AP20</f>
        <v>0</v>
      </c>
      <c r="AR20" s="36">
        <f>AN20+AQ20</f>
        <v>0</v>
      </c>
      <c r="AS20" s="102"/>
      <c r="AT20" s="23"/>
      <c r="AU20" s="29">
        <f>AS20+AT20</f>
        <v>0</v>
      </c>
      <c r="AV20" s="102"/>
      <c r="AW20" s="23"/>
      <c r="AX20" s="29">
        <f>AV20+AW20</f>
        <v>0</v>
      </c>
      <c r="AY20" s="36">
        <f>AU20+AX20</f>
        <v>0</v>
      </c>
      <c r="AZ20" s="102"/>
      <c r="BA20" s="23"/>
      <c r="BB20" s="29">
        <f>AZ20+BA20</f>
        <v>0</v>
      </c>
      <c r="BC20" s="102"/>
      <c r="BD20" s="23"/>
      <c r="BE20" s="29">
        <f>BC20+BD20</f>
        <v>0</v>
      </c>
      <c r="BF20" s="36">
        <f>BB20+BE20</f>
        <v>0</v>
      </c>
      <c r="BG20" s="102"/>
      <c r="BH20" s="23"/>
      <c r="BI20" s="29">
        <f>BG20+BH20</f>
        <v>0</v>
      </c>
      <c r="BJ20" s="102"/>
      <c r="BK20" s="23"/>
      <c r="BL20" s="29">
        <f>BJ20+BK20</f>
        <v>0</v>
      </c>
      <c r="BM20" s="36">
        <f>BI20+BL20</f>
        <v>0</v>
      </c>
      <c r="BN20" s="102"/>
      <c r="BO20" s="23"/>
      <c r="BP20" s="29">
        <f>BN20+BO20</f>
        <v>0</v>
      </c>
      <c r="BQ20" s="102"/>
      <c r="BR20" s="23"/>
      <c r="BS20" s="29">
        <f>BQ20+BR20</f>
        <v>0</v>
      </c>
      <c r="BT20" s="36">
        <f>BP20+BS20</f>
        <v>0</v>
      </c>
      <c r="BU20" s="102"/>
      <c r="BV20" s="23"/>
      <c r="BW20" s="29">
        <f>BU20+BV20</f>
        <v>0</v>
      </c>
      <c r="BX20" s="102"/>
      <c r="BY20" s="23"/>
      <c r="BZ20" s="29">
        <f>BX20+BY20</f>
        <v>0</v>
      </c>
      <c r="CA20" s="36">
        <f>BW20+BZ20</f>
        <v>0</v>
      </c>
      <c r="CB20" s="102"/>
      <c r="CC20" s="23"/>
      <c r="CD20" s="29">
        <f>CB20+CC20</f>
        <v>0</v>
      </c>
      <c r="CE20" s="102"/>
      <c r="CF20" s="23"/>
      <c r="CG20" s="29">
        <f>CE20+CF20</f>
        <v>0</v>
      </c>
      <c r="CH20" s="36">
        <f>CD20+CG20</f>
        <v>0</v>
      </c>
      <c r="CI20" s="102"/>
      <c r="CJ20" s="23"/>
      <c r="CK20" s="29">
        <f>CI20+CJ20</f>
        <v>0</v>
      </c>
      <c r="CL20" s="102"/>
      <c r="CM20" s="23"/>
      <c r="CN20" s="29">
        <f>CL20+CM20</f>
        <v>0</v>
      </c>
      <c r="CO20" s="36">
        <f>CK20+CN20</f>
        <v>0</v>
      </c>
      <c r="CP20" s="102"/>
      <c r="CQ20" s="23"/>
      <c r="CR20" s="29">
        <f>CP20+CQ20</f>
        <v>0</v>
      </c>
      <c r="CS20" s="102"/>
      <c r="CT20" s="23"/>
      <c r="CU20" s="29">
        <f>CS20+CT20</f>
        <v>0</v>
      </c>
      <c r="CV20" s="36">
        <f>CR20+CU20</f>
        <v>0</v>
      </c>
      <c r="CW20" s="102"/>
      <c r="CX20" s="23"/>
      <c r="CY20" s="29">
        <f>CW20+CX20</f>
        <v>0</v>
      </c>
      <c r="CZ20" s="102"/>
      <c r="DA20" s="23"/>
      <c r="DB20" s="29">
        <f t="shared" si="275"/>
        <v>0</v>
      </c>
      <c r="DC20" s="36">
        <f t="shared" si="276"/>
        <v>0</v>
      </c>
      <c r="DD20" s="102"/>
      <c r="DE20" s="23"/>
      <c r="DF20" s="29">
        <f>DD20+DE20</f>
        <v>0</v>
      </c>
      <c r="DG20" s="102"/>
      <c r="DH20" s="23"/>
      <c r="DI20" s="29">
        <f t="shared" si="278"/>
        <v>0</v>
      </c>
      <c r="DJ20" s="36">
        <f t="shared" si="279"/>
        <v>0</v>
      </c>
      <c r="DK20" s="102"/>
      <c r="DL20" s="23"/>
      <c r="DM20" s="29">
        <f>DK20+DL20</f>
        <v>0</v>
      </c>
      <c r="DN20" s="102"/>
      <c r="DO20" s="23"/>
      <c r="DP20" s="29">
        <f t="shared" si="281"/>
        <v>0</v>
      </c>
      <c r="DQ20" s="36">
        <f t="shared" si="282"/>
        <v>0</v>
      </c>
      <c r="DR20" s="102"/>
      <c r="DS20" s="23"/>
      <c r="DT20" s="29">
        <f>DR20+DS20</f>
        <v>0</v>
      </c>
      <c r="DU20" s="102"/>
      <c r="DV20" s="23"/>
      <c r="DW20" s="29">
        <f t="shared" si="284"/>
        <v>0</v>
      </c>
      <c r="DX20" s="36">
        <f t="shared" si="285"/>
        <v>0</v>
      </c>
      <c r="DY20" s="102"/>
      <c r="DZ20" s="23"/>
      <c r="EA20" s="29">
        <f>DY20+DZ20</f>
        <v>0</v>
      </c>
      <c r="EB20" s="102"/>
      <c r="EC20" s="23"/>
      <c r="ED20" s="29">
        <f t="shared" si="287"/>
        <v>0</v>
      </c>
      <c r="EE20" s="36">
        <f t="shared" si="288"/>
        <v>0</v>
      </c>
      <c r="EF20" s="102"/>
      <c r="EG20" s="23"/>
      <c r="EH20" s="29">
        <f>EF20+EG20</f>
        <v>0</v>
      </c>
      <c r="EI20" s="102"/>
      <c r="EJ20" s="23"/>
      <c r="EK20" s="29">
        <f t="shared" si="290"/>
        <v>0</v>
      </c>
      <c r="EL20" s="36">
        <f t="shared" si="291"/>
        <v>0</v>
      </c>
      <c r="EM20" s="17">
        <f>C20+J20+Q20+X20+AE20+AL20+AS20+AZ20+BG20+BN20+BU20+CB20+CI20+CP20+CW20+DD20+DK20+DR20+DY20+EF20</f>
        <v>0</v>
      </c>
      <c r="EN20" s="4">
        <f>D20+K20+R20+Y20+AF20+AM20+AT20+BA20+BH20+BO20+BV20+CC20+CJ20+CQ20+CX20+DE20+DL20+DS20+DZ20+EG20</f>
        <v>0</v>
      </c>
      <c r="EO20" s="29">
        <f>EM20+EN20</f>
        <v>0</v>
      </c>
      <c r="EP20" s="17">
        <f>F20+M20+T20+AA20+AH20+AO20+AV20+BC20+BJ20+BQ20+BX20+CE20+CL20+CS20+CZ20+DG20+DN20+DU20+EB20+EI20</f>
        <v>0</v>
      </c>
      <c r="EQ20" s="4">
        <f>G20+N20+U20+AB20+AI20+AP20+AW20+BD20+BK20+BR20+BY20+CF20+CM20+CT20+DA20+DH20+DO20+DV20+EC20+EJ20</f>
        <v>0</v>
      </c>
      <c r="ER20" s="29">
        <f t="shared" si="295"/>
        <v>0</v>
      </c>
      <c r="ES20" s="36">
        <f t="shared" si="296"/>
        <v>0</v>
      </c>
    </row>
    <row r="21" spans="1:149" ht="14.45" customHeight="1" x14ac:dyDescent="0.25">
      <c r="A21" s="187"/>
      <c r="B21" s="20" t="s">
        <v>22</v>
      </c>
      <c r="C21" s="24">
        <v>115</v>
      </c>
      <c r="D21" s="25">
        <v>115</v>
      </c>
      <c r="E21" s="30">
        <f>AVERAGE(C21:D21)</f>
        <v>115</v>
      </c>
      <c r="F21" s="24">
        <v>115</v>
      </c>
      <c r="G21" s="25">
        <v>115</v>
      </c>
      <c r="H21" s="30">
        <f>AVERAGE(F21:G21)</f>
        <v>115</v>
      </c>
      <c r="I21" s="37">
        <f>AVERAGE(E21,H21)</f>
        <v>115</v>
      </c>
      <c r="J21" s="24">
        <v>115</v>
      </c>
      <c r="K21" s="25">
        <v>115</v>
      </c>
      <c r="L21" s="30">
        <f>AVERAGE(J21:K21)</f>
        <v>115</v>
      </c>
      <c r="M21" s="24">
        <v>115</v>
      </c>
      <c r="N21" s="25">
        <v>115</v>
      </c>
      <c r="O21" s="30">
        <f>AVERAGE(M21:N21)</f>
        <v>115</v>
      </c>
      <c r="P21" s="37">
        <f>AVERAGE(L21,O21)</f>
        <v>115</v>
      </c>
      <c r="Q21" s="24">
        <v>115</v>
      </c>
      <c r="R21" s="25">
        <v>115</v>
      </c>
      <c r="S21" s="30">
        <f>AVERAGE(Q21:R21)</f>
        <v>115</v>
      </c>
      <c r="T21" s="24">
        <v>115</v>
      </c>
      <c r="U21" s="25">
        <v>115</v>
      </c>
      <c r="V21" s="30">
        <f>AVERAGE(T21:U21)</f>
        <v>115</v>
      </c>
      <c r="W21" s="37">
        <f>AVERAGE(S21,V21)</f>
        <v>115</v>
      </c>
      <c r="X21" s="24">
        <v>115</v>
      </c>
      <c r="Y21" s="25">
        <v>115</v>
      </c>
      <c r="Z21" s="30">
        <f>AVERAGE(X21:Y21)</f>
        <v>115</v>
      </c>
      <c r="AA21" s="24">
        <v>115</v>
      </c>
      <c r="AB21" s="25">
        <v>115</v>
      </c>
      <c r="AC21" s="30">
        <f>AVERAGE(AA21:AB21)</f>
        <v>115</v>
      </c>
      <c r="AD21" s="37">
        <f>AVERAGE(Z21,AC21)</f>
        <v>115</v>
      </c>
      <c r="AE21" s="24">
        <v>115</v>
      </c>
      <c r="AF21" s="25">
        <v>115</v>
      </c>
      <c r="AG21" s="30">
        <f>AVERAGE(AE21:AF21)</f>
        <v>115</v>
      </c>
      <c r="AH21" s="24">
        <v>115</v>
      </c>
      <c r="AI21" s="25">
        <v>115</v>
      </c>
      <c r="AJ21" s="30">
        <f>AVERAGE(AH21:AI21)</f>
        <v>115</v>
      </c>
      <c r="AK21" s="37">
        <f>AVERAGE(AG21,AJ21)</f>
        <v>115</v>
      </c>
      <c r="AL21" s="24">
        <v>115</v>
      </c>
      <c r="AM21" s="25">
        <v>115</v>
      </c>
      <c r="AN21" s="30">
        <f>AVERAGE(AL21:AM21)</f>
        <v>115</v>
      </c>
      <c r="AO21" s="24">
        <v>115</v>
      </c>
      <c r="AP21" s="25">
        <v>115</v>
      </c>
      <c r="AQ21" s="30">
        <f>AVERAGE(AO21:AP21)</f>
        <v>115</v>
      </c>
      <c r="AR21" s="37">
        <f>AVERAGE(AN21,AQ21)</f>
        <v>115</v>
      </c>
      <c r="AS21" s="24">
        <v>115</v>
      </c>
      <c r="AT21" s="25">
        <v>115</v>
      </c>
      <c r="AU21" s="30">
        <f>AVERAGE(AS21:AT21)</f>
        <v>115</v>
      </c>
      <c r="AV21" s="24">
        <v>115</v>
      </c>
      <c r="AW21" s="25">
        <v>115</v>
      </c>
      <c r="AX21" s="30">
        <f>AVERAGE(AV21:AW21)</f>
        <v>115</v>
      </c>
      <c r="AY21" s="37">
        <f>AVERAGE(AU21,AX21)</f>
        <v>115</v>
      </c>
      <c r="AZ21" s="175">
        <v>115</v>
      </c>
      <c r="BA21" s="25">
        <v>115</v>
      </c>
      <c r="BB21" s="30">
        <f>AVERAGE(AZ21:BA21)</f>
        <v>115</v>
      </c>
      <c r="BC21" s="175">
        <v>115</v>
      </c>
      <c r="BD21" s="25">
        <v>115</v>
      </c>
      <c r="BE21" s="30">
        <f>AVERAGE(BC21:BD21)</f>
        <v>115</v>
      </c>
      <c r="BF21" s="37">
        <f>AVERAGE(BB21,BE21)</f>
        <v>115</v>
      </c>
      <c r="BG21" s="175">
        <v>115</v>
      </c>
      <c r="BH21" s="25">
        <v>115</v>
      </c>
      <c r="BI21" s="30">
        <f>AVERAGE(BG21:BH21)</f>
        <v>115</v>
      </c>
      <c r="BJ21" s="175">
        <v>115</v>
      </c>
      <c r="BK21" s="25">
        <v>115</v>
      </c>
      <c r="BL21" s="30">
        <f>AVERAGE(BJ21:BK21)</f>
        <v>115</v>
      </c>
      <c r="BM21" s="37">
        <f>AVERAGE(BI21,BL21)</f>
        <v>115</v>
      </c>
      <c r="BN21" s="175">
        <v>115</v>
      </c>
      <c r="BO21" s="25">
        <v>115</v>
      </c>
      <c r="BP21" s="30">
        <f>AVERAGE(BN21:BO21)</f>
        <v>115</v>
      </c>
      <c r="BQ21" s="175">
        <v>115</v>
      </c>
      <c r="BR21" s="25">
        <v>115</v>
      </c>
      <c r="BS21" s="30">
        <f>AVERAGE(BQ21:BR21)</f>
        <v>115</v>
      </c>
      <c r="BT21" s="37">
        <f>AVERAGE(BP21,BS21)</f>
        <v>115</v>
      </c>
      <c r="BU21" s="175">
        <v>115</v>
      </c>
      <c r="BV21" s="25">
        <v>115</v>
      </c>
      <c r="BW21" s="30">
        <f>AVERAGE(BU21:BV21)</f>
        <v>115</v>
      </c>
      <c r="BX21" s="175">
        <v>115</v>
      </c>
      <c r="BY21" s="25">
        <v>115</v>
      </c>
      <c r="BZ21" s="30">
        <f>AVERAGE(BX21:BY21)</f>
        <v>115</v>
      </c>
      <c r="CA21" s="37">
        <f>AVERAGE(BW21,BZ21)</f>
        <v>115</v>
      </c>
      <c r="CB21" s="24">
        <v>115</v>
      </c>
      <c r="CC21" s="25">
        <v>115</v>
      </c>
      <c r="CD21" s="30">
        <f>AVERAGE(CB21:CC21)</f>
        <v>115</v>
      </c>
      <c r="CE21" s="24">
        <v>115</v>
      </c>
      <c r="CF21" s="25">
        <v>115</v>
      </c>
      <c r="CG21" s="30">
        <f>AVERAGE(CE21:CF21)</f>
        <v>115</v>
      </c>
      <c r="CH21" s="37">
        <f>AVERAGE(CD21,CG21)</f>
        <v>115</v>
      </c>
      <c r="CI21" s="24">
        <v>115</v>
      </c>
      <c r="CJ21" s="25">
        <v>115</v>
      </c>
      <c r="CK21" s="30">
        <f>AVERAGE(CI21:CJ21)</f>
        <v>115</v>
      </c>
      <c r="CL21" s="24">
        <v>115</v>
      </c>
      <c r="CM21" s="25">
        <v>115</v>
      </c>
      <c r="CN21" s="30">
        <f>AVERAGE(CL21:CM21)</f>
        <v>115</v>
      </c>
      <c r="CO21" s="37">
        <f>AVERAGE(CK21,CN21)</f>
        <v>115</v>
      </c>
      <c r="CP21" s="24">
        <v>115</v>
      </c>
      <c r="CQ21" s="25">
        <v>115</v>
      </c>
      <c r="CR21" s="30">
        <f>AVERAGE(CP21:CQ21)</f>
        <v>115</v>
      </c>
      <c r="CS21" s="24">
        <v>115</v>
      </c>
      <c r="CT21" s="25">
        <v>115</v>
      </c>
      <c r="CU21" s="30">
        <f>AVERAGE(CS21:CT21)</f>
        <v>115</v>
      </c>
      <c r="CV21" s="37">
        <f>AVERAGE(CR21,CU21)</f>
        <v>115</v>
      </c>
      <c r="CW21" s="175">
        <v>115</v>
      </c>
      <c r="CX21" s="25">
        <v>115</v>
      </c>
      <c r="CY21" s="30">
        <f>AVERAGE(CW21:CX21)</f>
        <v>115</v>
      </c>
      <c r="CZ21" s="175">
        <v>115</v>
      </c>
      <c r="DA21" s="25">
        <v>115</v>
      </c>
      <c r="DB21" s="30">
        <f>AVERAGE(CZ21:DA21)</f>
        <v>115</v>
      </c>
      <c r="DC21" s="37">
        <f>AVERAGE(CY21,DB21)</f>
        <v>115</v>
      </c>
      <c r="DD21" s="175">
        <v>115</v>
      </c>
      <c r="DE21" s="25">
        <v>115</v>
      </c>
      <c r="DF21" s="30">
        <f>AVERAGE(DD21:DE21)</f>
        <v>115</v>
      </c>
      <c r="DG21" s="175">
        <v>115</v>
      </c>
      <c r="DH21" s="25">
        <v>115</v>
      </c>
      <c r="DI21" s="30">
        <f>AVERAGE(DG21:DH21)</f>
        <v>115</v>
      </c>
      <c r="DJ21" s="37">
        <f>AVERAGE(DF21,DI21)</f>
        <v>115</v>
      </c>
      <c r="DK21" s="175">
        <v>115</v>
      </c>
      <c r="DL21" s="25">
        <v>115</v>
      </c>
      <c r="DM21" s="30">
        <f>AVERAGE(DK21:DL21)</f>
        <v>115</v>
      </c>
      <c r="DN21" s="175">
        <v>115</v>
      </c>
      <c r="DO21" s="25">
        <v>115</v>
      </c>
      <c r="DP21" s="30">
        <f>AVERAGE(DN21:DO21)</f>
        <v>115</v>
      </c>
      <c r="DQ21" s="37">
        <f>AVERAGE(DM21,DP21)</f>
        <v>115</v>
      </c>
      <c r="DR21" s="175">
        <v>115</v>
      </c>
      <c r="DS21" s="25">
        <v>115</v>
      </c>
      <c r="DT21" s="30">
        <f>AVERAGE(DR21:DS21)</f>
        <v>115</v>
      </c>
      <c r="DU21" s="175">
        <v>115</v>
      </c>
      <c r="DV21" s="25">
        <v>115</v>
      </c>
      <c r="DW21" s="30">
        <f>AVERAGE(DU21:DV21)</f>
        <v>115</v>
      </c>
      <c r="DX21" s="37">
        <f>AVERAGE(DT21,DW21)</f>
        <v>115</v>
      </c>
      <c r="DY21" s="175">
        <v>115</v>
      </c>
      <c r="DZ21" s="25">
        <v>115</v>
      </c>
      <c r="EA21" s="30">
        <f>AVERAGE(DY21:DZ21)</f>
        <v>115</v>
      </c>
      <c r="EB21" s="175">
        <v>115</v>
      </c>
      <c r="EC21" s="25">
        <v>115</v>
      </c>
      <c r="ED21" s="30">
        <f>AVERAGE(EB21:EC21)</f>
        <v>115</v>
      </c>
      <c r="EE21" s="37">
        <f>AVERAGE(EA21,ED21)</f>
        <v>115</v>
      </c>
      <c r="EF21" s="175">
        <v>115</v>
      </c>
      <c r="EG21" s="25">
        <v>115</v>
      </c>
      <c r="EH21" s="30">
        <f>AVERAGE(EF21:EG21)</f>
        <v>115</v>
      </c>
      <c r="EI21" s="175">
        <v>115</v>
      </c>
      <c r="EJ21" s="25">
        <v>115</v>
      </c>
      <c r="EK21" s="30">
        <f>AVERAGE(EI21:EJ21)</f>
        <v>115</v>
      </c>
      <c r="EL21" s="37">
        <f>AVERAGE(EH21,EK21)</f>
        <v>115</v>
      </c>
      <c r="EM21" s="24">
        <v>115</v>
      </c>
      <c r="EN21" s="25">
        <v>115</v>
      </c>
      <c r="EO21" s="30">
        <v>115</v>
      </c>
      <c r="EP21" s="24">
        <v>115</v>
      </c>
      <c r="EQ21" s="25">
        <v>115</v>
      </c>
      <c r="ER21" s="30">
        <v>115</v>
      </c>
      <c r="ES21" s="37">
        <v>115</v>
      </c>
    </row>
    <row r="22" spans="1:149" ht="15" customHeight="1" thickBot="1" x14ac:dyDescent="0.3">
      <c r="A22" s="190"/>
      <c r="B22" s="16" t="s">
        <v>6</v>
      </c>
      <c r="C22" s="26">
        <f>C21*C20</f>
        <v>0</v>
      </c>
      <c r="D22" s="27">
        <f>D21*D20</f>
        <v>0</v>
      </c>
      <c r="E22" s="28">
        <f t="shared" ref="E22" si="297">C22+D22</f>
        <v>0</v>
      </c>
      <c r="F22" s="26">
        <f>F21*F20</f>
        <v>0</v>
      </c>
      <c r="G22" s="27">
        <f>G21*G20</f>
        <v>0</v>
      </c>
      <c r="H22" s="28">
        <f t="shared" ref="H22" si="298">F22+G22</f>
        <v>0</v>
      </c>
      <c r="I22" s="38">
        <f t="shared" si="47"/>
        <v>0</v>
      </c>
      <c r="J22" s="26">
        <f>J21*J20</f>
        <v>0</v>
      </c>
      <c r="K22" s="27">
        <f>K21*K20</f>
        <v>0</v>
      </c>
      <c r="L22" s="28">
        <f t="shared" ref="L22" si="299">J22+K22</f>
        <v>0</v>
      </c>
      <c r="M22" s="26">
        <f>M21*M20</f>
        <v>0</v>
      </c>
      <c r="N22" s="27">
        <f>N21*N20</f>
        <v>0</v>
      </c>
      <c r="O22" s="28">
        <f t="shared" ref="O22" si="300">M22+N22</f>
        <v>0</v>
      </c>
      <c r="P22" s="38">
        <f t="shared" ref="P22" si="301">L22+O22</f>
        <v>0</v>
      </c>
      <c r="Q22" s="26">
        <f>Q21*Q20</f>
        <v>0</v>
      </c>
      <c r="R22" s="27">
        <f>R21*R20</f>
        <v>0</v>
      </c>
      <c r="S22" s="28">
        <f t="shared" ref="S22" si="302">Q22+R22</f>
        <v>0</v>
      </c>
      <c r="T22" s="26">
        <f>T21*T20</f>
        <v>0</v>
      </c>
      <c r="U22" s="27">
        <f>U21*U20</f>
        <v>0</v>
      </c>
      <c r="V22" s="28">
        <f t="shared" ref="V22" si="303">T22+U22</f>
        <v>0</v>
      </c>
      <c r="W22" s="38">
        <f t="shared" ref="W22" si="304">S22+V22</f>
        <v>0</v>
      </c>
      <c r="X22" s="26">
        <f>X21*X20</f>
        <v>0</v>
      </c>
      <c r="Y22" s="27">
        <f>Y21*Y20</f>
        <v>0</v>
      </c>
      <c r="Z22" s="28">
        <f t="shared" ref="Z22" si="305">X22+Y22</f>
        <v>0</v>
      </c>
      <c r="AA22" s="26">
        <f>AA21*AA20</f>
        <v>0</v>
      </c>
      <c r="AB22" s="27">
        <f>AB21*AB20</f>
        <v>0</v>
      </c>
      <c r="AC22" s="28">
        <f t="shared" ref="AC22" si="306">AA22+AB22</f>
        <v>0</v>
      </c>
      <c r="AD22" s="38">
        <f t="shared" ref="AD22" si="307">Z22+AC22</f>
        <v>0</v>
      </c>
      <c r="AE22" s="26">
        <f>AE21*AE20</f>
        <v>0</v>
      </c>
      <c r="AF22" s="27">
        <f>AF21*AF20</f>
        <v>0</v>
      </c>
      <c r="AG22" s="28">
        <f t="shared" ref="AG22" si="308">AE22+AF22</f>
        <v>0</v>
      </c>
      <c r="AH22" s="26">
        <f>AH21*AH20</f>
        <v>0</v>
      </c>
      <c r="AI22" s="27">
        <f>AI21*AI20</f>
        <v>0</v>
      </c>
      <c r="AJ22" s="28">
        <f t="shared" ref="AJ22" si="309">AH22+AI22</f>
        <v>0</v>
      </c>
      <c r="AK22" s="38">
        <f t="shared" ref="AK22" si="310">AG22+AJ22</f>
        <v>0</v>
      </c>
      <c r="AL22" s="26">
        <f>AL21*AL20</f>
        <v>0</v>
      </c>
      <c r="AM22" s="27">
        <f>AM21*AM20</f>
        <v>0</v>
      </c>
      <c r="AN22" s="28">
        <f t="shared" ref="AN22" si="311">AL22+AM22</f>
        <v>0</v>
      </c>
      <c r="AO22" s="26">
        <f>AO21*AO20</f>
        <v>0</v>
      </c>
      <c r="AP22" s="27">
        <f>AP21*AP20</f>
        <v>0</v>
      </c>
      <c r="AQ22" s="28">
        <f t="shared" ref="AQ22" si="312">AO22+AP22</f>
        <v>0</v>
      </c>
      <c r="AR22" s="38">
        <f t="shared" ref="AR22" si="313">AN22+AQ22</f>
        <v>0</v>
      </c>
      <c r="AS22" s="26">
        <f>AS21*AS20</f>
        <v>0</v>
      </c>
      <c r="AT22" s="27">
        <f>AT21*AT20</f>
        <v>0</v>
      </c>
      <c r="AU22" s="28">
        <f t="shared" ref="AU22" si="314">AS22+AT22</f>
        <v>0</v>
      </c>
      <c r="AV22" s="26">
        <f>AV21*AV20</f>
        <v>0</v>
      </c>
      <c r="AW22" s="27">
        <f>AW21*AW20</f>
        <v>0</v>
      </c>
      <c r="AX22" s="28">
        <f t="shared" ref="AX22" si="315">AV22+AW22</f>
        <v>0</v>
      </c>
      <c r="AY22" s="38">
        <f t="shared" ref="AY22" si="316">AU22+AX22</f>
        <v>0</v>
      </c>
      <c r="AZ22" s="176">
        <f>AZ21*AZ20</f>
        <v>0</v>
      </c>
      <c r="BA22" s="27">
        <f>BA21*BA20</f>
        <v>0</v>
      </c>
      <c r="BB22" s="28">
        <f t="shared" ref="BB22" si="317">AZ22+BA22</f>
        <v>0</v>
      </c>
      <c r="BC22" s="176">
        <f>BC21*BC20</f>
        <v>0</v>
      </c>
      <c r="BD22" s="27">
        <f>BD21*BD20</f>
        <v>0</v>
      </c>
      <c r="BE22" s="28">
        <f t="shared" ref="BE22" si="318">BC22+BD22</f>
        <v>0</v>
      </c>
      <c r="BF22" s="38">
        <f t="shared" ref="BF22" si="319">BB22+BE22</f>
        <v>0</v>
      </c>
      <c r="BG22" s="176">
        <f>BG21*BG20</f>
        <v>0</v>
      </c>
      <c r="BH22" s="27">
        <f>BH21*BH20</f>
        <v>0</v>
      </c>
      <c r="BI22" s="28">
        <f t="shared" ref="BI22" si="320">BG22+BH22</f>
        <v>0</v>
      </c>
      <c r="BJ22" s="176">
        <f>BJ21*BJ20</f>
        <v>0</v>
      </c>
      <c r="BK22" s="27">
        <f>BK21*BK20</f>
        <v>0</v>
      </c>
      <c r="BL22" s="28">
        <f t="shared" ref="BL22" si="321">BJ22+BK22</f>
        <v>0</v>
      </c>
      <c r="BM22" s="38">
        <f t="shared" ref="BM22" si="322">BI22+BL22</f>
        <v>0</v>
      </c>
      <c r="BN22" s="176">
        <f>BN21*BN20</f>
        <v>0</v>
      </c>
      <c r="BO22" s="27">
        <f>BO21*BO20</f>
        <v>0</v>
      </c>
      <c r="BP22" s="28">
        <f t="shared" ref="BP22" si="323">BN22+BO22</f>
        <v>0</v>
      </c>
      <c r="BQ22" s="176">
        <f>BQ21*BQ20</f>
        <v>0</v>
      </c>
      <c r="BR22" s="27">
        <f>BR21*BR20</f>
        <v>0</v>
      </c>
      <c r="BS22" s="28">
        <f t="shared" ref="BS22" si="324">BQ22+BR22</f>
        <v>0</v>
      </c>
      <c r="BT22" s="38">
        <f t="shared" ref="BT22" si="325">BP22+BS22</f>
        <v>0</v>
      </c>
      <c r="BU22" s="176">
        <f>BU21*BU20</f>
        <v>0</v>
      </c>
      <c r="BV22" s="27">
        <f>BV21*BV20</f>
        <v>0</v>
      </c>
      <c r="BW22" s="28">
        <f t="shared" ref="BW22" si="326">BU22+BV22</f>
        <v>0</v>
      </c>
      <c r="BX22" s="176">
        <f>BX21*BX20</f>
        <v>0</v>
      </c>
      <c r="BY22" s="27">
        <f>BY21*BY20</f>
        <v>0</v>
      </c>
      <c r="BZ22" s="28">
        <f t="shared" ref="BZ22" si="327">BX22+BY22</f>
        <v>0</v>
      </c>
      <c r="CA22" s="38">
        <f t="shared" ref="CA22" si="328">BW22+BZ22</f>
        <v>0</v>
      </c>
      <c r="CB22" s="26">
        <f>CB21*CB20</f>
        <v>0</v>
      </c>
      <c r="CC22" s="27">
        <f>CC21*CC20</f>
        <v>0</v>
      </c>
      <c r="CD22" s="28">
        <f t="shared" ref="CD22" si="329">CB22+CC22</f>
        <v>0</v>
      </c>
      <c r="CE22" s="26">
        <f>CE21*CE20</f>
        <v>0</v>
      </c>
      <c r="CF22" s="27">
        <f>CF21*CF20</f>
        <v>0</v>
      </c>
      <c r="CG22" s="28">
        <f t="shared" ref="CG22" si="330">CE22+CF22</f>
        <v>0</v>
      </c>
      <c r="CH22" s="38">
        <f t="shared" ref="CH22" si="331">CD22+CG22</f>
        <v>0</v>
      </c>
      <c r="CI22" s="26">
        <f>CI21*CI20</f>
        <v>0</v>
      </c>
      <c r="CJ22" s="27">
        <f>CJ21*CJ20</f>
        <v>0</v>
      </c>
      <c r="CK22" s="28">
        <f t="shared" ref="CK22" si="332">CI22+CJ22</f>
        <v>0</v>
      </c>
      <c r="CL22" s="26">
        <f>CL21*CL20</f>
        <v>0</v>
      </c>
      <c r="CM22" s="27">
        <f>CM21*CM20</f>
        <v>0</v>
      </c>
      <c r="CN22" s="28">
        <f t="shared" ref="CN22" si="333">CL22+CM22</f>
        <v>0</v>
      </c>
      <c r="CO22" s="38">
        <f t="shared" ref="CO22" si="334">CK22+CN22</f>
        <v>0</v>
      </c>
      <c r="CP22" s="26">
        <f>CP21*CP20</f>
        <v>0</v>
      </c>
      <c r="CQ22" s="27">
        <f>CQ21*CQ20</f>
        <v>0</v>
      </c>
      <c r="CR22" s="28">
        <f t="shared" ref="CR22" si="335">CP22+CQ22</f>
        <v>0</v>
      </c>
      <c r="CS22" s="26">
        <f>CS21*CS20</f>
        <v>0</v>
      </c>
      <c r="CT22" s="27">
        <f>CT21*CT20</f>
        <v>0</v>
      </c>
      <c r="CU22" s="28">
        <f t="shared" ref="CU22" si="336">CS22+CT22</f>
        <v>0</v>
      </c>
      <c r="CV22" s="38">
        <f t="shared" ref="CV22" si="337">CR22+CU22</f>
        <v>0</v>
      </c>
      <c r="CW22" s="176">
        <f>CW21*CW20</f>
        <v>0</v>
      </c>
      <c r="CX22" s="27">
        <f>CX21*CX20</f>
        <v>0</v>
      </c>
      <c r="CY22" s="28">
        <f t="shared" ref="CY22" si="338">CW22+CX22</f>
        <v>0</v>
      </c>
      <c r="CZ22" s="176">
        <f>CZ21*CZ20</f>
        <v>0</v>
      </c>
      <c r="DA22" s="27">
        <f>DA21*DA20</f>
        <v>0</v>
      </c>
      <c r="DB22" s="28">
        <f t="shared" ref="DB22:DB23" si="339">CZ22+DA22</f>
        <v>0</v>
      </c>
      <c r="DC22" s="38">
        <f t="shared" ref="DC22:DC23" si="340">CY22+DB22</f>
        <v>0</v>
      </c>
      <c r="DD22" s="176">
        <f>DD21*DD20</f>
        <v>0</v>
      </c>
      <c r="DE22" s="27">
        <f>DE21*DE20</f>
        <v>0</v>
      </c>
      <c r="DF22" s="28">
        <f t="shared" ref="DF22" si="341">DD22+DE22</f>
        <v>0</v>
      </c>
      <c r="DG22" s="176">
        <f>DG21*DG20</f>
        <v>0</v>
      </c>
      <c r="DH22" s="27">
        <f>DH21*DH20</f>
        <v>0</v>
      </c>
      <c r="DI22" s="28">
        <f t="shared" ref="DI22:DI23" si="342">DG22+DH22</f>
        <v>0</v>
      </c>
      <c r="DJ22" s="38">
        <f t="shared" ref="DJ22:DJ23" si="343">DF22+DI22</f>
        <v>0</v>
      </c>
      <c r="DK22" s="176">
        <f>DK21*DK20</f>
        <v>0</v>
      </c>
      <c r="DL22" s="27">
        <f>DL21*DL20</f>
        <v>0</v>
      </c>
      <c r="DM22" s="28">
        <f t="shared" ref="DM22" si="344">DK22+DL22</f>
        <v>0</v>
      </c>
      <c r="DN22" s="176">
        <f>DN21*DN20</f>
        <v>0</v>
      </c>
      <c r="DO22" s="27">
        <f>DO21*DO20</f>
        <v>0</v>
      </c>
      <c r="DP22" s="28">
        <f t="shared" ref="DP22:DP23" si="345">DN22+DO22</f>
        <v>0</v>
      </c>
      <c r="DQ22" s="38">
        <f t="shared" ref="DQ22:DQ23" si="346">DM22+DP22</f>
        <v>0</v>
      </c>
      <c r="DR22" s="176">
        <f>DR21*DR20</f>
        <v>0</v>
      </c>
      <c r="DS22" s="27">
        <f>DS21*DS20</f>
        <v>0</v>
      </c>
      <c r="DT22" s="28">
        <f t="shared" ref="DT22" si="347">DR22+DS22</f>
        <v>0</v>
      </c>
      <c r="DU22" s="176">
        <f>DU21*DU20</f>
        <v>0</v>
      </c>
      <c r="DV22" s="27">
        <f>DV21*DV20</f>
        <v>0</v>
      </c>
      <c r="DW22" s="28">
        <f t="shared" ref="DW22:DW23" si="348">DU22+DV22</f>
        <v>0</v>
      </c>
      <c r="DX22" s="38">
        <f t="shared" ref="DX22:DX23" si="349">DT22+DW22</f>
        <v>0</v>
      </c>
      <c r="DY22" s="176">
        <f>DY21*DY20</f>
        <v>0</v>
      </c>
      <c r="DZ22" s="27">
        <f>DZ21*DZ20</f>
        <v>0</v>
      </c>
      <c r="EA22" s="28">
        <f t="shared" ref="EA22" si="350">DY22+DZ22</f>
        <v>0</v>
      </c>
      <c r="EB22" s="176">
        <f>EB21*EB20</f>
        <v>0</v>
      </c>
      <c r="EC22" s="27">
        <f>EC21*EC20</f>
        <v>0</v>
      </c>
      <c r="ED22" s="28">
        <f t="shared" ref="ED22:ED23" si="351">EB22+EC22</f>
        <v>0</v>
      </c>
      <c r="EE22" s="38">
        <f t="shared" ref="EE22:EE23" si="352">EA22+ED22</f>
        <v>0</v>
      </c>
      <c r="EF22" s="176">
        <f>EF21*EF20</f>
        <v>0</v>
      </c>
      <c r="EG22" s="27">
        <f>EG21*EG20</f>
        <v>0</v>
      </c>
      <c r="EH22" s="28">
        <f t="shared" ref="EH22" si="353">EF22+EG22</f>
        <v>0</v>
      </c>
      <c r="EI22" s="176">
        <f>EI21*EI20</f>
        <v>0</v>
      </c>
      <c r="EJ22" s="27">
        <f>EJ21*EJ20</f>
        <v>0</v>
      </c>
      <c r="EK22" s="28">
        <f t="shared" ref="EK22:EK23" si="354">EI22+EJ22</f>
        <v>0</v>
      </c>
      <c r="EL22" s="38">
        <f t="shared" ref="EL22:EL23" si="355">EH22+EK22</f>
        <v>0</v>
      </c>
      <c r="EM22" s="26">
        <f t="shared" ref="EM22:EN22" si="356">EM21*EM20</f>
        <v>0</v>
      </c>
      <c r="EN22" s="27">
        <f t="shared" si="356"/>
        <v>0</v>
      </c>
      <c r="EO22" s="28">
        <f t="shared" ref="EO22" si="357">EM22+EN22</f>
        <v>0</v>
      </c>
      <c r="EP22" s="26">
        <f t="shared" ref="EP22:EQ22" si="358">EP21*EP20</f>
        <v>0</v>
      </c>
      <c r="EQ22" s="27">
        <f t="shared" si="358"/>
        <v>0</v>
      </c>
      <c r="ER22" s="28">
        <f t="shared" ref="ER22:ER23" si="359">EP22+EQ22</f>
        <v>0</v>
      </c>
      <c r="ES22" s="38">
        <f t="shared" ref="ES22:ES23" si="360">EO22+ER22</f>
        <v>0</v>
      </c>
    </row>
    <row r="23" spans="1:149" ht="14.45" customHeight="1" x14ac:dyDescent="0.25">
      <c r="A23" s="186">
        <v>45300</v>
      </c>
      <c r="B23" s="15" t="s">
        <v>5</v>
      </c>
      <c r="C23" s="102"/>
      <c r="D23" s="23"/>
      <c r="E23" s="29">
        <f>C23+D23</f>
        <v>0</v>
      </c>
      <c r="F23" s="102"/>
      <c r="G23" s="23"/>
      <c r="H23" s="29">
        <f>F23+G23</f>
        <v>0</v>
      </c>
      <c r="I23" s="36">
        <f>E23+H23</f>
        <v>0</v>
      </c>
      <c r="J23" s="102"/>
      <c r="K23" s="23"/>
      <c r="L23" s="18">
        <f>J23+K23</f>
        <v>0</v>
      </c>
      <c r="M23" s="102"/>
      <c r="N23" s="23"/>
      <c r="O23" s="29">
        <f>M23+N23</f>
        <v>0</v>
      </c>
      <c r="P23" s="36">
        <f>L23+O23</f>
        <v>0</v>
      </c>
      <c r="Q23" s="102"/>
      <c r="R23" s="23"/>
      <c r="S23" s="29">
        <f>Q23+R23</f>
        <v>0</v>
      </c>
      <c r="T23" s="102"/>
      <c r="U23" s="23"/>
      <c r="V23" s="29">
        <f>T23+U23</f>
        <v>0</v>
      </c>
      <c r="W23" s="36">
        <f>S23+V23</f>
        <v>0</v>
      </c>
      <c r="X23" s="102"/>
      <c r="Y23" s="23"/>
      <c r="Z23" s="29">
        <f>X23+Y23</f>
        <v>0</v>
      </c>
      <c r="AA23" s="102"/>
      <c r="AB23" s="23"/>
      <c r="AC23" s="29">
        <f>AA23+AB23</f>
        <v>0</v>
      </c>
      <c r="AD23" s="36">
        <f>Z23+AC23</f>
        <v>0</v>
      </c>
      <c r="AE23" s="102"/>
      <c r="AF23" s="23"/>
      <c r="AG23" s="29">
        <f>AE23+AF23</f>
        <v>0</v>
      </c>
      <c r="AH23" s="102"/>
      <c r="AI23" s="23"/>
      <c r="AJ23" s="29">
        <f>AH23+AI23</f>
        <v>0</v>
      </c>
      <c r="AK23" s="36">
        <f>AG23+AJ23</f>
        <v>0</v>
      </c>
      <c r="AL23" s="102"/>
      <c r="AM23" s="23"/>
      <c r="AN23" s="29">
        <f>AL23+AM23</f>
        <v>0</v>
      </c>
      <c r="AO23" s="102"/>
      <c r="AP23" s="23"/>
      <c r="AQ23" s="29">
        <f>AO23+AP23</f>
        <v>0</v>
      </c>
      <c r="AR23" s="36">
        <f>AN23+AQ23</f>
        <v>0</v>
      </c>
      <c r="AS23" s="102"/>
      <c r="AT23" s="23"/>
      <c r="AU23" s="29">
        <f>AS23+AT23</f>
        <v>0</v>
      </c>
      <c r="AV23" s="102"/>
      <c r="AW23" s="23"/>
      <c r="AX23" s="29">
        <f>AV23+AW23</f>
        <v>0</v>
      </c>
      <c r="AY23" s="36">
        <f>AU23+AX23</f>
        <v>0</v>
      </c>
      <c r="AZ23" s="102"/>
      <c r="BA23" s="23"/>
      <c r="BB23" s="29">
        <f>AZ23+BA23</f>
        <v>0</v>
      </c>
      <c r="BC23" s="102"/>
      <c r="BD23" s="23"/>
      <c r="BE23" s="29">
        <f>BC23+BD23</f>
        <v>0</v>
      </c>
      <c r="BF23" s="36">
        <f>BB23+BE23</f>
        <v>0</v>
      </c>
      <c r="BG23" s="102"/>
      <c r="BH23" s="23"/>
      <c r="BI23" s="29">
        <f>BG23+BH23</f>
        <v>0</v>
      </c>
      <c r="BJ23" s="102"/>
      <c r="BK23" s="23"/>
      <c r="BL23" s="29">
        <f>BJ23+BK23</f>
        <v>0</v>
      </c>
      <c r="BM23" s="36">
        <f>BI23+BL23</f>
        <v>0</v>
      </c>
      <c r="BN23" s="102"/>
      <c r="BO23" s="23"/>
      <c r="BP23" s="29">
        <f>BN23+BO23</f>
        <v>0</v>
      </c>
      <c r="BQ23" s="102"/>
      <c r="BR23" s="23"/>
      <c r="BS23" s="29">
        <f>BQ23+BR23</f>
        <v>0</v>
      </c>
      <c r="BT23" s="36">
        <f>BP23+BS23</f>
        <v>0</v>
      </c>
      <c r="BU23" s="102"/>
      <c r="BV23" s="23"/>
      <c r="BW23" s="29">
        <f>BU23+BV23</f>
        <v>0</v>
      </c>
      <c r="BX23" s="102"/>
      <c r="BY23" s="23"/>
      <c r="BZ23" s="29">
        <f>BX23+BY23</f>
        <v>0</v>
      </c>
      <c r="CA23" s="36">
        <f>BW23+BZ23</f>
        <v>0</v>
      </c>
      <c r="CB23" s="102"/>
      <c r="CC23" s="23"/>
      <c r="CD23" s="29">
        <f>CB23+CC23</f>
        <v>0</v>
      </c>
      <c r="CE23" s="102"/>
      <c r="CF23" s="23"/>
      <c r="CG23" s="29">
        <f>CE23+CF23</f>
        <v>0</v>
      </c>
      <c r="CH23" s="36">
        <f>CD23+CG23</f>
        <v>0</v>
      </c>
      <c r="CI23" s="102"/>
      <c r="CJ23" s="23"/>
      <c r="CK23" s="29">
        <f>CI23+CJ23</f>
        <v>0</v>
      </c>
      <c r="CL23" s="102"/>
      <c r="CM23" s="23"/>
      <c r="CN23" s="29">
        <f>CL23+CM23</f>
        <v>0</v>
      </c>
      <c r="CO23" s="36">
        <f>CK23+CN23</f>
        <v>0</v>
      </c>
      <c r="CP23" s="102"/>
      <c r="CQ23" s="23"/>
      <c r="CR23" s="29">
        <f>CP23+CQ23</f>
        <v>0</v>
      </c>
      <c r="CS23" s="102"/>
      <c r="CT23" s="23"/>
      <c r="CU23" s="29">
        <f>CS23+CT23</f>
        <v>0</v>
      </c>
      <c r="CV23" s="36">
        <f>CR23+CU23</f>
        <v>0</v>
      </c>
      <c r="CW23" s="102"/>
      <c r="CX23" s="23"/>
      <c r="CY23" s="29">
        <f>CW23+CX23</f>
        <v>0</v>
      </c>
      <c r="CZ23" s="102"/>
      <c r="DA23" s="23"/>
      <c r="DB23" s="29">
        <f t="shared" si="339"/>
        <v>0</v>
      </c>
      <c r="DC23" s="36">
        <f t="shared" si="340"/>
        <v>0</v>
      </c>
      <c r="DD23" s="102"/>
      <c r="DE23" s="23"/>
      <c r="DF23" s="29">
        <f>DD23+DE23</f>
        <v>0</v>
      </c>
      <c r="DG23" s="102"/>
      <c r="DH23" s="23"/>
      <c r="DI23" s="29">
        <f t="shared" si="342"/>
        <v>0</v>
      </c>
      <c r="DJ23" s="36">
        <f t="shared" si="343"/>
        <v>0</v>
      </c>
      <c r="DK23" s="102"/>
      <c r="DL23" s="23"/>
      <c r="DM23" s="29">
        <f>DK23+DL23</f>
        <v>0</v>
      </c>
      <c r="DN23" s="102"/>
      <c r="DO23" s="23"/>
      <c r="DP23" s="29">
        <f t="shared" si="345"/>
        <v>0</v>
      </c>
      <c r="DQ23" s="36">
        <f t="shared" si="346"/>
        <v>0</v>
      </c>
      <c r="DR23" s="102"/>
      <c r="DS23" s="23"/>
      <c r="DT23" s="29">
        <f>DR23+DS23</f>
        <v>0</v>
      </c>
      <c r="DU23" s="102"/>
      <c r="DV23" s="23"/>
      <c r="DW23" s="29">
        <f t="shared" si="348"/>
        <v>0</v>
      </c>
      <c r="DX23" s="36">
        <f t="shared" si="349"/>
        <v>0</v>
      </c>
      <c r="DY23" s="102"/>
      <c r="DZ23" s="23"/>
      <c r="EA23" s="29">
        <f>DY23+DZ23</f>
        <v>0</v>
      </c>
      <c r="EB23" s="102"/>
      <c r="EC23" s="23"/>
      <c r="ED23" s="29">
        <f t="shared" si="351"/>
        <v>0</v>
      </c>
      <c r="EE23" s="36">
        <f t="shared" si="352"/>
        <v>0</v>
      </c>
      <c r="EF23" s="102"/>
      <c r="EG23" s="23"/>
      <c r="EH23" s="29">
        <f>EF23+EG23</f>
        <v>0</v>
      </c>
      <c r="EI23" s="102"/>
      <c r="EJ23" s="23"/>
      <c r="EK23" s="29">
        <f t="shared" si="354"/>
        <v>0</v>
      </c>
      <c r="EL23" s="36">
        <f t="shared" si="355"/>
        <v>0</v>
      </c>
      <c r="EM23" s="17">
        <f>C23+J23+Q23+X23+AE23+AL23+AS23+AZ23+BG23+BN23+BU23+CB23+CI23+CP23+CW23+DD23+DK23+DR23+DY23+EF23</f>
        <v>0</v>
      </c>
      <c r="EN23" s="4">
        <f>D23+K23+R23+Y23+AF23+AM23+AT23+BA23+BH23+BO23+BV23+CC23+CJ23+CQ23+CX23+DE23+DL23+DS23+DZ23+EG23</f>
        <v>0</v>
      </c>
      <c r="EO23" s="29">
        <f>EM23+EN23</f>
        <v>0</v>
      </c>
      <c r="EP23" s="17">
        <f>F23+M23+T23+AA23+AH23+AO23+AV23+BC23+BJ23+BQ23+BX23+CE23+CL23+CS23+CZ23+DG23+DN23+DU23+EB23+EI23</f>
        <v>0</v>
      </c>
      <c r="EQ23" s="4">
        <f>G23+N23+U23+AB23+AI23+AP23+AW23+BD23+BK23+BR23+BY23+CF23+CM23+CT23+DA23+DH23+DO23+DV23+EC23+EJ23</f>
        <v>0</v>
      </c>
      <c r="ER23" s="29">
        <f t="shared" si="359"/>
        <v>0</v>
      </c>
      <c r="ES23" s="36">
        <f t="shared" si="360"/>
        <v>0</v>
      </c>
    </row>
    <row r="24" spans="1:149" ht="14.45" customHeight="1" x14ac:dyDescent="0.25">
      <c r="A24" s="187"/>
      <c r="B24" s="20" t="s">
        <v>22</v>
      </c>
      <c r="C24" s="24">
        <v>115</v>
      </c>
      <c r="D24" s="25">
        <v>115</v>
      </c>
      <c r="E24" s="30">
        <f>AVERAGE(C24:D24)</f>
        <v>115</v>
      </c>
      <c r="F24" s="24">
        <v>115</v>
      </c>
      <c r="G24" s="25">
        <v>115</v>
      </c>
      <c r="H24" s="30">
        <f>AVERAGE(F24:G24)</f>
        <v>115</v>
      </c>
      <c r="I24" s="37">
        <f>AVERAGE(E24,H24)</f>
        <v>115</v>
      </c>
      <c r="J24" s="24">
        <v>115</v>
      </c>
      <c r="K24" s="25">
        <v>115</v>
      </c>
      <c r="L24" s="30">
        <f>AVERAGE(J24:K24)</f>
        <v>115</v>
      </c>
      <c r="M24" s="24">
        <v>115</v>
      </c>
      <c r="N24" s="25">
        <v>115</v>
      </c>
      <c r="O24" s="30">
        <f>AVERAGE(M24:N24)</f>
        <v>115</v>
      </c>
      <c r="P24" s="37">
        <f>AVERAGE(L24,O24)</f>
        <v>115</v>
      </c>
      <c r="Q24" s="24">
        <v>115</v>
      </c>
      <c r="R24" s="25">
        <v>115</v>
      </c>
      <c r="S24" s="30">
        <f>AVERAGE(Q24:R24)</f>
        <v>115</v>
      </c>
      <c r="T24" s="24">
        <v>115</v>
      </c>
      <c r="U24" s="25">
        <v>115</v>
      </c>
      <c r="V24" s="30">
        <f>AVERAGE(T24:U24)</f>
        <v>115</v>
      </c>
      <c r="W24" s="37">
        <f>AVERAGE(S24,V24)</f>
        <v>115</v>
      </c>
      <c r="X24" s="24">
        <v>115</v>
      </c>
      <c r="Y24" s="25">
        <v>115</v>
      </c>
      <c r="Z24" s="30">
        <f>AVERAGE(X24:Y24)</f>
        <v>115</v>
      </c>
      <c r="AA24" s="24">
        <v>115</v>
      </c>
      <c r="AB24" s="25">
        <v>115</v>
      </c>
      <c r="AC24" s="30">
        <f>AVERAGE(AA24:AB24)</f>
        <v>115</v>
      </c>
      <c r="AD24" s="37">
        <f>AVERAGE(Z24,AC24)</f>
        <v>115</v>
      </c>
      <c r="AE24" s="24">
        <v>115</v>
      </c>
      <c r="AF24" s="25">
        <v>115</v>
      </c>
      <c r="AG24" s="30">
        <f>AVERAGE(AE24:AF24)</f>
        <v>115</v>
      </c>
      <c r="AH24" s="24">
        <v>115</v>
      </c>
      <c r="AI24" s="25">
        <v>115</v>
      </c>
      <c r="AJ24" s="30">
        <f>AVERAGE(AH24:AI24)</f>
        <v>115</v>
      </c>
      <c r="AK24" s="37">
        <f>AVERAGE(AG24,AJ24)</f>
        <v>115</v>
      </c>
      <c r="AL24" s="24">
        <v>115</v>
      </c>
      <c r="AM24" s="25">
        <v>115</v>
      </c>
      <c r="AN24" s="30">
        <f>AVERAGE(AL24:AM24)</f>
        <v>115</v>
      </c>
      <c r="AO24" s="24">
        <v>115</v>
      </c>
      <c r="AP24" s="25">
        <v>115</v>
      </c>
      <c r="AQ24" s="30">
        <f>AVERAGE(AO24:AP24)</f>
        <v>115</v>
      </c>
      <c r="AR24" s="37">
        <f>AVERAGE(AN24,AQ24)</f>
        <v>115</v>
      </c>
      <c r="AS24" s="24">
        <v>115</v>
      </c>
      <c r="AT24" s="25">
        <v>115</v>
      </c>
      <c r="AU24" s="30">
        <f>AVERAGE(AS24:AT24)</f>
        <v>115</v>
      </c>
      <c r="AV24" s="24">
        <v>115</v>
      </c>
      <c r="AW24" s="25">
        <v>115</v>
      </c>
      <c r="AX24" s="30">
        <f>AVERAGE(AV24:AW24)</f>
        <v>115</v>
      </c>
      <c r="AY24" s="37">
        <f>AVERAGE(AU24,AX24)</f>
        <v>115</v>
      </c>
      <c r="AZ24" s="175">
        <v>115</v>
      </c>
      <c r="BA24" s="25">
        <v>115</v>
      </c>
      <c r="BB24" s="30">
        <f>AVERAGE(AZ24:BA24)</f>
        <v>115</v>
      </c>
      <c r="BC24" s="175">
        <v>115</v>
      </c>
      <c r="BD24" s="25">
        <v>115</v>
      </c>
      <c r="BE24" s="30">
        <f>AVERAGE(BC24:BD24)</f>
        <v>115</v>
      </c>
      <c r="BF24" s="37">
        <f>AVERAGE(BB24,BE24)</f>
        <v>115</v>
      </c>
      <c r="BG24" s="175">
        <v>115</v>
      </c>
      <c r="BH24" s="25">
        <v>115</v>
      </c>
      <c r="BI24" s="30">
        <f>AVERAGE(BG24:BH24)</f>
        <v>115</v>
      </c>
      <c r="BJ24" s="175">
        <v>115</v>
      </c>
      <c r="BK24" s="25">
        <v>115</v>
      </c>
      <c r="BL24" s="30">
        <f>AVERAGE(BJ24:BK24)</f>
        <v>115</v>
      </c>
      <c r="BM24" s="37">
        <f>AVERAGE(BI24,BL24)</f>
        <v>115</v>
      </c>
      <c r="BN24" s="175">
        <v>115</v>
      </c>
      <c r="BO24" s="25">
        <v>115</v>
      </c>
      <c r="BP24" s="30">
        <f>AVERAGE(BN24:BO24)</f>
        <v>115</v>
      </c>
      <c r="BQ24" s="175">
        <v>115</v>
      </c>
      <c r="BR24" s="25">
        <v>115</v>
      </c>
      <c r="BS24" s="30">
        <f>AVERAGE(BQ24:BR24)</f>
        <v>115</v>
      </c>
      <c r="BT24" s="37">
        <f>AVERAGE(BP24,BS24)</f>
        <v>115</v>
      </c>
      <c r="BU24" s="175">
        <v>115</v>
      </c>
      <c r="BV24" s="25">
        <v>115</v>
      </c>
      <c r="BW24" s="30">
        <f>AVERAGE(BU24:BV24)</f>
        <v>115</v>
      </c>
      <c r="BX24" s="175">
        <v>115</v>
      </c>
      <c r="BY24" s="25">
        <v>115</v>
      </c>
      <c r="BZ24" s="30">
        <f>AVERAGE(BX24:BY24)</f>
        <v>115</v>
      </c>
      <c r="CA24" s="37">
        <f>AVERAGE(BW24,BZ24)</f>
        <v>115</v>
      </c>
      <c r="CB24" s="24">
        <v>115</v>
      </c>
      <c r="CC24" s="25">
        <v>115</v>
      </c>
      <c r="CD24" s="30">
        <f>AVERAGE(CB24:CC24)</f>
        <v>115</v>
      </c>
      <c r="CE24" s="24">
        <v>115</v>
      </c>
      <c r="CF24" s="25">
        <v>115</v>
      </c>
      <c r="CG24" s="30">
        <f>AVERAGE(CE24:CF24)</f>
        <v>115</v>
      </c>
      <c r="CH24" s="37">
        <f>AVERAGE(CD24,CG24)</f>
        <v>115</v>
      </c>
      <c r="CI24" s="24">
        <v>115</v>
      </c>
      <c r="CJ24" s="25">
        <v>115</v>
      </c>
      <c r="CK24" s="30">
        <f>AVERAGE(CI24:CJ24)</f>
        <v>115</v>
      </c>
      <c r="CL24" s="24">
        <v>115</v>
      </c>
      <c r="CM24" s="25">
        <v>115</v>
      </c>
      <c r="CN24" s="30">
        <f>AVERAGE(CL24:CM24)</f>
        <v>115</v>
      </c>
      <c r="CO24" s="37">
        <f>AVERAGE(CK24,CN24)</f>
        <v>115</v>
      </c>
      <c r="CP24" s="24">
        <v>115</v>
      </c>
      <c r="CQ24" s="25">
        <v>115</v>
      </c>
      <c r="CR24" s="30">
        <f>AVERAGE(CP24:CQ24)</f>
        <v>115</v>
      </c>
      <c r="CS24" s="24">
        <v>115</v>
      </c>
      <c r="CT24" s="25">
        <v>115</v>
      </c>
      <c r="CU24" s="30">
        <f>AVERAGE(CS24:CT24)</f>
        <v>115</v>
      </c>
      <c r="CV24" s="37">
        <f>AVERAGE(CR24,CU24)</f>
        <v>115</v>
      </c>
      <c r="CW24" s="175">
        <v>115</v>
      </c>
      <c r="CX24" s="25">
        <v>115</v>
      </c>
      <c r="CY24" s="30">
        <f>AVERAGE(CW24:CX24)</f>
        <v>115</v>
      </c>
      <c r="CZ24" s="175">
        <v>115</v>
      </c>
      <c r="DA24" s="25">
        <v>115</v>
      </c>
      <c r="DB24" s="30">
        <f>AVERAGE(CZ24:DA24)</f>
        <v>115</v>
      </c>
      <c r="DC24" s="37">
        <f>AVERAGE(CY24,DB24)</f>
        <v>115</v>
      </c>
      <c r="DD24" s="175">
        <v>115</v>
      </c>
      <c r="DE24" s="25">
        <v>115</v>
      </c>
      <c r="DF24" s="30">
        <f>AVERAGE(DD24:DE24)</f>
        <v>115</v>
      </c>
      <c r="DG24" s="175">
        <v>115</v>
      </c>
      <c r="DH24" s="25">
        <v>115</v>
      </c>
      <c r="DI24" s="30">
        <f>AVERAGE(DG24:DH24)</f>
        <v>115</v>
      </c>
      <c r="DJ24" s="37">
        <f>AVERAGE(DF24,DI24)</f>
        <v>115</v>
      </c>
      <c r="DK24" s="175">
        <v>115</v>
      </c>
      <c r="DL24" s="25">
        <v>115</v>
      </c>
      <c r="DM24" s="30">
        <f>AVERAGE(DK24:DL24)</f>
        <v>115</v>
      </c>
      <c r="DN24" s="175">
        <v>115</v>
      </c>
      <c r="DO24" s="25">
        <v>115</v>
      </c>
      <c r="DP24" s="30">
        <f>AVERAGE(DN24:DO24)</f>
        <v>115</v>
      </c>
      <c r="DQ24" s="37">
        <f>AVERAGE(DM24,DP24)</f>
        <v>115</v>
      </c>
      <c r="DR24" s="175">
        <v>115</v>
      </c>
      <c r="DS24" s="25">
        <v>115</v>
      </c>
      <c r="DT24" s="30">
        <f>AVERAGE(DR24:DS24)</f>
        <v>115</v>
      </c>
      <c r="DU24" s="175">
        <v>115</v>
      </c>
      <c r="DV24" s="25">
        <v>115</v>
      </c>
      <c r="DW24" s="30">
        <f>AVERAGE(DU24:DV24)</f>
        <v>115</v>
      </c>
      <c r="DX24" s="37">
        <f>AVERAGE(DT24,DW24)</f>
        <v>115</v>
      </c>
      <c r="DY24" s="175">
        <v>115</v>
      </c>
      <c r="DZ24" s="25">
        <v>115</v>
      </c>
      <c r="EA24" s="30">
        <f>AVERAGE(DY24:DZ24)</f>
        <v>115</v>
      </c>
      <c r="EB24" s="175">
        <v>115</v>
      </c>
      <c r="EC24" s="25">
        <v>115</v>
      </c>
      <c r="ED24" s="30">
        <f>AVERAGE(EB24:EC24)</f>
        <v>115</v>
      </c>
      <c r="EE24" s="37">
        <f>AVERAGE(EA24,ED24)</f>
        <v>115</v>
      </c>
      <c r="EF24" s="175">
        <v>115</v>
      </c>
      <c r="EG24" s="25">
        <v>115</v>
      </c>
      <c r="EH24" s="30">
        <f>AVERAGE(EF24:EG24)</f>
        <v>115</v>
      </c>
      <c r="EI24" s="175">
        <v>115</v>
      </c>
      <c r="EJ24" s="25">
        <v>115</v>
      </c>
      <c r="EK24" s="30">
        <f>AVERAGE(EI24:EJ24)</f>
        <v>115</v>
      </c>
      <c r="EL24" s="37">
        <f>AVERAGE(EH24,EK24)</f>
        <v>115</v>
      </c>
      <c r="EM24" s="24">
        <v>115</v>
      </c>
      <c r="EN24" s="25">
        <v>115</v>
      </c>
      <c r="EO24" s="30">
        <v>115</v>
      </c>
      <c r="EP24" s="24">
        <v>115</v>
      </c>
      <c r="EQ24" s="25">
        <v>115</v>
      </c>
      <c r="ER24" s="30">
        <v>115</v>
      </c>
      <c r="ES24" s="37">
        <v>115</v>
      </c>
    </row>
    <row r="25" spans="1:149" ht="15" customHeight="1" thickBot="1" x14ac:dyDescent="0.3">
      <c r="A25" s="188"/>
      <c r="B25" s="16" t="s">
        <v>6</v>
      </c>
      <c r="C25" s="26">
        <f>C24*C23</f>
        <v>0</v>
      </c>
      <c r="D25" s="27">
        <f>D24*D23</f>
        <v>0</v>
      </c>
      <c r="E25" s="28">
        <f t="shared" ref="E25" si="361">C25+D25</f>
        <v>0</v>
      </c>
      <c r="F25" s="26">
        <f>F24*F23</f>
        <v>0</v>
      </c>
      <c r="G25" s="27">
        <f>G24*G23</f>
        <v>0</v>
      </c>
      <c r="H25" s="28">
        <f t="shared" ref="H25" si="362">F25+G25</f>
        <v>0</v>
      </c>
      <c r="I25" s="38">
        <f t="shared" si="47"/>
        <v>0</v>
      </c>
      <c r="J25" s="26">
        <f>J24*J23</f>
        <v>0</v>
      </c>
      <c r="K25" s="27">
        <f>K24*K23</f>
        <v>0</v>
      </c>
      <c r="L25" s="28">
        <f t="shared" ref="L25" si="363">J25+K25</f>
        <v>0</v>
      </c>
      <c r="M25" s="26">
        <f>M24*M23</f>
        <v>0</v>
      </c>
      <c r="N25" s="27">
        <f>N24*N23</f>
        <v>0</v>
      </c>
      <c r="O25" s="28">
        <f t="shared" ref="O25" si="364">M25+N25</f>
        <v>0</v>
      </c>
      <c r="P25" s="38">
        <f t="shared" ref="P25" si="365">L25+O25</f>
        <v>0</v>
      </c>
      <c r="Q25" s="26">
        <f>Q24*Q23</f>
        <v>0</v>
      </c>
      <c r="R25" s="27">
        <f>R24*R23</f>
        <v>0</v>
      </c>
      <c r="S25" s="28">
        <f t="shared" ref="S25" si="366">Q25+R25</f>
        <v>0</v>
      </c>
      <c r="T25" s="26">
        <f>T24*T23</f>
        <v>0</v>
      </c>
      <c r="U25" s="27">
        <f>U24*U23</f>
        <v>0</v>
      </c>
      <c r="V25" s="28">
        <f t="shared" ref="V25" si="367">T25+U25</f>
        <v>0</v>
      </c>
      <c r="W25" s="38">
        <f t="shared" ref="W25" si="368">S25+V25</f>
        <v>0</v>
      </c>
      <c r="X25" s="26">
        <f>X24*X23</f>
        <v>0</v>
      </c>
      <c r="Y25" s="27">
        <f>Y24*Y23</f>
        <v>0</v>
      </c>
      <c r="Z25" s="28">
        <f t="shared" ref="Z25" si="369">X25+Y25</f>
        <v>0</v>
      </c>
      <c r="AA25" s="26">
        <f>AA24*AA23</f>
        <v>0</v>
      </c>
      <c r="AB25" s="27">
        <f>AB24*AB23</f>
        <v>0</v>
      </c>
      <c r="AC25" s="28">
        <f t="shared" ref="AC25" si="370">AA25+AB25</f>
        <v>0</v>
      </c>
      <c r="AD25" s="38">
        <f t="shared" ref="AD25" si="371">Z25+AC25</f>
        <v>0</v>
      </c>
      <c r="AE25" s="26">
        <f>AE24*AE23</f>
        <v>0</v>
      </c>
      <c r="AF25" s="27">
        <f>AF24*AF23</f>
        <v>0</v>
      </c>
      <c r="AG25" s="28">
        <f t="shared" ref="AG25" si="372">AE25+AF25</f>
        <v>0</v>
      </c>
      <c r="AH25" s="26">
        <f>AH24*AH23</f>
        <v>0</v>
      </c>
      <c r="AI25" s="27">
        <f>AI24*AI23</f>
        <v>0</v>
      </c>
      <c r="AJ25" s="28">
        <f t="shared" ref="AJ25" si="373">AH25+AI25</f>
        <v>0</v>
      </c>
      <c r="AK25" s="38">
        <f t="shared" ref="AK25" si="374">AG25+AJ25</f>
        <v>0</v>
      </c>
      <c r="AL25" s="26">
        <f>AL24*AL23</f>
        <v>0</v>
      </c>
      <c r="AM25" s="27">
        <f>AM24*AM23</f>
        <v>0</v>
      </c>
      <c r="AN25" s="28">
        <f t="shared" ref="AN25" si="375">AL25+AM25</f>
        <v>0</v>
      </c>
      <c r="AO25" s="26">
        <f>AO24*AO23</f>
        <v>0</v>
      </c>
      <c r="AP25" s="27">
        <f>AP24*AP23</f>
        <v>0</v>
      </c>
      <c r="AQ25" s="28">
        <f t="shared" ref="AQ25" si="376">AO25+AP25</f>
        <v>0</v>
      </c>
      <c r="AR25" s="38">
        <f t="shared" ref="AR25" si="377">AN25+AQ25</f>
        <v>0</v>
      </c>
      <c r="AS25" s="26">
        <f>AS24*AS23</f>
        <v>0</v>
      </c>
      <c r="AT25" s="27">
        <f>AT24*AT23</f>
        <v>0</v>
      </c>
      <c r="AU25" s="28">
        <f t="shared" ref="AU25" si="378">AS25+AT25</f>
        <v>0</v>
      </c>
      <c r="AV25" s="26">
        <f>AV24*AV23</f>
        <v>0</v>
      </c>
      <c r="AW25" s="27">
        <f>AW24*AW23</f>
        <v>0</v>
      </c>
      <c r="AX25" s="28">
        <f t="shared" ref="AX25" si="379">AV25+AW25</f>
        <v>0</v>
      </c>
      <c r="AY25" s="38">
        <f t="shared" ref="AY25" si="380">AU25+AX25</f>
        <v>0</v>
      </c>
      <c r="AZ25" s="176">
        <f>AZ24*AZ23</f>
        <v>0</v>
      </c>
      <c r="BA25" s="27">
        <f>BA24*BA23</f>
        <v>0</v>
      </c>
      <c r="BB25" s="28">
        <f t="shared" ref="BB25" si="381">AZ25+BA25</f>
        <v>0</v>
      </c>
      <c r="BC25" s="176">
        <f>BC24*BC23</f>
        <v>0</v>
      </c>
      <c r="BD25" s="27">
        <f>BD24*BD23</f>
        <v>0</v>
      </c>
      <c r="BE25" s="28">
        <f t="shared" ref="BE25" si="382">BC25+BD25</f>
        <v>0</v>
      </c>
      <c r="BF25" s="38">
        <f t="shared" ref="BF25" si="383">BB25+BE25</f>
        <v>0</v>
      </c>
      <c r="BG25" s="176">
        <f>BG24*BG23</f>
        <v>0</v>
      </c>
      <c r="BH25" s="27">
        <f>BH24*BH23</f>
        <v>0</v>
      </c>
      <c r="BI25" s="28">
        <f t="shared" ref="BI25" si="384">BG25+BH25</f>
        <v>0</v>
      </c>
      <c r="BJ25" s="176">
        <f>BJ24*BJ23</f>
        <v>0</v>
      </c>
      <c r="BK25" s="27">
        <f>BK24*BK23</f>
        <v>0</v>
      </c>
      <c r="BL25" s="28">
        <f t="shared" ref="BL25" si="385">BJ25+BK25</f>
        <v>0</v>
      </c>
      <c r="BM25" s="38">
        <f t="shared" ref="BM25" si="386">BI25+BL25</f>
        <v>0</v>
      </c>
      <c r="BN25" s="176">
        <f>BN24*BN23</f>
        <v>0</v>
      </c>
      <c r="BO25" s="27">
        <f>BO24*BO23</f>
        <v>0</v>
      </c>
      <c r="BP25" s="28">
        <f t="shared" ref="BP25" si="387">BN25+BO25</f>
        <v>0</v>
      </c>
      <c r="BQ25" s="176">
        <f>BQ24*BQ23</f>
        <v>0</v>
      </c>
      <c r="BR25" s="27">
        <f>BR24*BR23</f>
        <v>0</v>
      </c>
      <c r="BS25" s="28">
        <f t="shared" ref="BS25" si="388">BQ25+BR25</f>
        <v>0</v>
      </c>
      <c r="BT25" s="38">
        <f t="shared" ref="BT25" si="389">BP25+BS25</f>
        <v>0</v>
      </c>
      <c r="BU25" s="176">
        <f>BU24*BU23</f>
        <v>0</v>
      </c>
      <c r="BV25" s="27">
        <f>BV24*BV23</f>
        <v>0</v>
      </c>
      <c r="BW25" s="28">
        <f t="shared" ref="BW25" si="390">BU25+BV25</f>
        <v>0</v>
      </c>
      <c r="BX25" s="176">
        <f>BX24*BX23</f>
        <v>0</v>
      </c>
      <c r="BY25" s="27">
        <f>BY24*BY23</f>
        <v>0</v>
      </c>
      <c r="BZ25" s="28">
        <f t="shared" ref="BZ25" si="391">BX25+BY25</f>
        <v>0</v>
      </c>
      <c r="CA25" s="38">
        <f t="shared" ref="CA25" si="392">BW25+BZ25</f>
        <v>0</v>
      </c>
      <c r="CB25" s="26">
        <f>CB24*CB23</f>
        <v>0</v>
      </c>
      <c r="CC25" s="27">
        <f>CC24*CC23</f>
        <v>0</v>
      </c>
      <c r="CD25" s="28">
        <f t="shared" ref="CD25" si="393">CB25+CC25</f>
        <v>0</v>
      </c>
      <c r="CE25" s="26">
        <f>CE24*CE23</f>
        <v>0</v>
      </c>
      <c r="CF25" s="27">
        <f>CF24*CF23</f>
        <v>0</v>
      </c>
      <c r="CG25" s="28">
        <f t="shared" ref="CG25" si="394">CE25+CF25</f>
        <v>0</v>
      </c>
      <c r="CH25" s="38">
        <f t="shared" ref="CH25" si="395">CD25+CG25</f>
        <v>0</v>
      </c>
      <c r="CI25" s="26">
        <f>CI24*CI23</f>
        <v>0</v>
      </c>
      <c r="CJ25" s="27">
        <f>CJ24*CJ23</f>
        <v>0</v>
      </c>
      <c r="CK25" s="28">
        <f t="shared" ref="CK25" si="396">CI25+CJ25</f>
        <v>0</v>
      </c>
      <c r="CL25" s="26">
        <f>CL24*CL23</f>
        <v>0</v>
      </c>
      <c r="CM25" s="27">
        <f>CM24*CM23</f>
        <v>0</v>
      </c>
      <c r="CN25" s="28">
        <f t="shared" ref="CN25" si="397">CL25+CM25</f>
        <v>0</v>
      </c>
      <c r="CO25" s="38">
        <f t="shared" ref="CO25" si="398">CK25+CN25</f>
        <v>0</v>
      </c>
      <c r="CP25" s="26">
        <f>CP24*CP23</f>
        <v>0</v>
      </c>
      <c r="CQ25" s="27">
        <f>CQ24*CQ23</f>
        <v>0</v>
      </c>
      <c r="CR25" s="28">
        <f t="shared" ref="CR25" si="399">CP25+CQ25</f>
        <v>0</v>
      </c>
      <c r="CS25" s="26">
        <f>CS24*CS23</f>
        <v>0</v>
      </c>
      <c r="CT25" s="27">
        <f>CT24*CT23</f>
        <v>0</v>
      </c>
      <c r="CU25" s="28">
        <f t="shared" ref="CU25" si="400">CS25+CT25</f>
        <v>0</v>
      </c>
      <c r="CV25" s="38">
        <f t="shared" ref="CV25" si="401">CR25+CU25</f>
        <v>0</v>
      </c>
      <c r="CW25" s="176">
        <f>CW24*CW23</f>
        <v>0</v>
      </c>
      <c r="CX25" s="27">
        <f>CX24*CX23</f>
        <v>0</v>
      </c>
      <c r="CY25" s="28">
        <f t="shared" ref="CY25" si="402">CW25+CX25</f>
        <v>0</v>
      </c>
      <c r="CZ25" s="176">
        <f>CZ24*CZ23</f>
        <v>0</v>
      </c>
      <c r="DA25" s="27">
        <f>DA24*DA23</f>
        <v>0</v>
      </c>
      <c r="DB25" s="28">
        <f t="shared" ref="DB25:DB26" si="403">CZ25+DA25</f>
        <v>0</v>
      </c>
      <c r="DC25" s="38">
        <f t="shared" ref="DC25:DC26" si="404">CY25+DB25</f>
        <v>0</v>
      </c>
      <c r="DD25" s="176">
        <f>DD24*DD23</f>
        <v>0</v>
      </c>
      <c r="DE25" s="27">
        <f>DE24*DE23</f>
        <v>0</v>
      </c>
      <c r="DF25" s="28">
        <f t="shared" ref="DF25" si="405">DD25+DE25</f>
        <v>0</v>
      </c>
      <c r="DG25" s="176">
        <f>DG24*DG23</f>
        <v>0</v>
      </c>
      <c r="DH25" s="27">
        <f>DH24*DH23</f>
        <v>0</v>
      </c>
      <c r="DI25" s="28">
        <f t="shared" ref="DI25:DI26" si="406">DG25+DH25</f>
        <v>0</v>
      </c>
      <c r="DJ25" s="38">
        <f t="shared" ref="DJ25:DJ26" si="407">DF25+DI25</f>
        <v>0</v>
      </c>
      <c r="DK25" s="176">
        <f>DK24*DK23</f>
        <v>0</v>
      </c>
      <c r="DL25" s="27">
        <f>DL24*DL23</f>
        <v>0</v>
      </c>
      <c r="DM25" s="28">
        <f t="shared" ref="DM25" si="408">DK25+DL25</f>
        <v>0</v>
      </c>
      <c r="DN25" s="176">
        <f>DN24*DN23</f>
        <v>0</v>
      </c>
      <c r="DO25" s="27">
        <f>DO24*DO23</f>
        <v>0</v>
      </c>
      <c r="DP25" s="28">
        <f t="shared" ref="DP25:DP26" si="409">DN25+DO25</f>
        <v>0</v>
      </c>
      <c r="DQ25" s="38">
        <f t="shared" ref="DQ25:DQ26" si="410">DM25+DP25</f>
        <v>0</v>
      </c>
      <c r="DR25" s="176">
        <f>DR24*DR23</f>
        <v>0</v>
      </c>
      <c r="DS25" s="27">
        <f>DS24*DS23</f>
        <v>0</v>
      </c>
      <c r="DT25" s="28">
        <f t="shared" ref="DT25" si="411">DR25+DS25</f>
        <v>0</v>
      </c>
      <c r="DU25" s="176">
        <f>DU24*DU23</f>
        <v>0</v>
      </c>
      <c r="DV25" s="27">
        <f>DV24*DV23</f>
        <v>0</v>
      </c>
      <c r="DW25" s="28">
        <f t="shared" ref="DW25:DW26" si="412">DU25+DV25</f>
        <v>0</v>
      </c>
      <c r="DX25" s="38">
        <f t="shared" ref="DX25:DX26" si="413">DT25+DW25</f>
        <v>0</v>
      </c>
      <c r="DY25" s="176">
        <f>DY24*DY23</f>
        <v>0</v>
      </c>
      <c r="DZ25" s="27">
        <f>DZ24*DZ23</f>
        <v>0</v>
      </c>
      <c r="EA25" s="28">
        <f t="shared" ref="EA25" si="414">DY25+DZ25</f>
        <v>0</v>
      </c>
      <c r="EB25" s="176">
        <f>EB24*EB23</f>
        <v>0</v>
      </c>
      <c r="EC25" s="27">
        <f>EC24*EC23</f>
        <v>0</v>
      </c>
      <c r="ED25" s="28">
        <f t="shared" ref="ED25:ED26" si="415">EB25+EC25</f>
        <v>0</v>
      </c>
      <c r="EE25" s="38">
        <f t="shared" ref="EE25:EE26" si="416">EA25+ED25</f>
        <v>0</v>
      </c>
      <c r="EF25" s="176">
        <f>EF24*EF23</f>
        <v>0</v>
      </c>
      <c r="EG25" s="27">
        <f>EG24*EG23</f>
        <v>0</v>
      </c>
      <c r="EH25" s="28">
        <f t="shared" ref="EH25" si="417">EF25+EG25</f>
        <v>0</v>
      </c>
      <c r="EI25" s="176">
        <f>EI24*EI23</f>
        <v>0</v>
      </c>
      <c r="EJ25" s="27">
        <f>EJ24*EJ23</f>
        <v>0</v>
      </c>
      <c r="EK25" s="28">
        <f t="shared" ref="EK25:EK26" si="418">EI25+EJ25</f>
        <v>0</v>
      </c>
      <c r="EL25" s="38">
        <f t="shared" ref="EL25:EL26" si="419">EH25+EK25</f>
        <v>0</v>
      </c>
      <c r="EM25" s="26">
        <f t="shared" ref="EM25:EN25" si="420">EM24*EM23</f>
        <v>0</v>
      </c>
      <c r="EN25" s="27">
        <f t="shared" si="420"/>
        <v>0</v>
      </c>
      <c r="EO25" s="28">
        <f t="shared" ref="EO25" si="421">EM25+EN25</f>
        <v>0</v>
      </c>
      <c r="EP25" s="26">
        <f t="shared" ref="EP25:EQ25" si="422">EP24*EP23</f>
        <v>0</v>
      </c>
      <c r="EQ25" s="27">
        <f t="shared" si="422"/>
        <v>0</v>
      </c>
      <c r="ER25" s="28">
        <f t="shared" ref="ER25:ER26" si="423">EP25+EQ25</f>
        <v>0</v>
      </c>
      <c r="ES25" s="38">
        <f t="shared" ref="ES25:ES26" si="424">EO25+ER25</f>
        <v>0</v>
      </c>
    </row>
    <row r="26" spans="1:149" ht="14.45" customHeight="1" x14ac:dyDescent="0.25">
      <c r="A26" s="186">
        <v>45301</v>
      </c>
      <c r="B26" s="15" t="s">
        <v>5</v>
      </c>
      <c r="C26" s="102"/>
      <c r="D26" s="23"/>
      <c r="E26" s="29">
        <f>C26+D26</f>
        <v>0</v>
      </c>
      <c r="F26" s="102"/>
      <c r="G26" s="23"/>
      <c r="H26" s="29">
        <f>F26+G26</f>
        <v>0</v>
      </c>
      <c r="I26" s="36">
        <f>E26+H26</f>
        <v>0</v>
      </c>
      <c r="J26" s="102"/>
      <c r="K26" s="23"/>
      <c r="L26" s="18">
        <f>J26+K26</f>
        <v>0</v>
      </c>
      <c r="M26" s="102"/>
      <c r="N26" s="23"/>
      <c r="O26" s="29">
        <f>M26+N26</f>
        <v>0</v>
      </c>
      <c r="P26" s="36">
        <f>L26+O26</f>
        <v>0</v>
      </c>
      <c r="Q26" s="102"/>
      <c r="R26" s="23"/>
      <c r="S26" s="29">
        <f>Q26+R26</f>
        <v>0</v>
      </c>
      <c r="T26" s="102"/>
      <c r="U26" s="23"/>
      <c r="V26" s="29">
        <f>T26+U26</f>
        <v>0</v>
      </c>
      <c r="W26" s="36">
        <f>S26+V26</f>
        <v>0</v>
      </c>
      <c r="X26" s="102"/>
      <c r="Y26" s="23"/>
      <c r="Z26" s="29">
        <f>X26+Y26</f>
        <v>0</v>
      </c>
      <c r="AA26" s="102"/>
      <c r="AB26" s="23"/>
      <c r="AC26" s="29">
        <f>AA26+AB26</f>
        <v>0</v>
      </c>
      <c r="AD26" s="36">
        <f>Z26+AC26</f>
        <v>0</v>
      </c>
      <c r="AE26" s="102"/>
      <c r="AF26" s="23"/>
      <c r="AG26" s="29">
        <f>AE26+AF26</f>
        <v>0</v>
      </c>
      <c r="AH26" s="102"/>
      <c r="AI26" s="23"/>
      <c r="AJ26" s="29">
        <f>AH26+AI26</f>
        <v>0</v>
      </c>
      <c r="AK26" s="36">
        <f>AG26+AJ26</f>
        <v>0</v>
      </c>
      <c r="AL26" s="102"/>
      <c r="AM26" s="23"/>
      <c r="AN26" s="29">
        <f>AL26+AM26</f>
        <v>0</v>
      </c>
      <c r="AO26" s="102"/>
      <c r="AP26" s="23"/>
      <c r="AQ26" s="29">
        <f>AO26+AP26</f>
        <v>0</v>
      </c>
      <c r="AR26" s="36">
        <f>AN26+AQ26</f>
        <v>0</v>
      </c>
      <c r="AS26" s="102"/>
      <c r="AT26" s="23"/>
      <c r="AU26" s="29">
        <f>AS26+AT26</f>
        <v>0</v>
      </c>
      <c r="AV26" s="102"/>
      <c r="AW26" s="23"/>
      <c r="AX26" s="29">
        <f>AV26+AW26</f>
        <v>0</v>
      </c>
      <c r="AY26" s="36">
        <f>AU26+AX26</f>
        <v>0</v>
      </c>
      <c r="AZ26" s="102"/>
      <c r="BA26" s="23"/>
      <c r="BB26" s="29">
        <f>AZ26+BA26</f>
        <v>0</v>
      </c>
      <c r="BC26" s="102"/>
      <c r="BD26" s="23"/>
      <c r="BE26" s="29">
        <f>BC26+BD26</f>
        <v>0</v>
      </c>
      <c r="BF26" s="36">
        <f>BB26+BE26</f>
        <v>0</v>
      </c>
      <c r="BG26" s="102"/>
      <c r="BH26" s="23"/>
      <c r="BI26" s="29">
        <f>BG26+BH26</f>
        <v>0</v>
      </c>
      <c r="BJ26" s="102"/>
      <c r="BK26" s="23"/>
      <c r="BL26" s="29">
        <f>BJ26+BK26</f>
        <v>0</v>
      </c>
      <c r="BM26" s="36">
        <f>BI26+BL26</f>
        <v>0</v>
      </c>
      <c r="BN26" s="102"/>
      <c r="BO26" s="23"/>
      <c r="BP26" s="29">
        <f>BN26+BO26</f>
        <v>0</v>
      </c>
      <c r="BQ26" s="102"/>
      <c r="BR26" s="23"/>
      <c r="BS26" s="29">
        <f>BQ26+BR26</f>
        <v>0</v>
      </c>
      <c r="BT26" s="36">
        <f>BP26+BS26</f>
        <v>0</v>
      </c>
      <c r="BU26" s="102"/>
      <c r="BV26" s="23"/>
      <c r="BW26" s="29">
        <f>BU26+BV26</f>
        <v>0</v>
      </c>
      <c r="BX26" s="102"/>
      <c r="BY26" s="23"/>
      <c r="BZ26" s="29">
        <f>BX26+BY26</f>
        <v>0</v>
      </c>
      <c r="CA26" s="36">
        <f>BW26+BZ26</f>
        <v>0</v>
      </c>
      <c r="CB26" s="102"/>
      <c r="CC26" s="23"/>
      <c r="CD26" s="29">
        <f>CB26+CC26</f>
        <v>0</v>
      </c>
      <c r="CE26" s="102"/>
      <c r="CF26" s="23"/>
      <c r="CG26" s="29">
        <f>CE26+CF26</f>
        <v>0</v>
      </c>
      <c r="CH26" s="36">
        <f>CD26+CG26</f>
        <v>0</v>
      </c>
      <c r="CI26" s="102"/>
      <c r="CJ26" s="23"/>
      <c r="CK26" s="29">
        <f>CI26+CJ26</f>
        <v>0</v>
      </c>
      <c r="CL26" s="102"/>
      <c r="CM26" s="23"/>
      <c r="CN26" s="29">
        <f>CL26+CM26</f>
        <v>0</v>
      </c>
      <c r="CO26" s="36">
        <f>CK26+CN26</f>
        <v>0</v>
      </c>
      <c r="CP26" s="102"/>
      <c r="CQ26" s="23"/>
      <c r="CR26" s="29">
        <f>CP26+CQ26</f>
        <v>0</v>
      </c>
      <c r="CS26" s="102"/>
      <c r="CT26" s="23"/>
      <c r="CU26" s="29">
        <f>CS26+CT26</f>
        <v>0</v>
      </c>
      <c r="CV26" s="36">
        <f>CR26+CU26</f>
        <v>0</v>
      </c>
      <c r="CW26" s="102"/>
      <c r="CX26" s="23"/>
      <c r="CY26" s="29">
        <f>CW26+CX26</f>
        <v>0</v>
      </c>
      <c r="CZ26" s="102"/>
      <c r="DA26" s="23"/>
      <c r="DB26" s="29">
        <f t="shared" si="403"/>
        <v>0</v>
      </c>
      <c r="DC26" s="36">
        <f t="shared" si="404"/>
        <v>0</v>
      </c>
      <c r="DD26" s="102"/>
      <c r="DE26" s="23"/>
      <c r="DF26" s="29">
        <f>DD26+DE26</f>
        <v>0</v>
      </c>
      <c r="DG26" s="102"/>
      <c r="DH26" s="23"/>
      <c r="DI26" s="29">
        <f t="shared" si="406"/>
        <v>0</v>
      </c>
      <c r="DJ26" s="36">
        <f t="shared" si="407"/>
        <v>0</v>
      </c>
      <c r="DK26" s="102"/>
      <c r="DL26" s="23"/>
      <c r="DM26" s="29">
        <f>DK26+DL26</f>
        <v>0</v>
      </c>
      <c r="DN26" s="102"/>
      <c r="DO26" s="23"/>
      <c r="DP26" s="29">
        <f t="shared" si="409"/>
        <v>0</v>
      </c>
      <c r="DQ26" s="36">
        <f t="shared" si="410"/>
        <v>0</v>
      </c>
      <c r="DR26" s="102"/>
      <c r="DS26" s="23"/>
      <c r="DT26" s="29">
        <f>DR26+DS26</f>
        <v>0</v>
      </c>
      <c r="DU26" s="102"/>
      <c r="DV26" s="23"/>
      <c r="DW26" s="29">
        <f t="shared" si="412"/>
        <v>0</v>
      </c>
      <c r="DX26" s="36">
        <f t="shared" si="413"/>
        <v>0</v>
      </c>
      <c r="DY26" s="102"/>
      <c r="DZ26" s="23"/>
      <c r="EA26" s="29">
        <f>DY26+DZ26</f>
        <v>0</v>
      </c>
      <c r="EB26" s="102"/>
      <c r="EC26" s="23"/>
      <c r="ED26" s="29">
        <f t="shared" si="415"/>
        <v>0</v>
      </c>
      <c r="EE26" s="36">
        <f t="shared" si="416"/>
        <v>0</v>
      </c>
      <c r="EF26" s="102"/>
      <c r="EG26" s="23"/>
      <c r="EH26" s="29">
        <f>EF26+EG26</f>
        <v>0</v>
      </c>
      <c r="EI26" s="102"/>
      <c r="EJ26" s="23"/>
      <c r="EK26" s="29">
        <f t="shared" si="418"/>
        <v>0</v>
      </c>
      <c r="EL26" s="36">
        <f t="shared" si="419"/>
        <v>0</v>
      </c>
      <c r="EM26" s="17">
        <f>C26+J26+Q26+X26+AE26+AL26+AS26+AZ26+BG26+BN26+BU26+CB26+CI26+CP26+CW26+DD26+DK26+DR26+DY26+EF26</f>
        <v>0</v>
      </c>
      <c r="EN26" s="4">
        <f>D26+K26+R26+Y26+AF26+AM26+AT26+BA26+BH26+BO26+BV26+CC26+CJ26+CQ26+CX26+DE26+DL26+DS26+DZ26+EG26</f>
        <v>0</v>
      </c>
      <c r="EO26" s="29">
        <f>EM26+EN26</f>
        <v>0</v>
      </c>
      <c r="EP26" s="17">
        <f>F26+M26+T26+AA26+AH26+AO26+AV26+BC26+BJ26+BQ26+BX26+CE26+CL26+CS26+CZ26+DG26+DN26+DU26+EB26+EI26</f>
        <v>0</v>
      </c>
      <c r="EQ26" s="4">
        <f>G26+N26+U26+AB26+AI26+AP26+AW26+BD26+BK26+BR26+BY26+CF26+CM26+CT26+DA26+DH26+DO26+DV26+EC26+EJ26</f>
        <v>0</v>
      </c>
      <c r="ER26" s="29">
        <f t="shared" si="423"/>
        <v>0</v>
      </c>
      <c r="ES26" s="36">
        <f t="shared" si="424"/>
        <v>0</v>
      </c>
    </row>
    <row r="27" spans="1:149" ht="14.45" customHeight="1" x14ac:dyDescent="0.25">
      <c r="A27" s="187"/>
      <c r="B27" s="20" t="s">
        <v>22</v>
      </c>
      <c r="C27" s="24">
        <v>115</v>
      </c>
      <c r="D27" s="25">
        <v>115</v>
      </c>
      <c r="E27" s="30">
        <f>AVERAGE(C27:D27)</f>
        <v>115</v>
      </c>
      <c r="F27" s="24">
        <v>115</v>
      </c>
      <c r="G27" s="25">
        <v>115</v>
      </c>
      <c r="H27" s="30">
        <f>AVERAGE(F27:G27)</f>
        <v>115</v>
      </c>
      <c r="I27" s="37">
        <f>AVERAGE(E27,H27)</f>
        <v>115</v>
      </c>
      <c r="J27" s="24">
        <v>115</v>
      </c>
      <c r="K27" s="25">
        <v>115</v>
      </c>
      <c r="L27" s="30">
        <f>AVERAGE(J27:K27)</f>
        <v>115</v>
      </c>
      <c r="M27" s="24">
        <v>115</v>
      </c>
      <c r="N27" s="25">
        <v>115</v>
      </c>
      <c r="O27" s="30">
        <f>AVERAGE(M27:N27)</f>
        <v>115</v>
      </c>
      <c r="P27" s="37">
        <f>AVERAGE(L27,O27)</f>
        <v>115</v>
      </c>
      <c r="Q27" s="24">
        <v>115</v>
      </c>
      <c r="R27" s="25">
        <v>115</v>
      </c>
      <c r="S27" s="30">
        <f>AVERAGE(Q27:R27)</f>
        <v>115</v>
      </c>
      <c r="T27" s="24">
        <v>115</v>
      </c>
      <c r="U27" s="25">
        <v>115</v>
      </c>
      <c r="V27" s="30">
        <f>AVERAGE(T27:U27)</f>
        <v>115</v>
      </c>
      <c r="W27" s="37">
        <f>AVERAGE(S27,V27)</f>
        <v>115</v>
      </c>
      <c r="X27" s="24">
        <v>115</v>
      </c>
      <c r="Y27" s="25">
        <v>115</v>
      </c>
      <c r="Z27" s="30">
        <f>AVERAGE(X27:Y27)</f>
        <v>115</v>
      </c>
      <c r="AA27" s="24">
        <v>115</v>
      </c>
      <c r="AB27" s="25">
        <v>115</v>
      </c>
      <c r="AC27" s="30">
        <f>AVERAGE(AA27:AB27)</f>
        <v>115</v>
      </c>
      <c r="AD27" s="37">
        <f>AVERAGE(Z27,AC27)</f>
        <v>115</v>
      </c>
      <c r="AE27" s="24">
        <v>115</v>
      </c>
      <c r="AF27" s="25">
        <v>115</v>
      </c>
      <c r="AG27" s="30">
        <f>AVERAGE(AE27:AF27)</f>
        <v>115</v>
      </c>
      <c r="AH27" s="24">
        <v>115</v>
      </c>
      <c r="AI27" s="25">
        <v>115</v>
      </c>
      <c r="AJ27" s="30">
        <f>AVERAGE(AH27:AI27)</f>
        <v>115</v>
      </c>
      <c r="AK27" s="37">
        <f>AVERAGE(AG27,AJ27)</f>
        <v>115</v>
      </c>
      <c r="AL27" s="24">
        <v>115</v>
      </c>
      <c r="AM27" s="25">
        <v>115</v>
      </c>
      <c r="AN27" s="30">
        <f>AVERAGE(AL27:AM27)</f>
        <v>115</v>
      </c>
      <c r="AO27" s="24">
        <v>115</v>
      </c>
      <c r="AP27" s="25">
        <v>115</v>
      </c>
      <c r="AQ27" s="30">
        <f>AVERAGE(AO27:AP27)</f>
        <v>115</v>
      </c>
      <c r="AR27" s="37">
        <f>AVERAGE(AN27,AQ27)</f>
        <v>115</v>
      </c>
      <c r="AS27" s="24">
        <v>115</v>
      </c>
      <c r="AT27" s="25">
        <v>115</v>
      </c>
      <c r="AU27" s="30">
        <f>AVERAGE(AS27:AT27)</f>
        <v>115</v>
      </c>
      <c r="AV27" s="24">
        <v>115</v>
      </c>
      <c r="AW27" s="25">
        <v>115</v>
      </c>
      <c r="AX27" s="30">
        <f>AVERAGE(AV27:AW27)</f>
        <v>115</v>
      </c>
      <c r="AY27" s="37">
        <f>AVERAGE(AU27,AX27)</f>
        <v>115</v>
      </c>
      <c r="AZ27" s="175">
        <v>115</v>
      </c>
      <c r="BA27" s="25">
        <v>115</v>
      </c>
      <c r="BB27" s="30">
        <f>AVERAGE(AZ27:BA27)</f>
        <v>115</v>
      </c>
      <c r="BC27" s="175">
        <v>115</v>
      </c>
      <c r="BD27" s="25">
        <v>115</v>
      </c>
      <c r="BE27" s="30">
        <f>AVERAGE(BC27:BD27)</f>
        <v>115</v>
      </c>
      <c r="BF27" s="37">
        <f>AVERAGE(BB27,BE27)</f>
        <v>115</v>
      </c>
      <c r="BG27" s="175">
        <v>115</v>
      </c>
      <c r="BH27" s="25">
        <v>115</v>
      </c>
      <c r="BI27" s="30">
        <f>AVERAGE(BG27:BH27)</f>
        <v>115</v>
      </c>
      <c r="BJ27" s="175">
        <v>115</v>
      </c>
      <c r="BK27" s="25">
        <v>115</v>
      </c>
      <c r="BL27" s="30">
        <f>AVERAGE(BJ27:BK27)</f>
        <v>115</v>
      </c>
      <c r="BM27" s="37">
        <f>AVERAGE(BI27,BL27)</f>
        <v>115</v>
      </c>
      <c r="BN27" s="175">
        <v>115</v>
      </c>
      <c r="BO27" s="25">
        <v>115</v>
      </c>
      <c r="BP27" s="30">
        <f>AVERAGE(BN27:BO27)</f>
        <v>115</v>
      </c>
      <c r="BQ27" s="175">
        <v>115</v>
      </c>
      <c r="BR27" s="25">
        <v>115</v>
      </c>
      <c r="BS27" s="30">
        <f>AVERAGE(BQ27:BR27)</f>
        <v>115</v>
      </c>
      <c r="BT27" s="37">
        <f>AVERAGE(BP27,BS27)</f>
        <v>115</v>
      </c>
      <c r="BU27" s="175">
        <v>115</v>
      </c>
      <c r="BV27" s="25">
        <v>115</v>
      </c>
      <c r="BW27" s="30">
        <f>AVERAGE(BU27:BV27)</f>
        <v>115</v>
      </c>
      <c r="BX27" s="175">
        <v>115</v>
      </c>
      <c r="BY27" s="25">
        <v>115</v>
      </c>
      <c r="BZ27" s="30">
        <f>AVERAGE(BX27:BY27)</f>
        <v>115</v>
      </c>
      <c r="CA27" s="37">
        <f>AVERAGE(BW27,BZ27)</f>
        <v>115</v>
      </c>
      <c r="CB27" s="24">
        <v>115</v>
      </c>
      <c r="CC27" s="25">
        <v>115</v>
      </c>
      <c r="CD27" s="30">
        <f>AVERAGE(CB27:CC27)</f>
        <v>115</v>
      </c>
      <c r="CE27" s="24">
        <v>115</v>
      </c>
      <c r="CF27" s="25">
        <v>115</v>
      </c>
      <c r="CG27" s="30">
        <f>AVERAGE(CE27:CF27)</f>
        <v>115</v>
      </c>
      <c r="CH27" s="37">
        <f>AVERAGE(CD27,CG27)</f>
        <v>115</v>
      </c>
      <c r="CI27" s="24">
        <v>115</v>
      </c>
      <c r="CJ27" s="25">
        <v>115</v>
      </c>
      <c r="CK27" s="30">
        <f>AVERAGE(CI27:CJ27)</f>
        <v>115</v>
      </c>
      <c r="CL27" s="24">
        <v>115</v>
      </c>
      <c r="CM27" s="25">
        <v>115</v>
      </c>
      <c r="CN27" s="30">
        <f>AVERAGE(CL27:CM27)</f>
        <v>115</v>
      </c>
      <c r="CO27" s="37">
        <f>AVERAGE(CK27,CN27)</f>
        <v>115</v>
      </c>
      <c r="CP27" s="24">
        <v>115</v>
      </c>
      <c r="CQ27" s="25">
        <v>115</v>
      </c>
      <c r="CR27" s="30">
        <f>AVERAGE(CP27:CQ27)</f>
        <v>115</v>
      </c>
      <c r="CS27" s="24">
        <v>115</v>
      </c>
      <c r="CT27" s="25">
        <v>115</v>
      </c>
      <c r="CU27" s="30">
        <f>AVERAGE(CS27:CT27)</f>
        <v>115</v>
      </c>
      <c r="CV27" s="37">
        <f>AVERAGE(CR27,CU27)</f>
        <v>115</v>
      </c>
      <c r="CW27" s="175">
        <v>115</v>
      </c>
      <c r="CX27" s="25">
        <v>115</v>
      </c>
      <c r="CY27" s="30">
        <f>AVERAGE(CW27:CX27)</f>
        <v>115</v>
      </c>
      <c r="CZ27" s="175">
        <v>115</v>
      </c>
      <c r="DA27" s="25">
        <v>115</v>
      </c>
      <c r="DB27" s="30">
        <f>AVERAGE(CZ27:DA27)</f>
        <v>115</v>
      </c>
      <c r="DC27" s="37">
        <f>AVERAGE(CY27,DB27)</f>
        <v>115</v>
      </c>
      <c r="DD27" s="175">
        <v>115</v>
      </c>
      <c r="DE27" s="25">
        <v>115</v>
      </c>
      <c r="DF27" s="30">
        <f>AVERAGE(DD27:DE27)</f>
        <v>115</v>
      </c>
      <c r="DG27" s="175">
        <v>115</v>
      </c>
      <c r="DH27" s="25">
        <v>115</v>
      </c>
      <c r="DI27" s="30">
        <f>AVERAGE(DG27:DH27)</f>
        <v>115</v>
      </c>
      <c r="DJ27" s="37">
        <f>AVERAGE(DF27,DI27)</f>
        <v>115</v>
      </c>
      <c r="DK27" s="175">
        <v>115</v>
      </c>
      <c r="DL27" s="25">
        <v>115</v>
      </c>
      <c r="DM27" s="30">
        <f>AVERAGE(DK27:DL27)</f>
        <v>115</v>
      </c>
      <c r="DN27" s="175">
        <v>115</v>
      </c>
      <c r="DO27" s="25">
        <v>115</v>
      </c>
      <c r="DP27" s="30">
        <f>AVERAGE(DN27:DO27)</f>
        <v>115</v>
      </c>
      <c r="DQ27" s="37">
        <f>AVERAGE(DM27,DP27)</f>
        <v>115</v>
      </c>
      <c r="DR27" s="175">
        <v>115</v>
      </c>
      <c r="DS27" s="25">
        <v>115</v>
      </c>
      <c r="DT27" s="30">
        <f>AVERAGE(DR27:DS27)</f>
        <v>115</v>
      </c>
      <c r="DU27" s="175">
        <v>115</v>
      </c>
      <c r="DV27" s="25">
        <v>115</v>
      </c>
      <c r="DW27" s="30">
        <f>AVERAGE(DU27:DV27)</f>
        <v>115</v>
      </c>
      <c r="DX27" s="37">
        <f>AVERAGE(DT27,DW27)</f>
        <v>115</v>
      </c>
      <c r="DY27" s="175">
        <v>115</v>
      </c>
      <c r="DZ27" s="25">
        <v>115</v>
      </c>
      <c r="EA27" s="30">
        <f>AVERAGE(DY27:DZ27)</f>
        <v>115</v>
      </c>
      <c r="EB27" s="175">
        <v>115</v>
      </c>
      <c r="EC27" s="25">
        <v>115</v>
      </c>
      <c r="ED27" s="30">
        <f>AVERAGE(EB27:EC27)</f>
        <v>115</v>
      </c>
      <c r="EE27" s="37">
        <f>AVERAGE(EA27,ED27)</f>
        <v>115</v>
      </c>
      <c r="EF27" s="175">
        <v>115</v>
      </c>
      <c r="EG27" s="25">
        <v>115</v>
      </c>
      <c r="EH27" s="30">
        <f>AVERAGE(EF27:EG27)</f>
        <v>115</v>
      </c>
      <c r="EI27" s="175">
        <v>115</v>
      </c>
      <c r="EJ27" s="25">
        <v>115</v>
      </c>
      <c r="EK27" s="30">
        <f>AVERAGE(EI27:EJ27)</f>
        <v>115</v>
      </c>
      <c r="EL27" s="37">
        <f>AVERAGE(EH27,EK27)</f>
        <v>115</v>
      </c>
      <c r="EM27" s="24">
        <v>115</v>
      </c>
      <c r="EN27" s="25">
        <v>115</v>
      </c>
      <c r="EO27" s="30">
        <v>115</v>
      </c>
      <c r="EP27" s="24">
        <v>115</v>
      </c>
      <c r="EQ27" s="25">
        <v>115</v>
      </c>
      <c r="ER27" s="30">
        <v>115</v>
      </c>
      <c r="ES27" s="37">
        <v>115</v>
      </c>
    </row>
    <row r="28" spans="1:149" ht="15" customHeight="1" thickBot="1" x14ac:dyDescent="0.3">
      <c r="A28" s="188"/>
      <c r="B28" s="16" t="s">
        <v>6</v>
      </c>
      <c r="C28" s="26">
        <f>C27*C26</f>
        <v>0</v>
      </c>
      <c r="D28" s="27">
        <f>D27*D26</f>
        <v>0</v>
      </c>
      <c r="E28" s="28">
        <f t="shared" ref="E28" si="425">C28+D28</f>
        <v>0</v>
      </c>
      <c r="F28" s="26">
        <f>F27*F26</f>
        <v>0</v>
      </c>
      <c r="G28" s="27">
        <f>G27*G26</f>
        <v>0</v>
      </c>
      <c r="H28" s="28">
        <f t="shared" ref="H28" si="426">F28+G28</f>
        <v>0</v>
      </c>
      <c r="I28" s="38">
        <f t="shared" si="47"/>
        <v>0</v>
      </c>
      <c r="J28" s="26">
        <f>J27*J26</f>
        <v>0</v>
      </c>
      <c r="K28" s="27">
        <f>K27*K26</f>
        <v>0</v>
      </c>
      <c r="L28" s="28">
        <f t="shared" ref="L28" si="427">J28+K28</f>
        <v>0</v>
      </c>
      <c r="M28" s="26">
        <f>M27*M26</f>
        <v>0</v>
      </c>
      <c r="N28" s="27">
        <f>N27*N26</f>
        <v>0</v>
      </c>
      <c r="O28" s="28">
        <f t="shared" ref="O28" si="428">M28+N28</f>
        <v>0</v>
      </c>
      <c r="P28" s="38">
        <f t="shared" ref="P28" si="429">L28+O28</f>
        <v>0</v>
      </c>
      <c r="Q28" s="26">
        <f>Q27*Q26</f>
        <v>0</v>
      </c>
      <c r="R28" s="27">
        <f>R27*R26</f>
        <v>0</v>
      </c>
      <c r="S28" s="28">
        <f t="shared" ref="S28" si="430">Q28+R28</f>
        <v>0</v>
      </c>
      <c r="T28" s="26">
        <f>T27*T26</f>
        <v>0</v>
      </c>
      <c r="U28" s="27">
        <f>U27*U26</f>
        <v>0</v>
      </c>
      <c r="V28" s="28">
        <f t="shared" ref="V28" si="431">T28+U28</f>
        <v>0</v>
      </c>
      <c r="W28" s="38">
        <f t="shared" ref="W28" si="432">S28+V28</f>
        <v>0</v>
      </c>
      <c r="X28" s="26">
        <f>X27*X26</f>
        <v>0</v>
      </c>
      <c r="Y28" s="27">
        <f>Y27*Y26</f>
        <v>0</v>
      </c>
      <c r="Z28" s="28">
        <f t="shared" ref="Z28" si="433">X28+Y28</f>
        <v>0</v>
      </c>
      <c r="AA28" s="26">
        <f>AA27*AA26</f>
        <v>0</v>
      </c>
      <c r="AB28" s="27">
        <f>AB27*AB26</f>
        <v>0</v>
      </c>
      <c r="AC28" s="28">
        <f t="shared" ref="AC28" si="434">AA28+AB28</f>
        <v>0</v>
      </c>
      <c r="AD28" s="38">
        <f t="shared" ref="AD28" si="435">Z28+AC28</f>
        <v>0</v>
      </c>
      <c r="AE28" s="26">
        <f>AE27*AE26</f>
        <v>0</v>
      </c>
      <c r="AF28" s="27">
        <f>AF27*AF26</f>
        <v>0</v>
      </c>
      <c r="AG28" s="28">
        <f t="shared" ref="AG28" si="436">AE28+AF28</f>
        <v>0</v>
      </c>
      <c r="AH28" s="26">
        <f>AH27*AH26</f>
        <v>0</v>
      </c>
      <c r="AI28" s="27">
        <f>AI27*AI26</f>
        <v>0</v>
      </c>
      <c r="AJ28" s="28">
        <f t="shared" ref="AJ28" si="437">AH28+AI28</f>
        <v>0</v>
      </c>
      <c r="AK28" s="38">
        <f t="shared" ref="AK28" si="438">AG28+AJ28</f>
        <v>0</v>
      </c>
      <c r="AL28" s="26">
        <f>AL27*AL26</f>
        <v>0</v>
      </c>
      <c r="AM28" s="27">
        <f>AM27*AM26</f>
        <v>0</v>
      </c>
      <c r="AN28" s="28">
        <f t="shared" ref="AN28" si="439">AL28+AM28</f>
        <v>0</v>
      </c>
      <c r="AO28" s="26">
        <f>AO27*AO26</f>
        <v>0</v>
      </c>
      <c r="AP28" s="27">
        <f>AP27*AP26</f>
        <v>0</v>
      </c>
      <c r="AQ28" s="28">
        <f t="shared" ref="AQ28" si="440">AO28+AP28</f>
        <v>0</v>
      </c>
      <c r="AR28" s="38">
        <f t="shared" ref="AR28" si="441">AN28+AQ28</f>
        <v>0</v>
      </c>
      <c r="AS28" s="26">
        <f>AS27*AS26</f>
        <v>0</v>
      </c>
      <c r="AT28" s="27">
        <f>AT27*AT26</f>
        <v>0</v>
      </c>
      <c r="AU28" s="28">
        <f t="shared" ref="AU28" si="442">AS28+AT28</f>
        <v>0</v>
      </c>
      <c r="AV28" s="26">
        <f>AV27*AV26</f>
        <v>0</v>
      </c>
      <c r="AW28" s="27">
        <f>AW27*AW26</f>
        <v>0</v>
      </c>
      <c r="AX28" s="28">
        <f t="shared" ref="AX28" si="443">AV28+AW28</f>
        <v>0</v>
      </c>
      <c r="AY28" s="38">
        <f t="shared" ref="AY28" si="444">AU28+AX28</f>
        <v>0</v>
      </c>
      <c r="AZ28" s="176">
        <f>AZ27*AZ26</f>
        <v>0</v>
      </c>
      <c r="BA28" s="27">
        <f>BA27*BA26</f>
        <v>0</v>
      </c>
      <c r="BB28" s="28">
        <f t="shared" ref="BB28" si="445">AZ28+BA28</f>
        <v>0</v>
      </c>
      <c r="BC28" s="176">
        <f>BC27*BC26</f>
        <v>0</v>
      </c>
      <c r="BD28" s="27">
        <f>BD27*BD26</f>
        <v>0</v>
      </c>
      <c r="BE28" s="28">
        <f t="shared" ref="BE28" si="446">BC28+BD28</f>
        <v>0</v>
      </c>
      <c r="BF28" s="38">
        <f t="shared" ref="BF28" si="447">BB28+BE28</f>
        <v>0</v>
      </c>
      <c r="BG28" s="176">
        <f>BG27*BG26</f>
        <v>0</v>
      </c>
      <c r="BH28" s="27">
        <f>BH27*BH26</f>
        <v>0</v>
      </c>
      <c r="BI28" s="28">
        <f t="shared" ref="BI28" si="448">BG28+BH28</f>
        <v>0</v>
      </c>
      <c r="BJ28" s="176">
        <f>BJ27*BJ26</f>
        <v>0</v>
      </c>
      <c r="BK28" s="27">
        <f>BK27*BK26</f>
        <v>0</v>
      </c>
      <c r="BL28" s="28">
        <f t="shared" ref="BL28" si="449">BJ28+BK28</f>
        <v>0</v>
      </c>
      <c r="BM28" s="38">
        <f t="shared" ref="BM28" si="450">BI28+BL28</f>
        <v>0</v>
      </c>
      <c r="BN28" s="176">
        <f>BN27*BN26</f>
        <v>0</v>
      </c>
      <c r="BO28" s="27">
        <f>BO27*BO26</f>
        <v>0</v>
      </c>
      <c r="BP28" s="28">
        <f t="shared" ref="BP28" si="451">BN28+BO28</f>
        <v>0</v>
      </c>
      <c r="BQ28" s="176">
        <f>BQ27*BQ26</f>
        <v>0</v>
      </c>
      <c r="BR28" s="27">
        <f>BR27*BR26</f>
        <v>0</v>
      </c>
      <c r="BS28" s="28">
        <f t="shared" ref="BS28" si="452">BQ28+BR28</f>
        <v>0</v>
      </c>
      <c r="BT28" s="38">
        <f t="shared" ref="BT28" si="453">BP28+BS28</f>
        <v>0</v>
      </c>
      <c r="BU28" s="176">
        <f>BU27*BU26</f>
        <v>0</v>
      </c>
      <c r="BV28" s="27">
        <f>BV27*BV26</f>
        <v>0</v>
      </c>
      <c r="BW28" s="28">
        <f t="shared" ref="BW28" si="454">BU28+BV28</f>
        <v>0</v>
      </c>
      <c r="BX28" s="176">
        <f>BX27*BX26</f>
        <v>0</v>
      </c>
      <c r="BY28" s="27">
        <f>BY27*BY26</f>
        <v>0</v>
      </c>
      <c r="BZ28" s="28">
        <f t="shared" ref="BZ28" si="455">BX28+BY28</f>
        <v>0</v>
      </c>
      <c r="CA28" s="38">
        <f t="shared" ref="CA28" si="456">BW28+BZ28</f>
        <v>0</v>
      </c>
      <c r="CB28" s="26">
        <f>CB27*CB26</f>
        <v>0</v>
      </c>
      <c r="CC28" s="27">
        <f>CC27*CC26</f>
        <v>0</v>
      </c>
      <c r="CD28" s="28">
        <f t="shared" ref="CD28" si="457">CB28+CC28</f>
        <v>0</v>
      </c>
      <c r="CE28" s="26">
        <f>CE27*CE26</f>
        <v>0</v>
      </c>
      <c r="CF28" s="27">
        <f>CF27*CF26</f>
        <v>0</v>
      </c>
      <c r="CG28" s="28">
        <f t="shared" ref="CG28" si="458">CE28+CF28</f>
        <v>0</v>
      </c>
      <c r="CH28" s="38">
        <f t="shared" ref="CH28" si="459">CD28+CG28</f>
        <v>0</v>
      </c>
      <c r="CI28" s="26">
        <f>CI27*CI26</f>
        <v>0</v>
      </c>
      <c r="CJ28" s="27">
        <f>CJ27*CJ26</f>
        <v>0</v>
      </c>
      <c r="CK28" s="28">
        <f t="shared" ref="CK28" si="460">CI28+CJ28</f>
        <v>0</v>
      </c>
      <c r="CL28" s="26">
        <f>CL27*CL26</f>
        <v>0</v>
      </c>
      <c r="CM28" s="27">
        <f>CM27*CM26</f>
        <v>0</v>
      </c>
      <c r="CN28" s="28">
        <f t="shared" ref="CN28" si="461">CL28+CM28</f>
        <v>0</v>
      </c>
      <c r="CO28" s="38">
        <f t="shared" ref="CO28" si="462">CK28+CN28</f>
        <v>0</v>
      </c>
      <c r="CP28" s="26">
        <f>CP27*CP26</f>
        <v>0</v>
      </c>
      <c r="CQ28" s="27">
        <f>CQ27*CQ26</f>
        <v>0</v>
      </c>
      <c r="CR28" s="28">
        <f t="shared" ref="CR28" si="463">CP28+CQ28</f>
        <v>0</v>
      </c>
      <c r="CS28" s="26">
        <f>CS27*CS26</f>
        <v>0</v>
      </c>
      <c r="CT28" s="27">
        <f>CT27*CT26</f>
        <v>0</v>
      </c>
      <c r="CU28" s="28">
        <f t="shared" ref="CU28" si="464">CS28+CT28</f>
        <v>0</v>
      </c>
      <c r="CV28" s="38">
        <f t="shared" ref="CV28" si="465">CR28+CU28</f>
        <v>0</v>
      </c>
      <c r="CW28" s="176">
        <f>CW27*CW26</f>
        <v>0</v>
      </c>
      <c r="CX28" s="27">
        <f>CX27*CX26</f>
        <v>0</v>
      </c>
      <c r="CY28" s="28">
        <f t="shared" ref="CY28" si="466">CW28+CX28</f>
        <v>0</v>
      </c>
      <c r="CZ28" s="176">
        <f>CZ27*CZ26</f>
        <v>0</v>
      </c>
      <c r="DA28" s="27">
        <f>DA27*DA26</f>
        <v>0</v>
      </c>
      <c r="DB28" s="28">
        <f t="shared" ref="DB28:DB29" si="467">CZ28+DA28</f>
        <v>0</v>
      </c>
      <c r="DC28" s="38">
        <f t="shared" ref="DC28:DC29" si="468">CY28+DB28</f>
        <v>0</v>
      </c>
      <c r="DD28" s="176">
        <f>DD27*DD26</f>
        <v>0</v>
      </c>
      <c r="DE28" s="27">
        <f>DE27*DE26</f>
        <v>0</v>
      </c>
      <c r="DF28" s="28">
        <f t="shared" ref="DF28" si="469">DD28+DE28</f>
        <v>0</v>
      </c>
      <c r="DG28" s="176">
        <f>DG27*DG26</f>
        <v>0</v>
      </c>
      <c r="DH28" s="27">
        <f>DH27*DH26</f>
        <v>0</v>
      </c>
      <c r="DI28" s="28">
        <f t="shared" ref="DI28:DI29" si="470">DG28+DH28</f>
        <v>0</v>
      </c>
      <c r="DJ28" s="38">
        <f t="shared" ref="DJ28:DJ29" si="471">DF28+DI28</f>
        <v>0</v>
      </c>
      <c r="DK28" s="176">
        <f>DK27*DK26</f>
        <v>0</v>
      </c>
      <c r="DL28" s="27">
        <f>DL27*DL26</f>
        <v>0</v>
      </c>
      <c r="DM28" s="28">
        <f t="shared" ref="DM28" si="472">DK28+DL28</f>
        <v>0</v>
      </c>
      <c r="DN28" s="176">
        <f>DN27*DN26</f>
        <v>0</v>
      </c>
      <c r="DO28" s="27">
        <f>DO27*DO26</f>
        <v>0</v>
      </c>
      <c r="DP28" s="28">
        <f t="shared" ref="DP28:DP29" si="473">DN28+DO28</f>
        <v>0</v>
      </c>
      <c r="DQ28" s="38">
        <f t="shared" ref="DQ28:DQ29" si="474">DM28+DP28</f>
        <v>0</v>
      </c>
      <c r="DR28" s="176">
        <f>DR27*DR26</f>
        <v>0</v>
      </c>
      <c r="DS28" s="27">
        <f>DS27*DS26</f>
        <v>0</v>
      </c>
      <c r="DT28" s="28">
        <f t="shared" ref="DT28" si="475">DR28+DS28</f>
        <v>0</v>
      </c>
      <c r="DU28" s="176">
        <f>DU27*DU26</f>
        <v>0</v>
      </c>
      <c r="DV28" s="27">
        <f>DV27*DV26</f>
        <v>0</v>
      </c>
      <c r="DW28" s="28">
        <f t="shared" ref="DW28:DW29" si="476">DU28+DV28</f>
        <v>0</v>
      </c>
      <c r="DX28" s="38">
        <f t="shared" ref="DX28:DX29" si="477">DT28+DW28</f>
        <v>0</v>
      </c>
      <c r="DY28" s="176">
        <f>DY27*DY26</f>
        <v>0</v>
      </c>
      <c r="DZ28" s="27">
        <f>DZ27*DZ26</f>
        <v>0</v>
      </c>
      <c r="EA28" s="28">
        <f t="shared" ref="EA28" si="478">DY28+DZ28</f>
        <v>0</v>
      </c>
      <c r="EB28" s="176">
        <f>EB27*EB26</f>
        <v>0</v>
      </c>
      <c r="EC28" s="27">
        <f>EC27*EC26</f>
        <v>0</v>
      </c>
      <c r="ED28" s="28">
        <f t="shared" ref="ED28:ED29" si="479">EB28+EC28</f>
        <v>0</v>
      </c>
      <c r="EE28" s="38">
        <f t="shared" ref="EE28:EE29" si="480">EA28+ED28</f>
        <v>0</v>
      </c>
      <c r="EF28" s="176">
        <f>EF27*EF26</f>
        <v>0</v>
      </c>
      <c r="EG28" s="27">
        <f>EG27*EG26</f>
        <v>0</v>
      </c>
      <c r="EH28" s="28">
        <f t="shared" ref="EH28" si="481">EF28+EG28</f>
        <v>0</v>
      </c>
      <c r="EI28" s="176">
        <f>EI27*EI26</f>
        <v>0</v>
      </c>
      <c r="EJ28" s="27">
        <f>EJ27*EJ26</f>
        <v>0</v>
      </c>
      <c r="EK28" s="28">
        <f t="shared" ref="EK28:EK29" si="482">EI28+EJ28</f>
        <v>0</v>
      </c>
      <c r="EL28" s="38">
        <f t="shared" ref="EL28:EL29" si="483">EH28+EK28</f>
        <v>0</v>
      </c>
      <c r="EM28" s="26">
        <f t="shared" ref="EM28:EN28" si="484">EM27*EM26</f>
        <v>0</v>
      </c>
      <c r="EN28" s="27">
        <f t="shared" si="484"/>
        <v>0</v>
      </c>
      <c r="EO28" s="28">
        <f t="shared" ref="EO28" si="485">EM28+EN28</f>
        <v>0</v>
      </c>
      <c r="EP28" s="26">
        <f t="shared" ref="EP28:EQ28" si="486">EP27*EP26</f>
        <v>0</v>
      </c>
      <c r="EQ28" s="27">
        <f t="shared" si="486"/>
        <v>0</v>
      </c>
      <c r="ER28" s="28">
        <f t="shared" ref="ER28:ER29" si="487">EP28+EQ28</f>
        <v>0</v>
      </c>
      <c r="ES28" s="38">
        <f t="shared" ref="ES28:ES29" si="488">EO28+ER28</f>
        <v>0</v>
      </c>
    </row>
    <row r="29" spans="1:149" ht="14.45" customHeight="1" x14ac:dyDescent="0.25">
      <c r="A29" s="186">
        <v>45302</v>
      </c>
      <c r="B29" s="15" t="s">
        <v>5</v>
      </c>
      <c r="C29" s="102"/>
      <c r="D29" s="23"/>
      <c r="E29" s="29">
        <f>C29+D29</f>
        <v>0</v>
      </c>
      <c r="F29" s="102"/>
      <c r="G29" s="23"/>
      <c r="H29" s="29">
        <f>F29+G29</f>
        <v>0</v>
      </c>
      <c r="I29" s="36">
        <f>E29+H29</f>
        <v>0</v>
      </c>
      <c r="J29" s="102"/>
      <c r="K29" s="23"/>
      <c r="L29" s="18">
        <f>J29+K29</f>
        <v>0</v>
      </c>
      <c r="M29" s="102"/>
      <c r="N29" s="23"/>
      <c r="O29" s="29">
        <f>M29+N29</f>
        <v>0</v>
      </c>
      <c r="P29" s="36">
        <f>L29+O29</f>
        <v>0</v>
      </c>
      <c r="Q29" s="102"/>
      <c r="R29" s="23"/>
      <c r="S29" s="29">
        <f>Q29+R29</f>
        <v>0</v>
      </c>
      <c r="T29" s="102"/>
      <c r="U29" s="23"/>
      <c r="V29" s="29">
        <f>T29+U29</f>
        <v>0</v>
      </c>
      <c r="W29" s="36">
        <f>S29+V29</f>
        <v>0</v>
      </c>
      <c r="X29" s="102"/>
      <c r="Y29" s="23"/>
      <c r="Z29" s="29">
        <f>X29+Y29</f>
        <v>0</v>
      </c>
      <c r="AA29" s="102"/>
      <c r="AB29" s="23"/>
      <c r="AC29" s="29">
        <f>AA29+AB29</f>
        <v>0</v>
      </c>
      <c r="AD29" s="36">
        <f>Z29+AC29</f>
        <v>0</v>
      </c>
      <c r="AE29" s="102"/>
      <c r="AF29" s="23"/>
      <c r="AG29" s="29">
        <f>AE29+AF29</f>
        <v>0</v>
      </c>
      <c r="AH29" s="102"/>
      <c r="AI29" s="23"/>
      <c r="AJ29" s="29">
        <f>AH29+AI29</f>
        <v>0</v>
      </c>
      <c r="AK29" s="36">
        <f>AG29+AJ29</f>
        <v>0</v>
      </c>
      <c r="AL29" s="102"/>
      <c r="AM29" s="23"/>
      <c r="AN29" s="29">
        <f>AL29+AM29</f>
        <v>0</v>
      </c>
      <c r="AO29" s="102"/>
      <c r="AP29" s="23"/>
      <c r="AQ29" s="29">
        <f>AO29+AP29</f>
        <v>0</v>
      </c>
      <c r="AR29" s="36">
        <f>AN29+AQ29</f>
        <v>0</v>
      </c>
      <c r="AS29" s="102"/>
      <c r="AT29" s="23"/>
      <c r="AU29" s="29">
        <f>AS29+AT29</f>
        <v>0</v>
      </c>
      <c r="AV29" s="102"/>
      <c r="AW29" s="23"/>
      <c r="AX29" s="29">
        <f>AV29+AW29</f>
        <v>0</v>
      </c>
      <c r="AY29" s="36">
        <f>AU29+AX29</f>
        <v>0</v>
      </c>
      <c r="AZ29" s="102"/>
      <c r="BA29" s="23"/>
      <c r="BB29" s="29">
        <f>AZ29+BA29</f>
        <v>0</v>
      </c>
      <c r="BC29" s="102"/>
      <c r="BD29" s="23"/>
      <c r="BE29" s="29">
        <f>BC29+BD29</f>
        <v>0</v>
      </c>
      <c r="BF29" s="36">
        <f>BB29+BE29</f>
        <v>0</v>
      </c>
      <c r="BG29" s="102"/>
      <c r="BH29" s="23"/>
      <c r="BI29" s="29">
        <f>BG29+BH29</f>
        <v>0</v>
      </c>
      <c r="BJ29" s="102"/>
      <c r="BK29" s="23"/>
      <c r="BL29" s="29">
        <f>BJ29+BK29</f>
        <v>0</v>
      </c>
      <c r="BM29" s="36">
        <f>BI29+BL29</f>
        <v>0</v>
      </c>
      <c r="BN29" s="102"/>
      <c r="BO29" s="23"/>
      <c r="BP29" s="29">
        <f>BN29+BO29</f>
        <v>0</v>
      </c>
      <c r="BQ29" s="102"/>
      <c r="BR29" s="23"/>
      <c r="BS29" s="29">
        <f>BQ29+BR29</f>
        <v>0</v>
      </c>
      <c r="BT29" s="36">
        <f>BP29+BS29</f>
        <v>0</v>
      </c>
      <c r="BU29" s="102"/>
      <c r="BV29" s="23"/>
      <c r="BW29" s="29">
        <f>BU29+BV29</f>
        <v>0</v>
      </c>
      <c r="BX29" s="102"/>
      <c r="BY29" s="23"/>
      <c r="BZ29" s="29">
        <f>BX29+BY29</f>
        <v>0</v>
      </c>
      <c r="CA29" s="36">
        <f>BW29+BZ29</f>
        <v>0</v>
      </c>
      <c r="CB29" s="102"/>
      <c r="CC29" s="23"/>
      <c r="CD29" s="29">
        <f>CB29+CC29</f>
        <v>0</v>
      </c>
      <c r="CE29" s="102"/>
      <c r="CF29" s="23"/>
      <c r="CG29" s="29">
        <f>CE29+CF29</f>
        <v>0</v>
      </c>
      <c r="CH29" s="36">
        <f>CD29+CG29</f>
        <v>0</v>
      </c>
      <c r="CI29" s="102"/>
      <c r="CJ29" s="23"/>
      <c r="CK29" s="29">
        <f>CI29+CJ29</f>
        <v>0</v>
      </c>
      <c r="CL29" s="102"/>
      <c r="CM29" s="23"/>
      <c r="CN29" s="29">
        <f>CL29+CM29</f>
        <v>0</v>
      </c>
      <c r="CO29" s="36">
        <f>CK29+CN29</f>
        <v>0</v>
      </c>
      <c r="CP29" s="102"/>
      <c r="CQ29" s="23"/>
      <c r="CR29" s="29">
        <f>CP29+CQ29</f>
        <v>0</v>
      </c>
      <c r="CS29" s="102"/>
      <c r="CT29" s="23"/>
      <c r="CU29" s="29">
        <f>CS29+CT29</f>
        <v>0</v>
      </c>
      <c r="CV29" s="36">
        <f>CR29+CU29</f>
        <v>0</v>
      </c>
      <c r="CW29" s="102"/>
      <c r="CX29" s="23"/>
      <c r="CY29" s="29">
        <f>CW29+CX29</f>
        <v>0</v>
      </c>
      <c r="CZ29" s="102"/>
      <c r="DA29" s="23"/>
      <c r="DB29" s="29">
        <f t="shared" si="467"/>
        <v>0</v>
      </c>
      <c r="DC29" s="36">
        <f t="shared" si="468"/>
        <v>0</v>
      </c>
      <c r="DD29" s="102"/>
      <c r="DE29" s="23"/>
      <c r="DF29" s="29">
        <f>DD29+DE29</f>
        <v>0</v>
      </c>
      <c r="DG29" s="102"/>
      <c r="DH29" s="23"/>
      <c r="DI29" s="29">
        <f t="shared" si="470"/>
        <v>0</v>
      </c>
      <c r="DJ29" s="36">
        <f t="shared" si="471"/>
        <v>0</v>
      </c>
      <c r="DK29" s="102"/>
      <c r="DL29" s="23"/>
      <c r="DM29" s="29">
        <f>DK29+DL29</f>
        <v>0</v>
      </c>
      <c r="DN29" s="102"/>
      <c r="DO29" s="23"/>
      <c r="DP29" s="29">
        <f t="shared" si="473"/>
        <v>0</v>
      </c>
      <c r="DQ29" s="36">
        <f t="shared" si="474"/>
        <v>0</v>
      </c>
      <c r="DR29" s="102"/>
      <c r="DS29" s="23"/>
      <c r="DT29" s="29">
        <f>DR29+DS29</f>
        <v>0</v>
      </c>
      <c r="DU29" s="102"/>
      <c r="DV29" s="23"/>
      <c r="DW29" s="29">
        <f t="shared" si="476"/>
        <v>0</v>
      </c>
      <c r="DX29" s="36">
        <f t="shared" si="477"/>
        <v>0</v>
      </c>
      <c r="DY29" s="102"/>
      <c r="DZ29" s="23"/>
      <c r="EA29" s="29">
        <f>DY29+DZ29</f>
        <v>0</v>
      </c>
      <c r="EB29" s="102"/>
      <c r="EC29" s="23"/>
      <c r="ED29" s="29">
        <f t="shared" si="479"/>
        <v>0</v>
      </c>
      <c r="EE29" s="36">
        <f t="shared" si="480"/>
        <v>0</v>
      </c>
      <c r="EF29" s="102"/>
      <c r="EG29" s="23"/>
      <c r="EH29" s="29">
        <f>EF29+EG29</f>
        <v>0</v>
      </c>
      <c r="EI29" s="102"/>
      <c r="EJ29" s="23"/>
      <c r="EK29" s="29">
        <f t="shared" si="482"/>
        <v>0</v>
      </c>
      <c r="EL29" s="36">
        <f t="shared" si="483"/>
        <v>0</v>
      </c>
      <c r="EM29" s="17">
        <f>C29+J29+Q29+X29+AE29+AL29+AS29+AZ29+BG29+BN29+BU29+CB29+CI29+CP29+CW29+DD29+DK29+DR29+DY29+EF29</f>
        <v>0</v>
      </c>
      <c r="EN29" s="4">
        <f>D29+K29+R29+Y29+AF29+AM29+AT29+BA29+BH29+BO29+BV29+CC29+CJ29+CQ29+CX29+DE29+DL29+DS29+DZ29+EG29</f>
        <v>0</v>
      </c>
      <c r="EO29" s="29">
        <f>EM29+EN29</f>
        <v>0</v>
      </c>
      <c r="EP29" s="17">
        <f>F29+M29+T29+AA29+AH29+AO29+AV29+BC29+BJ29+BQ29+BX29+CE29+CL29+CS29+CZ29+DG29+DN29+DU29+EB29+EI29</f>
        <v>0</v>
      </c>
      <c r="EQ29" s="4">
        <f>G29+N29+U29+AB29+AI29+AP29+AW29+BD29+BK29+BR29+BY29+CF29+CM29+CT29+DA29+DH29+DO29+DV29+EC29+EJ29</f>
        <v>0</v>
      </c>
      <c r="ER29" s="29">
        <f t="shared" si="487"/>
        <v>0</v>
      </c>
      <c r="ES29" s="36">
        <f t="shared" si="488"/>
        <v>0</v>
      </c>
    </row>
    <row r="30" spans="1:149" ht="14.45" customHeight="1" x14ac:dyDescent="0.25">
      <c r="A30" s="187"/>
      <c r="B30" s="20" t="s">
        <v>22</v>
      </c>
      <c r="C30" s="24">
        <v>115</v>
      </c>
      <c r="D30" s="25">
        <v>115</v>
      </c>
      <c r="E30" s="30">
        <f>AVERAGE(C30:D30)</f>
        <v>115</v>
      </c>
      <c r="F30" s="24">
        <v>115</v>
      </c>
      <c r="G30" s="25">
        <v>115</v>
      </c>
      <c r="H30" s="30">
        <f>AVERAGE(F30:G30)</f>
        <v>115</v>
      </c>
      <c r="I30" s="37">
        <f>AVERAGE(E30,H30)</f>
        <v>115</v>
      </c>
      <c r="J30" s="24">
        <v>115</v>
      </c>
      <c r="K30" s="25">
        <v>115</v>
      </c>
      <c r="L30" s="30">
        <f>AVERAGE(J30:K30)</f>
        <v>115</v>
      </c>
      <c r="M30" s="24">
        <v>115</v>
      </c>
      <c r="N30" s="25">
        <v>115</v>
      </c>
      <c r="O30" s="30">
        <f>AVERAGE(M30:N30)</f>
        <v>115</v>
      </c>
      <c r="P30" s="37">
        <f>AVERAGE(L30,O30)</f>
        <v>115</v>
      </c>
      <c r="Q30" s="24">
        <v>115</v>
      </c>
      <c r="R30" s="25">
        <v>115</v>
      </c>
      <c r="S30" s="30">
        <f>AVERAGE(Q30:R30)</f>
        <v>115</v>
      </c>
      <c r="T30" s="24">
        <v>115</v>
      </c>
      <c r="U30" s="25">
        <v>115</v>
      </c>
      <c r="V30" s="30">
        <f>AVERAGE(T30:U30)</f>
        <v>115</v>
      </c>
      <c r="W30" s="37">
        <f>AVERAGE(S30,V30)</f>
        <v>115</v>
      </c>
      <c r="X30" s="24">
        <v>115</v>
      </c>
      <c r="Y30" s="25">
        <v>115</v>
      </c>
      <c r="Z30" s="30">
        <f>AVERAGE(X30:Y30)</f>
        <v>115</v>
      </c>
      <c r="AA30" s="24">
        <v>115</v>
      </c>
      <c r="AB30" s="25">
        <v>115</v>
      </c>
      <c r="AC30" s="30">
        <f>AVERAGE(AA30:AB30)</f>
        <v>115</v>
      </c>
      <c r="AD30" s="37">
        <f>AVERAGE(Z30,AC30)</f>
        <v>115</v>
      </c>
      <c r="AE30" s="24">
        <v>115</v>
      </c>
      <c r="AF30" s="25">
        <v>115</v>
      </c>
      <c r="AG30" s="30">
        <f>AVERAGE(AE30:AF30)</f>
        <v>115</v>
      </c>
      <c r="AH30" s="24">
        <v>115</v>
      </c>
      <c r="AI30" s="25">
        <v>115</v>
      </c>
      <c r="AJ30" s="30">
        <f>AVERAGE(AH30:AI30)</f>
        <v>115</v>
      </c>
      <c r="AK30" s="37">
        <f>AVERAGE(AG30,AJ30)</f>
        <v>115</v>
      </c>
      <c r="AL30" s="24">
        <v>115</v>
      </c>
      <c r="AM30" s="25">
        <v>115</v>
      </c>
      <c r="AN30" s="30">
        <f>AVERAGE(AL30:AM30)</f>
        <v>115</v>
      </c>
      <c r="AO30" s="24">
        <v>115</v>
      </c>
      <c r="AP30" s="25">
        <v>115</v>
      </c>
      <c r="AQ30" s="30">
        <f>AVERAGE(AO30:AP30)</f>
        <v>115</v>
      </c>
      <c r="AR30" s="37">
        <f>AVERAGE(AN30,AQ30)</f>
        <v>115</v>
      </c>
      <c r="AS30" s="24">
        <v>115</v>
      </c>
      <c r="AT30" s="25">
        <v>115</v>
      </c>
      <c r="AU30" s="30">
        <f>AVERAGE(AS30:AT30)</f>
        <v>115</v>
      </c>
      <c r="AV30" s="24">
        <v>115</v>
      </c>
      <c r="AW30" s="25">
        <v>115</v>
      </c>
      <c r="AX30" s="30">
        <f>AVERAGE(AV30:AW30)</f>
        <v>115</v>
      </c>
      <c r="AY30" s="37">
        <f>AVERAGE(AU30,AX30)</f>
        <v>115</v>
      </c>
      <c r="AZ30" s="175">
        <v>115</v>
      </c>
      <c r="BA30" s="25">
        <v>115</v>
      </c>
      <c r="BB30" s="30">
        <f>AVERAGE(AZ30:BA30)</f>
        <v>115</v>
      </c>
      <c r="BC30" s="175">
        <v>115</v>
      </c>
      <c r="BD30" s="25">
        <v>115</v>
      </c>
      <c r="BE30" s="30">
        <f>AVERAGE(BC30:BD30)</f>
        <v>115</v>
      </c>
      <c r="BF30" s="37">
        <f>AVERAGE(BB30,BE30)</f>
        <v>115</v>
      </c>
      <c r="BG30" s="175">
        <v>115</v>
      </c>
      <c r="BH30" s="25">
        <v>115</v>
      </c>
      <c r="BI30" s="30">
        <f>AVERAGE(BG30:BH30)</f>
        <v>115</v>
      </c>
      <c r="BJ30" s="175">
        <v>115</v>
      </c>
      <c r="BK30" s="25">
        <v>115</v>
      </c>
      <c r="BL30" s="30">
        <f>AVERAGE(BJ30:BK30)</f>
        <v>115</v>
      </c>
      <c r="BM30" s="37">
        <f>AVERAGE(BI30,BL30)</f>
        <v>115</v>
      </c>
      <c r="BN30" s="175">
        <v>115</v>
      </c>
      <c r="BO30" s="25">
        <v>115</v>
      </c>
      <c r="BP30" s="30">
        <f>AVERAGE(BN30:BO30)</f>
        <v>115</v>
      </c>
      <c r="BQ30" s="175">
        <v>115</v>
      </c>
      <c r="BR30" s="25">
        <v>115</v>
      </c>
      <c r="BS30" s="30">
        <f>AVERAGE(BQ30:BR30)</f>
        <v>115</v>
      </c>
      <c r="BT30" s="37">
        <f>AVERAGE(BP30,BS30)</f>
        <v>115</v>
      </c>
      <c r="BU30" s="175">
        <v>115</v>
      </c>
      <c r="BV30" s="25">
        <v>115</v>
      </c>
      <c r="BW30" s="30">
        <f>AVERAGE(BU30:BV30)</f>
        <v>115</v>
      </c>
      <c r="BX30" s="175">
        <v>115</v>
      </c>
      <c r="BY30" s="25">
        <v>115</v>
      </c>
      <c r="BZ30" s="30">
        <f>AVERAGE(BX30:BY30)</f>
        <v>115</v>
      </c>
      <c r="CA30" s="37">
        <f>AVERAGE(BW30,BZ30)</f>
        <v>115</v>
      </c>
      <c r="CB30" s="24">
        <v>115</v>
      </c>
      <c r="CC30" s="25">
        <v>115</v>
      </c>
      <c r="CD30" s="30">
        <f>AVERAGE(CB30:CC30)</f>
        <v>115</v>
      </c>
      <c r="CE30" s="24">
        <v>115</v>
      </c>
      <c r="CF30" s="25">
        <v>115</v>
      </c>
      <c r="CG30" s="30">
        <f>AVERAGE(CE30:CF30)</f>
        <v>115</v>
      </c>
      <c r="CH30" s="37">
        <f>AVERAGE(CD30,CG30)</f>
        <v>115</v>
      </c>
      <c r="CI30" s="24">
        <v>115</v>
      </c>
      <c r="CJ30" s="25">
        <v>115</v>
      </c>
      <c r="CK30" s="30">
        <f>AVERAGE(CI30:CJ30)</f>
        <v>115</v>
      </c>
      <c r="CL30" s="24">
        <v>115</v>
      </c>
      <c r="CM30" s="25">
        <v>115</v>
      </c>
      <c r="CN30" s="30">
        <f>AVERAGE(CL30:CM30)</f>
        <v>115</v>
      </c>
      <c r="CO30" s="37">
        <f>AVERAGE(CK30,CN30)</f>
        <v>115</v>
      </c>
      <c r="CP30" s="24">
        <v>115</v>
      </c>
      <c r="CQ30" s="25">
        <v>115</v>
      </c>
      <c r="CR30" s="30">
        <f>AVERAGE(CP30:CQ30)</f>
        <v>115</v>
      </c>
      <c r="CS30" s="24">
        <v>115</v>
      </c>
      <c r="CT30" s="25">
        <v>115</v>
      </c>
      <c r="CU30" s="30">
        <f>AVERAGE(CS30:CT30)</f>
        <v>115</v>
      </c>
      <c r="CV30" s="37">
        <f>AVERAGE(CR30,CU30)</f>
        <v>115</v>
      </c>
      <c r="CW30" s="175">
        <v>115</v>
      </c>
      <c r="CX30" s="25">
        <v>115</v>
      </c>
      <c r="CY30" s="30">
        <f>AVERAGE(CW30:CX30)</f>
        <v>115</v>
      </c>
      <c r="CZ30" s="175">
        <v>115</v>
      </c>
      <c r="DA30" s="25">
        <v>115</v>
      </c>
      <c r="DB30" s="30">
        <f>AVERAGE(CZ30:DA30)</f>
        <v>115</v>
      </c>
      <c r="DC30" s="37">
        <f>AVERAGE(CY30,DB30)</f>
        <v>115</v>
      </c>
      <c r="DD30" s="175">
        <v>115</v>
      </c>
      <c r="DE30" s="25">
        <v>115</v>
      </c>
      <c r="DF30" s="30">
        <f>AVERAGE(DD30:DE30)</f>
        <v>115</v>
      </c>
      <c r="DG30" s="175">
        <v>115</v>
      </c>
      <c r="DH30" s="25">
        <v>115</v>
      </c>
      <c r="DI30" s="30">
        <f>AVERAGE(DG30:DH30)</f>
        <v>115</v>
      </c>
      <c r="DJ30" s="37">
        <f>AVERAGE(DF30,DI30)</f>
        <v>115</v>
      </c>
      <c r="DK30" s="175">
        <v>115</v>
      </c>
      <c r="DL30" s="25">
        <v>115</v>
      </c>
      <c r="DM30" s="30">
        <f>AVERAGE(DK30:DL30)</f>
        <v>115</v>
      </c>
      <c r="DN30" s="175">
        <v>115</v>
      </c>
      <c r="DO30" s="25">
        <v>115</v>
      </c>
      <c r="DP30" s="30">
        <f>AVERAGE(DN30:DO30)</f>
        <v>115</v>
      </c>
      <c r="DQ30" s="37">
        <f>AVERAGE(DM30,DP30)</f>
        <v>115</v>
      </c>
      <c r="DR30" s="175">
        <v>115</v>
      </c>
      <c r="DS30" s="25">
        <v>115</v>
      </c>
      <c r="DT30" s="30">
        <f>AVERAGE(DR30:DS30)</f>
        <v>115</v>
      </c>
      <c r="DU30" s="175">
        <v>115</v>
      </c>
      <c r="DV30" s="25">
        <v>115</v>
      </c>
      <c r="DW30" s="30">
        <f>AVERAGE(DU30:DV30)</f>
        <v>115</v>
      </c>
      <c r="DX30" s="37">
        <f>AVERAGE(DT30,DW30)</f>
        <v>115</v>
      </c>
      <c r="DY30" s="175">
        <v>115</v>
      </c>
      <c r="DZ30" s="25">
        <v>115</v>
      </c>
      <c r="EA30" s="30">
        <f>AVERAGE(DY30:DZ30)</f>
        <v>115</v>
      </c>
      <c r="EB30" s="175">
        <v>115</v>
      </c>
      <c r="EC30" s="25">
        <v>115</v>
      </c>
      <c r="ED30" s="30">
        <f>AVERAGE(EB30:EC30)</f>
        <v>115</v>
      </c>
      <c r="EE30" s="37">
        <f>AVERAGE(EA30,ED30)</f>
        <v>115</v>
      </c>
      <c r="EF30" s="175">
        <v>115</v>
      </c>
      <c r="EG30" s="25">
        <v>115</v>
      </c>
      <c r="EH30" s="30">
        <f>AVERAGE(EF30:EG30)</f>
        <v>115</v>
      </c>
      <c r="EI30" s="175">
        <v>115</v>
      </c>
      <c r="EJ30" s="25">
        <v>115</v>
      </c>
      <c r="EK30" s="30">
        <f>AVERAGE(EI30:EJ30)</f>
        <v>115</v>
      </c>
      <c r="EL30" s="37">
        <f>AVERAGE(EH30,EK30)</f>
        <v>115</v>
      </c>
      <c r="EM30" s="24">
        <v>115</v>
      </c>
      <c r="EN30" s="25">
        <v>115</v>
      </c>
      <c r="EO30" s="30">
        <v>115</v>
      </c>
      <c r="EP30" s="24">
        <v>115</v>
      </c>
      <c r="EQ30" s="25">
        <v>115</v>
      </c>
      <c r="ER30" s="30">
        <v>115</v>
      </c>
      <c r="ES30" s="37">
        <v>115</v>
      </c>
    </row>
    <row r="31" spans="1:149" ht="15" customHeight="1" thickBot="1" x14ac:dyDescent="0.3">
      <c r="A31" s="188"/>
      <c r="B31" s="16" t="s">
        <v>6</v>
      </c>
      <c r="C31" s="26">
        <f>C30*C29</f>
        <v>0</v>
      </c>
      <c r="D31" s="27">
        <f>D30*D29</f>
        <v>0</v>
      </c>
      <c r="E31" s="28">
        <f t="shared" ref="E31" si="489">C31+D31</f>
        <v>0</v>
      </c>
      <c r="F31" s="26">
        <f>F30*F29</f>
        <v>0</v>
      </c>
      <c r="G31" s="27">
        <f>G30*G29</f>
        <v>0</v>
      </c>
      <c r="H31" s="28">
        <f t="shared" ref="H31" si="490">F31+G31</f>
        <v>0</v>
      </c>
      <c r="I31" s="38">
        <f t="shared" si="47"/>
        <v>0</v>
      </c>
      <c r="J31" s="26">
        <f>J30*J29</f>
        <v>0</v>
      </c>
      <c r="K31" s="27">
        <f>K30*K29</f>
        <v>0</v>
      </c>
      <c r="L31" s="28">
        <f t="shared" ref="L31" si="491">J31+K31</f>
        <v>0</v>
      </c>
      <c r="M31" s="26">
        <f>M30*M29</f>
        <v>0</v>
      </c>
      <c r="N31" s="27">
        <f>N30*N29</f>
        <v>0</v>
      </c>
      <c r="O31" s="28">
        <f t="shared" ref="O31" si="492">M31+N31</f>
        <v>0</v>
      </c>
      <c r="P31" s="38">
        <f t="shared" ref="P31" si="493">L31+O31</f>
        <v>0</v>
      </c>
      <c r="Q31" s="26">
        <f>Q30*Q29</f>
        <v>0</v>
      </c>
      <c r="R31" s="27">
        <f>R30*R29</f>
        <v>0</v>
      </c>
      <c r="S31" s="28">
        <f t="shared" ref="S31" si="494">Q31+R31</f>
        <v>0</v>
      </c>
      <c r="T31" s="26">
        <f>T30*T29</f>
        <v>0</v>
      </c>
      <c r="U31" s="27">
        <f>U30*U29</f>
        <v>0</v>
      </c>
      <c r="V31" s="28">
        <f t="shared" ref="V31" si="495">T31+U31</f>
        <v>0</v>
      </c>
      <c r="W31" s="38">
        <f t="shared" ref="W31" si="496">S31+V31</f>
        <v>0</v>
      </c>
      <c r="X31" s="26">
        <f>X30*X29</f>
        <v>0</v>
      </c>
      <c r="Y31" s="27">
        <f>Y30*Y29</f>
        <v>0</v>
      </c>
      <c r="Z31" s="28">
        <f t="shared" ref="Z31" si="497">X31+Y31</f>
        <v>0</v>
      </c>
      <c r="AA31" s="26">
        <f>AA30*AA29</f>
        <v>0</v>
      </c>
      <c r="AB31" s="27">
        <f>AB30*AB29</f>
        <v>0</v>
      </c>
      <c r="AC31" s="28">
        <f t="shared" ref="AC31" si="498">AA31+AB31</f>
        <v>0</v>
      </c>
      <c r="AD31" s="38">
        <f t="shared" ref="AD31" si="499">Z31+AC31</f>
        <v>0</v>
      </c>
      <c r="AE31" s="26">
        <f>AE30*AE29</f>
        <v>0</v>
      </c>
      <c r="AF31" s="27">
        <f>AF30*AF29</f>
        <v>0</v>
      </c>
      <c r="AG31" s="28">
        <f t="shared" ref="AG31" si="500">AE31+AF31</f>
        <v>0</v>
      </c>
      <c r="AH31" s="26">
        <f>AH30*AH29</f>
        <v>0</v>
      </c>
      <c r="AI31" s="27">
        <f>AI30*AI29</f>
        <v>0</v>
      </c>
      <c r="AJ31" s="28">
        <f t="shared" ref="AJ31" si="501">AH31+AI31</f>
        <v>0</v>
      </c>
      <c r="AK31" s="38">
        <f t="shared" ref="AK31" si="502">AG31+AJ31</f>
        <v>0</v>
      </c>
      <c r="AL31" s="26">
        <f>AL30*AL29</f>
        <v>0</v>
      </c>
      <c r="AM31" s="27">
        <f>AM30*AM29</f>
        <v>0</v>
      </c>
      <c r="AN31" s="28">
        <f t="shared" ref="AN31" si="503">AL31+AM31</f>
        <v>0</v>
      </c>
      <c r="AO31" s="26">
        <f>AO30*AO29</f>
        <v>0</v>
      </c>
      <c r="AP31" s="27">
        <f>AP30*AP29</f>
        <v>0</v>
      </c>
      <c r="AQ31" s="28">
        <f t="shared" ref="AQ31" si="504">AO31+AP31</f>
        <v>0</v>
      </c>
      <c r="AR31" s="38">
        <f t="shared" ref="AR31" si="505">AN31+AQ31</f>
        <v>0</v>
      </c>
      <c r="AS31" s="26">
        <f>AS30*AS29</f>
        <v>0</v>
      </c>
      <c r="AT31" s="27">
        <f>AT30*AT29</f>
        <v>0</v>
      </c>
      <c r="AU31" s="28">
        <f t="shared" ref="AU31" si="506">AS31+AT31</f>
        <v>0</v>
      </c>
      <c r="AV31" s="26">
        <f>AV30*AV29</f>
        <v>0</v>
      </c>
      <c r="AW31" s="27">
        <f>AW30*AW29</f>
        <v>0</v>
      </c>
      <c r="AX31" s="28">
        <f t="shared" ref="AX31" si="507">AV31+AW31</f>
        <v>0</v>
      </c>
      <c r="AY31" s="38">
        <f t="shared" ref="AY31" si="508">AU31+AX31</f>
        <v>0</v>
      </c>
      <c r="AZ31" s="176">
        <f>AZ30*AZ29</f>
        <v>0</v>
      </c>
      <c r="BA31" s="27">
        <f>BA30*BA29</f>
        <v>0</v>
      </c>
      <c r="BB31" s="28">
        <f t="shared" ref="BB31" si="509">AZ31+BA31</f>
        <v>0</v>
      </c>
      <c r="BC31" s="176">
        <f>BC30*BC29</f>
        <v>0</v>
      </c>
      <c r="BD31" s="27">
        <f>BD30*BD29</f>
        <v>0</v>
      </c>
      <c r="BE31" s="28">
        <f t="shared" ref="BE31" si="510">BC31+BD31</f>
        <v>0</v>
      </c>
      <c r="BF31" s="38">
        <f t="shared" ref="BF31" si="511">BB31+BE31</f>
        <v>0</v>
      </c>
      <c r="BG31" s="176">
        <f>BG30*BG29</f>
        <v>0</v>
      </c>
      <c r="BH31" s="27">
        <f>BH30*BH29</f>
        <v>0</v>
      </c>
      <c r="BI31" s="28">
        <f t="shared" ref="BI31" si="512">BG31+BH31</f>
        <v>0</v>
      </c>
      <c r="BJ31" s="176">
        <f>BJ30*BJ29</f>
        <v>0</v>
      </c>
      <c r="BK31" s="27">
        <f>BK30*BK29</f>
        <v>0</v>
      </c>
      <c r="BL31" s="28">
        <f t="shared" ref="BL31" si="513">BJ31+BK31</f>
        <v>0</v>
      </c>
      <c r="BM31" s="38">
        <f t="shared" ref="BM31" si="514">BI31+BL31</f>
        <v>0</v>
      </c>
      <c r="BN31" s="176">
        <f>BN30*BN29</f>
        <v>0</v>
      </c>
      <c r="BO31" s="27">
        <f>BO30*BO29</f>
        <v>0</v>
      </c>
      <c r="BP31" s="28">
        <f t="shared" ref="BP31" si="515">BN31+BO31</f>
        <v>0</v>
      </c>
      <c r="BQ31" s="176">
        <f>BQ30*BQ29</f>
        <v>0</v>
      </c>
      <c r="BR31" s="27">
        <f>BR30*BR29</f>
        <v>0</v>
      </c>
      <c r="BS31" s="28">
        <f t="shared" ref="BS31" si="516">BQ31+BR31</f>
        <v>0</v>
      </c>
      <c r="BT31" s="38">
        <f t="shared" ref="BT31" si="517">BP31+BS31</f>
        <v>0</v>
      </c>
      <c r="BU31" s="176">
        <f>BU30*BU29</f>
        <v>0</v>
      </c>
      <c r="BV31" s="27">
        <f>BV30*BV29</f>
        <v>0</v>
      </c>
      <c r="BW31" s="28">
        <f t="shared" ref="BW31" si="518">BU31+BV31</f>
        <v>0</v>
      </c>
      <c r="BX31" s="176">
        <f>BX30*BX29</f>
        <v>0</v>
      </c>
      <c r="BY31" s="27">
        <f>BY30*BY29</f>
        <v>0</v>
      </c>
      <c r="BZ31" s="28">
        <f t="shared" ref="BZ31" si="519">BX31+BY31</f>
        <v>0</v>
      </c>
      <c r="CA31" s="38">
        <f t="shared" ref="CA31" si="520">BW31+BZ31</f>
        <v>0</v>
      </c>
      <c r="CB31" s="26">
        <f>CB30*CB29</f>
        <v>0</v>
      </c>
      <c r="CC31" s="27">
        <f>CC30*CC29</f>
        <v>0</v>
      </c>
      <c r="CD31" s="28">
        <f t="shared" ref="CD31" si="521">CB31+CC31</f>
        <v>0</v>
      </c>
      <c r="CE31" s="26">
        <f>CE30*CE29</f>
        <v>0</v>
      </c>
      <c r="CF31" s="27">
        <f>CF30*CF29</f>
        <v>0</v>
      </c>
      <c r="CG31" s="28">
        <f t="shared" ref="CG31" si="522">CE31+CF31</f>
        <v>0</v>
      </c>
      <c r="CH31" s="38">
        <f t="shared" ref="CH31" si="523">CD31+CG31</f>
        <v>0</v>
      </c>
      <c r="CI31" s="26">
        <f>CI30*CI29</f>
        <v>0</v>
      </c>
      <c r="CJ31" s="27">
        <f>CJ30*CJ29</f>
        <v>0</v>
      </c>
      <c r="CK31" s="28">
        <f t="shared" ref="CK31" si="524">CI31+CJ31</f>
        <v>0</v>
      </c>
      <c r="CL31" s="26">
        <f>CL30*CL29</f>
        <v>0</v>
      </c>
      <c r="CM31" s="27">
        <f>CM30*CM29</f>
        <v>0</v>
      </c>
      <c r="CN31" s="28">
        <f t="shared" ref="CN31" si="525">CL31+CM31</f>
        <v>0</v>
      </c>
      <c r="CO31" s="38">
        <f t="shared" ref="CO31" si="526">CK31+CN31</f>
        <v>0</v>
      </c>
      <c r="CP31" s="26">
        <f>CP30*CP29</f>
        <v>0</v>
      </c>
      <c r="CQ31" s="27">
        <f>CQ30*CQ29</f>
        <v>0</v>
      </c>
      <c r="CR31" s="28">
        <f t="shared" ref="CR31" si="527">CP31+CQ31</f>
        <v>0</v>
      </c>
      <c r="CS31" s="26">
        <f>CS30*CS29</f>
        <v>0</v>
      </c>
      <c r="CT31" s="27">
        <f>CT30*CT29</f>
        <v>0</v>
      </c>
      <c r="CU31" s="28">
        <f t="shared" ref="CU31" si="528">CS31+CT31</f>
        <v>0</v>
      </c>
      <c r="CV31" s="38">
        <f t="shared" ref="CV31" si="529">CR31+CU31</f>
        <v>0</v>
      </c>
      <c r="CW31" s="176">
        <f>CW30*CW29</f>
        <v>0</v>
      </c>
      <c r="CX31" s="27">
        <f>CX30*CX29</f>
        <v>0</v>
      </c>
      <c r="CY31" s="28">
        <f t="shared" ref="CY31" si="530">CW31+CX31</f>
        <v>0</v>
      </c>
      <c r="CZ31" s="176">
        <f>CZ30*CZ29</f>
        <v>0</v>
      </c>
      <c r="DA31" s="27">
        <f>DA30*DA29</f>
        <v>0</v>
      </c>
      <c r="DB31" s="28">
        <f t="shared" ref="DB31:DB32" si="531">CZ31+DA31</f>
        <v>0</v>
      </c>
      <c r="DC31" s="38">
        <f t="shared" ref="DC31:DC32" si="532">CY31+DB31</f>
        <v>0</v>
      </c>
      <c r="DD31" s="176">
        <f>DD30*DD29</f>
        <v>0</v>
      </c>
      <c r="DE31" s="27">
        <f>DE30*DE29</f>
        <v>0</v>
      </c>
      <c r="DF31" s="28">
        <f t="shared" ref="DF31" si="533">DD31+DE31</f>
        <v>0</v>
      </c>
      <c r="DG31" s="176">
        <f>DG30*DG29</f>
        <v>0</v>
      </c>
      <c r="DH31" s="27">
        <f>DH30*DH29</f>
        <v>0</v>
      </c>
      <c r="DI31" s="28">
        <f t="shared" ref="DI31:DI32" si="534">DG31+DH31</f>
        <v>0</v>
      </c>
      <c r="DJ31" s="38">
        <f t="shared" ref="DJ31:DJ32" si="535">DF31+DI31</f>
        <v>0</v>
      </c>
      <c r="DK31" s="176">
        <f>DK30*DK29</f>
        <v>0</v>
      </c>
      <c r="DL31" s="27">
        <f>DL30*DL29</f>
        <v>0</v>
      </c>
      <c r="DM31" s="28">
        <f t="shared" ref="DM31" si="536">DK31+DL31</f>
        <v>0</v>
      </c>
      <c r="DN31" s="176">
        <f>DN30*DN29</f>
        <v>0</v>
      </c>
      <c r="DO31" s="27">
        <f>DO30*DO29</f>
        <v>0</v>
      </c>
      <c r="DP31" s="28">
        <f t="shared" ref="DP31:DP32" si="537">DN31+DO31</f>
        <v>0</v>
      </c>
      <c r="DQ31" s="38">
        <f t="shared" ref="DQ31:DQ32" si="538">DM31+DP31</f>
        <v>0</v>
      </c>
      <c r="DR31" s="176">
        <f>DR30*DR29</f>
        <v>0</v>
      </c>
      <c r="DS31" s="27">
        <f>DS30*DS29</f>
        <v>0</v>
      </c>
      <c r="DT31" s="28">
        <f t="shared" ref="DT31" si="539">DR31+DS31</f>
        <v>0</v>
      </c>
      <c r="DU31" s="176">
        <f>DU30*DU29</f>
        <v>0</v>
      </c>
      <c r="DV31" s="27">
        <f>DV30*DV29</f>
        <v>0</v>
      </c>
      <c r="DW31" s="28">
        <f t="shared" ref="DW31:DW32" si="540">DU31+DV31</f>
        <v>0</v>
      </c>
      <c r="DX31" s="38">
        <f t="shared" ref="DX31:DX32" si="541">DT31+DW31</f>
        <v>0</v>
      </c>
      <c r="DY31" s="176">
        <f>DY30*DY29</f>
        <v>0</v>
      </c>
      <c r="DZ31" s="27">
        <f>DZ30*DZ29</f>
        <v>0</v>
      </c>
      <c r="EA31" s="28">
        <f t="shared" ref="EA31" si="542">DY31+DZ31</f>
        <v>0</v>
      </c>
      <c r="EB31" s="176">
        <f>EB30*EB29</f>
        <v>0</v>
      </c>
      <c r="EC31" s="27">
        <f>EC30*EC29</f>
        <v>0</v>
      </c>
      <c r="ED31" s="28">
        <f t="shared" ref="ED31:ED32" si="543">EB31+EC31</f>
        <v>0</v>
      </c>
      <c r="EE31" s="38">
        <f t="shared" ref="EE31:EE32" si="544">EA31+ED31</f>
        <v>0</v>
      </c>
      <c r="EF31" s="176">
        <f>EF30*EF29</f>
        <v>0</v>
      </c>
      <c r="EG31" s="27">
        <f>EG30*EG29</f>
        <v>0</v>
      </c>
      <c r="EH31" s="28">
        <f t="shared" ref="EH31" si="545">EF31+EG31</f>
        <v>0</v>
      </c>
      <c r="EI31" s="176">
        <f>EI30*EI29</f>
        <v>0</v>
      </c>
      <c r="EJ31" s="27">
        <f>EJ30*EJ29</f>
        <v>0</v>
      </c>
      <c r="EK31" s="28">
        <f t="shared" ref="EK31:EK32" si="546">EI31+EJ31</f>
        <v>0</v>
      </c>
      <c r="EL31" s="38">
        <f t="shared" ref="EL31:EL32" si="547">EH31+EK31</f>
        <v>0</v>
      </c>
      <c r="EM31" s="26">
        <f t="shared" ref="EM31:EN31" si="548">EM30*EM29</f>
        <v>0</v>
      </c>
      <c r="EN31" s="27">
        <f t="shared" si="548"/>
        <v>0</v>
      </c>
      <c r="EO31" s="28">
        <f t="shared" ref="EO31" si="549">EM31+EN31</f>
        <v>0</v>
      </c>
      <c r="EP31" s="26">
        <f t="shared" ref="EP31:EQ31" si="550">EP30*EP29</f>
        <v>0</v>
      </c>
      <c r="EQ31" s="27">
        <f t="shared" si="550"/>
        <v>0</v>
      </c>
      <c r="ER31" s="28">
        <f t="shared" ref="ER31:ER32" si="551">EP31+EQ31</f>
        <v>0</v>
      </c>
      <c r="ES31" s="38">
        <f t="shared" ref="ES31:ES32" si="552">EO31+ER31</f>
        <v>0</v>
      </c>
    </row>
    <row r="32" spans="1:149" ht="14.45" customHeight="1" x14ac:dyDescent="0.25">
      <c r="A32" s="186">
        <v>45303</v>
      </c>
      <c r="B32" s="15" t="s">
        <v>5</v>
      </c>
      <c r="C32" s="102"/>
      <c r="D32" s="23"/>
      <c r="E32" s="29">
        <f>C32+D32</f>
        <v>0</v>
      </c>
      <c r="F32" s="102"/>
      <c r="G32" s="23"/>
      <c r="H32" s="29">
        <f>F32+G32</f>
        <v>0</v>
      </c>
      <c r="I32" s="36">
        <f>E32+H32</f>
        <v>0</v>
      </c>
      <c r="J32" s="102"/>
      <c r="K32" s="23"/>
      <c r="L32" s="18">
        <f>J32+K32</f>
        <v>0</v>
      </c>
      <c r="M32" s="102"/>
      <c r="N32" s="23"/>
      <c r="O32" s="29">
        <f>M32+N32</f>
        <v>0</v>
      </c>
      <c r="P32" s="36">
        <f>L32+O32</f>
        <v>0</v>
      </c>
      <c r="Q32" s="102"/>
      <c r="R32" s="23"/>
      <c r="S32" s="29">
        <f>Q32+R32</f>
        <v>0</v>
      </c>
      <c r="T32" s="102"/>
      <c r="U32" s="23"/>
      <c r="V32" s="29">
        <f>T32+U32</f>
        <v>0</v>
      </c>
      <c r="W32" s="36">
        <f>S32+V32</f>
        <v>0</v>
      </c>
      <c r="X32" s="102"/>
      <c r="Y32" s="23"/>
      <c r="Z32" s="29">
        <f>X32+Y32</f>
        <v>0</v>
      </c>
      <c r="AA32" s="102"/>
      <c r="AB32" s="23"/>
      <c r="AC32" s="29">
        <f>AA32+AB32</f>
        <v>0</v>
      </c>
      <c r="AD32" s="36">
        <f>Z32+AC32</f>
        <v>0</v>
      </c>
      <c r="AE32" s="102"/>
      <c r="AF32" s="23"/>
      <c r="AG32" s="29">
        <f>AE32+AF32</f>
        <v>0</v>
      </c>
      <c r="AH32" s="102"/>
      <c r="AI32" s="23"/>
      <c r="AJ32" s="29">
        <f>AH32+AI32</f>
        <v>0</v>
      </c>
      <c r="AK32" s="36">
        <f>AG32+AJ32</f>
        <v>0</v>
      </c>
      <c r="AL32" s="102"/>
      <c r="AM32" s="23"/>
      <c r="AN32" s="29">
        <f>AL32+AM32</f>
        <v>0</v>
      </c>
      <c r="AO32" s="102"/>
      <c r="AP32" s="23"/>
      <c r="AQ32" s="29">
        <f>AO32+AP32</f>
        <v>0</v>
      </c>
      <c r="AR32" s="36">
        <f>AN32+AQ32</f>
        <v>0</v>
      </c>
      <c r="AS32" s="102"/>
      <c r="AT32" s="23"/>
      <c r="AU32" s="29">
        <f>AS32+AT32</f>
        <v>0</v>
      </c>
      <c r="AV32" s="102"/>
      <c r="AW32" s="23"/>
      <c r="AX32" s="29">
        <f>AV32+AW32</f>
        <v>0</v>
      </c>
      <c r="AY32" s="36">
        <f>AU32+AX32</f>
        <v>0</v>
      </c>
      <c r="AZ32" s="102"/>
      <c r="BA32" s="23"/>
      <c r="BB32" s="29">
        <f>AZ32+BA32</f>
        <v>0</v>
      </c>
      <c r="BC32" s="102"/>
      <c r="BD32" s="23"/>
      <c r="BE32" s="29">
        <f>BC32+BD32</f>
        <v>0</v>
      </c>
      <c r="BF32" s="36">
        <f>BB32+BE32</f>
        <v>0</v>
      </c>
      <c r="BG32" s="102"/>
      <c r="BH32" s="23"/>
      <c r="BI32" s="29">
        <f>BG32+BH32</f>
        <v>0</v>
      </c>
      <c r="BJ32" s="102"/>
      <c r="BK32" s="23"/>
      <c r="BL32" s="29">
        <f>BJ32+BK32</f>
        <v>0</v>
      </c>
      <c r="BM32" s="36">
        <f>BI32+BL32</f>
        <v>0</v>
      </c>
      <c r="BN32" s="102"/>
      <c r="BO32" s="23"/>
      <c r="BP32" s="29">
        <f>BN32+BO32</f>
        <v>0</v>
      </c>
      <c r="BQ32" s="102"/>
      <c r="BR32" s="23"/>
      <c r="BS32" s="29">
        <f>BQ32+BR32</f>
        <v>0</v>
      </c>
      <c r="BT32" s="36">
        <f>BP32+BS32</f>
        <v>0</v>
      </c>
      <c r="BU32" s="102"/>
      <c r="BV32" s="23"/>
      <c r="BW32" s="29">
        <f>BU32+BV32</f>
        <v>0</v>
      </c>
      <c r="BX32" s="102"/>
      <c r="BY32" s="23"/>
      <c r="BZ32" s="29">
        <f>BX32+BY32</f>
        <v>0</v>
      </c>
      <c r="CA32" s="36">
        <f>BW32+BZ32</f>
        <v>0</v>
      </c>
      <c r="CB32" s="102"/>
      <c r="CC32" s="23"/>
      <c r="CD32" s="29">
        <f>CB32+CC32</f>
        <v>0</v>
      </c>
      <c r="CE32" s="102"/>
      <c r="CF32" s="23"/>
      <c r="CG32" s="29">
        <f>CE32+CF32</f>
        <v>0</v>
      </c>
      <c r="CH32" s="36">
        <f>CD32+CG32</f>
        <v>0</v>
      </c>
      <c r="CI32" s="102"/>
      <c r="CJ32" s="23"/>
      <c r="CK32" s="29">
        <f>CI32+CJ32</f>
        <v>0</v>
      </c>
      <c r="CL32" s="102"/>
      <c r="CM32" s="23"/>
      <c r="CN32" s="29">
        <f>CL32+CM32</f>
        <v>0</v>
      </c>
      <c r="CO32" s="36">
        <f>CK32+CN32</f>
        <v>0</v>
      </c>
      <c r="CP32" s="102"/>
      <c r="CQ32" s="23"/>
      <c r="CR32" s="29">
        <f>CP32+CQ32</f>
        <v>0</v>
      </c>
      <c r="CS32" s="102"/>
      <c r="CT32" s="23"/>
      <c r="CU32" s="29">
        <f>CS32+CT32</f>
        <v>0</v>
      </c>
      <c r="CV32" s="36">
        <f>CR32+CU32</f>
        <v>0</v>
      </c>
      <c r="CW32" s="102"/>
      <c r="CX32" s="23"/>
      <c r="CY32" s="29">
        <f>CW32+CX32</f>
        <v>0</v>
      </c>
      <c r="CZ32" s="102"/>
      <c r="DA32" s="23"/>
      <c r="DB32" s="29">
        <f t="shared" si="531"/>
        <v>0</v>
      </c>
      <c r="DC32" s="36">
        <f t="shared" si="532"/>
        <v>0</v>
      </c>
      <c r="DD32" s="102"/>
      <c r="DE32" s="23"/>
      <c r="DF32" s="29">
        <f>DD32+DE32</f>
        <v>0</v>
      </c>
      <c r="DG32" s="102"/>
      <c r="DH32" s="23"/>
      <c r="DI32" s="29">
        <f t="shared" si="534"/>
        <v>0</v>
      </c>
      <c r="DJ32" s="36">
        <f t="shared" si="535"/>
        <v>0</v>
      </c>
      <c r="DK32" s="102"/>
      <c r="DL32" s="23"/>
      <c r="DM32" s="29">
        <f>DK32+DL32</f>
        <v>0</v>
      </c>
      <c r="DN32" s="102"/>
      <c r="DO32" s="23"/>
      <c r="DP32" s="29">
        <f t="shared" si="537"/>
        <v>0</v>
      </c>
      <c r="DQ32" s="36">
        <f t="shared" si="538"/>
        <v>0</v>
      </c>
      <c r="DR32" s="102"/>
      <c r="DS32" s="23"/>
      <c r="DT32" s="29">
        <f>DR32+DS32</f>
        <v>0</v>
      </c>
      <c r="DU32" s="102"/>
      <c r="DV32" s="23"/>
      <c r="DW32" s="29">
        <f t="shared" si="540"/>
        <v>0</v>
      </c>
      <c r="DX32" s="36">
        <f t="shared" si="541"/>
        <v>0</v>
      </c>
      <c r="DY32" s="102"/>
      <c r="DZ32" s="23"/>
      <c r="EA32" s="29">
        <f>DY32+DZ32</f>
        <v>0</v>
      </c>
      <c r="EB32" s="102"/>
      <c r="EC32" s="23"/>
      <c r="ED32" s="29">
        <f t="shared" si="543"/>
        <v>0</v>
      </c>
      <c r="EE32" s="36">
        <f t="shared" si="544"/>
        <v>0</v>
      </c>
      <c r="EF32" s="102"/>
      <c r="EG32" s="23"/>
      <c r="EH32" s="29">
        <f>EF32+EG32</f>
        <v>0</v>
      </c>
      <c r="EI32" s="102"/>
      <c r="EJ32" s="23"/>
      <c r="EK32" s="29">
        <f t="shared" si="546"/>
        <v>0</v>
      </c>
      <c r="EL32" s="36">
        <f t="shared" si="547"/>
        <v>0</v>
      </c>
      <c r="EM32" s="17">
        <f>C32+J32+Q32+X32+AE32+AL32+AS32+AZ32+BG32+BN32+BU32+CB32+CI32+CP32+CW32+DD32+DK32+DR32+DY32+EF32</f>
        <v>0</v>
      </c>
      <c r="EN32" s="4">
        <f>D32+K32+R32+Y32+AF32+AM32+AT32+BA32+BH32+BO32+BV32+CC32+CJ32+CQ32+CX32+DE32+DL32+DS32+DZ32+EG32</f>
        <v>0</v>
      </c>
      <c r="EO32" s="29">
        <f>EM32+EN32</f>
        <v>0</v>
      </c>
      <c r="EP32" s="17">
        <f>F32+M32+T32+AA32+AH32+AO32+AV32+BC32+BJ32+BQ32+BX32+CE32+CL32+CS32+CZ32+DG32+DN32+DU32+EB32+EI32</f>
        <v>0</v>
      </c>
      <c r="EQ32" s="4">
        <f>G32+N32+U32+AB32+AI32+AP32+AW32+BD32+BK32+BR32+BY32+CF32+CM32+CT32+DA32+DH32+DO32+DV32+EC32+EJ32</f>
        <v>0</v>
      </c>
      <c r="ER32" s="29">
        <f t="shared" si="551"/>
        <v>0</v>
      </c>
      <c r="ES32" s="36">
        <f t="shared" si="552"/>
        <v>0</v>
      </c>
    </row>
    <row r="33" spans="1:149" ht="14.45" customHeight="1" x14ac:dyDescent="0.25">
      <c r="A33" s="187"/>
      <c r="B33" s="20" t="s">
        <v>22</v>
      </c>
      <c r="C33" s="24">
        <v>115</v>
      </c>
      <c r="D33" s="25">
        <v>115</v>
      </c>
      <c r="E33" s="30">
        <f>AVERAGE(C33:D33)</f>
        <v>115</v>
      </c>
      <c r="F33" s="24">
        <v>115</v>
      </c>
      <c r="G33" s="25">
        <v>115</v>
      </c>
      <c r="H33" s="30">
        <f>AVERAGE(F33:G33)</f>
        <v>115</v>
      </c>
      <c r="I33" s="37">
        <f>AVERAGE(E33,H33)</f>
        <v>115</v>
      </c>
      <c r="J33" s="24">
        <v>115</v>
      </c>
      <c r="K33" s="25">
        <v>115</v>
      </c>
      <c r="L33" s="30">
        <f>AVERAGE(J33:K33)</f>
        <v>115</v>
      </c>
      <c r="M33" s="24">
        <v>115</v>
      </c>
      <c r="N33" s="25">
        <v>115</v>
      </c>
      <c r="O33" s="30">
        <f>AVERAGE(M33:N33)</f>
        <v>115</v>
      </c>
      <c r="P33" s="37">
        <f>AVERAGE(L33,O33)</f>
        <v>115</v>
      </c>
      <c r="Q33" s="24">
        <v>115</v>
      </c>
      <c r="R33" s="25">
        <v>115</v>
      </c>
      <c r="S33" s="30">
        <f>AVERAGE(Q33:R33)</f>
        <v>115</v>
      </c>
      <c r="T33" s="24">
        <v>115</v>
      </c>
      <c r="U33" s="25">
        <v>115</v>
      </c>
      <c r="V33" s="30">
        <f>AVERAGE(T33:U33)</f>
        <v>115</v>
      </c>
      <c r="W33" s="37">
        <f>AVERAGE(S33,V33)</f>
        <v>115</v>
      </c>
      <c r="X33" s="24">
        <v>115</v>
      </c>
      <c r="Y33" s="25">
        <v>115</v>
      </c>
      <c r="Z33" s="30">
        <f>AVERAGE(X33:Y33)</f>
        <v>115</v>
      </c>
      <c r="AA33" s="24">
        <v>115</v>
      </c>
      <c r="AB33" s="25">
        <v>115</v>
      </c>
      <c r="AC33" s="30">
        <f>AVERAGE(AA33:AB33)</f>
        <v>115</v>
      </c>
      <c r="AD33" s="37">
        <f>AVERAGE(Z33,AC33)</f>
        <v>115</v>
      </c>
      <c r="AE33" s="24">
        <v>115</v>
      </c>
      <c r="AF33" s="25">
        <v>115</v>
      </c>
      <c r="AG33" s="30">
        <f>AVERAGE(AE33:AF33)</f>
        <v>115</v>
      </c>
      <c r="AH33" s="24">
        <v>115</v>
      </c>
      <c r="AI33" s="25">
        <v>115</v>
      </c>
      <c r="AJ33" s="30">
        <f>AVERAGE(AH33:AI33)</f>
        <v>115</v>
      </c>
      <c r="AK33" s="37">
        <f>AVERAGE(AG33,AJ33)</f>
        <v>115</v>
      </c>
      <c r="AL33" s="24">
        <v>115</v>
      </c>
      <c r="AM33" s="25">
        <v>115</v>
      </c>
      <c r="AN33" s="30">
        <f>AVERAGE(AL33:AM33)</f>
        <v>115</v>
      </c>
      <c r="AO33" s="24">
        <v>115</v>
      </c>
      <c r="AP33" s="25">
        <v>115</v>
      </c>
      <c r="AQ33" s="30">
        <f>AVERAGE(AO33:AP33)</f>
        <v>115</v>
      </c>
      <c r="AR33" s="37">
        <f>AVERAGE(AN33,AQ33)</f>
        <v>115</v>
      </c>
      <c r="AS33" s="24">
        <v>115</v>
      </c>
      <c r="AT33" s="25">
        <v>115</v>
      </c>
      <c r="AU33" s="30">
        <f>AVERAGE(AS33:AT33)</f>
        <v>115</v>
      </c>
      <c r="AV33" s="24">
        <v>115</v>
      </c>
      <c r="AW33" s="25">
        <v>115</v>
      </c>
      <c r="AX33" s="30">
        <f>AVERAGE(AV33:AW33)</f>
        <v>115</v>
      </c>
      <c r="AY33" s="37">
        <f>AVERAGE(AU33,AX33)</f>
        <v>115</v>
      </c>
      <c r="AZ33" s="175">
        <v>115</v>
      </c>
      <c r="BA33" s="25">
        <v>115</v>
      </c>
      <c r="BB33" s="30">
        <f>AVERAGE(AZ33:BA33)</f>
        <v>115</v>
      </c>
      <c r="BC33" s="175">
        <v>115</v>
      </c>
      <c r="BD33" s="25">
        <v>115</v>
      </c>
      <c r="BE33" s="30">
        <f>AVERAGE(BC33:BD33)</f>
        <v>115</v>
      </c>
      <c r="BF33" s="37">
        <f>AVERAGE(BB33,BE33)</f>
        <v>115</v>
      </c>
      <c r="BG33" s="175">
        <v>115</v>
      </c>
      <c r="BH33" s="25">
        <v>115</v>
      </c>
      <c r="BI33" s="30">
        <f>AVERAGE(BG33:BH33)</f>
        <v>115</v>
      </c>
      <c r="BJ33" s="175">
        <v>115</v>
      </c>
      <c r="BK33" s="25">
        <v>115</v>
      </c>
      <c r="BL33" s="30">
        <f>AVERAGE(BJ33:BK33)</f>
        <v>115</v>
      </c>
      <c r="BM33" s="37">
        <f>AVERAGE(BI33,BL33)</f>
        <v>115</v>
      </c>
      <c r="BN33" s="175">
        <v>115</v>
      </c>
      <c r="BO33" s="25">
        <v>115</v>
      </c>
      <c r="BP33" s="30">
        <f>AVERAGE(BN33:BO33)</f>
        <v>115</v>
      </c>
      <c r="BQ33" s="175">
        <v>115</v>
      </c>
      <c r="BR33" s="25">
        <v>115</v>
      </c>
      <c r="BS33" s="30">
        <f>AVERAGE(BQ33:BR33)</f>
        <v>115</v>
      </c>
      <c r="BT33" s="37">
        <f>AVERAGE(BP33,BS33)</f>
        <v>115</v>
      </c>
      <c r="BU33" s="175">
        <v>115</v>
      </c>
      <c r="BV33" s="25">
        <v>115</v>
      </c>
      <c r="BW33" s="30">
        <f>AVERAGE(BU33:BV33)</f>
        <v>115</v>
      </c>
      <c r="BX33" s="175">
        <v>115</v>
      </c>
      <c r="BY33" s="25">
        <v>115</v>
      </c>
      <c r="BZ33" s="30">
        <f>AVERAGE(BX33:BY33)</f>
        <v>115</v>
      </c>
      <c r="CA33" s="37">
        <f>AVERAGE(BW33,BZ33)</f>
        <v>115</v>
      </c>
      <c r="CB33" s="24">
        <v>115</v>
      </c>
      <c r="CC33" s="25">
        <v>115</v>
      </c>
      <c r="CD33" s="30">
        <f>AVERAGE(CB33:CC33)</f>
        <v>115</v>
      </c>
      <c r="CE33" s="24">
        <v>115</v>
      </c>
      <c r="CF33" s="25">
        <v>115</v>
      </c>
      <c r="CG33" s="30">
        <f>AVERAGE(CE33:CF33)</f>
        <v>115</v>
      </c>
      <c r="CH33" s="37">
        <f>AVERAGE(CD33,CG33)</f>
        <v>115</v>
      </c>
      <c r="CI33" s="24">
        <v>115</v>
      </c>
      <c r="CJ33" s="25">
        <v>115</v>
      </c>
      <c r="CK33" s="30">
        <f>AVERAGE(CI33:CJ33)</f>
        <v>115</v>
      </c>
      <c r="CL33" s="24">
        <v>115</v>
      </c>
      <c r="CM33" s="25">
        <v>115</v>
      </c>
      <c r="CN33" s="30">
        <f>AVERAGE(CL33:CM33)</f>
        <v>115</v>
      </c>
      <c r="CO33" s="37">
        <f>AVERAGE(CK33,CN33)</f>
        <v>115</v>
      </c>
      <c r="CP33" s="24">
        <v>115</v>
      </c>
      <c r="CQ33" s="25">
        <v>115</v>
      </c>
      <c r="CR33" s="30">
        <f>AVERAGE(CP33:CQ33)</f>
        <v>115</v>
      </c>
      <c r="CS33" s="24">
        <v>115</v>
      </c>
      <c r="CT33" s="25">
        <v>115</v>
      </c>
      <c r="CU33" s="30">
        <f>AVERAGE(CS33:CT33)</f>
        <v>115</v>
      </c>
      <c r="CV33" s="37">
        <f>AVERAGE(CR33,CU33)</f>
        <v>115</v>
      </c>
      <c r="CW33" s="175">
        <v>115</v>
      </c>
      <c r="CX33" s="25">
        <v>115</v>
      </c>
      <c r="CY33" s="30">
        <f>AVERAGE(CW33:CX33)</f>
        <v>115</v>
      </c>
      <c r="CZ33" s="175">
        <v>115</v>
      </c>
      <c r="DA33" s="25">
        <v>115</v>
      </c>
      <c r="DB33" s="30">
        <f>AVERAGE(CZ33:DA33)</f>
        <v>115</v>
      </c>
      <c r="DC33" s="37">
        <f>AVERAGE(CY33,DB33)</f>
        <v>115</v>
      </c>
      <c r="DD33" s="175">
        <v>115</v>
      </c>
      <c r="DE33" s="25">
        <v>115</v>
      </c>
      <c r="DF33" s="30">
        <f>AVERAGE(DD33:DE33)</f>
        <v>115</v>
      </c>
      <c r="DG33" s="175">
        <v>115</v>
      </c>
      <c r="DH33" s="25">
        <v>115</v>
      </c>
      <c r="DI33" s="30">
        <f>AVERAGE(DG33:DH33)</f>
        <v>115</v>
      </c>
      <c r="DJ33" s="37">
        <f>AVERAGE(DF33,DI33)</f>
        <v>115</v>
      </c>
      <c r="DK33" s="175">
        <v>115</v>
      </c>
      <c r="DL33" s="25">
        <v>115</v>
      </c>
      <c r="DM33" s="30">
        <f>AVERAGE(DK33:DL33)</f>
        <v>115</v>
      </c>
      <c r="DN33" s="175">
        <v>115</v>
      </c>
      <c r="DO33" s="25">
        <v>115</v>
      </c>
      <c r="DP33" s="30">
        <f>AVERAGE(DN33:DO33)</f>
        <v>115</v>
      </c>
      <c r="DQ33" s="37">
        <f>AVERAGE(DM33,DP33)</f>
        <v>115</v>
      </c>
      <c r="DR33" s="175">
        <v>115</v>
      </c>
      <c r="DS33" s="25">
        <v>115</v>
      </c>
      <c r="DT33" s="30">
        <f>AVERAGE(DR33:DS33)</f>
        <v>115</v>
      </c>
      <c r="DU33" s="175">
        <v>115</v>
      </c>
      <c r="DV33" s="25">
        <v>115</v>
      </c>
      <c r="DW33" s="30">
        <f>AVERAGE(DU33:DV33)</f>
        <v>115</v>
      </c>
      <c r="DX33" s="37">
        <f>AVERAGE(DT33,DW33)</f>
        <v>115</v>
      </c>
      <c r="DY33" s="175">
        <v>115</v>
      </c>
      <c r="DZ33" s="25">
        <v>115</v>
      </c>
      <c r="EA33" s="30">
        <f>AVERAGE(DY33:DZ33)</f>
        <v>115</v>
      </c>
      <c r="EB33" s="175">
        <v>115</v>
      </c>
      <c r="EC33" s="25">
        <v>115</v>
      </c>
      <c r="ED33" s="30">
        <f>AVERAGE(EB33:EC33)</f>
        <v>115</v>
      </c>
      <c r="EE33" s="37">
        <f>AVERAGE(EA33,ED33)</f>
        <v>115</v>
      </c>
      <c r="EF33" s="175">
        <v>115</v>
      </c>
      <c r="EG33" s="25">
        <v>115</v>
      </c>
      <c r="EH33" s="30">
        <f>AVERAGE(EF33:EG33)</f>
        <v>115</v>
      </c>
      <c r="EI33" s="175">
        <v>115</v>
      </c>
      <c r="EJ33" s="25">
        <v>115</v>
      </c>
      <c r="EK33" s="30">
        <f>AVERAGE(EI33:EJ33)</f>
        <v>115</v>
      </c>
      <c r="EL33" s="37">
        <f>AVERAGE(EH33,EK33)</f>
        <v>115</v>
      </c>
      <c r="EM33" s="24">
        <v>115</v>
      </c>
      <c r="EN33" s="25">
        <v>115</v>
      </c>
      <c r="EO33" s="30">
        <v>115</v>
      </c>
      <c r="EP33" s="24">
        <v>115</v>
      </c>
      <c r="EQ33" s="25">
        <v>115</v>
      </c>
      <c r="ER33" s="30">
        <v>115</v>
      </c>
      <c r="ES33" s="37">
        <v>115</v>
      </c>
    </row>
    <row r="34" spans="1:149" ht="15" customHeight="1" thickBot="1" x14ac:dyDescent="0.3">
      <c r="A34" s="188"/>
      <c r="B34" s="16" t="s">
        <v>6</v>
      </c>
      <c r="C34" s="26">
        <f>C33*C32</f>
        <v>0</v>
      </c>
      <c r="D34" s="27">
        <f>D33*D32</f>
        <v>0</v>
      </c>
      <c r="E34" s="28">
        <f t="shared" ref="E34" si="553">C34+D34</f>
        <v>0</v>
      </c>
      <c r="F34" s="26">
        <f>F33*F32</f>
        <v>0</v>
      </c>
      <c r="G34" s="27">
        <f>G33*G32</f>
        <v>0</v>
      </c>
      <c r="H34" s="28">
        <f t="shared" ref="H34" si="554">F34+G34</f>
        <v>0</v>
      </c>
      <c r="I34" s="38">
        <f t="shared" si="47"/>
        <v>0</v>
      </c>
      <c r="J34" s="26">
        <f>J33*J32</f>
        <v>0</v>
      </c>
      <c r="K34" s="27">
        <f>K33*K32</f>
        <v>0</v>
      </c>
      <c r="L34" s="28">
        <f t="shared" ref="L34" si="555">J34+K34</f>
        <v>0</v>
      </c>
      <c r="M34" s="26">
        <f>M33*M32</f>
        <v>0</v>
      </c>
      <c r="N34" s="27">
        <f>N33*N32</f>
        <v>0</v>
      </c>
      <c r="O34" s="28">
        <f t="shared" ref="O34" si="556">M34+N34</f>
        <v>0</v>
      </c>
      <c r="P34" s="38">
        <f t="shared" ref="P34" si="557">L34+O34</f>
        <v>0</v>
      </c>
      <c r="Q34" s="26">
        <f>Q33*Q32</f>
        <v>0</v>
      </c>
      <c r="R34" s="27">
        <f>R33*R32</f>
        <v>0</v>
      </c>
      <c r="S34" s="28">
        <f t="shared" ref="S34" si="558">Q34+R34</f>
        <v>0</v>
      </c>
      <c r="T34" s="26">
        <f>T33*T32</f>
        <v>0</v>
      </c>
      <c r="U34" s="27">
        <f>U33*U32</f>
        <v>0</v>
      </c>
      <c r="V34" s="28">
        <f t="shared" ref="V34" si="559">T34+U34</f>
        <v>0</v>
      </c>
      <c r="W34" s="38">
        <f t="shared" ref="W34" si="560">S34+V34</f>
        <v>0</v>
      </c>
      <c r="X34" s="26">
        <f>X33*X32</f>
        <v>0</v>
      </c>
      <c r="Y34" s="27">
        <f>Y33*Y32</f>
        <v>0</v>
      </c>
      <c r="Z34" s="28">
        <f t="shared" ref="Z34" si="561">X34+Y34</f>
        <v>0</v>
      </c>
      <c r="AA34" s="26">
        <f>AA33*AA32</f>
        <v>0</v>
      </c>
      <c r="AB34" s="27">
        <f>AB33*AB32</f>
        <v>0</v>
      </c>
      <c r="AC34" s="28">
        <f t="shared" ref="AC34" si="562">AA34+AB34</f>
        <v>0</v>
      </c>
      <c r="AD34" s="38">
        <f t="shared" ref="AD34" si="563">Z34+AC34</f>
        <v>0</v>
      </c>
      <c r="AE34" s="26">
        <f>AE33*AE32</f>
        <v>0</v>
      </c>
      <c r="AF34" s="27">
        <f>AF33*AF32</f>
        <v>0</v>
      </c>
      <c r="AG34" s="28">
        <f t="shared" ref="AG34" si="564">AE34+AF34</f>
        <v>0</v>
      </c>
      <c r="AH34" s="26">
        <f>AH33*AH32</f>
        <v>0</v>
      </c>
      <c r="AI34" s="27">
        <f>AI33*AI32</f>
        <v>0</v>
      </c>
      <c r="AJ34" s="28">
        <f t="shared" ref="AJ34" si="565">AH34+AI34</f>
        <v>0</v>
      </c>
      <c r="AK34" s="38">
        <f t="shared" ref="AK34" si="566">AG34+AJ34</f>
        <v>0</v>
      </c>
      <c r="AL34" s="26">
        <f>AL33*AL32</f>
        <v>0</v>
      </c>
      <c r="AM34" s="27">
        <f>AM33*AM32</f>
        <v>0</v>
      </c>
      <c r="AN34" s="28">
        <f t="shared" ref="AN34" si="567">AL34+AM34</f>
        <v>0</v>
      </c>
      <c r="AO34" s="26">
        <f>AO33*AO32</f>
        <v>0</v>
      </c>
      <c r="AP34" s="27">
        <f>AP33*AP32</f>
        <v>0</v>
      </c>
      <c r="AQ34" s="28">
        <f t="shared" ref="AQ34" si="568">AO34+AP34</f>
        <v>0</v>
      </c>
      <c r="AR34" s="38">
        <f t="shared" ref="AR34" si="569">AN34+AQ34</f>
        <v>0</v>
      </c>
      <c r="AS34" s="26">
        <f>AS33*AS32</f>
        <v>0</v>
      </c>
      <c r="AT34" s="27">
        <f>AT33*AT32</f>
        <v>0</v>
      </c>
      <c r="AU34" s="28">
        <f t="shared" ref="AU34" si="570">AS34+AT34</f>
        <v>0</v>
      </c>
      <c r="AV34" s="26">
        <f>AV33*AV32</f>
        <v>0</v>
      </c>
      <c r="AW34" s="27">
        <f>AW33*AW32</f>
        <v>0</v>
      </c>
      <c r="AX34" s="28">
        <f t="shared" ref="AX34" si="571">AV34+AW34</f>
        <v>0</v>
      </c>
      <c r="AY34" s="38">
        <f t="shared" ref="AY34" si="572">AU34+AX34</f>
        <v>0</v>
      </c>
      <c r="AZ34" s="176">
        <f>AZ33*AZ32</f>
        <v>0</v>
      </c>
      <c r="BA34" s="27">
        <f>BA33*BA32</f>
        <v>0</v>
      </c>
      <c r="BB34" s="28">
        <f t="shared" ref="BB34" si="573">AZ34+BA34</f>
        <v>0</v>
      </c>
      <c r="BC34" s="176">
        <f>BC33*BC32</f>
        <v>0</v>
      </c>
      <c r="BD34" s="27">
        <f>BD33*BD32</f>
        <v>0</v>
      </c>
      <c r="BE34" s="28">
        <f t="shared" ref="BE34" si="574">BC34+BD34</f>
        <v>0</v>
      </c>
      <c r="BF34" s="38">
        <f t="shared" ref="BF34" si="575">BB34+BE34</f>
        <v>0</v>
      </c>
      <c r="BG34" s="176">
        <f>BG33*BG32</f>
        <v>0</v>
      </c>
      <c r="BH34" s="27">
        <f>BH33*BH32</f>
        <v>0</v>
      </c>
      <c r="BI34" s="28">
        <f t="shared" ref="BI34" si="576">BG34+BH34</f>
        <v>0</v>
      </c>
      <c r="BJ34" s="176">
        <f>BJ33*BJ32</f>
        <v>0</v>
      </c>
      <c r="BK34" s="27">
        <f>BK33*BK32</f>
        <v>0</v>
      </c>
      <c r="BL34" s="28">
        <f t="shared" ref="BL34" si="577">BJ34+BK34</f>
        <v>0</v>
      </c>
      <c r="BM34" s="38">
        <f t="shared" ref="BM34" si="578">BI34+BL34</f>
        <v>0</v>
      </c>
      <c r="BN34" s="176">
        <f>BN33*BN32</f>
        <v>0</v>
      </c>
      <c r="BO34" s="27">
        <f>BO33*BO32</f>
        <v>0</v>
      </c>
      <c r="BP34" s="28">
        <f t="shared" ref="BP34" si="579">BN34+BO34</f>
        <v>0</v>
      </c>
      <c r="BQ34" s="176">
        <f>BQ33*BQ32</f>
        <v>0</v>
      </c>
      <c r="BR34" s="27">
        <f>BR33*BR32</f>
        <v>0</v>
      </c>
      <c r="BS34" s="28">
        <f t="shared" ref="BS34" si="580">BQ34+BR34</f>
        <v>0</v>
      </c>
      <c r="BT34" s="38">
        <f t="shared" ref="BT34" si="581">BP34+BS34</f>
        <v>0</v>
      </c>
      <c r="BU34" s="176">
        <f>BU33*BU32</f>
        <v>0</v>
      </c>
      <c r="BV34" s="27">
        <f>BV33*BV32</f>
        <v>0</v>
      </c>
      <c r="BW34" s="28">
        <f t="shared" ref="BW34" si="582">BU34+BV34</f>
        <v>0</v>
      </c>
      <c r="BX34" s="176">
        <f>BX33*BX32</f>
        <v>0</v>
      </c>
      <c r="BY34" s="27">
        <f>BY33*BY32</f>
        <v>0</v>
      </c>
      <c r="BZ34" s="28">
        <f t="shared" ref="BZ34" si="583">BX34+BY34</f>
        <v>0</v>
      </c>
      <c r="CA34" s="38">
        <f t="shared" ref="CA34" si="584">BW34+BZ34</f>
        <v>0</v>
      </c>
      <c r="CB34" s="26">
        <f>CB33*CB32</f>
        <v>0</v>
      </c>
      <c r="CC34" s="27">
        <f>CC33*CC32</f>
        <v>0</v>
      </c>
      <c r="CD34" s="28">
        <f t="shared" ref="CD34" si="585">CB34+CC34</f>
        <v>0</v>
      </c>
      <c r="CE34" s="26">
        <f>CE33*CE32</f>
        <v>0</v>
      </c>
      <c r="CF34" s="27">
        <f>CF33*CF32</f>
        <v>0</v>
      </c>
      <c r="CG34" s="28">
        <f t="shared" ref="CG34" si="586">CE34+CF34</f>
        <v>0</v>
      </c>
      <c r="CH34" s="38">
        <f t="shared" ref="CH34" si="587">CD34+CG34</f>
        <v>0</v>
      </c>
      <c r="CI34" s="26">
        <f>CI33*CI32</f>
        <v>0</v>
      </c>
      <c r="CJ34" s="27">
        <f>CJ33*CJ32</f>
        <v>0</v>
      </c>
      <c r="CK34" s="28">
        <f t="shared" ref="CK34" si="588">CI34+CJ34</f>
        <v>0</v>
      </c>
      <c r="CL34" s="26">
        <f>CL33*CL32</f>
        <v>0</v>
      </c>
      <c r="CM34" s="27">
        <f>CM33*CM32</f>
        <v>0</v>
      </c>
      <c r="CN34" s="28">
        <f t="shared" ref="CN34" si="589">CL34+CM34</f>
        <v>0</v>
      </c>
      <c r="CO34" s="38">
        <f t="shared" ref="CO34" si="590">CK34+CN34</f>
        <v>0</v>
      </c>
      <c r="CP34" s="26">
        <f>CP33*CP32</f>
        <v>0</v>
      </c>
      <c r="CQ34" s="27">
        <f>CQ33*CQ32</f>
        <v>0</v>
      </c>
      <c r="CR34" s="28">
        <f t="shared" ref="CR34" si="591">CP34+CQ34</f>
        <v>0</v>
      </c>
      <c r="CS34" s="26">
        <f>CS33*CS32</f>
        <v>0</v>
      </c>
      <c r="CT34" s="27">
        <f>CT33*CT32</f>
        <v>0</v>
      </c>
      <c r="CU34" s="28">
        <f t="shared" ref="CU34" si="592">CS34+CT34</f>
        <v>0</v>
      </c>
      <c r="CV34" s="38">
        <f t="shared" ref="CV34" si="593">CR34+CU34</f>
        <v>0</v>
      </c>
      <c r="CW34" s="176">
        <f>CW33*CW32</f>
        <v>0</v>
      </c>
      <c r="CX34" s="27">
        <f>CX33*CX32</f>
        <v>0</v>
      </c>
      <c r="CY34" s="28">
        <f t="shared" ref="CY34" si="594">CW34+CX34</f>
        <v>0</v>
      </c>
      <c r="CZ34" s="176">
        <f>CZ33*CZ32</f>
        <v>0</v>
      </c>
      <c r="DA34" s="27">
        <f>DA33*DA32</f>
        <v>0</v>
      </c>
      <c r="DB34" s="28">
        <f t="shared" ref="DB34:DB35" si="595">CZ34+DA34</f>
        <v>0</v>
      </c>
      <c r="DC34" s="38">
        <f t="shared" ref="DC34:DC35" si="596">CY34+DB34</f>
        <v>0</v>
      </c>
      <c r="DD34" s="176">
        <f>DD33*DD32</f>
        <v>0</v>
      </c>
      <c r="DE34" s="27">
        <f>DE33*DE32</f>
        <v>0</v>
      </c>
      <c r="DF34" s="28">
        <f t="shared" ref="DF34" si="597">DD34+DE34</f>
        <v>0</v>
      </c>
      <c r="DG34" s="176">
        <f>DG33*DG32</f>
        <v>0</v>
      </c>
      <c r="DH34" s="27">
        <f>DH33*DH32</f>
        <v>0</v>
      </c>
      <c r="DI34" s="28">
        <f t="shared" ref="DI34" si="598">DG34+DH34</f>
        <v>0</v>
      </c>
      <c r="DJ34" s="38">
        <f t="shared" ref="DJ34:DJ35" si="599">DF34+DI34</f>
        <v>0</v>
      </c>
      <c r="DK34" s="176">
        <f>DK33*DK32</f>
        <v>0</v>
      </c>
      <c r="DL34" s="27">
        <f>DL33*DL32</f>
        <v>0</v>
      </c>
      <c r="DM34" s="28">
        <f t="shared" ref="DM34" si="600">DK34+DL34</f>
        <v>0</v>
      </c>
      <c r="DN34" s="176">
        <f>DN33*DN32</f>
        <v>0</v>
      </c>
      <c r="DO34" s="27">
        <f>DO33*DO32</f>
        <v>0</v>
      </c>
      <c r="DP34" s="28">
        <f t="shared" ref="DP34:DP35" si="601">DN34+DO34</f>
        <v>0</v>
      </c>
      <c r="DQ34" s="38">
        <f t="shared" ref="DQ34:DQ35" si="602">DM34+DP34</f>
        <v>0</v>
      </c>
      <c r="DR34" s="176">
        <f>DR33*DR32</f>
        <v>0</v>
      </c>
      <c r="DS34" s="27">
        <f>DS33*DS32</f>
        <v>0</v>
      </c>
      <c r="DT34" s="28">
        <f t="shared" ref="DT34" si="603">DR34+DS34</f>
        <v>0</v>
      </c>
      <c r="DU34" s="176">
        <f>DU33*DU32</f>
        <v>0</v>
      </c>
      <c r="DV34" s="27">
        <f>DV33*DV32</f>
        <v>0</v>
      </c>
      <c r="DW34" s="28">
        <f t="shared" ref="DW34:DW35" si="604">DU34+DV34</f>
        <v>0</v>
      </c>
      <c r="DX34" s="38">
        <f t="shared" ref="DX34:DX35" si="605">DT34+DW34</f>
        <v>0</v>
      </c>
      <c r="DY34" s="176">
        <f>DY33*DY32</f>
        <v>0</v>
      </c>
      <c r="DZ34" s="27">
        <f>DZ33*DZ32</f>
        <v>0</v>
      </c>
      <c r="EA34" s="28">
        <f t="shared" ref="EA34" si="606">DY34+DZ34</f>
        <v>0</v>
      </c>
      <c r="EB34" s="176">
        <f>EB33*EB32</f>
        <v>0</v>
      </c>
      <c r="EC34" s="27">
        <f>EC33*EC32</f>
        <v>0</v>
      </c>
      <c r="ED34" s="28">
        <f t="shared" ref="ED34:ED35" si="607">EB34+EC34</f>
        <v>0</v>
      </c>
      <c r="EE34" s="38">
        <f t="shared" ref="EE34:EE35" si="608">EA34+ED34</f>
        <v>0</v>
      </c>
      <c r="EF34" s="176">
        <f>EF33*EF32</f>
        <v>0</v>
      </c>
      <c r="EG34" s="27">
        <f>EG33*EG32</f>
        <v>0</v>
      </c>
      <c r="EH34" s="28">
        <f t="shared" ref="EH34" si="609">EF34+EG34</f>
        <v>0</v>
      </c>
      <c r="EI34" s="176">
        <f>EI33*EI32</f>
        <v>0</v>
      </c>
      <c r="EJ34" s="27">
        <f>EJ33*EJ32</f>
        <v>0</v>
      </c>
      <c r="EK34" s="28">
        <f t="shared" ref="EK34:EK35" si="610">EI34+EJ34</f>
        <v>0</v>
      </c>
      <c r="EL34" s="38">
        <f t="shared" ref="EL34:EL35" si="611">EH34+EK34</f>
        <v>0</v>
      </c>
      <c r="EM34" s="26">
        <f t="shared" ref="EM34:EN34" si="612">EM33*EM32</f>
        <v>0</v>
      </c>
      <c r="EN34" s="27">
        <f t="shared" si="612"/>
        <v>0</v>
      </c>
      <c r="EO34" s="28">
        <f t="shared" ref="EO34" si="613">EM34+EN34</f>
        <v>0</v>
      </c>
      <c r="EP34" s="26">
        <f t="shared" ref="EP34:EQ34" si="614">EP33*EP32</f>
        <v>0</v>
      </c>
      <c r="EQ34" s="27">
        <f t="shared" si="614"/>
        <v>0</v>
      </c>
      <c r="ER34" s="28">
        <f t="shared" ref="ER34:ER35" si="615">EP34+EQ34</f>
        <v>0</v>
      </c>
      <c r="ES34" s="38">
        <f t="shared" ref="ES34:ES35" si="616">EO34+ER34</f>
        <v>0</v>
      </c>
    </row>
    <row r="35" spans="1:149" ht="14.45" customHeight="1" x14ac:dyDescent="0.25">
      <c r="A35" s="186">
        <v>45306</v>
      </c>
      <c r="B35" s="15" t="s">
        <v>5</v>
      </c>
      <c r="C35" s="102">
        <v>57</v>
      </c>
      <c r="D35" s="23">
        <v>51</v>
      </c>
      <c r="E35" s="29">
        <f>C35+D35</f>
        <v>108</v>
      </c>
      <c r="F35" s="102"/>
      <c r="G35" s="23"/>
      <c r="H35" s="29">
        <f>F35+G35</f>
        <v>0</v>
      </c>
      <c r="I35" s="36">
        <f>E35+H35</f>
        <v>108</v>
      </c>
      <c r="J35" s="102"/>
      <c r="K35" s="23"/>
      <c r="L35" s="18">
        <f>J35+K35</f>
        <v>0</v>
      </c>
      <c r="M35" s="102"/>
      <c r="N35" s="23"/>
      <c r="O35" s="29">
        <f>M35+N35</f>
        <v>0</v>
      </c>
      <c r="P35" s="36">
        <f>L35+O35</f>
        <v>0</v>
      </c>
      <c r="Q35" s="102">
        <v>55</v>
      </c>
      <c r="R35" s="23">
        <v>49</v>
      </c>
      <c r="S35" s="29">
        <f>Q35+R35</f>
        <v>104</v>
      </c>
      <c r="T35" s="102"/>
      <c r="U35" s="23"/>
      <c r="V35" s="29">
        <f>T35+U35</f>
        <v>0</v>
      </c>
      <c r="W35" s="36">
        <f>S35+V35</f>
        <v>104</v>
      </c>
      <c r="X35" s="102"/>
      <c r="Y35" s="23"/>
      <c r="Z35" s="29">
        <f>X35+Y35</f>
        <v>0</v>
      </c>
      <c r="AA35" s="102"/>
      <c r="AB35" s="23"/>
      <c r="AC35" s="29">
        <f>AA35+AB35</f>
        <v>0</v>
      </c>
      <c r="AD35" s="36">
        <f>Z35+AC35</f>
        <v>0</v>
      </c>
      <c r="AE35" s="102"/>
      <c r="AF35" s="23"/>
      <c r="AG35" s="29">
        <f>AE35+AF35</f>
        <v>0</v>
      </c>
      <c r="AH35" s="102"/>
      <c r="AI35" s="23"/>
      <c r="AJ35" s="29">
        <f>AH35+AI35</f>
        <v>0</v>
      </c>
      <c r="AK35" s="36">
        <f>AG35+AJ35</f>
        <v>0</v>
      </c>
      <c r="AL35" s="102"/>
      <c r="AM35" s="23"/>
      <c r="AN35" s="29">
        <f>AL35+AM35</f>
        <v>0</v>
      </c>
      <c r="AO35" s="102"/>
      <c r="AP35" s="23"/>
      <c r="AQ35" s="29">
        <f>AO35+AP35</f>
        <v>0</v>
      </c>
      <c r="AR35" s="36">
        <f>AN35+AQ35</f>
        <v>0</v>
      </c>
      <c r="AS35" s="102">
        <v>62</v>
      </c>
      <c r="AT35" s="23">
        <v>44</v>
      </c>
      <c r="AU35" s="29">
        <f>AS35+AT35</f>
        <v>106</v>
      </c>
      <c r="AV35" s="102">
        <v>22</v>
      </c>
      <c r="AW35" s="23">
        <v>26</v>
      </c>
      <c r="AX35" s="29">
        <f>AV35+AW35</f>
        <v>48</v>
      </c>
      <c r="AY35" s="36">
        <f>AU35+AX35</f>
        <v>154</v>
      </c>
      <c r="AZ35" s="102">
        <v>206</v>
      </c>
      <c r="BA35" s="23">
        <v>156</v>
      </c>
      <c r="BB35" s="29">
        <f>AZ35+BA35</f>
        <v>362</v>
      </c>
      <c r="BC35" s="102">
        <v>27</v>
      </c>
      <c r="BD35" s="23">
        <v>32</v>
      </c>
      <c r="BE35" s="29">
        <f>BC35+BD35</f>
        <v>59</v>
      </c>
      <c r="BF35" s="36">
        <f>BB35+BE35</f>
        <v>421</v>
      </c>
      <c r="BG35" s="102">
        <v>168</v>
      </c>
      <c r="BH35" s="23">
        <v>119</v>
      </c>
      <c r="BI35" s="29">
        <f>BG35+BH35</f>
        <v>287</v>
      </c>
      <c r="BJ35" s="102">
        <v>39</v>
      </c>
      <c r="BK35" s="23">
        <v>46</v>
      </c>
      <c r="BL35" s="29">
        <f>BJ35+BK35</f>
        <v>85</v>
      </c>
      <c r="BM35" s="36">
        <f>BI35+BL35</f>
        <v>372</v>
      </c>
      <c r="BN35" s="102"/>
      <c r="BO35" s="23"/>
      <c r="BP35" s="29">
        <f>BN35+BO35</f>
        <v>0</v>
      </c>
      <c r="BQ35" s="102"/>
      <c r="BR35" s="23"/>
      <c r="BS35" s="29">
        <f>BQ35+BR35</f>
        <v>0</v>
      </c>
      <c r="BT35" s="36">
        <f>BP35+BS35</f>
        <v>0</v>
      </c>
      <c r="BU35" s="102"/>
      <c r="BV35" s="23"/>
      <c r="BW35" s="29">
        <f>BU35+BV35</f>
        <v>0</v>
      </c>
      <c r="BX35" s="102"/>
      <c r="BY35" s="23"/>
      <c r="BZ35" s="29">
        <f>BX35+BY35</f>
        <v>0</v>
      </c>
      <c r="CA35" s="36">
        <f>BW35+BZ35</f>
        <v>0</v>
      </c>
      <c r="CB35" s="102"/>
      <c r="CC35" s="23"/>
      <c r="CD35" s="29">
        <f>CB35+CC35</f>
        <v>0</v>
      </c>
      <c r="CE35" s="102"/>
      <c r="CF35" s="23"/>
      <c r="CG35" s="29">
        <f>CE35+CF35</f>
        <v>0</v>
      </c>
      <c r="CH35" s="36">
        <f>CD35+CG35</f>
        <v>0</v>
      </c>
      <c r="CI35" s="102"/>
      <c r="CJ35" s="23"/>
      <c r="CK35" s="29">
        <f>CI35+CJ35</f>
        <v>0</v>
      </c>
      <c r="CL35" s="102"/>
      <c r="CM35" s="23"/>
      <c r="CN35" s="29">
        <f>CL35+CM35</f>
        <v>0</v>
      </c>
      <c r="CO35" s="36">
        <f>CK35+CN35</f>
        <v>0</v>
      </c>
      <c r="CP35" s="102"/>
      <c r="CQ35" s="23"/>
      <c r="CR35" s="29">
        <f>CP35+CQ35</f>
        <v>0</v>
      </c>
      <c r="CS35" s="102"/>
      <c r="CT35" s="23"/>
      <c r="CU35" s="29">
        <f>CS35+CT35</f>
        <v>0</v>
      </c>
      <c r="CV35" s="36">
        <f>CR35+CU35</f>
        <v>0</v>
      </c>
      <c r="CW35" s="102"/>
      <c r="CX35" s="23"/>
      <c r="CY35" s="29">
        <f>CW35+CX35</f>
        <v>0</v>
      </c>
      <c r="CZ35" s="102"/>
      <c r="DA35" s="23"/>
      <c r="DB35" s="29">
        <f t="shared" si="595"/>
        <v>0</v>
      </c>
      <c r="DC35" s="36">
        <f t="shared" si="596"/>
        <v>0</v>
      </c>
      <c r="DD35" s="102"/>
      <c r="DE35" s="23"/>
      <c r="DF35" s="29">
        <f>DD35+DE35</f>
        <v>0</v>
      </c>
      <c r="DG35" s="102"/>
      <c r="DH35" s="23"/>
      <c r="DI35" s="29">
        <f>DG35+DH35</f>
        <v>0</v>
      </c>
      <c r="DJ35" s="36">
        <f t="shared" si="599"/>
        <v>0</v>
      </c>
      <c r="DK35" s="102"/>
      <c r="DL35" s="23"/>
      <c r="DM35" s="29">
        <f>DK35+DL35</f>
        <v>0</v>
      </c>
      <c r="DN35" s="102"/>
      <c r="DO35" s="23"/>
      <c r="DP35" s="29">
        <f t="shared" si="601"/>
        <v>0</v>
      </c>
      <c r="DQ35" s="36">
        <f t="shared" si="602"/>
        <v>0</v>
      </c>
      <c r="DR35" s="102"/>
      <c r="DS35" s="23"/>
      <c r="DT35" s="29">
        <f>DR35+DS35</f>
        <v>0</v>
      </c>
      <c r="DU35" s="102"/>
      <c r="DV35" s="23"/>
      <c r="DW35" s="29">
        <f t="shared" si="604"/>
        <v>0</v>
      </c>
      <c r="DX35" s="36">
        <f t="shared" si="605"/>
        <v>0</v>
      </c>
      <c r="DY35" s="102"/>
      <c r="DZ35" s="23"/>
      <c r="EA35" s="29">
        <f>DY35+DZ35</f>
        <v>0</v>
      </c>
      <c r="EB35" s="102"/>
      <c r="EC35" s="23"/>
      <c r="ED35" s="29">
        <f t="shared" si="607"/>
        <v>0</v>
      </c>
      <c r="EE35" s="36">
        <f t="shared" si="608"/>
        <v>0</v>
      </c>
      <c r="EF35" s="102"/>
      <c r="EG35" s="23"/>
      <c r="EH35" s="29">
        <f>EF35+EG35</f>
        <v>0</v>
      </c>
      <c r="EI35" s="102"/>
      <c r="EJ35" s="23"/>
      <c r="EK35" s="29">
        <f t="shared" si="610"/>
        <v>0</v>
      </c>
      <c r="EL35" s="36">
        <f t="shared" si="611"/>
        <v>0</v>
      </c>
      <c r="EM35" s="17">
        <f>C35+J35+Q35+X35+AE35+AL35+AS35+AZ35+BG35+BN35+BU35+CB35+CI35+CP35+CW35+DD35+DK35+DR35+DY35+EF35</f>
        <v>548</v>
      </c>
      <c r="EN35" s="4">
        <f>D35+K35+R35+Y35+AF35+AM35+AT35+BA35+BH35+BO35+BV35+CC35+CJ35+CQ35+CX35+DE35+DL35+DS35+DZ35+EG35</f>
        <v>419</v>
      </c>
      <c r="EO35" s="29">
        <f>EM35+EN35</f>
        <v>967</v>
      </c>
      <c r="EP35" s="17">
        <f>F35+M35+T35+AA35+AH35+AO35+AV35+BC35+BJ35+BQ35+BX35+CE35+CL35+CS35+CZ35+DG35+DN35+DU35+EB35+EI35</f>
        <v>88</v>
      </c>
      <c r="EQ35" s="4">
        <f>G35+N35+U35+AB35+AI35+AP35+AW35+BD35+BK35+BR35+BY35+CF35+CM35+CT35+DA35+DH35+DO35+DV35+EC35+EJ35</f>
        <v>104</v>
      </c>
      <c r="ER35" s="29">
        <f t="shared" si="615"/>
        <v>192</v>
      </c>
      <c r="ES35" s="36">
        <f t="shared" si="616"/>
        <v>1159</v>
      </c>
    </row>
    <row r="36" spans="1:149" ht="14.45" customHeight="1" x14ac:dyDescent="0.25">
      <c r="A36" s="187"/>
      <c r="B36" s="20" t="s">
        <v>22</v>
      </c>
      <c r="C36" s="24">
        <v>115</v>
      </c>
      <c r="D36" s="25">
        <v>115</v>
      </c>
      <c r="E36" s="30">
        <f>AVERAGE(C36:D36)</f>
        <v>115</v>
      </c>
      <c r="F36" s="24">
        <v>115</v>
      </c>
      <c r="G36" s="25">
        <v>115</v>
      </c>
      <c r="H36" s="30">
        <f>AVERAGE(F36:G36)</f>
        <v>115</v>
      </c>
      <c r="I36" s="37">
        <f>AVERAGE(E36,H36)</f>
        <v>115</v>
      </c>
      <c r="J36" s="24">
        <v>115</v>
      </c>
      <c r="K36" s="25">
        <v>115</v>
      </c>
      <c r="L36" s="30">
        <f>AVERAGE(J36:K36)</f>
        <v>115</v>
      </c>
      <c r="M36" s="24">
        <v>115</v>
      </c>
      <c r="N36" s="25">
        <v>115</v>
      </c>
      <c r="O36" s="30">
        <f>AVERAGE(M36:N36)</f>
        <v>115</v>
      </c>
      <c r="P36" s="37">
        <f>AVERAGE(L36,O36)</f>
        <v>115</v>
      </c>
      <c r="Q36" s="24">
        <v>115</v>
      </c>
      <c r="R36" s="25">
        <v>115</v>
      </c>
      <c r="S36" s="30">
        <f>AVERAGE(Q36:R36)</f>
        <v>115</v>
      </c>
      <c r="T36" s="24">
        <v>115</v>
      </c>
      <c r="U36" s="25">
        <v>115</v>
      </c>
      <c r="V36" s="30">
        <f>AVERAGE(T36:U36)</f>
        <v>115</v>
      </c>
      <c r="W36" s="37">
        <f>AVERAGE(S36,V36)</f>
        <v>115</v>
      </c>
      <c r="X36" s="24">
        <v>115</v>
      </c>
      <c r="Y36" s="25">
        <v>115</v>
      </c>
      <c r="Z36" s="30">
        <f>AVERAGE(X36:Y36)</f>
        <v>115</v>
      </c>
      <c r="AA36" s="24">
        <v>115</v>
      </c>
      <c r="AB36" s="25">
        <v>115</v>
      </c>
      <c r="AC36" s="30">
        <f>AVERAGE(AA36:AB36)</f>
        <v>115</v>
      </c>
      <c r="AD36" s="37">
        <f>AVERAGE(Z36,AC36)</f>
        <v>115</v>
      </c>
      <c r="AE36" s="24">
        <v>115</v>
      </c>
      <c r="AF36" s="25">
        <v>115</v>
      </c>
      <c r="AG36" s="30">
        <f>AVERAGE(AE36:AF36)</f>
        <v>115</v>
      </c>
      <c r="AH36" s="24">
        <v>115</v>
      </c>
      <c r="AI36" s="25">
        <v>115</v>
      </c>
      <c r="AJ36" s="30">
        <f>AVERAGE(AH36:AI36)</f>
        <v>115</v>
      </c>
      <c r="AK36" s="37">
        <f>AVERAGE(AG36,AJ36)</f>
        <v>115</v>
      </c>
      <c r="AL36" s="24">
        <v>115</v>
      </c>
      <c r="AM36" s="25">
        <v>115</v>
      </c>
      <c r="AN36" s="30">
        <f>AVERAGE(AL36:AM36)</f>
        <v>115</v>
      </c>
      <c r="AO36" s="24">
        <v>115</v>
      </c>
      <c r="AP36" s="25">
        <v>115</v>
      </c>
      <c r="AQ36" s="30">
        <f>AVERAGE(AO36:AP36)</f>
        <v>115</v>
      </c>
      <c r="AR36" s="37">
        <f>AVERAGE(AN36,AQ36)</f>
        <v>115</v>
      </c>
      <c r="AS36" s="24">
        <v>115</v>
      </c>
      <c r="AT36" s="25">
        <v>115</v>
      </c>
      <c r="AU36" s="30">
        <f>AVERAGE(AS36:AT36)</f>
        <v>115</v>
      </c>
      <c r="AV36" s="24">
        <v>115</v>
      </c>
      <c r="AW36" s="25">
        <v>115</v>
      </c>
      <c r="AX36" s="30">
        <f>AVERAGE(AV36:AW36)</f>
        <v>115</v>
      </c>
      <c r="AY36" s="37">
        <f>AVERAGE(AU36,AX36)</f>
        <v>115</v>
      </c>
      <c r="AZ36" s="175">
        <v>115</v>
      </c>
      <c r="BA36" s="25">
        <v>115</v>
      </c>
      <c r="BB36" s="30">
        <f>AVERAGE(AZ36:BA36)</f>
        <v>115</v>
      </c>
      <c r="BC36" s="175">
        <v>115</v>
      </c>
      <c r="BD36" s="25">
        <v>115</v>
      </c>
      <c r="BE36" s="30">
        <f>AVERAGE(BC36:BD36)</f>
        <v>115</v>
      </c>
      <c r="BF36" s="37">
        <f>AVERAGE(BB36,BE36)</f>
        <v>115</v>
      </c>
      <c r="BG36" s="175">
        <v>115</v>
      </c>
      <c r="BH36" s="25">
        <v>115</v>
      </c>
      <c r="BI36" s="30">
        <f>AVERAGE(BG36:BH36)</f>
        <v>115</v>
      </c>
      <c r="BJ36" s="175">
        <v>115</v>
      </c>
      <c r="BK36" s="25">
        <v>115</v>
      </c>
      <c r="BL36" s="30">
        <f>AVERAGE(BJ36:BK36)</f>
        <v>115</v>
      </c>
      <c r="BM36" s="37">
        <f>AVERAGE(BI36,BL36)</f>
        <v>115</v>
      </c>
      <c r="BN36" s="175">
        <v>115</v>
      </c>
      <c r="BO36" s="25">
        <v>115</v>
      </c>
      <c r="BP36" s="30">
        <f>AVERAGE(BN36:BO36)</f>
        <v>115</v>
      </c>
      <c r="BQ36" s="175">
        <v>115</v>
      </c>
      <c r="BR36" s="25">
        <v>115</v>
      </c>
      <c r="BS36" s="30">
        <f>AVERAGE(BQ36:BR36)</f>
        <v>115</v>
      </c>
      <c r="BT36" s="37">
        <f>AVERAGE(BP36,BS36)</f>
        <v>115</v>
      </c>
      <c r="BU36" s="175">
        <v>115</v>
      </c>
      <c r="BV36" s="25">
        <v>115</v>
      </c>
      <c r="BW36" s="30">
        <f>AVERAGE(BU36:BV36)</f>
        <v>115</v>
      </c>
      <c r="BX36" s="175">
        <v>115</v>
      </c>
      <c r="BY36" s="25">
        <v>115</v>
      </c>
      <c r="BZ36" s="30">
        <f>AVERAGE(BX36:BY36)</f>
        <v>115</v>
      </c>
      <c r="CA36" s="37">
        <f>AVERAGE(BW36,BZ36)</f>
        <v>115</v>
      </c>
      <c r="CB36" s="24">
        <v>115</v>
      </c>
      <c r="CC36" s="25">
        <v>115</v>
      </c>
      <c r="CD36" s="30">
        <f>AVERAGE(CB36:CC36)</f>
        <v>115</v>
      </c>
      <c r="CE36" s="24">
        <v>115</v>
      </c>
      <c r="CF36" s="25">
        <v>115</v>
      </c>
      <c r="CG36" s="30">
        <f>AVERAGE(CE36:CF36)</f>
        <v>115</v>
      </c>
      <c r="CH36" s="37">
        <f>AVERAGE(CD36,CG36)</f>
        <v>115</v>
      </c>
      <c r="CI36" s="24">
        <v>115</v>
      </c>
      <c r="CJ36" s="25">
        <v>115</v>
      </c>
      <c r="CK36" s="30">
        <f>AVERAGE(CI36:CJ36)</f>
        <v>115</v>
      </c>
      <c r="CL36" s="24">
        <v>115</v>
      </c>
      <c r="CM36" s="25">
        <v>115</v>
      </c>
      <c r="CN36" s="30">
        <f>AVERAGE(CL36:CM36)</f>
        <v>115</v>
      </c>
      <c r="CO36" s="37">
        <f>AVERAGE(CK36,CN36)</f>
        <v>115</v>
      </c>
      <c r="CP36" s="24">
        <v>115</v>
      </c>
      <c r="CQ36" s="25">
        <v>115</v>
      </c>
      <c r="CR36" s="30">
        <f>AVERAGE(CP36:CQ36)</f>
        <v>115</v>
      </c>
      <c r="CS36" s="24">
        <v>115</v>
      </c>
      <c r="CT36" s="25">
        <v>115</v>
      </c>
      <c r="CU36" s="30">
        <f>AVERAGE(CS36:CT36)</f>
        <v>115</v>
      </c>
      <c r="CV36" s="37">
        <f>AVERAGE(CR36,CU36)</f>
        <v>115</v>
      </c>
      <c r="CW36" s="175">
        <v>115</v>
      </c>
      <c r="CX36" s="25">
        <v>115</v>
      </c>
      <c r="CY36" s="30">
        <f>AVERAGE(CW36:CX36)</f>
        <v>115</v>
      </c>
      <c r="CZ36" s="175">
        <v>115</v>
      </c>
      <c r="DA36" s="25">
        <v>115</v>
      </c>
      <c r="DB36" s="30">
        <f>AVERAGE(CZ36:DA36)</f>
        <v>115</v>
      </c>
      <c r="DC36" s="37">
        <f>AVERAGE(CY36,DB36)</f>
        <v>115</v>
      </c>
      <c r="DD36" s="175">
        <v>115</v>
      </c>
      <c r="DE36" s="25">
        <v>115</v>
      </c>
      <c r="DF36" s="30">
        <f>AVERAGE(DD36:DE36)</f>
        <v>115</v>
      </c>
      <c r="DG36" s="175">
        <v>115</v>
      </c>
      <c r="DH36" s="25">
        <v>115</v>
      </c>
      <c r="DI36" s="30">
        <f>AVERAGE(DG36:DH36)</f>
        <v>115</v>
      </c>
      <c r="DJ36" s="37">
        <f>AVERAGE(DF36,DI36)</f>
        <v>115</v>
      </c>
      <c r="DK36" s="175">
        <v>115</v>
      </c>
      <c r="DL36" s="25">
        <v>115</v>
      </c>
      <c r="DM36" s="30">
        <f>AVERAGE(DK36:DL36)</f>
        <v>115</v>
      </c>
      <c r="DN36" s="175">
        <v>115</v>
      </c>
      <c r="DO36" s="25">
        <v>115</v>
      </c>
      <c r="DP36" s="30">
        <f>AVERAGE(DN36:DO36)</f>
        <v>115</v>
      </c>
      <c r="DQ36" s="37">
        <f>AVERAGE(DM36,DP36)</f>
        <v>115</v>
      </c>
      <c r="DR36" s="175">
        <v>115</v>
      </c>
      <c r="DS36" s="25">
        <v>115</v>
      </c>
      <c r="DT36" s="30">
        <f>AVERAGE(DR36:DS36)</f>
        <v>115</v>
      </c>
      <c r="DU36" s="175">
        <v>115</v>
      </c>
      <c r="DV36" s="25">
        <v>115</v>
      </c>
      <c r="DW36" s="30">
        <f>AVERAGE(DU36:DV36)</f>
        <v>115</v>
      </c>
      <c r="DX36" s="37">
        <f>AVERAGE(DT36,DW36)</f>
        <v>115</v>
      </c>
      <c r="DY36" s="175">
        <v>115</v>
      </c>
      <c r="DZ36" s="25">
        <v>115</v>
      </c>
      <c r="EA36" s="30">
        <f>AVERAGE(DY36:DZ36)</f>
        <v>115</v>
      </c>
      <c r="EB36" s="175">
        <v>115</v>
      </c>
      <c r="EC36" s="25">
        <v>115</v>
      </c>
      <c r="ED36" s="30">
        <f>AVERAGE(EB36:EC36)</f>
        <v>115</v>
      </c>
      <c r="EE36" s="37">
        <f>AVERAGE(EA36,ED36)</f>
        <v>115</v>
      </c>
      <c r="EF36" s="175">
        <v>115</v>
      </c>
      <c r="EG36" s="25">
        <v>115</v>
      </c>
      <c r="EH36" s="30">
        <f>AVERAGE(EF36:EG36)</f>
        <v>115</v>
      </c>
      <c r="EI36" s="175">
        <v>115</v>
      </c>
      <c r="EJ36" s="25">
        <v>115</v>
      </c>
      <c r="EK36" s="30">
        <f>AVERAGE(EI36:EJ36)</f>
        <v>115</v>
      </c>
      <c r="EL36" s="37">
        <f>AVERAGE(EH36,EK36)</f>
        <v>115</v>
      </c>
      <c r="EM36" s="21">
        <v>115</v>
      </c>
      <c r="EN36" s="22">
        <v>115</v>
      </c>
      <c r="EO36" s="30">
        <v>115</v>
      </c>
      <c r="EP36" s="21">
        <v>115</v>
      </c>
      <c r="EQ36" s="22">
        <v>115</v>
      </c>
      <c r="ER36" s="30">
        <v>115</v>
      </c>
      <c r="ES36" s="37">
        <v>115</v>
      </c>
    </row>
    <row r="37" spans="1:149" ht="15" customHeight="1" thickBot="1" x14ac:dyDescent="0.3">
      <c r="A37" s="188"/>
      <c r="B37" s="16" t="s">
        <v>6</v>
      </c>
      <c r="C37" s="26">
        <f>C36*C35</f>
        <v>6555</v>
      </c>
      <c r="D37" s="27">
        <f>D36*D35</f>
        <v>5865</v>
      </c>
      <c r="E37" s="28">
        <f t="shared" ref="E37" si="617">C37+D37</f>
        <v>12420</v>
      </c>
      <c r="F37" s="26">
        <f>F36*F35</f>
        <v>0</v>
      </c>
      <c r="G37" s="27">
        <f>G36*G35</f>
        <v>0</v>
      </c>
      <c r="H37" s="28">
        <f t="shared" ref="H37" si="618">F37+G37</f>
        <v>0</v>
      </c>
      <c r="I37" s="38">
        <f t="shared" si="47"/>
        <v>12420</v>
      </c>
      <c r="J37" s="26">
        <f>J36*J35</f>
        <v>0</v>
      </c>
      <c r="K37" s="27">
        <f>K36*K35</f>
        <v>0</v>
      </c>
      <c r="L37" s="28">
        <f t="shared" ref="L37" si="619">J37+K37</f>
        <v>0</v>
      </c>
      <c r="M37" s="26">
        <f>M36*M35</f>
        <v>0</v>
      </c>
      <c r="N37" s="27">
        <f>N36*N35</f>
        <v>0</v>
      </c>
      <c r="O37" s="28">
        <f t="shared" ref="O37" si="620">M37+N37</f>
        <v>0</v>
      </c>
      <c r="P37" s="38">
        <f t="shared" ref="P37" si="621">L37+O37</f>
        <v>0</v>
      </c>
      <c r="Q37" s="26">
        <f>Q36*Q35</f>
        <v>6325</v>
      </c>
      <c r="R37" s="27">
        <f>R36*R35</f>
        <v>5635</v>
      </c>
      <c r="S37" s="28">
        <f t="shared" ref="S37" si="622">Q37+R37</f>
        <v>11960</v>
      </c>
      <c r="T37" s="26">
        <f>T36*T35</f>
        <v>0</v>
      </c>
      <c r="U37" s="27">
        <f>U36*U35</f>
        <v>0</v>
      </c>
      <c r="V37" s="28">
        <f t="shared" ref="V37" si="623">T37+U37</f>
        <v>0</v>
      </c>
      <c r="W37" s="38">
        <f t="shared" ref="W37" si="624">S37+V37</f>
        <v>11960</v>
      </c>
      <c r="X37" s="26">
        <f>X36*X35</f>
        <v>0</v>
      </c>
      <c r="Y37" s="27">
        <f>Y36*Y35</f>
        <v>0</v>
      </c>
      <c r="Z37" s="28">
        <f t="shared" ref="Z37" si="625">X37+Y37</f>
        <v>0</v>
      </c>
      <c r="AA37" s="26">
        <f>AA36*AA35</f>
        <v>0</v>
      </c>
      <c r="AB37" s="27">
        <f>AB36*AB35</f>
        <v>0</v>
      </c>
      <c r="AC37" s="28">
        <f t="shared" ref="AC37" si="626">AA37+AB37</f>
        <v>0</v>
      </c>
      <c r="AD37" s="38">
        <f t="shared" ref="AD37" si="627">Z37+AC37</f>
        <v>0</v>
      </c>
      <c r="AE37" s="26">
        <f>AE36*AE35</f>
        <v>0</v>
      </c>
      <c r="AF37" s="27">
        <f>AF36*AF35</f>
        <v>0</v>
      </c>
      <c r="AG37" s="28">
        <f t="shared" ref="AG37" si="628">AE37+AF37</f>
        <v>0</v>
      </c>
      <c r="AH37" s="26">
        <f>AH36*AH35</f>
        <v>0</v>
      </c>
      <c r="AI37" s="27">
        <f>AI36*AI35</f>
        <v>0</v>
      </c>
      <c r="AJ37" s="28">
        <f t="shared" ref="AJ37" si="629">AH37+AI37</f>
        <v>0</v>
      </c>
      <c r="AK37" s="38">
        <f t="shared" ref="AK37" si="630">AG37+AJ37</f>
        <v>0</v>
      </c>
      <c r="AL37" s="26">
        <f>AL36*AL35</f>
        <v>0</v>
      </c>
      <c r="AM37" s="27">
        <f>AM36*AM35</f>
        <v>0</v>
      </c>
      <c r="AN37" s="28">
        <f t="shared" ref="AN37" si="631">AL37+AM37</f>
        <v>0</v>
      </c>
      <c r="AO37" s="26">
        <f>AO36*AO35</f>
        <v>0</v>
      </c>
      <c r="AP37" s="27">
        <f>AP36*AP35</f>
        <v>0</v>
      </c>
      <c r="AQ37" s="28">
        <f t="shared" ref="AQ37" si="632">AO37+AP37</f>
        <v>0</v>
      </c>
      <c r="AR37" s="38">
        <f t="shared" ref="AR37" si="633">AN37+AQ37</f>
        <v>0</v>
      </c>
      <c r="AS37" s="26">
        <f>AS36*AS35</f>
        <v>7130</v>
      </c>
      <c r="AT37" s="27">
        <f>AT36*AT35</f>
        <v>5060</v>
      </c>
      <c r="AU37" s="28">
        <f t="shared" ref="AU37" si="634">AS37+AT37</f>
        <v>12190</v>
      </c>
      <c r="AV37" s="26">
        <f>AV36*AV35</f>
        <v>2530</v>
      </c>
      <c r="AW37" s="27">
        <f>AW36*AW35</f>
        <v>2990</v>
      </c>
      <c r="AX37" s="28">
        <f t="shared" ref="AX37" si="635">AV37+AW37</f>
        <v>5520</v>
      </c>
      <c r="AY37" s="38">
        <f t="shared" ref="AY37" si="636">AU37+AX37</f>
        <v>17710</v>
      </c>
      <c r="AZ37" s="176">
        <f>AZ36*AZ35</f>
        <v>23690</v>
      </c>
      <c r="BA37" s="27">
        <f>BA36*BA35</f>
        <v>17940</v>
      </c>
      <c r="BB37" s="28">
        <f t="shared" ref="BB37" si="637">AZ37+BA37</f>
        <v>41630</v>
      </c>
      <c r="BC37" s="176">
        <f>BC36*BC35</f>
        <v>3105</v>
      </c>
      <c r="BD37" s="27">
        <f>BD36*BD35</f>
        <v>3680</v>
      </c>
      <c r="BE37" s="28">
        <f t="shared" ref="BE37" si="638">BC37+BD37</f>
        <v>6785</v>
      </c>
      <c r="BF37" s="38">
        <f t="shared" ref="BF37" si="639">BB37+BE37</f>
        <v>48415</v>
      </c>
      <c r="BG37" s="176">
        <f>BG36*BG35</f>
        <v>19320</v>
      </c>
      <c r="BH37" s="27">
        <f>BH36*BH35</f>
        <v>13685</v>
      </c>
      <c r="BI37" s="28">
        <f t="shared" ref="BI37" si="640">BG37+BH37</f>
        <v>33005</v>
      </c>
      <c r="BJ37" s="176">
        <f>BJ36*BJ35</f>
        <v>4485</v>
      </c>
      <c r="BK37" s="27">
        <f>BK36*BK35</f>
        <v>5290</v>
      </c>
      <c r="BL37" s="28">
        <f t="shared" ref="BL37" si="641">BJ37+BK37</f>
        <v>9775</v>
      </c>
      <c r="BM37" s="38">
        <f t="shared" ref="BM37" si="642">BI37+BL37</f>
        <v>42780</v>
      </c>
      <c r="BN37" s="176">
        <f>BN36*BN35</f>
        <v>0</v>
      </c>
      <c r="BO37" s="27">
        <f>BO36*BO35</f>
        <v>0</v>
      </c>
      <c r="BP37" s="28">
        <f t="shared" ref="BP37" si="643">BN37+BO37</f>
        <v>0</v>
      </c>
      <c r="BQ37" s="176">
        <f>BQ36*BQ35</f>
        <v>0</v>
      </c>
      <c r="BR37" s="27">
        <f>BR36*BR35</f>
        <v>0</v>
      </c>
      <c r="BS37" s="28">
        <f t="shared" ref="BS37" si="644">BQ37+BR37</f>
        <v>0</v>
      </c>
      <c r="BT37" s="38">
        <f t="shared" ref="BT37" si="645">BP37+BS37</f>
        <v>0</v>
      </c>
      <c r="BU37" s="176">
        <f>BU36*BU35</f>
        <v>0</v>
      </c>
      <c r="BV37" s="27">
        <f>BV36*BV35</f>
        <v>0</v>
      </c>
      <c r="BW37" s="28">
        <f t="shared" ref="BW37" si="646">BU37+BV37</f>
        <v>0</v>
      </c>
      <c r="BX37" s="176">
        <f>BX36*BX35</f>
        <v>0</v>
      </c>
      <c r="BY37" s="27">
        <f>BY36*BY35</f>
        <v>0</v>
      </c>
      <c r="BZ37" s="28">
        <f t="shared" ref="BZ37" si="647">BX37+BY37</f>
        <v>0</v>
      </c>
      <c r="CA37" s="38">
        <f t="shared" ref="CA37" si="648">BW37+BZ37</f>
        <v>0</v>
      </c>
      <c r="CB37" s="26">
        <f>CB36*CB35</f>
        <v>0</v>
      </c>
      <c r="CC37" s="27">
        <f>CC36*CC35</f>
        <v>0</v>
      </c>
      <c r="CD37" s="28">
        <f t="shared" ref="CD37" si="649">CB37+CC37</f>
        <v>0</v>
      </c>
      <c r="CE37" s="26">
        <f>CE36*CE35</f>
        <v>0</v>
      </c>
      <c r="CF37" s="27">
        <f>CF36*CF35</f>
        <v>0</v>
      </c>
      <c r="CG37" s="28">
        <f t="shared" ref="CG37" si="650">CE37+CF37</f>
        <v>0</v>
      </c>
      <c r="CH37" s="38">
        <f t="shared" ref="CH37" si="651">CD37+CG37</f>
        <v>0</v>
      </c>
      <c r="CI37" s="26">
        <f>CI36*CI35</f>
        <v>0</v>
      </c>
      <c r="CJ37" s="27">
        <f>CJ36*CJ35</f>
        <v>0</v>
      </c>
      <c r="CK37" s="28">
        <f t="shared" ref="CK37" si="652">CI37+CJ37</f>
        <v>0</v>
      </c>
      <c r="CL37" s="26">
        <f>CL36*CL35</f>
        <v>0</v>
      </c>
      <c r="CM37" s="27">
        <f>CM36*CM35</f>
        <v>0</v>
      </c>
      <c r="CN37" s="28">
        <f t="shared" ref="CN37" si="653">CL37+CM37</f>
        <v>0</v>
      </c>
      <c r="CO37" s="38">
        <f t="shared" ref="CO37" si="654">CK37+CN37</f>
        <v>0</v>
      </c>
      <c r="CP37" s="26">
        <f>CP36*CP35</f>
        <v>0</v>
      </c>
      <c r="CQ37" s="27">
        <f>CQ36*CQ35</f>
        <v>0</v>
      </c>
      <c r="CR37" s="28">
        <f t="shared" ref="CR37" si="655">CP37+CQ37</f>
        <v>0</v>
      </c>
      <c r="CS37" s="26">
        <f>CS36*CS35</f>
        <v>0</v>
      </c>
      <c r="CT37" s="27">
        <f>CT36*CT35</f>
        <v>0</v>
      </c>
      <c r="CU37" s="28">
        <f t="shared" ref="CU37" si="656">CS37+CT37</f>
        <v>0</v>
      </c>
      <c r="CV37" s="38">
        <f t="shared" ref="CV37" si="657">CR37+CU37</f>
        <v>0</v>
      </c>
      <c r="CW37" s="176">
        <f>CW36*CW35</f>
        <v>0</v>
      </c>
      <c r="CX37" s="27">
        <f>CX36*CX35</f>
        <v>0</v>
      </c>
      <c r="CY37" s="28">
        <f t="shared" ref="CY37" si="658">CW37+CX37</f>
        <v>0</v>
      </c>
      <c r="CZ37" s="176">
        <f>CZ36*CZ35</f>
        <v>0</v>
      </c>
      <c r="DA37" s="27">
        <f>DA36*DA35</f>
        <v>0</v>
      </c>
      <c r="DB37" s="28">
        <f t="shared" ref="DB37:DB38" si="659">CZ37+DA37</f>
        <v>0</v>
      </c>
      <c r="DC37" s="38">
        <f t="shared" ref="DC37:DC38" si="660">CY37+DB37</f>
        <v>0</v>
      </c>
      <c r="DD37" s="176">
        <f>DD36*DD35</f>
        <v>0</v>
      </c>
      <c r="DE37" s="27">
        <f>DE36*DE35</f>
        <v>0</v>
      </c>
      <c r="DF37" s="28">
        <f t="shared" ref="DF37" si="661">DD37+DE37</f>
        <v>0</v>
      </c>
      <c r="DG37" s="176">
        <f>DG36*DG35</f>
        <v>0</v>
      </c>
      <c r="DH37" s="27">
        <f>DH36*DH35</f>
        <v>0</v>
      </c>
      <c r="DI37" s="28">
        <f t="shared" ref="DI37:DI38" si="662">DG37+DH37</f>
        <v>0</v>
      </c>
      <c r="DJ37" s="38">
        <f t="shared" ref="DJ37:DJ38" si="663">DF37+DI37</f>
        <v>0</v>
      </c>
      <c r="DK37" s="176">
        <f>DK36*DK35</f>
        <v>0</v>
      </c>
      <c r="DL37" s="27">
        <f>DL36*DL35</f>
        <v>0</v>
      </c>
      <c r="DM37" s="28">
        <f t="shared" ref="DM37" si="664">DK37+DL37</f>
        <v>0</v>
      </c>
      <c r="DN37" s="176">
        <f>DN36*DN35</f>
        <v>0</v>
      </c>
      <c r="DO37" s="27">
        <f>DO36*DO35</f>
        <v>0</v>
      </c>
      <c r="DP37" s="28">
        <f t="shared" ref="DP37:DP38" si="665">DN37+DO37</f>
        <v>0</v>
      </c>
      <c r="DQ37" s="38">
        <f t="shared" ref="DQ37:DQ38" si="666">DM37+DP37</f>
        <v>0</v>
      </c>
      <c r="DR37" s="176">
        <f>DR36*DR35</f>
        <v>0</v>
      </c>
      <c r="DS37" s="27">
        <f>DS36*DS35</f>
        <v>0</v>
      </c>
      <c r="DT37" s="28">
        <f t="shared" ref="DT37" si="667">DR37+DS37</f>
        <v>0</v>
      </c>
      <c r="DU37" s="176">
        <f>DU36*DU35</f>
        <v>0</v>
      </c>
      <c r="DV37" s="27">
        <f>DV36*DV35</f>
        <v>0</v>
      </c>
      <c r="DW37" s="28">
        <f t="shared" ref="DW37:DW38" si="668">DU37+DV37</f>
        <v>0</v>
      </c>
      <c r="DX37" s="38">
        <f t="shared" ref="DX37:DX38" si="669">DT37+DW37</f>
        <v>0</v>
      </c>
      <c r="DY37" s="176">
        <f>DY36*DY35</f>
        <v>0</v>
      </c>
      <c r="DZ37" s="27">
        <f>DZ36*DZ35</f>
        <v>0</v>
      </c>
      <c r="EA37" s="28">
        <f t="shared" ref="EA37" si="670">DY37+DZ37</f>
        <v>0</v>
      </c>
      <c r="EB37" s="176">
        <f>EB36*EB35</f>
        <v>0</v>
      </c>
      <c r="EC37" s="27">
        <f>EC36*EC35</f>
        <v>0</v>
      </c>
      <c r="ED37" s="28">
        <f t="shared" ref="ED37:ED38" si="671">EB37+EC37</f>
        <v>0</v>
      </c>
      <c r="EE37" s="38">
        <f t="shared" ref="EE37:EE38" si="672">EA37+ED37</f>
        <v>0</v>
      </c>
      <c r="EF37" s="176">
        <f>EF36*EF35</f>
        <v>0</v>
      </c>
      <c r="EG37" s="27">
        <f>EG36*EG35</f>
        <v>0</v>
      </c>
      <c r="EH37" s="28">
        <f t="shared" ref="EH37" si="673">EF37+EG37</f>
        <v>0</v>
      </c>
      <c r="EI37" s="176">
        <f>EI36*EI35</f>
        <v>0</v>
      </c>
      <c r="EJ37" s="27">
        <f>EJ36*EJ35</f>
        <v>0</v>
      </c>
      <c r="EK37" s="28">
        <f t="shared" ref="EK37:EK38" si="674">EI37+EJ37</f>
        <v>0</v>
      </c>
      <c r="EL37" s="38">
        <f t="shared" ref="EL37:EL38" si="675">EH37+EK37</f>
        <v>0</v>
      </c>
      <c r="EM37" s="26">
        <f t="shared" ref="EM37:EN37" si="676">EM36*EM35</f>
        <v>63020</v>
      </c>
      <c r="EN37" s="27">
        <f t="shared" si="676"/>
        <v>48185</v>
      </c>
      <c r="EO37" s="28">
        <f t="shared" ref="EO37" si="677">EM37+EN37</f>
        <v>111205</v>
      </c>
      <c r="EP37" s="26">
        <f t="shared" ref="EP37:EQ37" si="678">EP36*EP35</f>
        <v>10120</v>
      </c>
      <c r="EQ37" s="27">
        <f t="shared" si="678"/>
        <v>11960</v>
      </c>
      <c r="ER37" s="28">
        <f t="shared" ref="ER37:ER38" si="679">EP37+EQ37</f>
        <v>22080</v>
      </c>
      <c r="ES37" s="38">
        <f t="shared" ref="ES37:ES38" si="680">EO37+ER37</f>
        <v>133285</v>
      </c>
    </row>
    <row r="38" spans="1:149" ht="14.45" customHeight="1" x14ac:dyDescent="0.25">
      <c r="A38" s="186">
        <v>45307</v>
      </c>
      <c r="B38" s="15" t="s">
        <v>5</v>
      </c>
      <c r="C38" s="102">
        <v>55</v>
      </c>
      <c r="D38" s="23">
        <v>49</v>
      </c>
      <c r="E38" s="29">
        <f>C38+D38</f>
        <v>104</v>
      </c>
      <c r="F38" s="102"/>
      <c r="G38" s="23"/>
      <c r="H38" s="29">
        <f>F38+G38</f>
        <v>0</v>
      </c>
      <c r="I38" s="36">
        <f>E38+H38</f>
        <v>104</v>
      </c>
      <c r="J38" s="102"/>
      <c r="K38" s="23"/>
      <c r="L38" s="18">
        <f>J38+K38</f>
        <v>0</v>
      </c>
      <c r="M38" s="102"/>
      <c r="N38" s="23"/>
      <c r="O38" s="29">
        <f>M38+N38</f>
        <v>0</v>
      </c>
      <c r="P38" s="36">
        <f>L38+O38</f>
        <v>0</v>
      </c>
      <c r="Q38" s="102">
        <v>55</v>
      </c>
      <c r="R38" s="23">
        <v>50</v>
      </c>
      <c r="S38" s="29">
        <f>Q38+R38</f>
        <v>105</v>
      </c>
      <c r="T38" s="102"/>
      <c r="U38" s="23"/>
      <c r="V38" s="29">
        <f>T38+U38</f>
        <v>0</v>
      </c>
      <c r="W38" s="36">
        <f>S38+V38</f>
        <v>105</v>
      </c>
      <c r="X38" s="102"/>
      <c r="Y38" s="23"/>
      <c r="Z38" s="29">
        <f>X38+Y38</f>
        <v>0</v>
      </c>
      <c r="AA38" s="102"/>
      <c r="AB38" s="23"/>
      <c r="AC38" s="29">
        <f>AA38+AB38</f>
        <v>0</v>
      </c>
      <c r="AD38" s="36">
        <f>Z38+AC38</f>
        <v>0</v>
      </c>
      <c r="AE38" s="102"/>
      <c r="AF38" s="23"/>
      <c r="AG38" s="29">
        <f>AE38+AF38</f>
        <v>0</v>
      </c>
      <c r="AH38" s="102"/>
      <c r="AI38" s="23"/>
      <c r="AJ38" s="29">
        <f>AH38+AI38</f>
        <v>0</v>
      </c>
      <c r="AK38" s="36">
        <f>AG38+AJ38</f>
        <v>0</v>
      </c>
      <c r="AL38" s="102"/>
      <c r="AM38" s="23"/>
      <c r="AN38" s="29">
        <f>AL38+AM38</f>
        <v>0</v>
      </c>
      <c r="AO38" s="102"/>
      <c r="AP38" s="23"/>
      <c r="AQ38" s="29">
        <f>AO38+AP38</f>
        <v>0</v>
      </c>
      <c r="AR38" s="36">
        <f>AN38+AQ38</f>
        <v>0</v>
      </c>
      <c r="AS38" s="102">
        <v>60</v>
      </c>
      <c r="AT38" s="23">
        <v>43</v>
      </c>
      <c r="AU38" s="29">
        <f>AS38+AT38</f>
        <v>103</v>
      </c>
      <c r="AV38" s="102">
        <v>26</v>
      </c>
      <c r="AW38" s="23">
        <v>24</v>
      </c>
      <c r="AX38" s="29">
        <f>AV38+AW38</f>
        <v>50</v>
      </c>
      <c r="AY38" s="36">
        <f>AU38+AX38</f>
        <v>153</v>
      </c>
      <c r="AZ38" s="102">
        <v>206</v>
      </c>
      <c r="BA38" s="23">
        <v>154</v>
      </c>
      <c r="BB38" s="29">
        <f>AZ38+BA38</f>
        <v>360</v>
      </c>
      <c r="BC38" s="102">
        <v>28</v>
      </c>
      <c r="BD38" s="23">
        <v>32</v>
      </c>
      <c r="BE38" s="29">
        <f>BC38+BD38</f>
        <v>60</v>
      </c>
      <c r="BF38" s="36">
        <f>BB38+BE38</f>
        <v>420</v>
      </c>
      <c r="BG38" s="102">
        <v>168</v>
      </c>
      <c r="BH38" s="23">
        <v>119</v>
      </c>
      <c r="BI38" s="29">
        <f>BG38+BH38</f>
        <v>287</v>
      </c>
      <c r="BJ38" s="102">
        <v>43</v>
      </c>
      <c r="BK38" s="23">
        <v>38</v>
      </c>
      <c r="BL38" s="29">
        <f>BJ38+BK38</f>
        <v>81</v>
      </c>
      <c r="BM38" s="36">
        <f>BI38+BL38</f>
        <v>368</v>
      </c>
      <c r="BN38" s="102"/>
      <c r="BO38" s="23"/>
      <c r="BP38" s="29">
        <f>BN38+BO38</f>
        <v>0</v>
      </c>
      <c r="BQ38" s="102"/>
      <c r="BR38" s="23"/>
      <c r="BS38" s="29">
        <f>BQ38+BR38</f>
        <v>0</v>
      </c>
      <c r="BT38" s="36">
        <f>BP38+BS38</f>
        <v>0</v>
      </c>
      <c r="BU38" s="102"/>
      <c r="BV38" s="23"/>
      <c r="BW38" s="29">
        <f>BU38+BV38</f>
        <v>0</v>
      </c>
      <c r="BX38" s="102"/>
      <c r="BY38" s="23"/>
      <c r="BZ38" s="29">
        <f>BX38+BY38</f>
        <v>0</v>
      </c>
      <c r="CA38" s="36">
        <f>BW38+BZ38</f>
        <v>0</v>
      </c>
      <c r="CB38" s="102"/>
      <c r="CC38" s="23"/>
      <c r="CD38" s="29">
        <f>CB38+CC38</f>
        <v>0</v>
      </c>
      <c r="CE38" s="102"/>
      <c r="CF38" s="23"/>
      <c r="CG38" s="29">
        <f>CE38+CF38</f>
        <v>0</v>
      </c>
      <c r="CH38" s="36">
        <f>CD38+CG38</f>
        <v>0</v>
      </c>
      <c r="CI38" s="102"/>
      <c r="CJ38" s="23"/>
      <c r="CK38" s="29">
        <f>CI38+CJ38</f>
        <v>0</v>
      </c>
      <c r="CL38" s="102"/>
      <c r="CM38" s="23"/>
      <c r="CN38" s="29">
        <f>CL38+CM38</f>
        <v>0</v>
      </c>
      <c r="CO38" s="36">
        <f>CK38+CN38</f>
        <v>0</v>
      </c>
      <c r="CP38" s="102"/>
      <c r="CQ38" s="23"/>
      <c r="CR38" s="29">
        <f>CP38+CQ38</f>
        <v>0</v>
      </c>
      <c r="CS38" s="102"/>
      <c r="CT38" s="23"/>
      <c r="CU38" s="29">
        <f>CS38+CT38</f>
        <v>0</v>
      </c>
      <c r="CV38" s="36">
        <f>CR38+CU38</f>
        <v>0</v>
      </c>
      <c r="CW38" s="102"/>
      <c r="CX38" s="23"/>
      <c r="CY38" s="29">
        <f>CW38+CX38</f>
        <v>0</v>
      </c>
      <c r="CZ38" s="102"/>
      <c r="DA38" s="23"/>
      <c r="DB38" s="29">
        <f t="shared" si="659"/>
        <v>0</v>
      </c>
      <c r="DC38" s="36">
        <f t="shared" si="660"/>
        <v>0</v>
      </c>
      <c r="DD38" s="102"/>
      <c r="DE38" s="23"/>
      <c r="DF38" s="29">
        <f>DD38+DE38</f>
        <v>0</v>
      </c>
      <c r="DG38" s="102"/>
      <c r="DH38" s="23"/>
      <c r="DI38" s="29">
        <f t="shared" si="662"/>
        <v>0</v>
      </c>
      <c r="DJ38" s="36">
        <f t="shared" si="663"/>
        <v>0</v>
      </c>
      <c r="DK38" s="102"/>
      <c r="DL38" s="23"/>
      <c r="DM38" s="29">
        <f>DK38+DL38</f>
        <v>0</v>
      </c>
      <c r="DN38" s="102"/>
      <c r="DO38" s="23"/>
      <c r="DP38" s="29">
        <f t="shared" si="665"/>
        <v>0</v>
      </c>
      <c r="DQ38" s="36">
        <f t="shared" si="666"/>
        <v>0</v>
      </c>
      <c r="DR38" s="102"/>
      <c r="DS38" s="23"/>
      <c r="DT38" s="29">
        <f>DR38+DS38</f>
        <v>0</v>
      </c>
      <c r="DU38" s="102"/>
      <c r="DV38" s="23"/>
      <c r="DW38" s="29">
        <f t="shared" si="668"/>
        <v>0</v>
      </c>
      <c r="DX38" s="36">
        <f t="shared" si="669"/>
        <v>0</v>
      </c>
      <c r="DY38" s="102"/>
      <c r="DZ38" s="23"/>
      <c r="EA38" s="29">
        <f>DY38+DZ38</f>
        <v>0</v>
      </c>
      <c r="EB38" s="102"/>
      <c r="EC38" s="23"/>
      <c r="ED38" s="29">
        <f t="shared" si="671"/>
        <v>0</v>
      </c>
      <c r="EE38" s="36">
        <f t="shared" si="672"/>
        <v>0</v>
      </c>
      <c r="EF38" s="102"/>
      <c r="EG38" s="23"/>
      <c r="EH38" s="29">
        <f>EF38+EG38</f>
        <v>0</v>
      </c>
      <c r="EI38" s="102"/>
      <c r="EJ38" s="23"/>
      <c r="EK38" s="29">
        <f t="shared" si="674"/>
        <v>0</v>
      </c>
      <c r="EL38" s="36">
        <f t="shared" si="675"/>
        <v>0</v>
      </c>
      <c r="EM38" s="17">
        <f>C38+J38+Q38+X38+AE38+AL38+AS38+AZ38+BG38+BN38+BU38+CB38+CI38+CP38+CW38+DD38+DK38+DR38+DY38+EF38</f>
        <v>544</v>
      </c>
      <c r="EN38" s="4">
        <f>D38+K38+R38+Y38+AF38+AM38+AT38+BA38+BH38+BO38+BV38+CC38+CJ38+CQ38+CX38+DE38+DL38+DS38+DZ38+EG38</f>
        <v>415</v>
      </c>
      <c r="EO38" s="29">
        <f>EM38+EN38</f>
        <v>959</v>
      </c>
      <c r="EP38" s="17">
        <f>F38+M38+T38+AA38+AH38+AO38+AV38+BC38+BJ38+BQ38+BX38+CE38+CL38+CS38+CZ38+DG38+DN38+DU38+EB38+EI38</f>
        <v>97</v>
      </c>
      <c r="EQ38" s="4">
        <f>G38+N38+U38+AB38+AI38+AP38+AW38+BD38+BK38+BR38+BY38+CF38+CM38+CT38+DA38+DH38+DO38+DV38+EC38+EJ38</f>
        <v>94</v>
      </c>
      <c r="ER38" s="29">
        <f t="shared" si="679"/>
        <v>191</v>
      </c>
      <c r="ES38" s="36">
        <f t="shared" si="680"/>
        <v>1150</v>
      </c>
    </row>
    <row r="39" spans="1:149" ht="14.45" customHeight="1" x14ac:dyDescent="0.25">
      <c r="A39" s="187"/>
      <c r="B39" s="20" t="s">
        <v>22</v>
      </c>
      <c r="C39" s="24">
        <v>115</v>
      </c>
      <c r="D39" s="25">
        <v>115</v>
      </c>
      <c r="E39" s="30">
        <f>AVERAGE(C39:D39)</f>
        <v>115</v>
      </c>
      <c r="F39" s="24">
        <v>115</v>
      </c>
      <c r="G39" s="25">
        <v>115</v>
      </c>
      <c r="H39" s="30">
        <f>AVERAGE(F39:G39)</f>
        <v>115</v>
      </c>
      <c r="I39" s="37">
        <f>AVERAGE(E39,H39)</f>
        <v>115</v>
      </c>
      <c r="J39" s="24">
        <v>115</v>
      </c>
      <c r="K39" s="25">
        <v>115</v>
      </c>
      <c r="L39" s="30">
        <f>AVERAGE(J39:K39)</f>
        <v>115</v>
      </c>
      <c r="M39" s="24">
        <v>115</v>
      </c>
      <c r="N39" s="25">
        <v>115</v>
      </c>
      <c r="O39" s="30">
        <f>AVERAGE(M39:N39)</f>
        <v>115</v>
      </c>
      <c r="P39" s="37">
        <f>AVERAGE(L39,O39)</f>
        <v>115</v>
      </c>
      <c r="Q39" s="24">
        <v>115</v>
      </c>
      <c r="R39" s="25">
        <v>115</v>
      </c>
      <c r="S39" s="30">
        <f>AVERAGE(Q39:R39)</f>
        <v>115</v>
      </c>
      <c r="T39" s="24">
        <v>115</v>
      </c>
      <c r="U39" s="25">
        <v>115</v>
      </c>
      <c r="V39" s="30">
        <f>AVERAGE(T39:U39)</f>
        <v>115</v>
      </c>
      <c r="W39" s="37">
        <f>AVERAGE(S39,V39)</f>
        <v>115</v>
      </c>
      <c r="X39" s="24">
        <v>115</v>
      </c>
      <c r="Y39" s="25">
        <v>115</v>
      </c>
      <c r="Z39" s="30">
        <f>AVERAGE(X39:Y39)</f>
        <v>115</v>
      </c>
      <c r="AA39" s="24">
        <v>115</v>
      </c>
      <c r="AB39" s="25">
        <v>115</v>
      </c>
      <c r="AC39" s="30">
        <f>AVERAGE(AA39:AB39)</f>
        <v>115</v>
      </c>
      <c r="AD39" s="37">
        <f>AVERAGE(Z39,AC39)</f>
        <v>115</v>
      </c>
      <c r="AE39" s="24">
        <v>115</v>
      </c>
      <c r="AF39" s="25">
        <v>115</v>
      </c>
      <c r="AG39" s="30">
        <f>AVERAGE(AE39:AF39)</f>
        <v>115</v>
      </c>
      <c r="AH39" s="24">
        <v>115</v>
      </c>
      <c r="AI39" s="25">
        <v>115</v>
      </c>
      <c r="AJ39" s="30">
        <f>AVERAGE(AH39:AI39)</f>
        <v>115</v>
      </c>
      <c r="AK39" s="37">
        <f>AVERAGE(AG39,AJ39)</f>
        <v>115</v>
      </c>
      <c r="AL39" s="24">
        <v>115</v>
      </c>
      <c r="AM39" s="25">
        <v>115</v>
      </c>
      <c r="AN39" s="30">
        <f>AVERAGE(AL39:AM39)</f>
        <v>115</v>
      </c>
      <c r="AO39" s="24">
        <v>115</v>
      </c>
      <c r="AP39" s="25">
        <v>115</v>
      </c>
      <c r="AQ39" s="30">
        <f>AVERAGE(AO39:AP39)</f>
        <v>115</v>
      </c>
      <c r="AR39" s="37">
        <f>AVERAGE(AN39,AQ39)</f>
        <v>115</v>
      </c>
      <c r="AS39" s="24">
        <v>115</v>
      </c>
      <c r="AT39" s="25">
        <v>115</v>
      </c>
      <c r="AU39" s="30">
        <f>AVERAGE(AS39:AT39)</f>
        <v>115</v>
      </c>
      <c r="AV39" s="24">
        <v>115</v>
      </c>
      <c r="AW39" s="25">
        <v>115</v>
      </c>
      <c r="AX39" s="30">
        <f>AVERAGE(AV39:AW39)</f>
        <v>115</v>
      </c>
      <c r="AY39" s="37">
        <f>AVERAGE(AU39,AX39)</f>
        <v>115</v>
      </c>
      <c r="AZ39" s="175">
        <v>115</v>
      </c>
      <c r="BA39" s="25">
        <v>115</v>
      </c>
      <c r="BB39" s="30">
        <f>AVERAGE(AZ39:BA39)</f>
        <v>115</v>
      </c>
      <c r="BC39" s="175">
        <v>115</v>
      </c>
      <c r="BD39" s="25">
        <v>115</v>
      </c>
      <c r="BE39" s="30">
        <f>AVERAGE(BC39:BD39)</f>
        <v>115</v>
      </c>
      <c r="BF39" s="37">
        <f>AVERAGE(BB39,BE39)</f>
        <v>115</v>
      </c>
      <c r="BG39" s="175">
        <v>115</v>
      </c>
      <c r="BH39" s="25">
        <v>115</v>
      </c>
      <c r="BI39" s="30">
        <f>AVERAGE(BG39:BH39)</f>
        <v>115</v>
      </c>
      <c r="BJ39" s="175">
        <v>115</v>
      </c>
      <c r="BK39" s="25">
        <v>115</v>
      </c>
      <c r="BL39" s="30">
        <f>AVERAGE(BJ39:BK39)</f>
        <v>115</v>
      </c>
      <c r="BM39" s="37">
        <f>AVERAGE(BI39,BL39)</f>
        <v>115</v>
      </c>
      <c r="BN39" s="175">
        <v>115</v>
      </c>
      <c r="BO39" s="25">
        <v>115</v>
      </c>
      <c r="BP39" s="30">
        <f>AVERAGE(BN39:BO39)</f>
        <v>115</v>
      </c>
      <c r="BQ39" s="175">
        <v>115</v>
      </c>
      <c r="BR39" s="25">
        <v>115</v>
      </c>
      <c r="BS39" s="30">
        <f>AVERAGE(BQ39:BR39)</f>
        <v>115</v>
      </c>
      <c r="BT39" s="37">
        <f>AVERAGE(BP39,BS39)</f>
        <v>115</v>
      </c>
      <c r="BU39" s="175">
        <v>115</v>
      </c>
      <c r="BV39" s="25">
        <v>115</v>
      </c>
      <c r="BW39" s="30">
        <f>AVERAGE(BU39:BV39)</f>
        <v>115</v>
      </c>
      <c r="BX39" s="175">
        <v>115</v>
      </c>
      <c r="BY39" s="25">
        <v>115</v>
      </c>
      <c r="BZ39" s="30">
        <f>AVERAGE(BX39:BY39)</f>
        <v>115</v>
      </c>
      <c r="CA39" s="37">
        <f>AVERAGE(BW39,BZ39)</f>
        <v>115</v>
      </c>
      <c r="CB39" s="24">
        <v>115</v>
      </c>
      <c r="CC39" s="25">
        <v>115</v>
      </c>
      <c r="CD39" s="30">
        <f>AVERAGE(CB39:CC39)</f>
        <v>115</v>
      </c>
      <c r="CE39" s="24">
        <v>115</v>
      </c>
      <c r="CF39" s="25">
        <v>115</v>
      </c>
      <c r="CG39" s="30">
        <f>AVERAGE(CE39:CF39)</f>
        <v>115</v>
      </c>
      <c r="CH39" s="37">
        <f>AVERAGE(CD39,CG39)</f>
        <v>115</v>
      </c>
      <c r="CI39" s="24">
        <v>115</v>
      </c>
      <c r="CJ39" s="25">
        <v>115</v>
      </c>
      <c r="CK39" s="30">
        <f>AVERAGE(CI39:CJ39)</f>
        <v>115</v>
      </c>
      <c r="CL39" s="24">
        <v>115</v>
      </c>
      <c r="CM39" s="25">
        <v>115</v>
      </c>
      <c r="CN39" s="30">
        <f>AVERAGE(CL39:CM39)</f>
        <v>115</v>
      </c>
      <c r="CO39" s="37">
        <f>AVERAGE(CK39,CN39)</f>
        <v>115</v>
      </c>
      <c r="CP39" s="24">
        <v>115</v>
      </c>
      <c r="CQ39" s="25">
        <v>115</v>
      </c>
      <c r="CR39" s="30">
        <f>AVERAGE(CP39:CQ39)</f>
        <v>115</v>
      </c>
      <c r="CS39" s="24">
        <v>115</v>
      </c>
      <c r="CT39" s="25">
        <v>115</v>
      </c>
      <c r="CU39" s="30">
        <f>AVERAGE(CS39:CT39)</f>
        <v>115</v>
      </c>
      <c r="CV39" s="37">
        <f>AVERAGE(CR39,CU39)</f>
        <v>115</v>
      </c>
      <c r="CW39" s="175">
        <v>115</v>
      </c>
      <c r="CX39" s="25">
        <v>115</v>
      </c>
      <c r="CY39" s="30">
        <f>AVERAGE(CW39:CX39)</f>
        <v>115</v>
      </c>
      <c r="CZ39" s="175">
        <v>115</v>
      </c>
      <c r="DA39" s="25">
        <v>115</v>
      </c>
      <c r="DB39" s="30">
        <f>AVERAGE(CZ39:DA39)</f>
        <v>115</v>
      </c>
      <c r="DC39" s="37">
        <f>AVERAGE(CY39,DB39)</f>
        <v>115</v>
      </c>
      <c r="DD39" s="175">
        <v>115</v>
      </c>
      <c r="DE39" s="25">
        <v>115</v>
      </c>
      <c r="DF39" s="30">
        <f>AVERAGE(DD39:DE39)</f>
        <v>115</v>
      </c>
      <c r="DG39" s="175">
        <v>115</v>
      </c>
      <c r="DH39" s="25">
        <v>115</v>
      </c>
      <c r="DI39" s="30">
        <f>AVERAGE(DG39:DH39)</f>
        <v>115</v>
      </c>
      <c r="DJ39" s="37">
        <f>AVERAGE(DF39,DI39)</f>
        <v>115</v>
      </c>
      <c r="DK39" s="175">
        <v>115</v>
      </c>
      <c r="DL39" s="25">
        <v>115</v>
      </c>
      <c r="DM39" s="30">
        <f>AVERAGE(DK39:DL39)</f>
        <v>115</v>
      </c>
      <c r="DN39" s="175">
        <v>115</v>
      </c>
      <c r="DO39" s="25">
        <v>115</v>
      </c>
      <c r="DP39" s="30">
        <f>AVERAGE(DN39:DO39)</f>
        <v>115</v>
      </c>
      <c r="DQ39" s="37">
        <f>AVERAGE(DM39,DP39)</f>
        <v>115</v>
      </c>
      <c r="DR39" s="175">
        <v>115</v>
      </c>
      <c r="DS39" s="25">
        <v>115</v>
      </c>
      <c r="DT39" s="30">
        <f>AVERAGE(DR39:DS39)</f>
        <v>115</v>
      </c>
      <c r="DU39" s="175">
        <v>115</v>
      </c>
      <c r="DV39" s="25">
        <v>115</v>
      </c>
      <c r="DW39" s="30">
        <f>AVERAGE(DU39:DV39)</f>
        <v>115</v>
      </c>
      <c r="DX39" s="37">
        <f>AVERAGE(DT39,DW39)</f>
        <v>115</v>
      </c>
      <c r="DY39" s="175">
        <v>115</v>
      </c>
      <c r="DZ39" s="25">
        <v>115</v>
      </c>
      <c r="EA39" s="30">
        <f>AVERAGE(DY39:DZ39)</f>
        <v>115</v>
      </c>
      <c r="EB39" s="175">
        <v>115</v>
      </c>
      <c r="EC39" s="25">
        <v>115</v>
      </c>
      <c r="ED39" s="30">
        <f>AVERAGE(EB39:EC39)</f>
        <v>115</v>
      </c>
      <c r="EE39" s="37">
        <f>AVERAGE(EA39,ED39)</f>
        <v>115</v>
      </c>
      <c r="EF39" s="175">
        <v>115</v>
      </c>
      <c r="EG39" s="25">
        <v>115</v>
      </c>
      <c r="EH39" s="30">
        <f>AVERAGE(EF39:EG39)</f>
        <v>115</v>
      </c>
      <c r="EI39" s="175">
        <v>115</v>
      </c>
      <c r="EJ39" s="25">
        <v>115</v>
      </c>
      <c r="EK39" s="30">
        <f>AVERAGE(EI39:EJ39)</f>
        <v>115</v>
      </c>
      <c r="EL39" s="37">
        <f>AVERAGE(EH39,EK39)</f>
        <v>115</v>
      </c>
      <c r="EM39" s="24">
        <v>115</v>
      </c>
      <c r="EN39" s="25">
        <v>115</v>
      </c>
      <c r="EO39" s="30">
        <v>115</v>
      </c>
      <c r="EP39" s="24">
        <v>115</v>
      </c>
      <c r="EQ39" s="25">
        <v>115</v>
      </c>
      <c r="ER39" s="30">
        <v>115</v>
      </c>
      <c r="ES39" s="37">
        <v>115</v>
      </c>
    </row>
    <row r="40" spans="1:149" ht="15" customHeight="1" thickBot="1" x14ac:dyDescent="0.3">
      <c r="A40" s="188"/>
      <c r="B40" s="16" t="s">
        <v>6</v>
      </c>
      <c r="C40" s="26">
        <f>C39*C38</f>
        <v>6325</v>
      </c>
      <c r="D40" s="27">
        <f>D39*D38</f>
        <v>5635</v>
      </c>
      <c r="E40" s="28">
        <f t="shared" ref="E40" si="681">C40+D40</f>
        <v>11960</v>
      </c>
      <c r="F40" s="26">
        <f>F39*F38</f>
        <v>0</v>
      </c>
      <c r="G40" s="27">
        <f>G39*G38</f>
        <v>0</v>
      </c>
      <c r="H40" s="28">
        <f t="shared" ref="H40" si="682">F40+G40</f>
        <v>0</v>
      </c>
      <c r="I40" s="38">
        <f t="shared" si="47"/>
        <v>11960</v>
      </c>
      <c r="J40" s="26">
        <f>J39*J38</f>
        <v>0</v>
      </c>
      <c r="K40" s="27">
        <f>K39*K38</f>
        <v>0</v>
      </c>
      <c r="L40" s="28">
        <f t="shared" ref="L40" si="683">J40+K40</f>
        <v>0</v>
      </c>
      <c r="M40" s="26">
        <f>M39*M38</f>
        <v>0</v>
      </c>
      <c r="N40" s="27">
        <f>N39*N38</f>
        <v>0</v>
      </c>
      <c r="O40" s="28">
        <f t="shared" ref="O40" si="684">M40+N40</f>
        <v>0</v>
      </c>
      <c r="P40" s="38">
        <f t="shared" ref="P40" si="685">L40+O40</f>
        <v>0</v>
      </c>
      <c r="Q40" s="26">
        <f>Q39*Q38</f>
        <v>6325</v>
      </c>
      <c r="R40" s="27">
        <f>R39*R38</f>
        <v>5750</v>
      </c>
      <c r="S40" s="28">
        <f t="shared" ref="S40" si="686">Q40+R40</f>
        <v>12075</v>
      </c>
      <c r="T40" s="26">
        <f>T39*T38</f>
        <v>0</v>
      </c>
      <c r="U40" s="27">
        <f>U39*U38</f>
        <v>0</v>
      </c>
      <c r="V40" s="28">
        <f t="shared" ref="V40" si="687">T40+U40</f>
        <v>0</v>
      </c>
      <c r="W40" s="38">
        <f t="shared" ref="W40" si="688">S40+V40</f>
        <v>12075</v>
      </c>
      <c r="X40" s="26">
        <f>X39*X38</f>
        <v>0</v>
      </c>
      <c r="Y40" s="27">
        <f>Y39*Y38</f>
        <v>0</v>
      </c>
      <c r="Z40" s="28">
        <f t="shared" ref="Z40" si="689">X40+Y40</f>
        <v>0</v>
      </c>
      <c r="AA40" s="26">
        <f>AA39*AA38</f>
        <v>0</v>
      </c>
      <c r="AB40" s="27">
        <f>AB39*AB38</f>
        <v>0</v>
      </c>
      <c r="AC40" s="28">
        <f t="shared" ref="AC40" si="690">AA40+AB40</f>
        <v>0</v>
      </c>
      <c r="AD40" s="38">
        <f t="shared" ref="AD40" si="691">Z40+AC40</f>
        <v>0</v>
      </c>
      <c r="AE40" s="26">
        <f>AE39*AE38</f>
        <v>0</v>
      </c>
      <c r="AF40" s="27">
        <f>AF39*AF38</f>
        <v>0</v>
      </c>
      <c r="AG40" s="28">
        <f t="shared" ref="AG40" si="692">AE40+AF40</f>
        <v>0</v>
      </c>
      <c r="AH40" s="26">
        <f>AH39*AH38</f>
        <v>0</v>
      </c>
      <c r="AI40" s="27">
        <f>AI39*AI38</f>
        <v>0</v>
      </c>
      <c r="AJ40" s="28">
        <f t="shared" ref="AJ40" si="693">AH40+AI40</f>
        <v>0</v>
      </c>
      <c r="AK40" s="38">
        <f t="shared" ref="AK40" si="694">AG40+AJ40</f>
        <v>0</v>
      </c>
      <c r="AL40" s="26">
        <f>AL39*AL38</f>
        <v>0</v>
      </c>
      <c r="AM40" s="27">
        <f>AM39*AM38</f>
        <v>0</v>
      </c>
      <c r="AN40" s="28">
        <f t="shared" ref="AN40" si="695">AL40+AM40</f>
        <v>0</v>
      </c>
      <c r="AO40" s="26">
        <f>AO39*AO38</f>
        <v>0</v>
      </c>
      <c r="AP40" s="27">
        <f>AP39*AP38</f>
        <v>0</v>
      </c>
      <c r="AQ40" s="28">
        <f t="shared" ref="AQ40" si="696">AO40+AP40</f>
        <v>0</v>
      </c>
      <c r="AR40" s="38">
        <f t="shared" ref="AR40" si="697">AN40+AQ40</f>
        <v>0</v>
      </c>
      <c r="AS40" s="26">
        <f>AS39*AS38</f>
        <v>6900</v>
      </c>
      <c r="AT40" s="27">
        <f>AT39*AT38</f>
        <v>4945</v>
      </c>
      <c r="AU40" s="28">
        <f t="shared" ref="AU40" si="698">AS40+AT40</f>
        <v>11845</v>
      </c>
      <c r="AV40" s="26">
        <f>AV39*AV38</f>
        <v>2990</v>
      </c>
      <c r="AW40" s="27">
        <f>AW39*AW38</f>
        <v>2760</v>
      </c>
      <c r="AX40" s="28">
        <f t="shared" ref="AX40" si="699">AV40+AW40</f>
        <v>5750</v>
      </c>
      <c r="AY40" s="38">
        <f t="shared" ref="AY40" si="700">AU40+AX40</f>
        <v>17595</v>
      </c>
      <c r="AZ40" s="176">
        <f>AZ39*AZ38</f>
        <v>23690</v>
      </c>
      <c r="BA40" s="27">
        <f>BA39*BA38</f>
        <v>17710</v>
      </c>
      <c r="BB40" s="28">
        <f t="shared" ref="BB40" si="701">AZ40+BA40</f>
        <v>41400</v>
      </c>
      <c r="BC40" s="176">
        <f>BC39*BC38</f>
        <v>3220</v>
      </c>
      <c r="BD40" s="27">
        <f>BD39*BD38</f>
        <v>3680</v>
      </c>
      <c r="BE40" s="28">
        <f t="shared" ref="BE40" si="702">BC40+BD40</f>
        <v>6900</v>
      </c>
      <c r="BF40" s="38">
        <f t="shared" ref="BF40" si="703">BB40+BE40</f>
        <v>48300</v>
      </c>
      <c r="BG40" s="176">
        <f>BG39*BG38</f>
        <v>19320</v>
      </c>
      <c r="BH40" s="27">
        <f>BH39*BH38</f>
        <v>13685</v>
      </c>
      <c r="BI40" s="28">
        <f t="shared" ref="BI40" si="704">BG40+BH40</f>
        <v>33005</v>
      </c>
      <c r="BJ40" s="176">
        <f>BJ39*BJ38</f>
        <v>4945</v>
      </c>
      <c r="BK40" s="27">
        <f>BK39*BK38</f>
        <v>4370</v>
      </c>
      <c r="BL40" s="28">
        <f t="shared" ref="BL40" si="705">BJ40+BK40</f>
        <v>9315</v>
      </c>
      <c r="BM40" s="38">
        <f t="shared" ref="BM40" si="706">BI40+BL40</f>
        <v>42320</v>
      </c>
      <c r="BN40" s="176">
        <f>BN39*BN38</f>
        <v>0</v>
      </c>
      <c r="BO40" s="27">
        <f>BO39*BO38</f>
        <v>0</v>
      </c>
      <c r="BP40" s="28">
        <f t="shared" ref="BP40" si="707">BN40+BO40</f>
        <v>0</v>
      </c>
      <c r="BQ40" s="176">
        <f>BQ39*BQ38</f>
        <v>0</v>
      </c>
      <c r="BR40" s="27">
        <f>BR39*BR38</f>
        <v>0</v>
      </c>
      <c r="BS40" s="28">
        <f t="shared" ref="BS40" si="708">BQ40+BR40</f>
        <v>0</v>
      </c>
      <c r="BT40" s="38">
        <f t="shared" ref="BT40" si="709">BP40+BS40</f>
        <v>0</v>
      </c>
      <c r="BU40" s="176">
        <f>BU39*BU38</f>
        <v>0</v>
      </c>
      <c r="BV40" s="27">
        <f>BV39*BV38</f>
        <v>0</v>
      </c>
      <c r="BW40" s="28">
        <f t="shared" ref="BW40" si="710">BU40+BV40</f>
        <v>0</v>
      </c>
      <c r="BX40" s="176">
        <f>BX39*BX38</f>
        <v>0</v>
      </c>
      <c r="BY40" s="27">
        <f>BY39*BY38</f>
        <v>0</v>
      </c>
      <c r="BZ40" s="28">
        <f t="shared" ref="BZ40" si="711">BX40+BY40</f>
        <v>0</v>
      </c>
      <c r="CA40" s="38">
        <f t="shared" ref="CA40" si="712">BW40+BZ40</f>
        <v>0</v>
      </c>
      <c r="CB40" s="26">
        <f>CB39*CB38</f>
        <v>0</v>
      </c>
      <c r="CC40" s="27">
        <f>CC39*CC38</f>
        <v>0</v>
      </c>
      <c r="CD40" s="28">
        <f t="shared" ref="CD40" si="713">CB40+CC40</f>
        <v>0</v>
      </c>
      <c r="CE40" s="26">
        <f>CE39*CE38</f>
        <v>0</v>
      </c>
      <c r="CF40" s="27">
        <f>CF39*CF38</f>
        <v>0</v>
      </c>
      <c r="CG40" s="28">
        <f t="shared" ref="CG40" si="714">CE40+CF40</f>
        <v>0</v>
      </c>
      <c r="CH40" s="38">
        <f t="shared" ref="CH40" si="715">CD40+CG40</f>
        <v>0</v>
      </c>
      <c r="CI40" s="26">
        <f>CI39*CI38</f>
        <v>0</v>
      </c>
      <c r="CJ40" s="27">
        <f>CJ39*CJ38</f>
        <v>0</v>
      </c>
      <c r="CK40" s="28">
        <f t="shared" ref="CK40" si="716">CI40+CJ40</f>
        <v>0</v>
      </c>
      <c r="CL40" s="26">
        <f>CL39*CL38</f>
        <v>0</v>
      </c>
      <c r="CM40" s="27">
        <f>CM39*CM38</f>
        <v>0</v>
      </c>
      <c r="CN40" s="28">
        <f t="shared" ref="CN40" si="717">CL40+CM40</f>
        <v>0</v>
      </c>
      <c r="CO40" s="38">
        <f t="shared" ref="CO40" si="718">CK40+CN40</f>
        <v>0</v>
      </c>
      <c r="CP40" s="26">
        <f>CP39*CP38</f>
        <v>0</v>
      </c>
      <c r="CQ40" s="27">
        <f>CQ39*CQ38</f>
        <v>0</v>
      </c>
      <c r="CR40" s="28">
        <f t="shared" ref="CR40" si="719">CP40+CQ40</f>
        <v>0</v>
      </c>
      <c r="CS40" s="26">
        <f>CS39*CS38</f>
        <v>0</v>
      </c>
      <c r="CT40" s="27">
        <f>CT39*CT38</f>
        <v>0</v>
      </c>
      <c r="CU40" s="28">
        <f t="shared" ref="CU40" si="720">CS40+CT40</f>
        <v>0</v>
      </c>
      <c r="CV40" s="38">
        <f t="shared" ref="CV40" si="721">CR40+CU40</f>
        <v>0</v>
      </c>
      <c r="CW40" s="176">
        <f>CW39*CW38</f>
        <v>0</v>
      </c>
      <c r="CX40" s="27">
        <f>CX39*CX38</f>
        <v>0</v>
      </c>
      <c r="CY40" s="28">
        <f t="shared" ref="CY40" si="722">CW40+CX40</f>
        <v>0</v>
      </c>
      <c r="CZ40" s="176">
        <f>CZ39*CZ38</f>
        <v>0</v>
      </c>
      <c r="DA40" s="27">
        <f>DA39*DA38</f>
        <v>0</v>
      </c>
      <c r="DB40" s="28">
        <f t="shared" ref="DB40:DB41" si="723">CZ40+DA40</f>
        <v>0</v>
      </c>
      <c r="DC40" s="38">
        <f t="shared" ref="DC40:DC41" si="724">CY40+DB40</f>
        <v>0</v>
      </c>
      <c r="DD40" s="176">
        <f>DD39*DD38</f>
        <v>0</v>
      </c>
      <c r="DE40" s="27">
        <f>DE39*DE38</f>
        <v>0</v>
      </c>
      <c r="DF40" s="28">
        <f t="shared" ref="DF40" si="725">DD40+DE40</f>
        <v>0</v>
      </c>
      <c r="DG40" s="176">
        <f>DG39*DG38</f>
        <v>0</v>
      </c>
      <c r="DH40" s="27">
        <f>DH39*DH38</f>
        <v>0</v>
      </c>
      <c r="DI40" s="28">
        <f t="shared" ref="DI40:DI41" si="726">DG40+DH40</f>
        <v>0</v>
      </c>
      <c r="DJ40" s="38">
        <f t="shared" ref="DJ40:DJ41" si="727">DF40+DI40</f>
        <v>0</v>
      </c>
      <c r="DK40" s="176">
        <f>DK39*DK38</f>
        <v>0</v>
      </c>
      <c r="DL40" s="27">
        <f>DL39*DL38</f>
        <v>0</v>
      </c>
      <c r="DM40" s="28">
        <f t="shared" ref="DM40" si="728">DK40+DL40</f>
        <v>0</v>
      </c>
      <c r="DN40" s="176">
        <f>DN39*DN38</f>
        <v>0</v>
      </c>
      <c r="DO40" s="27">
        <f>DO39*DO38</f>
        <v>0</v>
      </c>
      <c r="DP40" s="28">
        <f t="shared" ref="DP40:DP41" si="729">DN40+DO40</f>
        <v>0</v>
      </c>
      <c r="DQ40" s="38">
        <f t="shared" ref="DQ40:DQ41" si="730">DM40+DP40</f>
        <v>0</v>
      </c>
      <c r="DR40" s="176">
        <f>DR39*DR38</f>
        <v>0</v>
      </c>
      <c r="DS40" s="27">
        <f>DS39*DS38</f>
        <v>0</v>
      </c>
      <c r="DT40" s="28">
        <f t="shared" ref="DT40" si="731">DR40+DS40</f>
        <v>0</v>
      </c>
      <c r="DU40" s="176">
        <f>DU39*DU38</f>
        <v>0</v>
      </c>
      <c r="DV40" s="27">
        <f>DV39*DV38</f>
        <v>0</v>
      </c>
      <c r="DW40" s="28">
        <f t="shared" ref="DW40:DW41" si="732">DU40+DV40</f>
        <v>0</v>
      </c>
      <c r="DX40" s="38">
        <f t="shared" ref="DX40:DX41" si="733">DT40+DW40</f>
        <v>0</v>
      </c>
      <c r="DY40" s="176">
        <f>DY39*DY38</f>
        <v>0</v>
      </c>
      <c r="DZ40" s="27">
        <f>DZ39*DZ38</f>
        <v>0</v>
      </c>
      <c r="EA40" s="28">
        <f t="shared" ref="EA40" si="734">DY40+DZ40</f>
        <v>0</v>
      </c>
      <c r="EB40" s="176">
        <f>EB39*EB38</f>
        <v>0</v>
      </c>
      <c r="EC40" s="27">
        <f>EC39*EC38</f>
        <v>0</v>
      </c>
      <c r="ED40" s="28">
        <f t="shared" ref="ED40:ED41" si="735">EB40+EC40</f>
        <v>0</v>
      </c>
      <c r="EE40" s="38">
        <f t="shared" ref="EE40:EE41" si="736">EA40+ED40</f>
        <v>0</v>
      </c>
      <c r="EF40" s="176">
        <f>EF39*EF38</f>
        <v>0</v>
      </c>
      <c r="EG40" s="27">
        <f>EG39*EG38</f>
        <v>0</v>
      </c>
      <c r="EH40" s="28">
        <f t="shared" ref="EH40" si="737">EF40+EG40</f>
        <v>0</v>
      </c>
      <c r="EI40" s="176">
        <f>EI39*EI38</f>
        <v>0</v>
      </c>
      <c r="EJ40" s="27">
        <f>EJ39*EJ38</f>
        <v>0</v>
      </c>
      <c r="EK40" s="28">
        <f t="shared" ref="EK40:EK41" si="738">EI40+EJ40</f>
        <v>0</v>
      </c>
      <c r="EL40" s="38">
        <f t="shared" ref="EL40:EL41" si="739">EH40+EK40</f>
        <v>0</v>
      </c>
      <c r="EM40" s="26">
        <f t="shared" ref="EM40:EN40" si="740">EM39*EM38</f>
        <v>62560</v>
      </c>
      <c r="EN40" s="27">
        <f t="shared" si="740"/>
        <v>47725</v>
      </c>
      <c r="EO40" s="28">
        <f t="shared" ref="EO40" si="741">EM40+EN40</f>
        <v>110285</v>
      </c>
      <c r="EP40" s="26">
        <f t="shared" ref="EP40:EQ40" si="742">EP39*EP38</f>
        <v>11155</v>
      </c>
      <c r="EQ40" s="27">
        <f t="shared" si="742"/>
        <v>10810</v>
      </c>
      <c r="ER40" s="28">
        <f t="shared" ref="ER40:ER41" si="743">EP40+EQ40</f>
        <v>21965</v>
      </c>
      <c r="ES40" s="38">
        <f t="shared" ref="ES40:ES41" si="744">EO40+ER40</f>
        <v>132250</v>
      </c>
    </row>
    <row r="41" spans="1:149" ht="14.45" customHeight="1" x14ac:dyDescent="0.25">
      <c r="A41" s="186">
        <v>45308</v>
      </c>
      <c r="B41" s="15" t="s">
        <v>5</v>
      </c>
      <c r="C41" s="102">
        <v>57</v>
      </c>
      <c r="D41" s="23">
        <v>49</v>
      </c>
      <c r="E41" s="29">
        <f>C41+D41</f>
        <v>106</v>
      </c>
      <c r="F41" s="102"/>
      <c r="G41" s="23"/>
      <c r="H41" s="29">
        <f>F41+G41</f>
        <v>0</v>
      </c>
      <c r="I41" s="36">
        <f>E41+H41</f>
        <v>106</v>
      </c>
      <c r="J41" s="102"/>
      <c r="K41" s="23"/>
      <c r="L41" s="18">
        <f>J41+K41</f>
        <v>0</v>
      </c>
      <c r="M41" s="102"/>
      <c r="N41" s="23"/>
      <c r="O41" s="29">
        <f>M41+N41</f>
        <v>0</v>
      </c>
      <c r="P41" s="36">
        <f>L41+O41</f>
        <v>0</v>
      </c>
      <c r="Q41" s="102">
        <v>54</v>
      </c>
      <c r="R41" s="23">
        <v>49</v>
      </c>
      <c r="S41" s="29">
        <f>Q41+R41</f>
        <v>103</v>
      </c>
      <c r="T41" s="102"/>
      <c r="U41" s="23"/>
      <c r="V41" s="29">
        <f>T41+U41</f>
        <v>0</v>
      </c>
      <c r="W41" s="36">
        <f>S41+V41</f>
        <v>103</v>
      </c>
      <c r="X41" s="102"/>
      <c r="Y41" s="23"/>
      <c r="Z41" s="29">
        <f>X41+Y41</f>
        <v>0</v>
      </c>
      <c r="AA41" s="102"/>
      <c r="AB41" s="23"/>
      <c r="AC41" s="29">
        <f>AA41+AB41</f>
        <v>0</v>
      </c>
      <c r="AD41" s="36">
        <f>Z41+AC41</f>
        <v>0</v>
      </c>
      <c r="AE41" s="102"/>
      <c r="AF41" s="23"/>
      <c r="AG41" s="29">
        <f>AE41+AF41</f>
        <v>0</v>
      </c>
      <c r="AH41" s="102"/>
      <c r="AI41" s="23"/>
      <c r="AJ41" s="29">
        <f>AH41+AI41</f>
        <v>0</v>
      </c>
      <c r="AK41" s="36">
        <f>AG41+AJ41</f>
        <v>0</v>
      </c>
      <c r="AL41" s="102"/>
      <c r="AM41" s="23"/>
      <c r="AN41" s="29">
        <f>AL41+AM41</f>
        <v>0</v>
      </c>
      <c r="AO41" s="102"/>
      <c r="AP41" s="23"/>
      <c r="AQ41" s="29">
        <f>AO41+AP41</f>
        <v>0</v>
      </c>
      <c r="AR41" s="36">
        <f>AN41+AQ41</f>
        <v>0</v>
      </c>
      <c r="AS41" s="102">
        <v>57</v>
      </c>
      <c r="AT41" s="23">
        <v>41</v>
      </c>
      <c r="AU41" s="29">
        <f>AS41+AT41</f>
        <v>98</v>
      </c>
      <c r="AV41" s="102">
        <v>25</v>
      </c>
      <c r="AW41" s="23">
        <v>24</v>
      </c>
      <c r="AX41" s="29">
        <f>AV41+AW41</f>
        <v>49</v>
      </c>
      <c r="AY41" s="36">
        <f>AU41+AX41</f>
        <v>147</v>
      </c>
      <c r="AZ41" s="102">
        <v>208</v>
      </c>
      <c r="BA41" s="23">
        <v>153</v>
      </c>
      <c r="BB41" s="29">
        <f>AZ41+BA41</f>
        <v>361</v>
      </c>
      <c r="BC41" s="102">
        <v>30</v>
      </c>
      <c r="BD41" s="23">
        <v>32</v>
      </c>
      <c r="BE41" s="29">
        <f>BC41+BD41</f>
        <v>62</v>
      </c>
      <c r="BF41" s="36">
        <f>BB41+BE41</f>
        <v>423</v>
      </c>
      <c r="BG41" s="102">
        <v>168</v>
      </c>
      <c r="BH41" s="23">
        <v>120</v>
      </c>
      <c r="BI41" s="29">
        <f>BG41+BH41</f>
        <v>288</v>
      </c>
      <c r="BJ41" s="102">
        <v>44</v>
      </c>
      <c r="BK41" s="23">
        <v>40</v>
      </c>
      <c r="BL41" s="29">
        <f>BJ41+BK41</f>
        <v>84</v>
      </c>
      <c r="BM41" s="36">
        <f>BI41+BL41</f>
        <v>372</v>
      </c>
      <c r="BN41" s="102"/>
      <c r="BO41" s="23"/>
      <c r="BP41" s="29">
        <f>BN41+BO41</f>
        <v>0</v>
      </c>
      <c r="BQ41" s="102"/>
      <c r="BR41" s="23"/>
      <c r="BS41" s="29">
        <f>BQ41+BR41</f>
        <v>0</v>
      </c>
      <c r="BT41" s="36">
        <f>BP41+BS41</f>
        <v>0</v>
      </c>
      <c r="BU41" s="102"/>
      <c r="BV41" s="23"/>
      <c r="BW41" s="29">
        <f>BU41+BV41</f>
        <v>0</v>
      </c>
      <c r="BX41" s="102"/>
      <c r="BY41" s="23"/>
      <c r="BZ41" s="29">
        <f>BX41+BY41</f>
        <v>0</v>
      </c>
      <c r="CA41" s="36">
        <f>BW41+BZ41</f>
        <v>0</v>
      </c>
      <c r="CB41" s="102"/>
      <c r="CC41" s="23"/>
      <c r="CD41" s="29">
        <f>CB41+CC41</f>
        <v>0</v>
      </c>
      <c r="CE41" s="102"/>
      <c r="CF41" s="23"/>
      <c r="CG41" s="29">
        <f>CE41+CF41</f>
        <v>0</v>
      </c>
      <c r="CH41" s="36">
        <f>CD41+CG41</f>
        <v>0</v>
      </c>
      <c r="CI41" s="102"/>
      <c r="CJ41" s="23"/>
      <c r="CK41" s="29">
        <f>CI41+CJ41</f>
        <v>0</v>
      </c>
      <c r="CL41" s="102"/>
      <c r="CM41" s="23"/>
      <c r="CN41" s="29">
        <f>CL41+CM41</f>
        <v>0</v>
      </c>
      <c r="CO41" s="36">
        <f>CK41+CN41</f>
        <v>0</v>
      </c>
      <c r="CP41" s="102"/>
      <c r="CQ41" s="23"/>
      <c r="CR41" s="29">
        <f>CP41+CQ41</f>
        <v>0</v>
      </c>
      <c r="CS41" s="102"/>
      <c r="CT41" s="23"/>
      <c r="CU41" s="29">
        <f>CS41+CT41</f>
        <v>0</v>
      </c>
      <c r="CV41" s="36">
        <f>CR41+CU41</f>
        <v>0</v>
      </c>
      <c r="CW41" s="102"/>
      <c r="CX41" s="23"/>
      <c r="CY41" s="29">
        <f>CW41+CX41</f>
        <v>0</v>
      </c>
      <c r="CZ41" s="102"/>
      <c r="DA41" s="23"/>
      <c r="DB41" s="29">
        <f t="shared" si="723"/>
        <v>0</v>
      </c>
      <c r="DC41" s="36">
        <f t="shared" si="724"/>
        <v>0</v>
      </c>
      <c r="DD41" s="102"/>
      <c r="DE41" s="23"/>
      <c r="DF41" s="29">
        <f>DD41+DE41</f>
        <v>0</v>
      </c>
      <c r="DG41" s="102"/>
      <c r="DH41" s="23"/>
      <c r="DI41" s="29">
        <f t="shared" si="726"/>
        <v>0</v>
      </c>
      <c r="DJ41" s="36">
        <f t="shared" si="727"/>
        <v>0</v>
      </c>
      <c r="DK41" s="102"/>
      <c r="DL41" s="23"/>
      <c r="DM41" s="29">
        <f>DK41+DL41</f>
        <v>0</v>
      </c>
      <c r="DN41" s="102"/>
      <c r="DO41" s="23"/>
      <c r="DP41" s="29">
        <f t="shared" si="729"/>
        <v>0</v>
      </c>
      <c r="DQ41" s="36">
        <f t="shared" si="730"/>
        <v>0</v>
      </c>
      <c r="DR41" s="102"/>
      <c r="DS41" s="23"/>
      <c r="DT41" s="29">
        <f>DR41+DS41</f>
        <v>0</v>
      </c>
      <c r="DU41" s="102"/>
      <c r="DV41" s="23"/>
      <c r="DW41" s="29">
        <f t="shared" si="732"/>
        <v>0</v>
      </c>
      <c r="DX41" s="36">
        <f t="shared" si="733"/>
        <v>0</v>
      </c>
      <c r="DY41" s="102"/>
      <c r="DZ41" s="23"/>
      <c r="EA41" s="29">
        <f>DY41+DZ41</f>
        <v>0</v>
      </c>
      <c r="EB41" s="102"/>
      <c r="EC41" s="23"/>
      <c r="ED41" s="29">
        <f t="shared" si="735"/>
        <v>0</v>
      </c>
      <c r="EE41" s="36">
        <f t="shared" si="736"/>
        <v>0</v>
      </c>
      <c r="EF41" s="102"/>
      <c r="EG41" s="23"/>
      <c r="EH41" s="29">
        <f>EF41+EG41</f>
        <v>0</v>
      </c>
      <c r="EI41" s="102"/>
      <c r="EJ41" s="23"/>
      <c r="EK41" s="29">
        <f t="shared" si="738"/>
        <v>0</v>
      </c>
      <c r="EL41" s="36">
        <f t="shared" si="739"/>
        <v>0</v>
      </c>
      <c r="EM41" s="17">
        <f>C41+J41+Q41+X41+AE41+AL41+AS41+AZ41+BG41+BN41+BU41+CB41+CI41+CP41+CW41+DD41+DK41+DR41+DY41+EF41</f>
        <v>544</v>
      </c>
      <c r="EN41" s="4">
        <f>D41+K41+R41+Y41+AF41+AM41+AT41+BA41+BH41+BO41+BV41+CC41+CJ41+CQ41+CX41+DE41+DL41+DS41+DZ41+EG41</f>
        <v>412</v>
      </c>
      <c r="EO41" s="29">
        <f>EM41+EN41</f>
        <v>956</v>
      </c>
      <c r="EP41" s="17">
        <f>F41+M41+T41+AA41+AH41+AO41+AV41+BC41+BJ41+BQ41+BX41+CE41+CL41+CS41+CZ41+DG41+DN41+DU41+EB41+EI41</f>
        <v>99</v>
      </c>
      <c r="EQ41" s="4">
        <f>G41+N41+U41+AB41+AI41+AP41+AW41+BD41+BK41+BR41+BY41+CF41+CM41+CT41+DA41+DH41+DO41+DV41+EC41+EJ41</f>
        <v>96</v>
      </c>
      <c r="ER41" s="29">
        <f t="shared" si="743"/>
        <v>195</v>
      </c>
      <c r="ES41" s="36">
        <f t="shared" si="744"/>
        <v>1151</v>
      </c>
    </row>
    <row r="42" spans="1:149" ht="14.45" customHeight="1" x14ac:dyDescent="0.25">
      <c r="A42" s="187"/>
      <c r="B42" s="20" t="s">
        <v>22</v>
      </c>
      <c r="C42" s="24">
        <v>115</v>
      </c>
      <c r="D42" s="25">
        <v>115</v>
      </c>
      <c r="E42" s="30">
        <f>AVERAGE(C42:D42)</f>
        <v>115</v>
      </c>
      <c r="F42" s="24">
        <v>115</v>
      </c>
      <c r="G42" s="25">
        <v>115</v>
      </c>
      <c r="H42" s="30">
        <f>AVERAGE(F42:G42)</f>
        <v>115</v>
      </c>
      <c r="I42" s="37">
        <f>AVERAGE(E42,H42)</f>
        <v>115</v>
      </c>
      <c r="J42" s="24">
        <v>115</v>
      </c>
      <c r="K42" s="25">
        <v>115</v>
      </c>
      <c r="L42" s="30">
        <f>AVERAGE(J42:K42)</f>
        <v>115</v>
      </c>
      <c r="M42" s="24">
        <v>115</v>
      </c>
      <c r="N42" s="25">
        <v>115</v>
      </c>
      <c r="O42" s="30">
        <f>AVERAGE(M42:N42)</f>
        <v>115</v>
      </c>
      <c r="P42" s="37">
        <f>AVERAGE(L42,O42)</f>
        <v>115</v>
      </c>
      <c r="Q42" s="24">
        <v>115</v>
      </c>
      <c r="R42" s="25">
        <v>115</v>
      </c>
      <c r="S42" s="30">
        <f>AVERAGE(Q42:R42)</f>
        <v>115</v>
      </c>
      <c r="T42" s="24">
        <v>115</v>
      </c>
      <c r="U42" s="25">
        <v>115</v>
      </c>
      <c r="V42" s="30">
        <f>AVERAGE(T42:U42)</f>
        <v>115</v>
      </c>
      <c r="W42" s="37">
        <f>AVERAGE(S42,V42)</f>
        <v>115</v>
      </c>
      <c r="X42" s="24">
        <v>115</v>
      </c>
      <c r="Y42" s="25">
        <v>115</v>
      </c>
      <c r="Z42" s="30">
        <f>AVERAGE(X42:Y42)</f>
        <v>115</v>
      </c>
      <c r="AA42" s="24">
        <v>115</v>
      </c>
      <c r="AB42" s="25">
        <v>115</v>
      </c>
      <c r="AC42" s="30">
        <f>AVERAGE(AA42:AB42)</f>
        <v>115</v>
      </c>
      <c r="AD42" s="37">
        <f>AVERAGE(Z42,AC42)</f>
        <v>115</v>
      </c>
      <c r="AE42" s="24">
        <v>115</v>
      </c>
      <c r="AF42" s="25">
        <v>115</v>
      </c>
      <c r="AG42" s="30">
        <f>AVERAGE(AE42:AF42)</f>
        <v>115</v>
      </c>
      <c r="AH42" s="24">
        <v>115</v>
      </c>
      <c r="AI42" s="25">
        <v>115</v>
      </c>
      <c r="AJ42" s="30">
        <f>AVERAGE(AH42:AI42)</f>
        <v>115</v>
      </c>
      <c r="AK42" s="37">
        <f>AVERAGE(AG42,AJ42)</f>
        <v>115</v>
      </c>
      <c r="AL42" s="24">
        <v>115</v>
      </c>
      <c r="AM42" s="25">
        <v>115</v>
      </c>
      <c r="AN42" s="30">
        <f>AVERAGE(AL42:AM42)</f>
        <v>115</v>
      </c>
      <c r="AO42" s="24">
        <v>115</v>
      </c>
      <c r="AP42" s="25">
        <v>115</v>
      </c>
      <c r="AQ42" s="30">
        <f>AVERAGE(AO42:AP42)</f>
        <v>115</v>
      </c>
      <c r="AR42" s="37">
        <f>AVERAGE(AN42,AQ42)</f>
        <v>115</v>
      </c>
      <c r="AS42" s="24">
        <v>115</v>
      </c>
      <c r="AT42" s="25">
        <v>115</v>
      </c>
      <c r="AU42" s="30">
        <f>AVERAGE(AS42:AT42)</f>
        <v>115</v>
      </c>
      <c r="AV42" s="24">
        <v>115</v>
      </c>
      <c r="AW42" s="25">
        <v>115</v>
      </c>
      <c r="AX42" s="30">
        <f>AVERAGE(AV42:AW42)</f>
        <v>115</v>
      </c>
      <c r="AY42" s="37">
        <f>AVERAGE(AU42,AX42)</f>
        <v>115</v>
      </c>
      <c r="AZ42" s="175">
        <v>115</v>
      </c>
      <c r="BA42" s="25">
        <v>115</v>
      </c>
      <c r="BB42" s="30">
        <f>AVERAGE(AZ42:BA42)</f>
        <v>115</v>
      </c>
      <c r="BC42" s="175">
        <v>115</v>
      </c>
      <c r="BD42" s="25">
        <v>115</v>
      </c>
      <c r="BE42" s="30">
        <f>AVERAGE(BC42:BD42)</f>
        <v>115</v>
      </c>
      <c r="BF42" s="37">
        <f>AVERAGE(BB42,BE42)</f>
        <v>115</v>
      </c>
      <c r="BG42" s="175">
        <v>115</v>
      </c>
      <c r="BH42" s="25">
        <v>115</v>
      </c>
      <c r="BI42" s="30">
        <f>AVERAGE(BG42:BH42)</f>
        <v>115</v>
      </c>
      <c r="BJ42" s="175">
        <v>115</v>
      </c>
      <c r="BK42" s="25">
        <v>115</v>
      </c>
      <c r="BL42" s="30">
        <f>AVERAGE(BJ42:BK42)</f>
        <v>115</v>
      </c>
      <c r="BM42" s="37">
        <f>AVERAGE(BI42,BL42)</f>
        <v>115</v>
      </c>
      <c r="BN42" s="175">
        <v>115</v>
      </c>
      <c r="BO42" s="25">
        <v>115</v>
      </c>
      <c r="BP42" s="30">
        <f>AVERAGE(BN42:BO42)</f>
        <v>115</v>
      </c>
      <c r="BQ42" s="175">
        <v>115</v>
      </c>
      <c r="BR42" s="25">
        <v>115</v>
      </c>
      <c r="BS42" s="30">
        <f>AVERAGE(BQ42:BR42)</f>
        <v>115</v>
      </c>
      <c r="BT42" s="37">
        <f>AVERAGE(BP42,BS42)</f>
        <v>115</v>
      </c>
      <c r="BU42" s="175">
        <v>115</v>
      </c>
      <c r="BV42" s="25">
        <v>115</v>
      </c>
      <c r="BW42" s="30">
        <f>AVERAGE(BU42:BV42)</f>
        <v>115</v>
      </c>
      <c r="BX42" s="175">
        <v>115</v>
      </c>
      <c r="BY42" s="25">
        <v>115</v>
      </c>
      <c r="BZ42" s="30">
        <f>AVERAGE(BX42:BY42)</f>
        <v>115</v>
      </c>
      <c r="CA42" s="37">
        <f>AVERAGE(BW42,BZ42)</f>
        <v>115</v>
      </c>
      <c r="CB42" s="24">
        <v>115</v>
      </c>
      <c r="CC42" s="25">
        <v>115</v>
      </c>
      <c r="CD42" s="30">
        <f>AVERAGE(CB42:CC42)</f>
        <v>115</v>
      </c>
      <c r="CE42" s="24">
        <v>115</v>
      </c>
      <c r="CF42" s="25">
        <v>115</v>
      </c>
      <c r="CG42" s="30">
        <f>AVERAGE(CE42:CF42)</f>
        <v>115</v>
      </c>
      <c r="CH42" s="37">
        <f>AVERAGE(CD42,CG42)</f>
        <v>115</v>
      </c>
      <c r="CI42" s="24">
        <v>115</v>
      </c>
      <c r="CJ42" s="25">
        <v>115</v>
      </c>
      <c r="CK42" s="30">
        <f>AVERAGE(CI42:CJ42)</f>
        <v>115</v>
      </c>
      <c r="CL42" s="24">
        <v>115</v>
      </c>
      <c r="CM42" s="25">
        <v>115</v>
      </c>
      <c r="CN42" s="30">
        <f>AVERAGE(CL42:CM42)</f>
        <v>115</v>
      </c>
      <c r="CO42" s="37">
        <f>AVERAGE(CK42,CN42)</f>
        <v>115</v>
      </c>
      <c r="CP42" s="24">
        <v>115</v>
      </c>
      <c r="CQ42" s="25">
        <v>115</v>
      </c>
      <c r="CR42" s="30">
        <f>AVERAGE(CP42:CQ42)</f>
        <v>115</v>
      </c>
      <c r="CS42" s="24">
        <v>115</v>
      </c>
      <c r="CT42" s="25">
        <v>115</v>
      </c>
      <c r="CU42" s="30">
        <f>AVERAGE(CS42:CT42)</f>
        <v>115</v>
      </c>
      <c r="CV42" s="37">
        <f>AVERAGE(CR42,CU42)</f>
        <v>115</v>
      </c>
      <c r="CW42" s="175">
        <v>115</v>
      </c>
      <c r="CX42" s="25">
        <v>115</v>
      </c>
      <c r="CY42" s="30">
        <f>AVERAGE(CW42:CX42)</f>
        <v>115</v>
      </c>
      <c r="CZ42" s="175">
        <v>115</v>
      </c>
      <c r="DA42" s="25">
        <v>115</v>
      </c>
      <c r="DB42" s="30">
        <f>AVERAGE(CZ42:DA42)</f>
        <v>115</v>
      </c>
      <c r="DC42" s="37">
        <f>AVERAGE(CY42,DB42)</f>
        <v>115</v>
      </c>
      <c r="DD42" s="175">
        <v>115</v>
      </c>
      <c r="DE42" s="25">
        <v>115</v>
      </c>
      <c r="DF42" s="30">
        <f>AVERAGE(DD42:DE42)</f>
        <v>115</v>
      </c>
      <c r="DG42" s="175">
        <v>115</v>
      </c>
      <c r="DH42" s="25">
        <v>115</v>
      </c>
      <c r="DI42" s="30">
        <f>AVERAGE(DG42:DH42)</f>
        <v>115</v>
      </c>
      <c r="DJ42" s="37">
        <f>AVERAGE(DF42,DI42)</f>
        <v>115</v>
      </c>
      <c r="DK42" s="175">
        <v>115</v>
      </c>
      <c r="DL42" s="25">
        <v>115</v>
      </c>
      <c r="DM42" s="30">
        <f>AVERAGE(DK42:DL42)</f>
        <v>115</v>
      </c>
      <c r="DN42" s="175">
        <v>115</v>
      </c>
      <c r="DO42" s="25">
        <v>115</v>
      </c>
      <c r="DP42" s="30">
        <f>AVERAGE(DN42:DO42)</f>
        <v>115</v>
      </c>
      <c r="DQ42" s="37">
        <f>AVERAGE(DM42,DP42)</f>
        <v>115</v>
      </c>
      <c r="DR42" s="175">
        <v>115</v>
      </c>
      <c r="DS42" s="25">
        <v>115</v>
      </c>
      <c r="DT42" s="30">
        <f>AVERAGE(DR42:DS42)</f>
        <v>115</v>
      </c>
      <c r="DU42" s="175">
        <v>115</v>
      </c>
      <c r="DV42" s="25">
        <v>115</v>
      </c>
      <c r="DW42" s="30">
        <f>AVERAGE(DU42:DV42)</f>
        <v>115</v>
      </c>
      <c r="DX42" s="37">
        <f>AVERAGE(DT42,DW42)</f>
        <v>115</v>
      </c>
      <c r="DY42" s="175">
        <v>115</v>
      </c>
      <c r="DZ42" s="25">
        <v>115</v>
      </c>
      <c r="EA42" s="30">
        <f>AVERAGE(DY42:DZ42)</f>
        <v>115</v>
      </c>
      <c r="EB42" s="175">
        <v>115</v>
      </c>
      <c r="EC42" s="25">
        <v>115</v>
      </c>
      <c r="ED42" s="30">
        <f>AVERAGE(EB42:EC42)</f>
        <v>115</v>
      </c>
      <c r="EE42" s="37">
        <f>AVERAGE(EA42,ED42)</f>
        <v>115</v>
      </c>
      <c r="EF42" s="175">
        <v>115</v>
      </c>
      <c r="EG42" s="25">
        <v>115</v>
      </c>
      <c r="EH42" s="30">
        <f>AVERAGE(EF42:EG42)</f>
        <v>115</v>
      </c>
      <c r="EI42" s="175">
        <v>115</v>
      </c>
      <c r="EJ42" s="25">
        <v>115</v>
      </c>
      <c r="EK42" s="30">
        <f>AVERAGE(EI42:EJ42)</f>
        <v>115</v>
      </c>
      <c r="EL42" s="37">
        <f>AVERAGE(EH42,EK42)</f>
        <v>115</v>
      </c>
      <c r="EM42" s="24">
        <v>115</v>
      </c>
      <c r="EN42" s="25">
        <v>115</v>
      </c>
      <c r="EO42" s="30">
        <v>115</v>
      </c>
      <c r="EP42" s="24">
        <v>115</v>
      </c>
      <c r="EQ42" s="25">
        <v>115</v>
      </c>
      <c r="ER42" s="30">
        <v>115</v>
      </c>
      <c r="ES42" s="37">
        <v>115</v>
      </c>
    </row>
    <row r="43" spans="1:149" ht="15" customHeight="1" thickBot="1" x14ac:dyDescent="0.3">
      <c r="A43" s="188"/>
      <c r="B43" s="16" t="s">
        <v>6</v>
      </c>
      <c r="C43" s="26">
        <f>C42*C41</f>
        <v>6555</v>
      </c>
      <c r="D43" s="27">
        <f>D42*D41</f>
        <v>5635</v>
      </c>
      <c r="E43" s="28">
        <f t="shared" ref="E43" si="745">C43+D43</f>
        <v>12190</v>
      </c>
      <c r="F43" s="26">
        <f>F42*F41</f>
        <v>0</v>
      </c>
      <c r="G43" s="27">
        <f>G42*G41</f>
        <v>0</v>
      </c>
      <c r="H43" s="28">
        <f t="shared" ref="H43" si="746">F43+G43</f>
        <v>0</v>
      </c>
      <c r="I43" s="38">
        <f t="shared" si="47"/>
        <v>12190</v>
      </c>
      <c r="J43" s="26">
        <f>J42*J41</f>
        <v>0</v>
      </c>
      <c r="K43" s="27">
        <f>K42*K41</f>
        <v>0</v>
      </c>
      <c r="L43" s="28">
        <f t="shared" ref="L43" si="747">J43+K43</f>
        <v>0</v>
      </c>
      <c r="M43" s="26">
        <f>M42*M41</f>
        <v>0</v>
      </c>
      <c r="N43" s="27">
        <f>N42*N41</f>
        <v>0</v>
      </c>
      <c r="O43" s="28">
        <f t="shared" ref="O43" si="748">M43+N43</f>
        <v>0</v>
      </c>
      <c r="P43" s="38">
        <f t="shared" ref="P43" si="749">L43+O43</f>
        <v>0</v>
      </c>
      <c r="Q43" s="26">
        <f>Q42*Q41</f>
        <v>6210</v>
      </c>
      <c r="R43" s="27">
        <f>R42*R41</f>
        <v>5635</v>
      </c>
      <c r="S43" s="28">
        <f t="shared" ref="S43" si="750">Q43+R43</f>
        <v>11845</v>
      </c>
      <c r="T43" s="26">
        <f>T42*T41</f>
        <v>0</v>
      </c>
      <c r="U43" s="27">
        <f>U42*U41</f>
        <v>0</v>
      </c>
      <c r="V43" s="28">
        <f t="shared" ref="V43" si="751">T43+U43</f>
        <v>0</v>
      </c>
      <c r="W43" s="38">
        <f t="shared" ref="W43" si="752">S43+V43</f>
        <v>11845</v>
      </c>
      <c r="X43" s="26">
        <f>X42*X41</f>
        <v>0</v>
      </c>
      <c r="Y43" s="27">
        <f>Y42*Y41</f>
        <v>0</v>
      </c>
      <c r="Z43" s="28">
        <f t="shared" ref="Z43" si="753">X43+Y43</f>
        <v>0</v>
      </c>
      <c r="AA43" s="26">
        <f>AA42*AA41</f>
        <v>0</v>
      </c>
      <c r="AB43" s="27">
        <f>AB42*AB41</f>
        <v>0</v>
      </c>
      <c r="AC43" s="28">
        <f t="shared" ref="AC43" si="754">AA43+AB43</f>
        <v>0</v>
      </c>
      <c r="AD43" s="38">
        <f t="shared" ref="AD43" si="755">Z43+AC43</f>
        <v>0</v>
      </c>
      <c r="AE43" s="26">
        <f>AE42*AE41</f>
        <v>0</v>
      </c>
      <c r="AF43" s="27">
        <f>AF42*AF41</f>
        <v>0</v>
      </c>
      <c r="AG43" s="28">
        <f t="shared" ref="AG43" si="756">AE43+AF43</f>
        <v>0</v>
      </c>
      <c r="AH43" s="26">
        <f>AH42*AH41</f>
        <v>0</v>
      </c>
      <c r="AI43" s="27">
        <f>AI42*AI41</f>
        <v>0</v>
      </c>
      <c r="AJ43" s="28">
        <f t="shared" ref="AJ43" si="757">AH43+AI43</f>
        <v>0</v>
      </c>
      <c r="AK43" s="38">
        <f t="shared" ref="AK43" si="758">AG43+AJ43</f>
        <v>0</v>
      </c>
      <c r="AL43" s="26">
        <f>AL42*AL41</f>
        <v>0</v>
      </c>
      <c r="AM43" s="27">
        <f>AM42*AM41</f>
        <v>0</v>
      </c>
      <c r="AN43" s="28">
        <f t="shared" ref="AN43" si="759">AL43+AM43</f>
        <v>0</v>
      </c>
      <c r="AO43" s="26">
        <f>AO42*AO41</f>
        <v>0</v>
      </c>
      <c r="AP43" s="27">
        <f>AP42*AP41</f>
        <v>0</v>
      </c>
      <c r="AQ43" s="28">
        <f t="shared" ref="AQ43" si="760">AO43+AP43</f>
        <v>0</v>
      </c>
      <c r="AR43" s="38">
        <f t="shared" ref="AR43" si="761">AN43+AQ43</f>
        <v>0</v>
      </c>
      <c r="AS43" s="26">
        <f>AS42*AS41</f>
        <v>6555</v>
      </c>
      <c r="AT43" s="27">
        <f>AT42*AT41</f>
        <v>4715</v>
      </c>
      <c r="AU43" s="28">
        <f t="shared" ref="AU43" si="762">AS43+AT43</f>
        <v>11270</v>
      </c>
      <c r="AV43" s="26">
        <f>AV42*AV41</f>
        <v>2875</v>
      </c>
      <c r="AW43" s="27">
        <f>AW42*AW41</f>
        <v>2760</v>
      </c>
      <c r="AX43" s="28">
        <f t="shared" ref="AX43" si="763">AV43+AW43</f>
        <v>5635</v>
      </c>
      <c r="AY43" s="38">
        <f t="shared" ref="AY43" si="764">AU43+AX43</f>
        <v>16905</v>
      </c>
      <c r="AZ43" s="176">
        <f>AZ42*AZ41</f>
        <v>23920</v>
      </c>
      <c r="BA43" s="27">
        <f>BA42*BA41</f>
        <v>17595</v>
      </c>
      <c r="BB43" s="28">
        <f t="shared" ref="BB43" si="765">AZ43+BA43</f>
        <v>41515</v>
      </c>
      <c r="BC43" s="176">
        <f>BC42*BC41</f>
        <v>3450</v>
      </c>
      <c r="BD43" s="27">
        <f>BD42*BD41</f>
        <v>3680</v>
      </c>
      <c r="BE43" s="28">
        <f t="shared" ref="BE43" si="766">BC43+BD43</f>
        <v>7130</v>
      </c>
      <c r="BF43" s="38">
        <f t="shared" ref="BF43" si="767">BB43+BE43</f>
        <v>48645</v>
      </c>
      <c r="BG43" s="176">
        <f>BG42*BG41</f>
        <v>19320</v>
      </c>
      <c r="BH43" s="27">
        <f>BH42*BH41</f>
        <v>13800</v>
      </c>
      <c r="BI43" s="28">
        <f t="shared" ref="BI43" si="768">BG43+BH43</f>
        <v>33120</v>
      </c>
      <c r="BJ43" s="176">
        <f>BJ42*BJ41</f>
        <v>5060</v>
      </c>
      <c r="BK43" s="27">
        <f>BK42*BK41</f>
        <v>4600</v>
      </c>
      <c r="BL43" s="28">
        <f t="shared" ref="BL43" si="769">BJ43+BK43</f>
        <v>9660</v>
      </c>
      <c r="BM43" s="38">
        <f t="shared" ref="BM43" si="770">BI43+BL43</f>
        <v>42780</v>
      </c>
      <c r="BN43" s="176">
        <f>BN42*BN41</f>
        <v>0</v>
      </c>
      <c r="BO43" s="27">
        <f>BO42*BO41</f>
        <v>0</v>
      </c>
      <c r="BP43" s="28">
        <f t="shared" ref="BP43" si="771">BN43+BO43</f>
        <v>0</v>
      </c>
      <c r="BQ43" s="176">
        <f>BQ42*BQ41</f>
        <v>0</v>
      </c>
      <c r="BR43" s="27">
        <f>BR42*BR41</f>
        <v>0</v>
      </c>
      <c r="BS43" s="28">
        <f t="shared" ref="BS43" si="772">BQ43+BR43</f>
        <v>0</v>
      </c>
      <c r="BT43" s="38">
        <f t="shared" ref="BT43" si="773">BP43+BS43</f>
        <v>0</v>
      </c>
      <c r="BU43" s="176">
        <f>BU42*BU41</f>
        <v>0</v>
      </c>
      <c r="BV43" s="27">
        <f>BV42*BV41</f>
        <v>0</v>
      </c>
      <c r="BW43" s="28">
        <f t="shared" ref="BW43" si="774">BU43+BV43</f>
        <v>0</v>
      </c>
      <c r="BX43" s="176">
        <f>BX42*BX41</f>
        <v>0</v>
      </c>
      <c r="BY43" s="27">
        <f>BY42*BY41</f>
        <v>0</v>
      </c>
      <c r="BZ43" s="28">
        <f t="shared" ref="BZ43" si="775">BX43+BY43</f>
        <v>0</v>
      </c>
      <c r="CA43" s="38">
        <f t="shared" ref="CA43" si="776">BW43+BZ43</f>
        <v>0</v>
      </c>
      <c r="CB43" s="26">
        <f>CB42*CB41</f>
        <v>0</v>
      </c>
      <c r="CC43" s="27">
        <f>CC42*CC41</f>
        <v>0</v>
      </c>
      <c r="CD43" s="28">
        <f t="shared" ref="CD43" si="777">CB43+CC43</f>
        <v>0</v>
      </c>
      <c r="CE43" s="26">
        <f>CE42*CE41</f>
        <v>0</v>
      </c>
      <c r="CF43" s="27">
        <f>CF42*CF41</f>
        <v>0</v>
      </c>
      <c r="CG43" s="28">
        <f t="shared" ref="CG43" si="778">CE43+CF43</f>
        <v>0</v>
      </c>
      <c r="CH43" s="38">
        <f t="shared" ref="CH43" si="779">CD43+CG43</f>
        <v>0</v>
      </c>
      <c r="CI43" s="26">
        <f>CI42*CI41</f>
        <v>0</v>
      </c>
      <c r="CJ43" s="27">
        <f>CJ42*CJ41</f>
        <v>0</v>
      </c>
      <c r="CK43" s="28">
        <f t="shared" ref="CK43" si="780">CI43+CJ43</f>
        <v>0</v>
      </c>
      <c r="CL43" s="26">
        <f>CL42*CL41</f>
        <v>0</v>
      </c>
      <c r="CM43" s="27">
        <f>CM42*CM41</f>
        <v>0</v>
      </c>
      <c r="CN43" s="28">
        <f t="shared" ref="CN43" si="781">CL43+CM43</f>
        <v>0</v>
      </c>
      <c r="CO43" s="38">
        <f t="shared" ref="CO43" si="782">CK43+CN43</f>
        <v>0</v>
      </c>
      <c r="CP43" s="26">
        <f>CP42*CP41</f>
        <v>0</v>
      </c>
      <c r="CQ43" s="27">
        <f>CQ42*CQ41</f>
        <v>0</v>
      </c>
      <c r="CR43" s="28">
        <f t="shared" ref="CR43" si="783">CP43+CQ43</f>
        <v>0</v>
      </c>
      <c r="CS43" s="26">
        <f>CS42*CS41</f>
        <v>0</v>
      </c>
      <c r="CT43" s="27">
        <f>CT42*CT41</f>
        <v>0</v>
      </c>
      <c r="CU43" s="28">
        <f t="shared" ref="CU43" si="784">CS43+CT43</f>
        <v>0</v>
      </c>
      <c r="CV43" s="38">
        <f t="shared" ref="CV43" si="785">CR43+CU43</f>
        <v>0</v>
      </c>
      <c r="CW43" s="176">
        <f>CW42*CW41</f>
        <v>0</v>
      </c>
      <c r="CX43" s="27">
        <f>CX42*CX41</f>
        <v>0</v>
      </c>
      <c r="CY43" s="28">
        <f t="shared" ref="CY43" si="786">CW43+CX43</f>
        <v>0</v>
      </c>
      <c r="CZ43" s="176">
        <f>CZ42*CZ41</f>
        <v>0</v>
      </c>
      <c r="DA43" s="27">
        <f>DA42*DA41</f>
        <v>0</v>
      </c>
      <c r="DB43" s="28">
        <f t="shared" ref="DB43:DB44" si="787">CZ43+DA43</f>
        <v>0</v>
      </c>
      <c r="DC43" s="38">
        <f t="shared" ref="DC43:DC44" si="788">CY43+DB43</f>
        <v>0</v>
      </c>
      <c r="DD43" s="176">
        <f>DD42*DD41</f>
        <v>0</v>
      </c>
      <c r="DE43" s="27">
        <f>DE42*DE41</f>
        <v>0</v>
      </c>
      <c r="DF43" s="28">
        <f t="shared" ref="DF43" si="789">DD43+DE43</f>
        <v>0</v>
      </c>
      <c r="DG43" s="176">
        <f>DG42*DG41</f>
        <v>0</v>
      </c>
      <c r="DH43" s="27">
        <f>DH42*DH41</f>
        <v>0</v>
      </c>
      <c r="DI43" s="28">
        <f t="shared" ref="DI43:DI44" si="790">DG43+DH43</f>
        <v>0</v>
      </c>
      <c r="DJ43" s="38">
        <f t="shared" ref="DJ43:DJ44" si="791">DF43+DI43</f>
        <v>0</v>
      </c>
      <c r="DK43" s="176">
        <f>DK42*DK41</f>
        <v>0</v>
      </c>
      <c r="DL43" s="27">
        <f>DL42*DL41</f>
        <v>0</v>
      </c>
      <c r="DM43" s="28">
        <f t="shared" ref="DM43" si="792">DK43+DL43</f>
        <v>0</v>
      </c>
      <c r="DN43" s="176">
        <f>DN42*DN41</f>
        <v>0</v>
      </c>
      <c r="DO43" s="27">
        <f>DO42*DO41</f>
        <v>0</v>
      </c>
      <c r="DP43" s="28">
        <f t="shared" ref="DP43:DP44" si="793">DN43+DO43</f>
        <v>0</v>
      </c>
      <c r="DQ43" s="38">
        <f t="shared" ref="DQ43:DQ44" si="794">DM43+DP43</f>
        <v>0</v>
      </c>
      <c r="DR43" s="176">
        <f>DR42*DR41</f>
        <v>0</v>
      </c>
      <c r="DS43" s="27">
        <f>DS42*DS41</f>
        <v>0</v>
      </c>
      <c r="DT43" s="28">
        <f t="shared" ref="DT43" si="795">DR43+DS43</f>
        <v>0</v>
      </c>
      <c r="DU43" s="176">
        <f>DU42*DU41</f>
        <v>0</v>
      </c>
      <c r="DV43" s="27">
        <f>DV42*DV41</f>
        <v>0</v>
      </c>
      <c r="DW43" s="28">
        <f t="shared" ref="DW43:DW44" si="796">DU43+DV43</f>
        <v>0</v>
      </c>
      <c r="DX43" s="38">
        <f t="shared" ref="DX43:DX44" si="797">DT43+DW43</f>
        <v>0</v>
      </c>
      <c r="DY43" s="176">
        <f>DY42*DY41</f>
        <v>0</v>
      </c>
      <c r="DZ43" s="27">
        <f>DZ42*DZ41</f>
        <v>0</v>
      </c>
      <c r="EA43" s="28">
        <f t="shared" ref="EA43" si="798">DY43+DZ43</f>
        <v>0</v>
      </c>
      <c r="EB43" s="176">
        <f>EB42*EB41</f>
        <v>0</v>
      </c>
      <c r="EC43" s="27">
        <f>EC42*EC41</f>
        <v>0</v>
      </c>
      <c r="ED43" s="28">
        <f t="shared" ref="ED43:ED44" si="799">EB43+EC43</f>
        <v>0</v>
      </c>
      <c r="EE43" s="38">
        <f t="shared" ref="EE43:EE44" si="800">EA43+ED43</f>
        <v>0</v>
      </c>
      <c r="EF43" s="176">
        <f>EF42*EF41</f>
        <v>0</v>
      </c>
      <c r="EG43" s="27">
        <f>EG42*EG41</f>
        <v>0</v>
      </c>
      <c r="EH43" s="28">
        <f t="shared" ref="EH43" si="801">EF43+EG43</f>
        <v>0</v>
      </c>
      <c r="EI43" s="176">
        <f>EI42*EI41</f>
        <v>0</v>
      </c>
      <c r="EJ43" s="27">
        <f>EJ42*EJ41</f>
        <v>0</v>
      </c>
      <c r="EK43" s="28">
        <f t="shared" ref="EK43:EK44" si="802">EI43+EJ43</f>
        <v>0</v>
      </c>
      <c r="EL43" s="38">
        <f t="shared" ref="EL43:EL44" si="803">EH43+EK43</f>
        <v>0</v>
      </c>
      <c r="EM43" s="26">
        <f t="shared" ref="EM43:EN43" si="804">EM42*EM41</f>
        <v>62560</v>
      </c>
      <c r="EN43" s="27">
        <f t="shared" si="804"/>
        <v>47380</v>
      </c>
      <c r="EO43" s="28">
        <f t="shared" ref="EO43" si="805">EM43+EN43</f>
        <v>109940</v>
      </c>
      <c r="EP43" s="26">
        <f t="shared" ref="EP43:EQ43" si="806">EP42*EP41</f>
        <v>11385</v>
      </c>
      <c r="EQ43" s="27">
        <f t="shared" si="806"/>
        <v>11040</v>
      </c>
      <c r="ER43" s="28">
        <f t="shared" ref="ER43:ER44" si="807">EP43+EQ43</f>
        <v>22425</v>
      </c>
      <c r="ES43" s="38">
        <f t="shared" ref="ES43:ES44" si="808">EO43+ER43</f>
        <v>132365</v>
      </c>
    </row>
    <row r="44" spans="1:149" ht="14.45" customHeight="1" x14ac:dyDescent="0.25">
      <c r="A44" s="186">
        <v>45309</v>
      </c>
      <c r="B44" s="15" t="s">
        <v>5</v>
      </c>
      <c r="C44" s="102">
        <v>56</v>
      </c>
      <c r="D44" s="23">
        <v>50</v>
      </c>
      <c r="E44" s="29">
        <f>C44+D44</f>
        <v>106</v>
      </c>
      <c r="F44" s="102"/>
      <c r="G44" s="23"/>
      <c r="H44" s="29">
        <f>F44+G44</f>
        <v>0</v>
      </c>
      <c r="I44" s="36">
        <f>E44+H44</f>
        <v>106</v>
      </c>
      <c r="J44" s="102"/>
      <c r="K44" s="23"/>
      <c r="L44" s="18">
        <f>J44+K44</f>
        <v>0</v>
      </c>
      <c r="M44" s="102"/>
      <c r="N44" s="23"/>
      <c r="O44" s="29">
        <f>M44+N44</f>
        <v>0</v>
      </c>
      <c r="P44" s="36">
        <f>L44+O44</f>
        <v>0</v>
      </c>
      <c r="Q44" s="102">
        <v>55</v>
      </c>
      <c r="R44" s="23">
        <v>50</v>
      </c>
      <c r="S44" s="29">
        <f>Q44+R44</f>
        <v>105</v>
      </c>
      <c r="T44" s="102"/>
      <c r="U44" s="23"/>
      <c r="V44" s="29">
        <f>T44+U44</f>
        <v>0</v>
      </c>
      <c r="W44" s="36">
        <f>S44+V44</f>
        <v>105</v>
      </c>
      <c r="X44" s="102"/>
      <c r="Y44" s="23"/>
      <c r="Z44" s="29">
        <f>X44+Y44</f>
        <v>0</v>
      </c>
      <c r="AA44" s="102"/>
      <c r="AB44" s="23"/>
      <c r="AC44" s="29">
        <f>AA44+AB44</f>
        <v>0</v>
      </c>
      <c r="AD44" s="36">
        <f>Z44+AC44</f>
        <v>0</v>
      </c>
      <c r="AE44" s="102"/>
      <c r="AF44" s="23"/>
      <c r="AG44" s="29">
        <f>AE44+AF44</f>
        <v>0</v>
      </c>
      <c r="AH44" s="102"/>
      <c r="AI44" s="23"/>
      <c r="AJ44" s="29">
        <f>AH44+AI44</f>
        <v>0</v>
      </c>
      <c r="AK44" s="36">
        <f>AG44+AJ44</f>
        <v>0</v>
      </c>
      <c r="AL44" s="102"/>
      <c r="AM44" s="23"/>
      <c r="AN44" s="29">
        <f>AL44+AM44</f>
        <v>0</v>
      </c>
      <c r="AO44" s="102"/>
      <c r="AP44" s="23"/>
      <c r="AQ44" s="29">
        <f>AO44+AP44</f>
        <v>0</v>
      </c>
      <c r="AR44" s="36">
        <f>AN44+AQ44</f>
        <v>0</v>
      </c>
      <c r="AS44" s="102">
        <v>57</v>
      </c>
      <c r="AT44" s="23">
        <v>39</v>
      </c>
      <c r="AU44" s="29">
        <f>AS44+AT44</f>
        <v>96</v>
      </c>
      <c r="AV44" s="102">
        <v>20</v>
      </c>
      <c r="AW44" s="23">
        <v>25</v>
      </c>
      <c r="AX44" s="29">
        <f>AV44+AW44</f>
        <v>45</v>
      </c>
      <c r="AY44" s="36">
        <f>AU44+AX44</f>
        <v>141</v>
      </c>
      <c r="AZ44" s="102">
        <v>210</v>
      </c>
      <c r="BA44" s="23">
        <v>151</v>
      </c>
      <c r="BB44" s="29">
        <f>AZ44+BA44</f>
        <v>361</v>
      </c>
      <c r="BC44" s="102">
        <v>30</v>
      </c>
      <c r="BD44" s="23">
        <v>33</v>
      </c>
      <c r="BE44" s="29">
        <f>BC44+BD44</f>
        <v>63</v>
      </c>
      <c r="BF44" s="36">
        <f>BB44+BE44</f>
        <v>424</v>
      </c>
      <c r="BG44" s="102">
        <v>168</v>
      </c>
      <c r="BH44" s="23">
        <v>119</v>
      </c>
      <c r="BI44" s="29">
        <f>BG44+BH44</f>
        <v>287</v>
      </c>
      <c r="BJ44" s="102">
        <v>36</v>
      </c>
      <c r="BK44" s="23">
        <v>41</v>
      </c>
      <c r="BL44" s="29">
        <f>BJ44+BK44</f>
        <v>77</v>
      </c>
      <c r="BM44" s="36">
        <f>BI44+BL44</f>
        <v>364</v>
      </c>
      <c r="BN44" s="102"/>
      <c r="BO44" s="23"/>
      <c r="BP44" s="29">
        <f>BN44+BO44</f>
        <v>0</v>
      </c>
      <c r="BQ44" s="102"/>
      <c r="BR44" s="23"/>
      <c r="BS44" s="29">
        <f>BQ44+BR44</f>
        <v>0</v>
      </c>
      <c r="BT44" s="36">
        <f>BP44+BS44</f>
        <v>0</v>
      </c>
      <c r="BU44" s="102"/>
      <c r="BV44" s="23"/>
      <c r="BW44" s="29">
        <f>BU44+BV44</f>
        <v>0</v>
      </c>
      <c r="BX44" s="102"/>
      <c r="BY44" s="23"/>
      <c r="BZ44" s="29">
        <f>BX44+BY44</f>
        <v>0</v>
      </c>
      <c r="CA44" s="36">
        <f>BW44+BZ44</f>
        <v>0</v>
      </c>
      <c r="CB44" s="102"/>
      <c r="CC44" s="23"/>
      <c r="CD44" s="29">
        <f>CB44+CC44</f>
        <v>0</v>
      </c>
      <c r="CE44" s="102"/>
      <c r="CF44" s="23"/>
      <c r="CG44" s="29">
        <f>CE44+CF44</f>
        <v>0</v>
      </c>
      <c r="CH44" s="36">
        <f>CD44+CG44</f>
        <v>0</v>
      </c>
      <c r="CI44" s="102"/>
      <c r="CJ44" s="23"/>
      <c r="CK44" s="29">
        <f>CI44+CJ44</f>
        <v>0</v>
      </c>
      <c r="CL44" s="102"/>
      <c r="CM44" s="23"/>
      <c r="CN44" s="29">
        <f>CL44+CM44</f>
        <v>0</v>
      </c>
      <c r="CO44" s="36">
        <f>CK44+CN44</f>
        <v>0</v>
      </c>
      <c r="CP44" s="102"/>
      <c r="CQ44" s="23"/>
      <c r="CR44" s="29">
        <f>CP44+CQ44</f>
        <v>0</v>
      </c>
      <c r="CS44" s="102"/>
      <c r="CT44" s="23"/>
      <c r="CU44" s="29">
        <f>CS44+CT44</f>
        <v>0</v>
      </c>
      <c r="CV44" s="36">
        <f>CR44+CU44</f>
        <v>0</v>
      </c>
      <c r="CW44" s="102"/>
      <c r="CX44" s="23"/>
      <c r="CY44" s="29">
        <f>CW44+CX44</f>
        <v>0</v>
      </c>
      <c r="CZ44" s="102"/>
      <c r="DA44" s="23"/>
      <c r="DB44" s="29">
        <f t="shared" si="787"/>
        <v>0</v>
      </c>
      <c r="DC44" s="36">
        <f t="shared" si="788"/>
        <v>0</v>
      </c>
      <c r="DD44" s="102"/>
      <c r="DE44" s="23"/>
      <c r="DF44" s="29">
        <f>DD44+DE44</f>
        <v>0</v>
      </c>
      <c r="DG44" s="102"/>
      <c r="DH44" s="23"/>
      <c r="DI44" s="29">
        <f t="shared" si="790"/>
        <v>0</v>
      </c>
      <c r="DJ44" s="36">
        <f t="shared" si="791"/>
        <v>0</v>
      </c>
      <c r="DK44" s="102"/>
      <c r="DL44" s="23"/>
      <c r="DM44" s="29">
        <f>DK44+DL44</f>
        <v>0</v>
      </c>
      <c r="DN44" s="102"/>
      <c r="DO44" s="23"/>
      <c r="DP44" s="29">
        <f t="shared" si="793"/>
        <v>0</v>
      </c>
      <c r="DQ44" s="36">
        <f t="shared" si="794"/>
        <v>0</v>
      </c>
      <c r="DR44" s="102"/>
      <c r="DS44" s="23"/>
      <c r="DT44" s="29">
        <f>DR44+DS44</f>
        <v>0</v>
      </c>
      <c r="DU44" s="102"/>
      <c r="DV44" s="23"/>
      <c r="DW44" s="29">
        <f t="shared" si="796"/>
        <v>0</v>
      </c>
      <c r="DX44" s="36">
        <f t="shared" si="797"/>
        <v>0</v>
      </c>
      <c r="DY44" s="102"/>
      <c r="DZ44" s="23"/>
      <c r="EA44" s="29">
        <f>DY44+DZ44</f>
        <v>0</v>
      </c>
      <c r="EB44" s="102"/>
      <c r="EC44" s="23"/>
      <c r="ED44" s="29">
        <f t="shared" si="799"/>
        <v>0</v>
      </c>
      <c r="EE44" s="36">
        <f t="shared" si="800"/>
        <v>0</v>
      </c>
      <c r="EF44" s="102"/>
      <c r="EG44" s="23"/>
      <c r="EH44" s="29">
        <f>EF44+EG44</f>
        <v>0</v>
      </c>
      <c r="EI44" s="102"/>
      <c r="EJ44" s="23"/>
      <c r="EK44" s="29">
        <f t="shared" si="802"/>
        <v>0</v>
      </c>
      <c r="EL44" s="36">
        <f t="shared" si="803"/>
        <v>0</v>
      </c>
      <c r="EM44" s="17">
        <f>C44+J44+Q44+X44+AE44+AL44+AS44+AZ44+BG44+BN44+BU44+CB44+CI44+CP44+CW44+DD44+DK44+DR44+DY44+EF44</f>
        <v>546</v>
      </c>
      <c r="EN44" s="4">
        <f>D44+K44+R44+Y44+AF44+AM44+AT44+BA44+BH44+BO44+BV44+CC44+CJ44+CQ44+CX44+DE44+DL44+DS44+DZ44+EG44</f>
        <v>409</v>
      </c>
      <c r="EO44" s="29">
        <f>EM44+EN44</f>
        <v>955</v>
      </c>
      <c r="EP44" s="17">
        <f>F44+M44+T44+AA44+AH44+AO44+AV44+BC44+BJ44+BQ44+BX44+CE44+CL44+CS44+CZ44+DG44+DN44+DU44+EB44+EI44</f>
        <v>86</v>
      </c>
      <c r="EQ44" s="4">
        <f>G44+N44+U44+AB44+AI44+AP44+AW44+BD44+BK44+BR44+BY44+CF44+CM44+CT44+DA44+DH44+DO44+DV44+EC44+EJ44</f>
        <v>99</v>
      </c>
      <c r="ER44" s="29">
        <f t="shared" si="807"/>
        <v>185</v>
      </c>
      <c r="ES44" s="36">
        <f t="shared" si="808"/>
        <v>1140</v>
      </c>
    </row>
    <row r="45" spans="1:149" ht="14.45" customHeight="1" x14ac:dyDescent="0.25">
      <c r="A45" s="187"/>
      <c r="B45" s="20" t="s">
        <v>22</v>
      </c>
      <c r="C45" s="24">
        <v>115</v>
      </c>
      <c r="D45" s="25">
        <v>115</v>
      </c>
      <c r="E45" s="30">
        <f>AVERAGE(C45:D45)</f>
        <v>115</v>
      </c>
      <c r="F45" s="24">
        <v>115</v>
      </c>
      <c r="G45" s="25">
        <v>115</v>
      </c>
      <c r="H45" s="30">
        <f>AVERAGE(F45:G45)</f>
        <v>115</v>
      </c>
      <c r="I45" s="37">
        <f>AVERAGE(E45,H45)</f>
        <v>115</v>
      </c>
      <c r="J45" s="24">
        <v>115</v>
      </c>
      <c r="K45" s="25">
        <v>115</v>
      </c>
      <c r="L45" s="30">
        <f>AVERAGE(J45:K45)</f>
        <v>115</v>
      </c>
      <c r="M45" s="24">
        <v>115</v>
      </c>
      <c r="N45" s="25">
        <v>115</v>
      </c>
      <c r="O45" s="30">
        <f>AVERAGE(M45:N45)</f>
        <v>115</v>
      </c>
      <c r="P45" s="37">
        <f>AVERAGE(L45,O45)</f>
        <v>115</v>
      </c>
      <c r="Q45" s="24">
        <v>115</v>
      </c>
      <c r="R45" s="25">
        <v>115</v>
      </c>
      <c r="S45" s="30">
        <f>AVERAGE(Q45:R45)</f>
        <v>115</v>
      </c>
      <c r="T45" s="24">
        <v>115</v>
      </c>
      <c r="U45" s="25">
        <v>115</v>
      </c>
      <c r="V45" s="30">
        <f>AVERAGE(T45:U45)</f>
        <v>115</v>
      </c>
      <c r="W45" s="37">
        <f>AVERAGE(S45,V45)</f>
        <v>115</v>
      </c>
      <c r="X45" s="24">
        <v>115</v>
      </c>
      <c r="Y45" s="25">
        <v>115</v>
      </c>
      <c r="Z45" s="30">
        <f>AVERAGE(X45:Y45)</f>
        <v>115</v>
      </c>
      <c r="AA45" s="24">
        <v>115</v>
      </c>
      <c r="AB45" s="25">
        <v>115</v>
      </c>
      <c r="AC45" s="30">
        <f>AVERAGE(AA45:AB45)</f>
        <v>115</v>
      </c>
      <c r="AD45" s="37">
        <f>AVERAGE(Z45,AC45)</f>
        <v>115</v>
      </c>
      <c r="AE45" s="24">
        <v>115</v>
      </c>
      <c r="AF45" s="25">
        <v>115</v>
      </c>
      <c r="AG45" s="30">
        <f>AVERAGE(AE45:AF45)</f>
        <v>115</v>
      </c>
      <c r="AH45" s="24">
        <v>115</v>
      </c>
      <c r="AI45" s="25">
        <v>115</v>
      </c>
      <c r="AJ45" s="30">
        <f>AVERAGE(AH45:AI45)</f>
        <v>115</v>
      </c>
      <c r="AK45" s="37">
        <f>AVERAGE(AG45,AJ45)</f>
        <v>115</v>
      </c>
      <c r="AL45" s="24">
        <v>115</v>
      </c>
      <c r="AM45" s="25">
        <v>115</v>
      </c>
      <c r="AN45" s="30">
        <f>AVERAGE(AL45:AM45)</f>
        <v>115</v>
      </c>
      <c r="AO45" s="24">
        <v>115</v>
      </c>
      <c r="AP45" s="25">
        <v>115</v>
      </c>
      <c r="AQ45" s="30">
        <f>AVERAGE(AO45:AP45)</f>
        <v>115</v>
      </c>
      <c r="AR45" s="37">
        <f>AVERAGE(AN45,AQ45)</f>
        <v>115</v>
      </c>
      <c r="AS45" s="24">
        <v>115</v>
      </c>
      <c r="AT45" s="25">
        <v>115</v>
      </c>
      <c r="AU45" s="30">
        <f>AVERAGE(AS45:AT45)</f>
        <v>115</v>
      </c>
      <c r="AV45" s="24">
        <v>115</v>
      </c>
      <c r="AW45" s="25">
        <v>115</v>
      </c>
      <c r="AX45" s="30">
        <f>AVERAGE(AV45:AW45)</f>
        <v>115</v>
      </c>
      <c r="AY45" s="37">
        <f>AVERAGE(AU45,AX45)</f>
        <v>115</v>
      </c>
      <c r="AZ45" s="175">
        <v>115</v>
      </c>
      <c r="BA45" s="25">
        <v>115</v>
      </c>
      <c r="BB45" s="30">
        <f>AVERAGE(AZ45:BA45)</f>
        <v>115</v>
      </c>
      <c r="BC45" s="175">
        <v>115</v>
      </c>
      <c r="BD45" s="25">
        <v>115</v>
      </c>
      <c r="BE45" s="30">
        <f>AVERAGE(BC45:BD45)</f>
        <v>115</v>
      </c>
      <c r="BF45" s="37">
        <f>AVERAGE(BB45,BE45)</f>
        <v>115</v>
      </c>
      <c r="BG45" s="175">
        <v>115</v>
      </c>
      <c r="BH45" s="25">
        <v>115</v>
      </c>
      <c r="BI45" s="30">
        <f>AVERAGE(BG45:BH45)</f>
        <v>115</v>
      </c>
      <c r="BJ45" s="175">
        <v>115</v>
      </c>
      <c r="BK45" s="25">
        <v>115</v>
      </c>
      <c r="BL45" s="30">
        <f>AVERAGE(BJ45:BK45)</f>
        <v>115</v>
      </c>
      <c r="BM45" s="37">
        <f>AVERAGE(BI45,BL45)</f>
        <v>115</v>
      </c>
      <c r="BN45" s="175">
        <v>115</v>
      </c>
      <c r="BO45" s="25">
        <v>115</v>
      </c>
      <c r="BP45" s="30">
        <f>AVERAGE(BN45:BO45)</f>
        <v>115</v>
      </c>
      <c r="BQ45" s="175">
        <v>115</v>
      </c>
      <c r="BR45" s="25">
        <v>115</v>
      </c>
      <c r="BS45" s="30">
        <f>AVERAGE(BQ45:BR45)</f>
        <v>115</v>
      </c>
      <c r="BT45" s="37">
        <f>AVERAGE(BP45,BS45)</f>
        <v>115</v>
      </c>
      <c r="BU45" s="175">
        <v>115</v>
      </c>
      <c r="BV45" s="25">
        <v>115</v>
      </c>
      <c r="BW45" s="30">
        <f>AVERAGE(BU45:BV45)</f>
        <v>115</v>
      </c>
      <c r="BX45" s="175">
        <v>115</v>
      </c>
      <c r="BY45" s="25">
        <v>115</v>
      </c>
      <c r="BZ45" s="30">
        <f>AVERAGE(BX45:BY45)</f>
        <v>115</v>
      </c>
      <c r="CA45" s="37">
        <f>AVERAGE(BW45,BZ45)</f>
        <v>115</v>
      </c>
      <c r="CB45" s="24">
        <v>115</v>
      </c>
      <c r="CC45" s="25">
        <v>115</v>
      </c>
      <c r="CD45" s="30">
        <f>AVERAGE(CB45:CC45)</f>
        <v>115</v>
      </c>
      <c r="CE45" s="24">
        <v>115</v>
      </c>
      <c r="CF45" s="25">
        <v>115</v>
      </c>
      <c r="CG45" s="30">
        <f>AVERAGE(CE45:CF45)</f>
        <v>115</v>
      </c>
      <c r="CH45" s="37">
        <f>AVERAGE(CD45,CG45)</f>
        <v>115</v>
      </c>
      <c r="CI45" s="24">
        <v>115</v>
      </c>
      <c r="CJ45" s="25">
        <v>115</v>
      </c>
      <c r="CK45" s="30">
        <f>AVERAGE(CI45:CJ45)</f>
        <v>115</v>
      </c>
      <c r="CL45" s="24">
        <v>115</v>
      </c>
      <c r="CM45" s="25">
        <v>115</v>
      </c>
      <c r="CN45" s="30">
        <f>AVERAGE(CL45:CM45)</f>
        <v>115</v>
      </c>
      <c r="CO45" s="37">
        <f>AVERAGE(CK45,CN45)</f>
        <v>115</v>
      </c>
      <c r="CP45" s="24">
        <v>115</v>
      </c>
      <c r="CQ45" s="25">
        <v>115</v>
      </c>
      <c r="CR45" s="30">
        <f>AVERAGE(CP45:CQ45)</f>
        <v>115</v>
      </c>
      <c r="CS45" s="24">
        <v>115</v>
      </c>
      <c r="CT45" s="25">
        <v>115</v>
      </c>
      <c r="CU45" s="30">
        <f>AVERAGE(CS45:CT45)</f>
        <v>115</v>
      </c>
      <c r="CV45" s="37">
        <f>AVERAGE(CR45,CU45)</f>
        <v>115</v>
      </c>
      <c r="CW45" s="175">
        <v>115</v>
      </c>
      <c r="CX45" s="25">
        <v>115</v>
      </c>
      <c r="CY45" s="30">
        <f>AVERAGE(CW45:CX45)</f>
        <v>115</v>
      </c>
      <c r="CZ45" s="175">
        <v>115</v>
      </c>
      <c r="DA45" s="25">
        <v>115</v>
      </c>
      <c r="DB45" s="30">
        <f>AVERAGE(CZ45:DA45)</f>
        <v>115</v>
      </c>
      <c r="DC45" s="37">
        <f>AVERAGE(CY45,DB45)</f>
        <v>115</v>
      </c>
      <c r="DD45" s="175">
        <v>115</v>
      </c>
      <c r="DE45" s="25">
        <v>115</v>
      </c>
      <c r="DF45" s="30">
        <f>AVERAGE(DD45:DE45)</f>
        <v>115</v>
      </c>
      <c r="DG45" s="175">
        <v>115</v>
      </c>
      <c r="DH45" s="25">
        <v>115</v>
      </c>
      <c r="DI45" s="30">
        <f>AVERAGE(DG45:DH45)</f>
        <v>115</v>
      </c>
      <c r="DJ45" s="37">
        <f>AVERAGE(DF45,DI45)</f>
        <v>115</v>
      </c>
      <c r="DK45" s="175">
        <v>115</v>
      </c>
      <c r="DL45" s="25">
        <v>115</v>
      </c>
      <c r="DM45" s="30">
        <f>AVERAGE(DK45:DL45)</f>
        <v>115</v>
      </c>
      <c r="DN45" s="175">
        <v>115</v>
      </c>
      <c r="DO45" s="25">
        <v>115</v>
      </c>
      <c r="DP45" s="30">
        <f>AVERAGE(DN45:DO45)</f>
        <v>115</v>
      </c>
      <c r="DQ45" s="37">
        <f>AVERAGE(DM45,DP45)</f>
        <v>115</v>
      </c>
      <c r="DR45" s="175">
        <v>115</v>
      </c>
      <c r="DS45" s="25">
        <v>115</v>
      </c>
      <c r="DT45" s="30">
        <f>AVERAGE(DR45:DS45)</f>
        <v>115</v>
      </c>
      <c r="DU45" s="175">
        <v>115</v>
      </c>
      <c r="DV45" s="25">
        <v>115</v>
      </c>
      <c r="DW45" s="30">
        <f>AVERAGE(DU45:DV45)</f>
        <v>115</v>
      </c>
      <c r="DX45" s="37">
        <f>AVERAGE(DT45,DW45)</f>
        <v>115</v>
      </c>
      <c r="DY45" s="175">
        <v>115</v>
      </c>
      <c r="DZ45" s="25">
        <v>115</v>
      </c>
      <c r="EA45" s="30">
        <f>AVERAGE(DY45:DZ45)</f>
        <v>115</v>
      </c>
      <c r="EB45" s="175">
        <v>115</v>
      </c>
      <c r="EC45" s="25">
        <v>115</v>
      </c>
      <c r="ED45" s="30">
        <f>AVERAGE(EB45:EC45)</f>
        <v>115</v>
      </c>
      <c r="EE45" s="37">
        <f>AVERAGE(EA45,ED45)</f>
        <v>115</v>
      </c>
      <c r="EF45" s="175">
        <v>115</v>
      </c>
      <c r="EG45" s="25">
        <v>115</v>
      </c>
      <c r="EH45" s="30">
        <f>AVERAGE(EF45:EG45)</f>
        <v>115</v>
      </c>
      <c r="EI45" s="175">
        <v>115</v>
      </c>
      <c r="EJ45" s="25">
        <v>115</v>
      </c>
      <c r="EK45" s="30">
        <f>AVERAGE(EI45:EJ45)</f>
        <v>115</v>
      </c>
      <c r="EL45" s="37">
        <f>AVERAGE(EH45,EK45)</f>
        <v>115</v>
      </c>
      <c r="EM45" s="24">
        <v>115</v>
      </c>
      <c r="EN45" s="25">
        <v>115</v>
      </c>
      <c r="EO45" s="30">
        <v>115</v>
      </c>
      <c r="EP45" s="24">
        <v>115</v>
      </c>
      <c r="EQ45" s="25">
        <v>115</v>
      </c>
      <c r="ER45" s="30">
        <v>115</v>
      </c>
      <c r="ES45" s="37">
        <v>115</v>
      </c>
    </row>
    <row r="46" spans="1:149" ht="15" customHeight="1" thickBot="1" x14ac:dyDescent="0.3">
      <c r="A46" s="188"/>
      <c r="B46" s="16" t="s">
        <v>6</v>
      </c>
      <c r="C46" s="26">
        <f>C45*C44</f>
        <v>6440</v>
      </c>
      <c r="D46" s="27">
        <f>D45*D44</f>
        <v>5750</v>
      </c>
      <c r="E46" s="28">
        <f t="shared" ref="E46" si="809">C46+D46</f>
        <v>12190</v>
      </c>
      <c r="F46" s="26">
        <f>F45*F44</f>
        <v>0</v>
      </c>
      <c r="G46" s="27">
        <f>G45*G44</f>
        <v>0</v>
      </c>
      <c r="H46" s="28">
        <f t="shared" ref="H46" si="810">F46+G46</f>
        <v>0</v>
      </c>
      <c r="I46" s="38">
        <f t="shared" si="47"/>
        <v>12190</v>
      </c>
      <c r="J46" s="26">
        <f>J45*J44</f>
        <v>0</v>
      </c>
      <c r="K46" s="27">
        <f>K45*K44</f>
        <v>0</v>
      </c>
      <c r="L46" s="28">
        <f t="shared" ref="L46" si="811">J46+K46</f>
        <v>0</v>
      </c>
      <c r="M46" s="26">
        <f>M45*M44</f>
        <v>0</v>
      </c>
      <c r="N46" s="27">
        <f>N45*N44</f>
        <v>0</v>
      </c>
      <c r="O46" s="28">
        <f t="shared" ref="O46" si="812">M46+N46</f>
        <v>0</v>
      </c>
      <c r="P46" s="38">
        <f t="shared" ref="P46" si="813">L46+O46</f>
        <v>0</v>
      </c>
      <c r="Q46" s="26">
        <f>Q45*Q44</f>
        <v>6325</v>
      </c>
      <c r="R46" s="27">
        <f>R45*R44</f>
        <v>5750</v>
      </c>
      <c r="S46" s="28">
        <f t="shared" ref="S46" si="814">Q46+R46</f>
        <v>12075</v>
      </c>
      <c r="T46" s="26">
        <f>T45*T44</f>
        <v>0</v>
      </c>
      <c r="U46" s="27">
        <f>U45*U44</f>
        <v>0</v>
      </c>
      <c r="V46" s="28">
        <f t="shared" ref="V46" si="815">T46+U46</f>
        <v>0</v>
      </c>
      <c r="W46" s="38">
        <f t="shared" ref="W46" si="816">S46+V46</f>
        <v>12075</v>
      </c>
      <c r="X46" s="26">
        <f>X45*X44</f>
        <v>0</v>
      </c>
      <c r="Y46" s="27">
        <f>Y45*Y44</f>
        <v>0</v>
      </c>
      <c r="Z46" s="28">
        <f t="shared" ref="Z46" si="817">X46+Y46</f>
        <v>0</v>
      </c>
      <c r="AA46" s="26">
        <f>AA45*AA44</f>
        <v>0</v>
      </c>
      <c r="AB46" s="27">
        <f>AB45*AB44</f>
        <v>0</v>
      </c>
      <c r="AC46" s="28">
        <f t="shared" ref="AC46" si="818">AA46+AB46</f>
        <v>0</v>
      </c>
      <c r="AD46" s="38">
        <f t="shared" ref="AD46" si="819">Z46+AC46</f>
        <v>0</v>
      </c>
      <c r="AE46" s="26">
        <f>AE45*AE44</f>
        <v>0</v>
      </c>
      <c r="AF46" s="27">
        <f>AF45*AF44</f>
        <v>0</v>
      </c>
      <c r="AG46" s="28">
        <f t="shared" ref="AG46" si="820">AE46+AF46</f>
        <v>0</v>
      </c>
      <c r="AH46" s="26">
        <f>AH45*AH44</f>
        <v>0</v>
      </c>
      <c r="AI46" s="27">
        <f>AI45*AI44</f>
        <v>0</v>
      </c>
      <c r="AJ46" s="28">
        <f t="shared" ref="AJ46" si="821">AH46+AI46</f>
        <v>0</v>
      </c>
      <c r="AK46" s="38">
        <f t="shared" ref="AK46" si="822">AG46+AJ46</f>
        <v>0</v>
      </c>
      <c r="AL46" s="26">
        <f>AL45*AL44</f>
        <v>0</v>
      </c>
      <c r="AM46" s="27">
        <f>AM45*AM44</f>
        <v>0</v>
      </c>
      <c r="AN46" s="28">
        <f t="shared" ref="AN46" si="823">AL46+AM46</f>
        <v>0</v>
      </c>
      <c r="AO46" s="26">
        <f>AO45*AO44</f>
        <v>0</v>
      </c>
      <c r="AP46" s="27">
        <f>AP45*AP44</f>
        <v>0</v>
      </c>
      <c r="AQ46" s="28">
        <f t="shared" ref="AQ46" si="824">AO46+AP46</f>
        <v>0</v>
      </c>
      <c r="AR46" s="38">
        <f t="shared" ref="AR46" si="825">AN46+AQ46</f>
        <v>0</v>
      </c>
      <c r="AS46" s="26">
        <f>AS45*AS44</f>
        <v>6555</v>
      </c>
      <c r="AT46" s="27">
        <f>AT45*AT44</f>
        <v>4485</v>
      </c>
      <c r="AU46" s="28">
        <f t="shared" ref="AU46" si="826">AS46+AT46</f>
        <v>11040</v>
      </c>
      <c r="AV46" s="26">
        <f>AV45*AV44</f>
        <v>2300</v>
      </c>
      <c r="AW46" s="27">
        <f>AW45*AW44</f>
        <v>2875</v>
      </c>
      <c r="AX46" s="28">
        <f t="shared" ref="AX46" si="827">AV46+AW46</f>
        <v>5175</v>
      </c>
      <c r="AY46" s="38">
        <f t="shared" ref="AY46" si="828">AU46+AX46</f>
        <v>16215</v>
      </c>
      <c r="AZ46" s="176">
        <f>AZ45*AZ44</f>
        <v>24150</v>
      </c>
      <c r="BA46" s="27">
        <f>BA45*BA44</f>
        <v>17365</v>
      </c>
      <c r="BB46" s="28">
        <f t="shared" ref="BB46" si="829">AZ46+BA46</f>
        <v>41515</v>
      </c>
      <c r="BC46" s="176">
        <f>BC45*BC44</f>
        <v>3450</v>
      </c>
      <c r="BD46" s="27">
        <f>BD45*BD44</f>
        <v>3795</v>
      </c>
      <c r="BE46" s="28">
        <f t="shared" ref="BE46" si="830">BC46+BD46</f>
        <v>7245</v>
      </c>
      <c r="BF46" s="38">
        <f t="shared" ref="BF46" si="831">BB46+BE46</f>
        <v>48760</v>
      </c>
      <c r="BG46" s="176">
        <f>BG45*BG44</f>
        <v>19320</v>
      </c>
      <c r="BH46" s="27">
        <f>BH45*BH44</f>
        <v>13685</v>
      </c>
      <c r="BI46" s="28">
        <f t="shared" ref="BI46" si="832">BG46+BH46</f>
        <v>33005</v>
      </c>
      <c r="BJ46" s="176">
        <f>BJ45*BJ44</f>
        <v>4140</v>
      </c>
      <c r="BK46" s="27">
        <f>BK45*BK44</f>
        <v>4715</v>
      </c>
      <c r="BL46" s="28">
        <f t="shared" ref="BL46" si="833">BJ46+BK46</f>
        <v>8855</v>
      </c>
      <c r="BM46" s="38">
        <f t="shared" ref="BM46" si="834">BI46+BL46</f>
        <v>41860</v>
      </c>
      <c r="BN46" s="176">
        <f>BN45*BN44</f>
        <v>0</v>
      </c>
      <c r="BO46" s="27">
        <f>BO45*BO44</f>
        <v>0</v>
      </c>
      <c r="BP46" s="28">
        <f t="shared" ref="BP46" si="835">BN46+BO46</f>
        <v>0</v>
      </c>
      <c r="BQ46" s="176">
        <f>BQ45*BQ44</f>
        <v>0</v>
      </c>
      <c r="BR46" s="27">
        <f>BR45*BR44</f>
        <v>0</v>
      </c>
      <c r="BS46" s="28">
        <f t="shared" ref="BS46" si="836">BQ46+BR46</f>
        <v>0</v>
      </c>
      <c r="BT46" s="38">
        <f t="shared" ref="BT46" si="837">BP46+BS46</f>
        <v>0</v>
      </c>
      <c r="BU46" s="176">
        <f>BU45*BU44</f>
        <v>0</v>
      </c>
      <c r="BV46" s="27">
        <f>BV45*BV44</f>
        <v>0</v>
      </c>
      <c r="BW46" s="28">
        <f t="shared" ref="BW46" si="838">BU46+BV46</f>
        <v>0</v>
      </c>
      <c r="BX46" s="176">
        <f>BX45*BX44</f>
        <v>0</v>
      </c>
      <c r="BY46" s="27">
        <f>BY45*BY44</f>
        <v>0</v>
      </c>
      <c r="BZ46" s="28">
        <f t="shared" ref="BZ46" si="839">BX46+BY46</f>
        <v>0</v>
      </c>
      <c r="CA46" s="38">
        <f t="shared" ref="CA46" si="840">BW46+BZ46</f>
        <v>0</v>
      </c>
      <c r="CB46" s="26">
        <f>CB45*CB44</f>
        <v>0</v>
      </c>
      <c r="CC46" s="27">
        <f>CC45*CC44</f>
        <v>0</v>
      </c>
      <c r="CD46" s="28">
        <f t="shared" ref="CD46" si="841">CB46+CC46</f>
        <v>0</v>
      </c>
      <c r="CE46" s="26">
        <f>CE45*CE44</f>
        <v>0</v>
      </c>
      <c r="CF46" s="27">
        <f>CF45*CF44</f>
        <v>0</v>
      </c>
      <c r="CG46" s="28">
        <f t="shared" ref="CG46" si="842">CE46+CF46</f>
        <v>0</v>
      </c>
      <c r="CH46" s="38">
        <f t="shared" ref="CH46" si="843">CD46+CG46</f>
        <v>0</v>
      </c>
      <c r="CI46" s="26">
        <f>CI45*CI44</f>
        <v>0</v>
      </c>
      <c r="CJ46" s="27">
        <f>CJ45*CJ44</f>
        <v>0</v>
      </c>
      <c r="CK46" s="28">
        <f t="shared" ref="CK46" si="844">CI46+CJ46</f>
        <v>0</v>
      </c>
      <c r="CL46" s="26">
        <f>CL45*CL44</f>
        <v>0</v>
      </c>
      <c r="CM46" s="27">
        <f>CM45*CM44</f>
        <v>0</v>
      </c>
      <c r="CN46" s="28">
        <f t="shared" ref="CN46" si="845">CL46+CM46</f>
        <v>0</v>
      </c>
      <c r="CO46" s="38">
        <f t="shared" ref="CO46" si="846">CK46+CN46</f>
        <v>0</v>
      </c>
      <c r="CP46" s="26">
        <f>CP45*CP44</f>
        <v>0</v>
      </c>
      <c r="CQ46" s="27">
        <f>CQ45*CQ44</f>
        <v>0</v>
      </c>
      <c r="CR46" s="28">
        <f t="shared" ref="CR46" si="847">CP46+CQ46</f>
        <v>0</v>
      </c>
      <c r="CS46" s="26">
        <f>CS45*CS44</f>
        <v>0</v>
      </c>
      <c r="CT46" s="27">
        <f>CT45*CT44</f>
        <v>0</v>
      </c>
      <c r="CU46" s="28">
        <f t="shared" ref="CU46" si="848">CS46+CT46</f>
        <v>0</v>
      </c>
      <c r="CV46" s="38">
        <f t="shared" ref="CV46" si="849">CR46+CU46</f>
        <v>0</v>
      </c>
      <c r="CW46" s="176">
        <f>CW45*CW44</f>
        <v>0</v>
      </c>
      <c r="CX46" s="27">
        <f>CX45*CX44</f>
        <v>0</v>
      </c>
      <c r="CY46" s="28">
        <f t="shared" ref="CY46" si="850">CW46+CX46</f>
        <v>0</v>
      </c>
      <c r="CZ46" s="176">
        <f>CZ45*CZ44</f>
        <v>0</v>
      </c>
      <c r="DA46" s="27">
        <f>DA45*DA44</f>
        <v>0</v>
      </c>
      <c r="DB46" s="28">
        <f t="shared" ref="DB46:DB47" si="851">CZ46+DA46</f>
        <v>0</v>
      </c>
      <c r="DC46" s="38">
        <f t="shared" ref="DC46:DC47" si="852">CY46+DB46</f>
        <v>0</v>
      </c>
      <c r="DD46" s="176">
        <f>DD45*DD44</f>
        <v>0</v>
      </c>
      <c r="DE46" s="27">
        <f>DE45*DE44</f>
        <v>0</v>
      </c>
      <c r="DF46" s="28">
        <f t="shared" ref="DF46" si="853">DD46+DE46</f>
        <v>0</v>
      </c>
      <c r="DG46" s="176">
        <f>DG45*DG44</f>
        <v>0</v>
      </c>
      <c r="DH46" s="27">
        <f>DH45*DH44</f>
        <v>0</v>
      </c>
      <c r="DI46" s="28">
        <f t="shared" ref="DI46:DI47" si="854">DG46+DH46</f>
        <v>0</v>
      </c>
      <c r="DJ46" s="38">
        <f t="shared" ref="DJ46:DJ47" si="855">DF46+DI46</f>
        <v>0</v>
      </c>
      <c r="DK46" s="176">
        <f>DK45*DK44</f>
        <v>0</v>
      </c>
      <c r="DL46" s="27">
        <f>DL45*DL44</f>
        <v>0</v>
      </c>
      <c r="DM46" s="28">
        <f t="shared" ref="DM46" si="856">DK46+DL46</f>
        <v>0</v>
      </c>
      <c r="DN46" s="176">
        <f>DN45*DN44</f>
        <v>0</v>
      </c>
      <c r="DO46" s="27">
        <f>DO45*DO44</f>
        <v>0</v>
      </c>
      <c r="DP46" s="28">
        <f t="shared" ref="DP46:DP47" si="857">DN46+DO46</f>
        <v>0</v>
      </c>
      <c r="DQ46" s="38">
        <f t="shared" ref="DQ46:DQ47" si="858">DM46+DP46</f>
        <v>0</v>
      </c>
      <c r="DR46" s="176">
        <f>DR45*DR44</f>
        <v>0</v>
      </c>
      <c r="DS46" s="27">
        <f>DS45*DS44</f>
        <v>0</v>
      </c>
      <c r="DT46" s="28">
        <f t="shared" ref="DT46" si="859">DR46+DS46</f>
        <v>0</v>
      </c>
      <c r="DU46" s="176">
        <f>DU45*DU44</f>
        <v>0</v>
      </c>
      <c r="DV46" s="27">
        <f>DV45*DV44</f>
        <v>0</v>
      </c>
      <c r="DW46" s="28">
        <f t="shared" ref="DW46:DW47" si="860">DU46+DV46</f>
        <v>0</v>
      </c>
      <c r="DX46" s="38">
        <f t="shared" ref="DX46:DX47" si="861">DT46+DW46</f>
        <v>0</v>
      </c>
      <c r="DY46" s="176">
        <f>DY45*DY44</f>
        <v>0</v>
      </c>
      <c r="DZ46" s="27">
        <f>DZ45*DZ44</f>
        <v>0</v>
      </c>
      <c r="EA46" s="28">
        <f t="shared" ref="EA46" si="862">DY46+DZ46</f>
        <v>0</v>
      </c>
      <c r="EB46" s="176">
        <f>EB45*EB44</f>
        <v>0</v>
      </c>
      <c r="EC46" s="27">
        <f>EC45*EC44</f>
        <v>0</v>
      </c>
      <c r="ED46" s="28">
        <f t="shared" ref="ED46:ED47" si="863">EB46+EC46</f>
        <v>0</v>
      </c>
      <c r="EE46" s="38">
        <f t="shared" ref="EE46:EE47" si="864">EA46+ED46</f>
        <v>0</v>
      </c>
      <c r="EF46" s="176">
        <f>EF45*EF44</f>
        <v>0</v>
      </c>
      <c r="EG46" s="27">
        <f>EG45*EG44</f>
        <v>0</v>
      </c>
      <c r="EH46" s="28">
        <f t="shared" ref="EH46" si="865">EF46+EG46</f>
        <v>0</v>
      </c>
      <c r="EI46" s="176">
        <f>EI45*EI44</f>
        <v>0</v>
      </c>
      <c r="EJ46" s="27">
        <f>EJ45*EJ44</f>
        <v>0</v>
      </c>
      <c r="EK46" s="28">
        <f t="shared" ref="EK46:EK47" si="866">EI46+EJ46</f>
        <v>0</v>
      </c>
      <c r="EL46" s="38">
        <f t="shared" ref="EL46:EL47" si="867">EH46+EK46</f>
        <v>0</v>
      </c>
      <c r="EM46" s="26">
        <f t="shared" ref="EM46:EN46" si="868">EM45*EM44</f>
        <v>62790</v>
      </c>
      <c r="EN46" s="27">
        <f t="shared" si="868"/>
        <v>47035</v>
      </c>
      <c r="EO46" s="28">
        <f t="shared" ref="EO46" si="869">EM46+EN46</f>
        <v>109825</v>
      </c>
      <c r="EP46" s="26">
        <f t="shared" ref="EP46:EQ46" si="870">EP45*EP44</f>
        <v>9890</v>
      </c>
      <c r="EQ46" s="27">
        <f t="shared" si="870"/>
        <v>11385</v>
      </c>
      <c r="ER46" s="28">
        <f t="shared" ref="ER46:ER47" si="871">EP46+EQ46</f>
        <v>21275</v>
      </c>
      <c r="ES46" s="38">
        <f t="shared" ref="ES46:ES47" si="872">EO46+ER46</f>
        <v>131100</v>
      </c>
    </row>
    <row r="47" spans="1:149" ht="14.45" customHeight="1" x14ac:dyDescent="0.25">
      <c r="A47" s="186">
        <v>45310</v>
      </c>
      <c r="B47" s="15" t="s">
        <v>5</v>
      </c>
      <c r="C47" s="102">
        <v>56</v>
      </c>
      <c r="D47" s="23">
        <v>51</v>
      </c>
      <c r="E47" s="29">
        <f>C47+D47</f>
        <v>107</v>
      </c>
      <c r="F47" s="102"/>
      <c r="G47" s="23"/>
      <c r="H47" s="29">
        <f>F47+G47</f>
        <v>0</v>
      </c>
      <c r="I47" s="36">
        <f>E47+H47</f>
        <v>107</v>
      </c>
      <c r="J47" s="102"/>
      <c r="K47" s="23"/>
      <c r="L47" s="18">
        <f>J47+K47</f>
        <v>0</v>
      </c>
      <c r="M47" s="102"/>
      <c r="N47" s="23"/>
      <c r="O47" s="29">
        <f>M47+N47</f>
        <v>0</v>
      </c>
      <c r="P47" s="36">
        <f>L47+O47</f>
        <v>0</v>
      </c>
      <c r="Q47" s="102">
        <v>55</v>
      </c>
      <c r="R47" s="23">
        <v>50</v>
      </c>
      <c r="S47" s="29">
        <f>Q47+R47</f>
        <v>105</v>
      </c>
      <c r="T47" s="102"/>
      <c r="U47" s="23"/>
      <c r="V47" s="29">
        <f>T47+U47</f>
        <v>0</v>
      </c>
      <c r="W47" s="36">
        <f>S47+V47</f>
        <v>105</v>
      </c>
      <c r="X47" s="102"/>
      <c r="Y47" s="23"/>
      <c r="Z47" s="29">
        <f>X47+Y47</f>
        <v>0</v>
      </c>
      <c r="AA47" s="102"/>
      <c r="AB47" s="23"/>
      <c r="AC47" s="29">
        <f>AA47+AB47</f>
        <v>0</v>
      </c>
      <c r="AD47" s="36">
        <f>Z47+AC47</f>
        <v>0</v>
      </c>
      <c r="AE47" s="102"/>
      <c r="AF47" s="23"/>
      <c r="AG47" s="29">
        <f>AE47+AF47</f>
        <v>0</v>
      </c>
      <c r="AH47" s="102"/>
      <c r="AI47" s="23"/>
      <c r="AJ47" s="29">
        <f>AH47+AI47</f>
        <v>0</v>
      </c>
      <c r="AK47" s="36">
        <f>AG47+AJ47</f>
        <v>0</v>
      </c>
      <c r="AL47" s="102"/>
      <c r="AM47" s="23"/>
      <c r="AN47" s="29">
        <f>AL47+AM47</f>
        <v>0</v>
      </c>
      <c r="AO47" s="102"/>
      <c r="AP47" s="23"/>
      <c r="AQ47" s="29">
        <f>AO47+AP47</f>
        <v>0</v>
      </c>
      <c r="AR47" s="36">
        <f>AN47+AQ47</f>
        <v>0</v>
      </c>
      <c r="AS47" s="102">
        <v>57</v>
      </c>
      <c r="AT47" s="23">
        <v>42</v>
      </c>
      <c r="AU47" s="29">
        <f>AS47+AT47</f>
        <v>99</v>
      </c>
      <c r="AV47" s="102">
        <v>24</v>
      </c>
      <c r="AW47" s="23">
        <v>24</v>
      </c>
      <c r="AX47" s="29">
        <f>AV47+AW47</f>
        <v>48</v>
      </c>
      <c r="AY47" s="36">
        <f>AU47+AX47</f>
        <v>147</v>
      </c>
      <c r="AZ47" s="102">
        <v>199</v>
      </c>
      <c r="BA47" s="23">
        <v>149</v>
      </c>
      <c r="BB47" s="29">
        <f>AZ47+BA47</f>
        <v>348</v>
      </c>
      <c r="BC47" s="102">
        <v>30</v>
      </c>
      <c r="BD47" s="23">
        <v>30</v>
      </c>
      <c r="BE47" s="29">
        <f>BC47+BD47</f>
        <v>60</v>
      </c>
      <c r="BF47" s="36">
        <f>BB47+BE47</f>
        <v>408</v>
      </c>
      <c r="BG47" s="102">
        <v>168</v>
      </c>
      <c r="BH47" s="23">
        <v>120</v>
      </c>
      <c r="BI47" s="29">
        <f>BG47+BH47</f>
        <v>288</v>
      </c>
      <c r="BJ47" s="102">
        <v>38</v>
      </c>
      <c r="BK47" s="23">
        <v>46</v>
      </c>
      <c r="BL47" s="29">
        <f>BJ47+BK47</f>
        <v>84</v>
      </c>
      <c r="BM47" s="36">
        <f>BI47+BL47</f>
        <v>372</v>
      </c>
      <c r="BN47" s="102"/>
      <c r="BO47" s="23"/>
      <c r="BP47" s="29">
        <f>BN47+BO47</f>
        <v>0</v>
      </c>
      <c r="BQ47" s="102"/>
      <c r="BR47" s="23"/>
      <c r="BS47" s="29">
        <f>BQ47+BR47</f>
        <v>0</v>
      </c>
      <c r="BT47" s="36">
        <f>BP47+BS47</f>
        <v>0</v>
      </c>
      <c r="BU47" s="102"/>
      <c r="BV47" s="23"/>
      <c r="BW47" s="29">
        <f>BU47+BV47</f>
        <v>0</v>
      </c>
      <c r="BX47" s="102"/>
      <c r="BY47" s="23"/>
      <c r="BZ47" s="29">
        <f>BX47+BY47</f>
        <v>0</v>
      </c>
      <c r="CA47" s="36">
        <f>BW47+BZ47</f>
        <v>0</v>
      </c>
      <c r="CB47" s="102"/>
      <c r="CC47" s="23"/>
      <c r="CD47" s="29">
        <f>CB47+CC47</f>
        <v>0</v>
      </c>
      <c r="CE47" s="102"/>
      <c r="CF47" s="23"/>
      <c r="CG47" s="29">
        <f>CE47+CF47</f>
        <v>0</v>
      </c>
      <c r="CH47" s="36">
        <f>CD47+CG47</f>
        <v>0</v>
      </c>
      <c r="CI47" s="102"/>
      <c r="CJ47" s="23"/>
      <c r="CK47" s="29">
        <f>CI47+CJ47</f>
        <v>0</v>
      </c>
      <c r="CL47" s="102"/>
      <c r="CM47" s="23"/>
      <c r="CN47" s="29">
        <f>CL47+CM47</f>
        <v>0</v>
      </c>
      <c r="CO47" s="36">
        <f>CK47+CN47</f>
        <v>0</v>
      </c>
      <c r="CP47" s="102"/>
      <c r="CQ47" s="23"/>
      <c r="CR47" s="29">
        <f>CP47+CQ47</f>
        <v>0</v>
      </c>
      <c r="CS47" s="102"/>
      <c r="CT47" s="23"/>
      <c r="CU47" s="29">
        <f>CS47+CT47</f>
        <v>0</v>
      </c>
      <c r="CV47" s="36">
        <f>CR47+CU47</f>
        <v>0</v>
      </c>
      <c r="CW47" s="102"/>
      <c r="CX47" s="23"/>
      <c r="CY47" s="29">
        <f>CW47+CX47</f>
        <v>0</v>
      </c>
      <c r="CZ47" s="102"/>
      <c r="DA47" s="23"/>
      <c r="DB47" s="29">
        <f t="shared" si="851"/>
        <v>0</v>
      </c>
      <c r="DC47" s="36">
        <f t="shared" si="852"/>
        <v>0</v>
      </c>
      <c r="DD47" s="102"/>
      <c r="DE47" s="23"/>
      <c r="DF47" s="29">
        <f>DD47+DE47</f>
        <v>0</v>
      </c>
      <c r="DG47" s="102"/>
      <c r="DH47" s="23"/>
      <c r="DI47" s="29">
        <f t="shared" si="854"/>
        <v>0</v>
      </c>
      <c r="DJ47" s="36">
        <f t="shared" si="855"/>
        <v>0</v>
      </c>
      <c r="DK47" s="102"/>
      <c r="DL47" s="23"/>
      <c r="DM47" s="29">
        <f>DK47+DL47</f>
        <v>0</v>
      </c>
      <c r="DN47" s="102"/>
      <c r="DO47" s="23"/>
      <c r="DP47" s="29">
        <f t="shared" si="857"/>
        <v>0</v>
      </c>
      <c r="DQ47" s="36">
        <f t="shared" si="858"/>
        <v>0</v>
      </c>
      <c r="DR47" s="102"/>
      <c r="DS47" s="23"/>
      <c r="DT47" s="29">
        <f>DR47+DS47</f>
        <v>0</v>
      </c>
      <c r="DU47" s="102"/>
      <c r="DV47" s="23"/>
      <c r="DW47" s="29">
        <f t="shared" si="860"/>
        <v>0</v>
      </c>
      <c r="DX47" s="36">
        <f t="shared" si="861"/>
        <v>0</v>
      </c>
      <c r="DY47" s="102"/>
      <c r="DZ47" s="23"/>
      <c r="EA47" s="29">
        <f>DY47+DZ47</f>
        <v>0</v>
      </c>
      <c r="EB47" s="102"/>
      <c r="EC47" s="23"/>
      <c r="ED47" s="29">
        <f t="shared" si="863"/>
        <v>0</v>
      </c>
      <c r="EE47" s="36">
        <f t="shared" si="864"/>
        <v>0</v>
      </c>
      <c r="EF47" s="102"/>
      <c r="EG47" s="23"/>
      <c r="EH47" s="29">
        <f>EF47+EG47</f>
        <v>0</v>
      </c>
      <c r="EI47" s="102"/>
      <c r="EJ47" s="23"/>
      <c r="EK47" s="29">
        <f t="shared" si="866"/>
        <v>0</v>
      </c>
      <c r="EL47" s="36">
        <f t="shared" si="867"/>
        <v>0</v>
      </c>
      <c r="EM47" s="17">
        <f>C47+J47+Q47+X47+AE47+AL47+AS47+AZ47+BG47+BN47+BU47+CB47+CI47+CP47+CW47+DD47+DK47+DR47+DY47+EF47</f>
        <v>535</v>
      </c>
      <c r="EN47" s="4">
        <f>D47+K47+R47+Y47+AF47+AM47+AT47+BA47+BH47+BO47+BV47+CC47+CJ47+CQ47+CX47+DE47+DL47+DS47+DZ47+EG47</f>
        <v>412</v>
      </c>
      <c r="EO47" s="29">
        <f>EM47+EN47</f>
        <v>947</v>
      </c>
      <c r="EP47" s="17">
        <f>F47+M47+T47+AA47+AH47+AO47+AV47+BC47+BJ47+BQ47+BX47+CE47+CL47+CS47+CZ47+DG47+DN47+DU47+EB47+EI47</f>
        <v>92</v>
      </c>
      <c r="EQ47" s="4">
        <f>G47+N47+U47+AB47+AI47+AP47+AW47+BD47+BK47+BR47+BY47+CF47+CM47+CT47+DA47+DH47+DO47+DV47+EC47+EJ47</f>
        <v>100</v>
      </c>
      <c r="ER47" s="29">
        <f t="shared" si="871"/>
        <v>192</v>
      </c>
      <c r="ES47" s="36">
        <f t="shared" si="872"/>
        <v>1139</v>
      </c>
    </row>
    <row r="48" spans="1:149" ht="14.45" customHeight="1" x14ac:dyDescent="0.25">
      <c r="A48" s="187"/>
      <c r="B48" s="20" t="s">
        <v>22</v>
      </c>
      <c r="C48" s="24">
        <v>115</v>
      </c>
      <c r="D48" s="25">
        <v>115</v>
      </c>
      <c r="E48" s="30">
        <f>AVERAGE(C48:D48)</f>
        <v>115</v>
      </c>
      <c r="F48" s="24">
        <v>115</v>
      </c>
      <c r="G48" s="25">
        <v>115</v>
      </c>
      <c r="H48" s="30">
        <f>AVERAGE(F48:G48)</f>
        <v>115</v>
      </c>
      <c r="I48" s="37">
        <f>AVERAGE(E48,H48)</f>
        <v>115</v>
      </c>
      <c r="J48" s="24">
        <v>115</v>
      </c>
      <c r="K48" s="25">
        <v>115</v>
      </c>
      <c r="L48" s="30">
        <f>AVERAGE(J48:K48)</f>
        <v>115</v>
      </c>
      <c r="M48" s="24">
        <v>115</v>
      </c>
      <c r="N48" s="25">
        <v>115</v>
      </c>
      <c r="O48" s="30">
        <f>AVERAGE(M48:N48)</f>
        <v>115</v>
      </c>
      <c r="P48" s="37">
        <f>AVERAGE(L48,O48)</f>
        <v>115</v>
      </c>
      <c r="Q48" s="24">
        <v>115</v>
      </c>
      <c r="R48" s="25">
        <v>115</v>
      </c>
      <c r="S48" s="30">
        <f>AVERAGE(Q48:R48)</f>
        <v>115</v>
      </c>
      <c r="T48" s="24">
        <v>115</v>
      </c>
      <c r="U48" s="25">
        <v>115</v>
      </c>
      <c r="V48" s="30">
        <f>AVERAGE(T48:U48)</f>
        <v>115</v>
      </c>
      <c r="W48" s="37">
        <f>AVERAGE(S48,V48)</f>
        <v>115</v>
      </c>
      <c r="X48" s="24">
        <v>115</v>
      </c>
      <c r="Y48" s="25">
        <v>115</v>
      </c>
      <c r="Z48" s="30">
        <f>AVERAGE(X48:Y48)</f>
        <v>115</v>
      </c>
      <c r="AA48" s="24">
        <v>115</v>
      </c>
      <c r="AB48" s="25">
        <v>115</v>
      </c>
      <c r="AC48" s="30">
        <f>AVERAGE(AA48:AB48)</f>
        <v>115</v>
      </c>
      <c r="AD48" s="37">
        <f>AVERAGE(Z48,AC48)</f>
        <v>115</v>
      </c>
      <c r="AE48" s="24">
        <v>115</v>
      </c>
      <c r="AF48" s="25">
        <v>115</v>
      </c>
      <c r="AG48" s="30">
        <f>AVERAGE(AE48:AF48)</f>
        <v>115</v>
      </c>
      <c r="AH48" s="24">
        <v>115</v>
      </c>
      <c r="AI48" s="25">
        <v>115</v>
      </c>
      <c r="AJ48" s="30">
        <f>AVERAGE(AH48:AI48)</f>
        <v>115</v>
      </c>
      <c r="AK48" s="37">
        <f>AVERAGE(AG48,AJ48)</f>
        <v>115</v>
      </c>
      <c r="AL48" s="24">
        <v>115</v>
      </c>
      <c r="AM48" s="25">
        <v>115</v>
      </c>
      <c r="AN48" s="30">
        <f>AVERAGE(AL48:AM48)</f>
        <v>115</v>
      </c>
      <c r="AO48" s="24">
        <v>115</v>
      </c>
      <c r="AP48" s="25">
        <v>115</v>
      </c>
      <c r="AQ48" s="30">
        <f>AVERAGE(AO48:AP48)</f>
        <v>115</v>
      </c>
      <c r="AR48" s="37">
        <f>AVERAGE(AN48,AQ48)</f>
        <v>115</v>
      </c>
      <c r="AS48" s="24">
        <v>115</v>
      </c>
      <c r="AT48" s="25">
        <v>115</v>
      </c>
      <c r="AU48" s="30">
        <f>AVERAGE(AS48:AT48)</f>
        <v>115</v>
      </c>
      <c r="AV48" s="24">
        <v>115</v>
      </c>
      <c r="AW48" s="25">
        <v>115</v>
      </c>
      <c r="AX48" s="30">
        <f>AVERAGE(AV48:AW48)</f>
        <v>115</v>
      </c>
      <c r="AY48" s="37">
        <f>AVERAGE(AU48,AX48)</f>
        <v>115</v>
      </c>
      <c r="AZ48" s="175">
        <v>115</v>
      </c>
      <c r="BA48" s="25">
        <v>115</v>
      </c>
      <c r="BB48" s="30">
        <f>AVERAGE(AZ48:BA48)</f>
        <v>115</v>
      </c>
      <c r="BC48" s="175">
        <v>115</v>
      </c>
      <c r="BD48" s="25">
        <v>115</v>
      </c>
      <c r="BE48" s="30">
        <f>AVERAGE(BC48:BD48)</f>
        <v>115</v>
      </c>
      <c r="BF48" s="37">
        <f>AVERAGE(BB48,BE48)</f>
        <v>115</v>
      </c>
      <c r="BG48" s="175">
        <v>115</v>
      </c>
      <c r="BH48" s="25">
        <v>115</v>
      </c>
      <c r="BI48" s="30">
        <f>AVERAGE(BG48:BH48)</f>
        <v>115</v>
      </c>
      <c r="BJ48" s="175">
        <v>115</v>
      </c>
      <c r="BK48" s="25">
        <v>115</v>
      </c>
      <c r="BL48" s="30">
        <f>AVERAGE(BJ48:BK48)</f>
        <v>115</v>
      </c>
      <c r="BM48" s="37">
        <f>AVERAGE(BI48,BL48)</f>
        <v>115</v>
      </c>
      <c r="BN48" s="175">
        <v>115</v>
      </c>
      <c r="BO48" s="25">
        <v>115</v>
      </c>
      <c r="BP48" s="30">
        <f>AVERAGE(BN48:BO48)</f>
        <v>115</v>
      </c>
      <c r="BQ48" s="175">
        <v>115</v>
      </c>
      <c r="BR48" s="25">
        <v>115</v>
      </c>
      <c r="BS48" s="30">
        <f>AVERAGE(BQ48:BR48)</f>
        <v>115</v>
      </c>
      <c r="BT48" s="37">
        <f>AVERAGE(BP48,BS48)</f>
        <v>115</v>
      </c>
      <c r="BU48" s="175">
        <v>115</v>
      </c>
      <c r="BV48" s="25">
        <v>115</v>
      </c>
      <c r="BW48" s="30">
        <f>AVERAGE(BU48:BV48)</f>
        <v>115</v>
      </c>
      <c r="BX48" s="175">
        <v>115</v>
      </c>
      <c r="BY48" s="25">
        <v>115</v>
      </c>
      <c r="BZ48" s="30">
        <f>AVERAGE(BX48:BY48)</f>
        <v>115</v>
      </c>
      <c r="CA48" s="37">
        <f>AVERAGE(BW48,BZ48)</f>
        <v>115</v>
      </c>
      <c r="CB48" s="24">
        <v>115</v>
      </c>
      <c r="CC48" s="25">
        <v>115</v>
      </c>
      <c r="CD48" s="30">
        <f>AVERAGE(CB48:CC48)</f>
        <v>115</v>
      </c>
      <c r="CE48" s="24">
        <v>115</v>
      </c>
      <c r="CF48" s="25">
        <v>115</v>
      </c>
      <c r="CG48" s="30">
        <f>AVERAGE(CE48:CF48)</f>
        <v>115</v>
      </c>
      <c r="CH48" s="37">
        <f>AVERAGE(CD48,CG48)</f>
        <v>115</v>
      </c>
      <c r="CI48" s="24">
        <v>115</v>
      </c>
      <c r="CJ48" s="25">
        <v>115</v>
      </c>
      <c r="CK48" s="30">
        <f>AVERAGE(CI48:CJ48)</f>
        <v>115</v>
      </c>
      <c r="CL48" s="24">
        <v>115</v>
      </c>
      <c r="CM48" s="25">
        <v>115</v>
      </c>
      <c r="CN48" s="30">
        <f>AVERAGE(CL48:CM48)</f>
        <v>115</v>
      </c>
      <c r="CO48" s="37">
        <f>AVERAGE(CK48,CN48)</f>
        <v>115</v>
      </c>
      <c r="CP48" s="24">
        <v>115</v>
      </c>
      <c r="CQ48" s="25">
        <v>115</v>
      </c>
      <c r="CR48" s="30">
        <f>AVERAGE(CP48:CQ48)</f>
        <v>115</v>
      </c>
      <c r="CS48" s="24">
        <v>115</v>
      </c>
      <c r="CT48" s="25">
        <v>115</v>
      </c>
      <c r="CU48" s="30">
        <f>AVERAGE(CS48:CT48)</f>
        <v>115</v>
      </c>
      <c r="CV48" s="37">
        <f>AVERAGE(CR48,CU48)</f>
        <v>115</v>
      </c>
      <c r="CW48" s="175">
        <v>115</v>
      </c>
      <c r="CX48" s="25">
        <v>115</v>
      </c>
      <c r="CY48" s="30">
        <f>AVERAGE(CW48:CX48)</f>
        <v>115</v>
      </c>
      <c r="CZ48" s="175">
        <v>115</v>
      </c>
      <c r="DA48" s="25">
        <v>115</v>
      </c>
      <c r="DB48" s="30">
        <f>AVERAGE(CZ48:DA48)</f>
        <v>115</v>
      </c>
      <c r="DC48" s="37">
        <f>AVERAGE(CY48,DB48)</f>
        <v>115</v>
      </c>
      <c r="DD48" s="175">
        <v>115</v>
      </c>
      <c r="DE48" s="25">
        <v>115</v>
      </c>
      <c r="DF48" s="30">
        <f>AVERAGE(DD48:DE48)</f>
        <v>115</v>
      </c>
      <c r="DG48" s="175">
        <v>115</v>
      </c>
      <c r="DH48" s="25">
        <v>115</v>
      </c>
      <c r="DI48" s="30">
        <f>AVERAGE(DG48:DH48)</f>
        <v>115</v>
      </c>
      <c r="DJ48" s="37">
        <f>AVERAGE(DF48,DI48)</f>
        <v>115</v>
      </c>
      <c r="DK48" s="175">
        <v>115</v>
      </c>
      <c r="DL48" s="25">
        <v>115</v>
      </c>
      <c r="DM48" s="30">
        <f>AVERAGE(DK48:DL48)</f>
        <v>115</v>
      </c>
      <c r="DN48" s="175">
        <v>115</v>
      </c>
      <c r="DO48" s="25">
        <v>115</v>
      </c>
      <c r="DP48" s="30">
        <f>AVERAGE(DN48:DO48)</f>
        <v>115</v>
      </c>
      <c r="DQ48" s="37">
        <f>AVERAGE(DM48,DP48)</f>
        <v>115</v>
      </c>
      <c r="DR48" s="175">
        <v>115</v>
      </c>
      <c r="DS48" s="25">
        <v>115</v>
      </c>
      <c r="DT48" s="30">
        <f>AVERAGE(DR48:DS48)</f>
        <v>115</v>
      </c>
      <c r="DU48" s="175">
        <v>115</v>
      </c>
      <c r="DV48" s="25">
        <v>115</v>
      </c>
      <c r="DW48" s="30">
        <f>AVERAGE(DU48:DV48)</f>
        <v>115</v>
      </c>
      <c r="DX48" s="37">
        <f>AVERAGE(DT48,DW48)</f>
        <v>115</v>
      </c>
      <c r="DY48" s="175">
        <v>115</v>
      </c>
      <c r="DZ48" s="25">
        <v>115</v>
      </c>
      <c r="EA48" s="30">
        <f>AVERAGE(DY48:DZ48)</f>
        <v>115</v>
      </c>
      <c r="EB48" s="175">
        <v>115</v>
      </c>
      <c r="EC48" s="25">
        <v>115</v>
      </c>
      <c r="ED48" s="30">
        <f>AVERAGE(EB48:EC48)</f>
        <v>115</v>
      </c>
      <c r="EE48" s="37">
        <f>AVERAGE(EA48,ED48)</f>
        <v>115</v>
      </c>
      <c r="EF48" s="175">
        <v>115</v>
      </c>
      <c r="EG48" s="25">
        <v>115</v>
      </c>
      <c r="EH48" s="30">
        <f>AVERAGE(EF48:EG48)</f>
        <v>115</v>
      </c>
      <c r="EI48" s="175">
        <v>115</v>
      </c>
      <c r="EJ48" s="25">
        <v>115</v>
      </c>
      <c r="EK48" s="30">
        <f>AVERAGE(EI48:EJ48)</f>
        <v>115</v>
      </c>
      <c r="EL48" s="37">
        <f>AVERAGE(EH48,EK48)</f>
        <v>115</v>
      </c>
      <c r="EM48" s="24">
        <v>115</v>
      </c>
      <c r="EN48" s="25">
        <v>115</v>
      </c>
      <c r="EO48" s="30">
        <v>115</v>
      </c>
      <c r="EP48" s="24">
        <v>115</v>
      </c>
      <c r="EQ48" s="25">
        <v>115</v>
      </c>
      <c r="ER48" s="30">
        <v>115</v>
      </c>
      <c r="ES48" s="37">
        <v>115</v>
      </c>
    </row>
    <row r="49" spans="1:149" ht="15" customHeight="1" thickBot="1" x14ac:dyDescent="0.3">
      <c r="A49" s="188"/>
      <c r="B49" s="16" t="s">
        <v>6</v>
      </c>
      <c r="C49" s="26">
        <f>C48*C47</f>
        <v>6440</v>
      </c>
      <c r="D49" s="27">
        <f>D48*D47</f>
        <v>5865</v>
      </c>
      <c r="E49" s="28">
        <f t="shared" ref="E49" si="873">C49+D49</f>
        <v>12305</v>
      </c>
      <c r="F49" s="26">
        <f>F48*F47</f>
        <v>0</v>
      </c>
      <c r="G49" s="27">
        <f>G48*G47</f>
        <v>0</v>
      </c>
      <c r="H49" s="28">
        <f t="shared" ref="H49" si="874">F49+G49</f>
        <v>0</v>
      </c>
      <c r="I49" s="38">
        <f t="shared" si="47"/>
        <v>12305</v>
      </c>
      <c r="J49" s="26">
        <f>J48*J47</f>
        <v>0</v>
      </c>
      <c r="K49" s="27">
        <f>K48*K47</f>
        <v>0</v>
      </c>
      <c r="L49" s="28">
        <f t="shared" ref="L49" si="875">J49+K49</f>
        <v>0</v>
      </c>
      <c r="M49" s="26">
        <f>M48*M47</f>
        <v>0</v>
      </c>
      <c r="N49" s="27">
        <f>N48*N47</f>
        <v>0</v>
      </c>
      <c r="O49" s="28">
        <f t="shared" ref="O49" si="876">M49+N49</f>
        <v>0</v>
      </c>
      <c r="P49" s="38">
        <f t="shared" ref="P49" si="877">L49+O49</f>
        <v>0</v>
      </c>
      <c r="Q49" s="26">
        <f>Q48*Q47</f>
        <v>6325</v>
      </c>
      <c r="R49" s="27">
        <f>R48*R47</f>
        <v>5750</v>
      </c>
      <c r="S49" s="28">
        <f t="shared" ref="S49" si="878">Q49+R49</f>
        <v>12075</v>
      </c>
      <c r="T49" s="26">
        <f>T48*T47</f>
        <v>0</v>
      </c>
      <c r="U49" s="27">
        <f>U48*U47</f>
        <v>0</v>
      </c>
      <c r="V49" s="28">
        <f t="shared" ref="V49" si="879">T49+U49</f>
        <v>0</v>
      </c>
      <c r="W49" s="38">
        <f t="shared" ref="W49" si="880">S49+V49</f>
        <v>12075</v>
      </c>
      <c r="X49" s="26">
        <f>X48*X47</f>
        <v>0</v>
      </c>
      <c r="Y49" s="27">
        <f>Y48*Y47</f>
        <v>0</v>
      </c>
      <c r="Z49" s="28">
        <f t="shared" ref="Z49" si="881">X49+Y49</f>
        <v>0</v>
      </c>
      <c r="AA49" s="26">
        <f>AA48*AA47</f>
        <v>0</v>
      </c>
      <c r="AB49" s="27">
        <f>AB48*AB47</f>
        <v>0</v>
      </c>
      <c r="AC49" s="28">
        <f t="shared" ref="AC49" si="882">AA49+AB49</f>
        <v>0</v>
      </c>
      <c r="AD49" s="38">
        <f t="shared" ref="AD49" si="883">Z49+AC49</f>
        <v>0</v>
      </c>
      <c r="AE49" s="26">
        <f>AE48*AE47</f>
        <v>0</v>
      </c>
      <c r="AF49" s="27">
        <f>AF48*AF47</f>
        <v>0</v>
      </c>
      <c r="AG49" s="28">
        <f t="shared" ref="AG49" si="884">AE49+AF49</f>
        <v>0</v>
      </c>
      <c r="AH49" s="26">
        <f>AH48*AH47</f>
        <v>0</v>
      </c>
      <c r="AI49" s="27">
        <f>AI48*AI47</f>
        <v>0</v>
      </c>
      <c r="AJ49" s="28">
        <f t="shared" ref="AJ49" si="885">AH49+AI49</f>
        <v>0</v>
      </c>
      <c r="AK49" s="38">
        <f t="shared" ref="AK49" si="886">AG49+AJ49</f>
        <v>0</v>
      </c>
      <c r="AL49" s="26">
        <f>AL48*AL47</f>
        <v>0</v>
      </c>
      <c r="AM49" s="27">
        <f>AM48*AM47</f>
        <v>0</v>
      </c>
      <c r="AN49" s="28">
        <f t="shared" ref="AN49" si="887">AL49+AM49</f>
        <v>0</v>
      </c>
      <c r="AO49" s="26">
        <f>AO48*AO47</f>
        <v>0</v>
      </c>
      <c r="AP49" s="27">
        <f>AP48*AP47</f>
        <v>0</v>
      </c>
      <c r="AQ49" s="28">
        <f t="shared" ref="AQ49" si="888">AO49+AP49</f>
        <v>0</v>
      </c>
      <c r="AR49" s="38">
        <f t="shared" ref="AR49" si="889">AN49+AQ49</f>
        <v>0</v>
      </c>
      <c r="AS49" s="26">
        <f>AS48*AS47</f>
        <v>6555</v>
      </c>
      <c r="AT49" s="27">
        <f>AT48*AT47</f>
        <v>4830</v>
      </c>
      <c r="AU49" s="28">
        <f t="shared" ref="AU49" si="890">AS49+AT49</f>
        <v>11385</v>
      </c>
      <c r="AV49" s="26">
        <f>AV48*AV47</f>
        <v>2760</v>
      </c>
      <c r="AW49" s="27">
        <f>AW48*AW47</f>
        <v>2760</v>
      </c>
      <c r="AX49" s="28">
        <f t="shared" ref="AX49" si="891">AV49+AW49</f>
        <v>5520</v>
      </c>
      <c r="AY49" s="38">
        <f t="shared" ref="AY49" si="892">AU49+AX49</f>
        <v>16905</v>
      </c>
      <c r="AZ49" s="176">
        <f>AZ48*AZ47</f>
        <v>22885</v>
      </c>
      <c r="BA49" s="27">
        <f>BA48*BA47</f>
        <v>17135</v>
      </c>
      <c r="BB49" s="28">
        <f t="shared" ref="BB49" si="893">AZ49+BA49</f>
        <v>40020</v>
      </c>
      <c r="BC49" s="176">
        <f>BC48*BC47</f>
        <v>3450</v>
      </c>
      <c r="BD49" s="27">
        <f>BD48*BD47</f>
        <v>3450</v>
      </c>
      <c r="BE49" s="28">
        <f t="shared" ref="BE49" si="894">BC49+BD49</f>
        <v>6900</v>
      </c>
      <c r="BF49" s="38">
        <f t="shared" ref="BF49" si="895">BB49+BE49</f>
        <v>46920</v>
      </c>
      <c r="BG49" s="176">
        <f>BG48*BG47</f>
        <v>19320</v>
      </c>
      <c r="BH49" s="27">
        <f>BH48*BH47</f>
        <v>13800</v>
      </c>
      <c r="BI49" s="28">
        <f t="shared" ref="BI49" si="896">BG49+BH49</f>
        <v>33120</v>
      </c>
      <c r="BJ49" s="176">
        <f>BJ48*BJ47</f>
        <v>4370</v>
      </c>
      <c r="BK49" s="27">
        <f>BK48*BK47</f>
        <v>5290</v>
      </c>
      <c r="BL49" s="28">
        <f t="shared" ref="BL49" si="897">BJ49+BK49</f>
        <v>9660</v>
      </c>
      <c r="BM49" s="38">
        <f t="shared" ref="BM49" si="898">BI49+BL49</f>
        <v>42780</v>
      </c>
      <c r="BN49" s="176">
        <f>BN48*BN47</f>
        <v>0</v>
      </c>
      <c r="BO49" s="27">
        <f>BO48*BO47</f>
        <v>0</v>
      </c>
      <c r="BP49" s="28">
        <f t="shared" ref="BP49" si="899">BN49+BO49</f>
        <v>0</v>
      </c>
      <c r="BQ49" s="176">
        <f>BQ48*BQ47</f>
        <v>0</v>
      </c>
      <c r="BR49" s="27">
        <f>BR48*BR47</f>
        <v>0</v>
      </c>
      <c r="BS49" s="28">
        <f t="shared" ref="BS49" si="900">BQ49+BR49</f>
        <v>0</v>
      </c>
      <c r="BT49" s="38">
        <f t="shared" ref="BT49" si="901">BP49+BS49</f>
        <v>0</v>
      </c>
      <c r="BU49" s="176">
        <f>BU48*BU47</f>
        <v>0</v>
      </c>
      <c r="BV49" s="27">
        <f>BV48*BV47</f>
        <v>0</v>
      </c>
      <c r="BW49" s="28">
        <f t="shared" ref="BW49" si="902">BU49+BV49</f>
        <v>0</v>
      </c>
      <c r="BX49" s="176">
        <f>BX48*BX47</f>
        <v>0</v>
      </c>
      <c r="BY49" s="27">
        <f>BY48*BY47</f>
        <v>0</v>
      </c>
      <c r="BZ49" s="28">
        <f t="shared" ref="BZ49" si="903">BX49+BY49</f>
        <v>0</v>
      </c>
      <c r="CA49" s="38">
        <f t="shared" ref="CA49" si="904">BW49+BZ49</f>
        <v>0</v>
      </c>
      <c r="CB49" s="26">
        <f>CB48*CB47</f>
        <v>0</v>
      </c>
      <c r="CC49" s="27">
        <f>CC48*CC47</f>
        <v>0</v>
      </c>
      <c r="CD49" s="28">
        <f t="shared" ref="CD49" si="905">CB49+CC49</f>
        <v>0</v>
      </c>
      <c r="CE49" s="26">
        <f>CE48*CE47</f>
        <v>0</v>
      </c>
      <c r="CF49" s="27">
        <f>CF48*CF47</f>
        <v>0</v>
      </c>
      <c r="CG49" s="28">
        <f t="shared" ref="CG49" si="906">CE49+CF49</f>
        <v>0</v>
      </c>
      <c r="CH49" s="38">
        <f t="shared" ref="CH49" si="907">CD49+CG49</f>
        <v>0</v>
      </c>
      <c r="CI49" s="26">
        <f>CI48*CI47</f>
        <v>0</v>
      </c>
      <c r="CJ49" s="27">
        <f>CJ48*CJ47</f>
        <v>0</v>
      </c>
      <c r="CK49" s="28">
        <f t="shared" ref="CK49" si="908">CI49+CJ49</f>
        <v>0</v>
      </c>
      <c r="CL49" s="26">
        <f>CL48*CL47</f>
        <v>0</v>
      </c>
      <c r="CM49" s="27">
        <f>CM48*CM47</f>
        <v>0</v>
      </c>
      <c r="CN49" s="28">
        <f t="shared" ref="CN49" si="909">CL49+CM49</f>
        <v>0</v>
      </c>
      <c r="CO49" s="38">
        <f t="shared" ref="CO49" si="910">CK49+CN49</f>
        <v>0</v>
      </c>
      <c r="CP49" s="26">
        <f>CP48*CP47</f>
        <v>0</v>
      </c>
      <c r="CQ49" s="27">
        <f>CQ48*CQ47</f>
        <v>0</v>
      </c>
      <c r="CR49" s="28">
        <f t="shared" ref="CR49" si="911">CP49+CQ49</f>
        <v>0</v>
      </c>
      <c r="CS49" s="26">
        <f>CS48*CS47</f>
        <v>0</v>
      </c>
      <c r="CT49" s="27">
        <f>CT48*CT47</f>
        <v>0</v>
      </c>
      <c r="CU49" s="28">
        <f t="shared" ref="CU49" si="912">CS49+CT49</f>
        <v>0</v>
      </c>
      <c r="CV49" s="38">
        <f t="shared" ref="CV49" si="913">CR49+CU49</f>
        <v>0</v>
      </c>
      <c r="CW49" s="176">
        <f>CW48*CW47</f>
        <v>0</v>
      </c>
      <c r="CX49" s="27">
        <f>CX48*CX47</f>
        <v>0</v>
      </c>
      <c r="CY49" s="28">
        <f t="shared" ref="CY49" si="914">CW49+CX49</f>
        <v>0</v>
      </c>
      <c r="CZ49" s="176">
        <f>CZ48*CZ47</f>
        <v>0</v>
      </c>
      <c r="DA49" s="27">
        <f>DA48*DA47</f>
        <v>0</v>
      </c>
      <c r="DB49" s="28">
        <f t="shared" ref="DB49:DB50" si="915">CZ49+DA49</f>
        <v>0</v>
      </c>
      <c r="DC49" s="38">
        <f t="shared" ref="DC49:DC50" si="916">CY49+DB49</f>
        <v>0</v>
      </c>
      <c r="DD49" s="176">
        <f>DD48*DD47</f>
        <v>0</v>
      </c>
      <c r="DE49" s="27">
        <f>DE48*DE47</f>
        <v>0</v>
      </c>
      <c r="DF49" s="28">
        <f t="shared" ref="DF49" si="917">DD49+DE49</f>
        <v>0</v>
      </c>
      <c r="DG49" s="176">
        <f>DG48*DG47</f>
        <v>0</v>
      </c>
      <c r="DH49" s="27">
        <f>DH48*DH47</f>
        <v>0</v>
      </c>
      <c r="DI49" s="28">
        <f t="shared" ref="DI49:DI50" si="918">DG49+DH49</f>
        <v>0</v>
      </c>
      <c r="DJ49" s="38">
        <f t="shared" ref="DJ49:DJ50" si="919">DF49+DI49</f>
        <v>0</v>
      </c>
      <c r="DK49" s="176">
        <f>DK48*DK47</f>
        <v>0</v>
      </c>
      <c r="DL49" s="27">
        <f>DL48*DL47</f>
        <v>0</v>
      </c>
      <c r="DM49" s="28">
        <f t="shared" ref="DM49" si="920">DK49+DL49</f>
        <v>0</v>
      </c>
      <c r="DN49" s="176">
        <f>DN48*DN47</f>
        <v>0</v>
      </c>
      <c r="DO49" s="27">
        <f>DO48*DO47</f>
        <v>0</v>
      </c>
      <c r="DP49" s="28">
        <f t="shared" ref="DP49:DP50" si="921">DN49+DO49</f>
        <v>0</v>
      </c>
      <c r="DQ49" s="38">
        <f t="shared" ref="DQ49:DQ50" si="922">DM49+DP49</f>
        <v>0</v>
      </c>
      <c r="DR49" s="176">
        <f>DR48*DR47</f>
        <v>0</v>
      </c>
      <c r="DS49" s="27">
        <f>DS48*DS47</f>
        <v>0</v>
      </c>
      <c r="DT49" s="28">
        <f t="shared" ref="DT49" si="923">DR49+DS49</f>
        <v>0</v>
      </c>
      <c r="DU49" s="176">
        <f>DU48*DU47</f>
        <v>0</v>
      </c>
      <c r="DV49" s="27">
        <f>DV48*DV47</f>
        <v>0</v>
      </c>
      <c r="DW49" s="28">
        <f t="shared" ref="DW49:DW50" si="924">DU49+DV49</f>
        <v>0</v>
      </c>
      <c r="DX49" s="38">
        <f t="shared" ref="DX49:DX50" si="925">DT49+DW49</f>
        <v>0</v>
      </c>
      <c r="DY49" s="176">
        <f>DY48*DY47</f>
        <v>0</v>
      </c>
      <c r="DZ49" s="27">
        <f>DZ48*DZ47</f>
        <v>0</v>
      </c>
      <c r="EA49" s="28">
        <f t="shared" ref="EA49" si="926">DY49+DZ49</f>
        <v>0</v>
      </c>
      <c r="EB49" s="176">
        <f>EB48*EB47</f>
        <v>0</v>
      </c>
      <c r="EC49" s="27">
        <f>EC48*EC47</f>
        <v>0</v>
      </c>
      <c r="ED49" s="28">
        <f t="shared" ref="ED49:ED50" si="927">EB49+EC49</f>
        <v>0</v>
      </c>
      <c r="EE49" s="38">
        <f t="shared" ref="EE49:EE50" si="928">EA49+ED49</f>
        <v>0</v>
      </c>
      <c r="EF49" s="176">
        <f>EF48*EF47</f>
        <v>0</v>
      </c>
      <c r="EG49" s="27">
        <f>EG48*EG47</f>
        <v>0</v>
      </c>
      <c r="EH49" s="28">
        <f t="shared" ref="EH49" si="929">EF49+EG49</f>
        <v>0</v>
      </c>
      <c r="EI49" s="176">
        <f>EI48*EI47</f>
        <v>0</v>
      </c>
      <c r="EJ49" s="27">
        <f>EJ48*EJ47</f>
        <v>0</v>
      </c>
      <c r="EK49" s="28">
        <f t="shared" ref="EK49:EK50" si="930">EI49+EJ49</f>
        <v>0</v>
      </c>
      <c r="EL49" s="38">
        <f t="shared" ref="EL49:EL50" si="931">EH49+EK49</f>
        <v>0</v>
      </c>
      <c r="EM49" s="26">
        <f t="shared" ref="EM49:EN49" si="932">EM48*EM47</f>
        <v>61525</v>
      </c>
      <c r="EN49" s="27">
        <f t="shared" si="932"/>
        <v>47380</v>
      </c>
      <c r="EO49" s="28">
        <f t="shared" ref="EO49" si="933">EM49+EN49</f>
        <v>108905</v>
      </c>
      <c r="EP49" s="26">
        <f t="shared" ref="EP49:EQ49" si="934">EP48*EP47</f>
        <v>10580</v>
      </c>
      <c r="EQ49" s="27">
        <f t="shared" si="934"/>
        <v>11500</v>
      </c>
      <c r="ER49" s="28">
        <f t="shared" ref="ER49:ER50" si="935">EP49+EQ49</f>
        <v>22080</v>
      </c>
      <c r="ES49" s="38">
        <f t="shared" ref="ES49:ES50" si="936">EO49+ER49</f>
        <v>130985</v>
      </c>
    </row>
    <row r="50" spans="1:149" ht="14.45" customHeight="1" x14ac:dyDescent="0.25">
      <c r="A50" s="186">
        <v>45313</v>
      </c>
      <c r="B50" s="15" t="s">
        <v>5</v>
      </c>
      <c r="C50" s="102">
        <v>55</v>
      </c>
      <c r="D50" s="23">
        <v>51</v>
      </c>
      <c r="E50" s="29">
        <f>C50+D50</f>
        <v>106</v>
      </c>
      <c r="F50" s="102"/>
      <c r="G50" s="23"/>
      <c r="H50" s="29">
        <f>F50+G50</f>
        <v>0</v>
      </c>
      <c r="I50" s="36">
        <f>E50+H50</f>
        <v>106</v>
      </c>
      <c r="J50" s="102">
        <v>220</v>
      </c>
      <c r="K50" s="23">
        <v>267</v>
      </c>
      <c r="L50" s="18">
        <f>J50+K50</f>
        <v>487</v>
      </c>
      <c r="M50" s="102">
        <v>34</v>
      </c>
      <c r="N50" s="23">
        <v>46</v>
      </c>
      <c r="O50" s="29">
        <f>M50+N50</f>
        <v>80</v>
      </c>
      <c r="P50" s="36">
        <f>L50+O50</f>
        <v>567</v>
      </c>
      <c r="Q50" s="102">
        <v>55</v>
      </c>
      <c r="R50" s="23">
        <v>53</v>
      </c>
      <c r="S50" s="29">
        <f>Q50+R50</f>
        <v>108</v>
      </c>
      <c r="T50" s="102"/>
      <c r="U50" s="23"/>
      <c r="V50" s="29">
        <f>T50+U50</f>
        <v>0</v>
      </c>
      <c r="W50" s="36">
        <f>S50+V50</f>
        <v>108</v>
      </c>
      <c r="X50" s="102"/>
      <c r="Y50" s="23"/>
      <c r="Z50" s="29">
        <f>X50+Y50</f>
        <v>0</v>
      </c>
      <c r="AA50" s="102"/>
      <c r="AB50" s="23"/>
      <c r="AC50" s="29">
        <f>AA50+AB50</f>
        <v>0</v>
      </c>
      <c r="AD50" s="36">
        <f>Z50+AC50</f>
        <v>0</v>
      </c>
      <c r="AE50" s="102"/>
      <c r="AF50" s="23"/>
      <c r="AG50" s="29">
        <f>AE50+AF50</f>
        <v>0</v>
      </c>
      <c r="AH50" s="102"/>
      <c r="AI50" s="23"/>
      <c r="AJ50" s="29">
        <f>AH50+AI50</f>
        <v>0</v>
      </c>
      <c r="AK50" s="36">
        <f>AG50+AJ50</f>
        <v>0</v>
      </c>
      <c r="AL50" s="102">
        <v>61</v>
      </c>
      <c r="AM50" s="23">
        <v>43</v>
      </c>
      <c r="AN50" s="29">
        <f>AL50+AM50</f>
        <v>104</v>
      </c>
      <c r="AO50" s="102">
        <v>21</v>
      </c>
      <c r="AP50" s="23">
        <v>40</v>
      </c>
      <c r="AQ50" s="29">
        <f>AO50+AP50</f>
        <v>61</v>
      </c>
      <c r="AR50" s="36">
        <f>AN50+AQ50</f>
        <v>165</v>
      </c>
      <c r="AS50" s="102">
        <v>59</v>
      </c>
      <c r="AT50" s="23">
        <v>45</v>
      </c>
      <c r="AU50" s="29">
        <f>AS50+AT50</f>
        <v>104</v>
      </c>
      <c r="AV50" s="102">
        <v>26</v>
      </c>
      <c r="AW50" s="23">
        <v>24</v>
      </c>
      <c r="AX50" s="29">
        <f>AV50+AW50</f>
        <v>50</v>
      </c>
      <c r="AY50" s="36">
        <f>AU50+AX50</f>
        <v>154</v>
      </c>
      <c r="AZ50" s="102">
        <v>210</v>
      </c>
      <c r="BA50" s="23">
        <v>153</v>
      </c>
      <c r="BB50" s="29">
        <f>AZ50+BA50</f>
        <v>363</v>
      </c>
      <c r="BC50" s="102">
        <v>30</v>
      </c>
      <c r="BD50" s="23">
        <v>32</v>
      </c>
      <c r="BE50" s="29">
        <f>BC50+BD50</f>
        <v>62</v>
      </c>
      <c r="BF50" s="36">
        <f>BB50+BE50</f>
        <v>425</v>
      </c>
      <c r="BG50" s="102">
        <v>166</v>
      </c>
      <c r="BH50" s="23">
        <v>118</v>
      </c>
      <c r="BI50" s="29">
        <f>BG50+BH50</f>
        <v>284</v>
      </c>
      <c r="BJ50" s="102">
        <v>37</v>
      </c>
      <c r="BK50" s="23">
        <v>44</v>
      </c>
      <c r="BL50" s="29">
        <f>BJ50+BK50</f>
        <v>81</v>
      </c>
      <c r="BM50" s="36">
        <f>BI50+BL50</f>
        <v>365</v>
      </c>
      <c r="BN50" s="102">
        <v>142</v>
      </c>
      <c r="BO50" s="23">
        <v>129</v>
      </c>
      <c r="BP50" s="29">
        <f>BN50+BO50</f>
        <v>271</v>
      </c>
      <c r="BQ50" s="102">
        <v>21</v>
      </c>
      <c r="BR50" s="23">
        <v>24</v>
      </c>
      <c r="BS50" s="29">
        <f>BQ50+BR50</f>
        <v>45</v>
      </c>
      <c r="BT50" s="36">
        <f>BP50+BS50</f>
        <v>316</v>
      </c>
      <c r="BU50" s="102"/>
      <c r="BV50" s="23"/>
      <c r="BW50" s="29">
        <f>BU50+BV50</f>
        <v>0</v>
      </c>
      <c r="BX50" s="102"/>
      <c r="BY50" s="23"/>
      <c r="BZ50" s="29">
        <f>BX50+BY50</f>
        <v>0</v>
      </c>
      <c r="CA50" s="36">
        <f>BW50+BZ50</f>
        <v>0</v>
      </c>
      <c r="CB50" s="102"/>
      <c r="CC50" s="23"/>
      <c r="CD50" s="29">
        <f>CB50+CC50</f>
        <v>0</v>
      </c>
      <c r="CE50" s="102"/>
      <c r="CF50" s="23"/>
      <c r="CG50" s="29">
        <f>CE50+CF50</f>
        <v>0</v>
      </c>
      <c r="CH50" s="36">
        <f>CD50+CG50</f>
        <v>0</v>
      </c>
      <c r="CI50" s="102"/>
      <c r="CJ50" s="23"/>
      <c r="CK50" s="29">
        <f>CI50+CJ50</f>
        <v>0</v>
      </c>
      <c r="CL50" s="102"/>
      <c r="CM50" s="23"/>
      <c r="CN50" s="29">
        <f>CL50+CM50</f>
        <v>0</v>
      </c>
      <c r="CO50" s="36">
        <f>CK50+CN50</f>
        <v>0</v>
      </c>
      <c r="CP50" s="102"/>
      <c r="CQ50" s="23"/>
      <c r="CR50" s="29">
        <f>CP50+CQ50</f>
        <v>0</v>
      </c>
      <c r="CS50" s="102"/>
      <c r="CT50" s="23"/>
      <c r="CU50" s="29">
        <f>CS50+CT50</f>
        <v>0</v>
      </c>
      <c r="CV50" s="36">
        <f>CR50+CU50</f>
        <v>0</v>
      </c>
      <c r="CW50" s="102"/>
      <c r="CX50" s="23"/>
      <c r="CY50" s="29">
        <f>CW50+CX50</f>
        <v>0</v>
      </c>
      <c r="CZ50" s="102"/>
      <c r="DA50" s="23"/>
      <c r="DB50" s="29">
        <f t="shared" si="915"/>
        <v>0</v>
      </c>
      <c r="DC50" s="36">
        <f t="shared" si="916"/>
        <v>0</v>
      </c>
      <c r="DD50" s="102"/>
      <c r="DE50" s="23"/>
      <c r="DF50" s="29">
        <f>DD50+DE50</f>
        <v>0</v>
      </c>
      <c r="DG50" s="102"/>
      <c r="DH50" s="23"/>
      <c r="DI50" s="29">
        <f t="shared" si="918"/>
        <v>0</v>
      </c>
      <c r="DJ50" s="36">
        <f t="shared" si="919"/>
        <v>0</v>
      </c>
      <c r="DK50" s="102"/>
      <c r="DL50" s="23"/>
      <c r="DM50" s="29">
        <f>DK50+DL50</f>
        <v>0</v>
      </c>
      <c r="DN50" s="102"/>
      <c r="DO50" s="23"/>
      <c r="DP50" s="29">
        <f t="shared" si="921"/>
        <v>0</v>
      </c>
      <c r="DQ50" s="36">
        <f t="shared" si="922"/>
        <v>0</v>
      </c>
      <c r="DR50" s="102"/>
      <c r="DS50" s="23"/>
      <c r="DT50" s="29">
        <f>DR50+DS50</f>
        <v>0</v>
      </c>
      <c r="DU50" s="102"/>
      <c r="DV50" s="23"/>
      <c r="DW50" s="29">
        <f t="shared" si="924"/>
        <v>0</v>
      </c>
      <c r="DX50" s="36">
        <f t="shared" si="925"/>
        <v>0</v>
      </c>
      <c r="DY50" s="102"/>
      <c r="DZ50" s="23"/>
      <c r="EA50" s="29">
        <f>DY50+DZ50</f>
        <v>0</v>
      </c>
      <c r="EB50" s="102"/>
      <c r="EC50" s="23"/>
      <c r="ED50" s="29">
        <f t="shared" si="927"/>
        <v>0</v>
      </c>
      <c r="EE50" s="36">
        <f t="shared" si="928"/>
        <v>0</v>
      </c>
      <c r="EF50" s="102"/>
      <c r="EG50" s="23"/>
      <c r="EH50" s="29">
        <f>EF50+EG50</f>
        <v>0</v>
      </c>
      <c r="EI50" s="102"/>
      <c r="EJ50" s="23"/>
      <c r="EK50" s="29">
        <f t="shared" si="930"/>
        <v>0</v>
      </c>
      <c r="EL50" s="36">
        <f t="shared" si="931"/>
        <v>0</v>
      </c>
      <c r="EM50" s="17">
        <f>C50+J50+Q50+X50+AE50+AL50+AS50+AZ50+BG50+BN50+BU50+CB50+CI50+CP50+CW50+DD50+DK50+DR50+DY50+EF50</f>
        <v>968</v>
      </c>
      <c r="EN50" s="4">
        <f>D50+K50+R50+Y50+AF50+AM50+AT50+BA50+BH50+BO50+BV50+CC50+CJ50+CQ50+CX50+DE50+DL50+DS50+DZ50+EG50</f>
        <v>859</v>
      </c>
      <c r="EO50" s="29">
        <f>EM50+EN50</f>
        <v>1827</v>
      </c>
      <c r="EP50" s="17">
        <f>F50+M50+T50+AA50+AH50+AO50+AV50+BC50+BJ50+BQ50+BX50+CE50+CL50+CS50+CZ50+DG50+DN50+DU50+EB50+EI50</f>
        <v>169</v>
      </c>
      <c r="EQ50" s="4">
        <f>G50+N50+U50+AB50+AI50+AP50+AW50+BD50+BK50+BR50+BY50+CF50+CM50+CT50+DA50+DH50+DO50+DV50+EC50+EJ50</f>
        <v>210</v>
      </c>
      <c r="ER50" s="29">
        <f t="shared" si="935"/>
        <v>379</v>
      </c>
      <c r="ES50" s="36">
        <f t="shared" si="936"/>
        <v>2206</v>
      </c>
    </row>
    <row r="51" spans="1:149" ht="14.45" customHeight="1" x14ac:dyDescent="0.25">
      <c r="A51" s="187"/>
      <c r="B51" s="20" t="s">
        <v>22</v>
      </c>
      <c r="C51" s="24">
        <v>115</v>
      </c>
      <c r="D51" s="25">
        <v>115</v>
      </c>
      <c r="E51" s="30">
        <f>AVERAGE(C51:D51)</f>
        <v>115</v>
      </c>
      <c r="F51" s="24">
        <v>115</v>
      </c>
      <c r="G51" s="25">
        <v>115</v>
      </c>
      <c r="H51" s="30">
        <f>AVERAGE(F51:G51)</f>
        <v>115</v>
      </c>
      <c r="I51" s="37">
        <f>AVERAGE(E51,H51)</f>
        <v>115</v>
      </c>
      <c r="J51" s="24">
        <v>115</v>
      </c>
      <c r="K51" s="25">
        <v>115</v>
      </c>
      <c r="L51" s="30">
        <f>AVERAGE(J51:K51)</f>
        <v>115</v>
      </c>
      <c r="M51" s="24">
        <v>115</v>
      </c>
      <c r="N51" s="25">
        <v>115</v>
      </c>
      <c r="O51" s="30">
        <f>AVERAGE(M51:N51)</f>
        <v>115</v>
      </c>
      <c r="P51" s="37">
        <f>AVERAGE(L51,O51)</f>
        <v>115</v>
      </c>
      <c r="Q51" s="24">
        <v>115</v>
      </c>
      <c r="R51" s="25">
        <v>115</v>
      </c>
      <c r="S51" s="30">
        <f>AVERAGE(Q51:R51)</f>
        <v>115</v>
      </c>
      <c r="T51" s="24">
        <v>115</v>
      </c>
      <c r="U51" s="25">
        <v>115</v>
      </c>
      <c r="V51" s="30">
        <f>AVERAGE(T51:U51)</f>
        <v>115</v>
      </c>
      <c r="W51" s="37">
        <f>AVERAGE(S51,V51)</f>
        <v>115</v>
      </c>
      <c r="X51" s="24">
        <v>115</v>
      </c>
      <c r="Y51" s="25">
        <v>115</v>
      </c>
      <c r="Z51" s="30">
        <f>AVERAGE(X51:Y51)</f>
        <v>115</v>
      </c>
      <c r="AA51" s="24">
        <v>115</v>
      </c>
      <c r="AB51" s="25">
        <v>115</v>
      </c>
      <c r="AC51" s="30">
        <f>AVERAGE(AA51:AB51)</f>
        <v>115</v>
      </c>
      <c r="AD51" s="37">
        <f>AVERAGE(Z51,AC51)</f>
        <v>115</v>
      </c>
      <c r="AE51" s="24">
        <v>115</v>
      </c>
      <c r="AF51" s="25">
        <v>115</v>
      </c>
      <c r="AG51" s="30">
        <f>AVERAGE(AE51:AF51)</f>
        <v>115</v>
      </c>
      <c r="AH51" s="24">
        <v>115</v>
      </c>
      <c r="AI51" s="25">
        <v>115</v>
      </c>
      <c r="AJ51" s="30">
        <f>AVERAGE(AH51:AI51)</f>
        <v>115</v>
      </c>
      <c r="AK51" s="37">
        <f>AVERAGE(AG51,AJ51)</f>
        <v>115</v>
      </c>
      <c r="AL51" s="24">
        <v>115</v>
      </c>
      <c r="AM51" s="25">
        <v>115</v>
      </c>
      <c r="AN51" s="30">
        <f>AVERAGE(AL51:AM51)</f>
        <v>115</v>
      </c>
      <c r="AO51" s="24">
        <v>115</v>
      </c>
      <c r="AP51" s="25">
        <v>115</v>
      </c>
      <c r="AQ51" s="30">
        <f>AVERAGE(AO51:AP51)</f>
        <v>115</v>
      </c>
      <c r="AR51" s="37">
        <f>AVERAGE(AN51,AQ51)</f>
        <v>115</v>
      </c>
      <c r="AS51" s="24">
        <v>115</v>
      </c>
      <c r="AT51" s="25">
        <v>115</v>
      </c>
      <c r="AU51" s="30">
        <f>AVERAGE(AS51:AT51)</f>
        <v>115</v>
      </c>
      <c r="AV51" s="24">
        <v>115</v>
      </c>
      <c r="AW51" s="25">
        <v>115</v>
      </c>
      <c r="AX51" s="30">
        <f>AVERAGE(AV51:AW51)</f>
        <v>115</v>
      </c>
      <c r="AY51" s="37">
        <f>AVERAGE(AU51,AX51)</f>
        <v>115</v>
      </c>
      <c r="AZ51" s="175">
        <v>115</v>
      </c>
      <c r="BA51" s="25">
        <v>115</v>
      </c>
      <c r="BB51" s="30">
        <f>AVERAGE(AZ51:BA51)</f>
        <v>115</v>
      </c>
      <c r="BC51" s="175">
        <v>115</v>
      </c>
      <c r="BD51" s="25">
        <v>115</v>
      </c>
      <c r="BE51" s="30">
        <f>AVERAGE(BC51:BD51)</f>
        <v>115</v>
      </c>
      <c r="BF51" s="37">
        <f>AVERAGE(BB51,BE51)</f>
        <v>115</v>
      </c>
      <c r="BG51" s="175">
        <v>115</v>
      </c>
      <c r="BH51" s="25">
        <v>115</v>
      </c>
      <c r="BI51" s="30">
        <f>AVERAGE(BG51:BH51)</f>
        <v>115</v>
      </c>
      <c r="BJ51" s="175">
        <v>115</v>
      </c>
      <c r="BK51" s="25">
        <v>115</v>
      </c>
      <c r="BL51" s="30">
        <f>AVERAGE(BJ51:BK51)</f>
        <v>115</v>
      </c>
      <c r="BM51" s="37">
        <f>AVERAGE(BI51,BL51)</f>
        <v>115</v>
      </c>
      <c r="BN51" s="175">
        <v>115</v>
      </c>
      <c r="BO51" s="25">
        <v>115</v>
      </c>
      <c r="BP51" s="30">
        <f>AVERAGE(BN51:BO51)</f>
        <v>115</v>
      </c>
      <c r="BQ51" s="175">
        <v>115</v>
      </c>
      <c r="BR51" s="25">
        <v>115</v>
      </c>
      <c r="BS51" s="30">
        <f>AVERAGE(BQ51:BR51)</f>
        <v>115</v>
      </c>
      <c r="BT51" s="37">
        <f>AVERAGE(BP51,BS51)</f>
        <v>115</v>
      </c>
      <c r="BU51" s="175">
        <v>115</v>
      </c>
      <c r="BV51" s="25">
        <v>115</v>
      </c>
      <c r="BW51" s="30">
        <f>AVERAGE(BU51:BV51)</f>
        <v>115</v>
      </c>
      <c r="BX51" s="175">
        <v>115</v>
      </c>
      <c r="BY51" s="25">
        <v>115</v>
      </c>
      <c r="BZ51" s="30">
        <f>AVERAGE(BX51:BY51)</f>
        <v>115</v>
      </c>
      <c r="CA51" s="37">
        <f>AVERAGE(BW51,BZ51)</f>
        <v>115</v>
      </c>
      <c r="CB51" s="24">
        <v>115</v>
      </c>
      <c r="CC51" s="25">
        <v>115</v>
      </c>
      <c r="CD51" s="30">
        <f>AVERAGE(CB51:CC51)</f>
        <v>115</v>
      </c>
      <c r="CE51" s="24">
        <v>115</v>
      </c>
      <c r="CF51" s="25">
        <v>115</v>
      </c>
      <c r="CG51" s="30">
        <f>AVERAGE(CE51:CF51)</f>
        <v>115</v>
      </c>
      <c r="CH51" s="37">
        <f>AVERAGE(CD51,CG51)</f>
        <v>115</v>
      </c>
      <c r="CI51" s="24">
        <v>115</v>
      </c>
      <c r="CJ51" s="25">
        <v>115</v>
      </c>
      <c r="CK51" s="30">
        <f>AVERAGE(CI51:CJ51)</f>
        <v>115</v>
      </c>
      <c r="CL51" s="24">
        <v>115</v>
      </c>
      <c r="CM51" s="25">
        <v>115</v>
      </c>
      <c r="CN51" s="30">
        <f>AVERAGE(CL51:CM51)</f>
        <v>115</v>
      </c>
      <c r="CO51" s="37">
        <f>AVERAGE(CK51,CN51)</f>
        <v>115</v>
      </c>
      <c r="CP51" s="24">
        <v>115</v>
      </c>
      <c r="CQ51" s="25">
        <v>115</v>
      </c>
      <c r="CR51" s="30">
        <f>AVERAGE(CP51:CQ51)</f>
        <v>115</v>
      </c>
      <c r="CS51" s="24">
        <v>115</v>
      </c>
      <c r="CT51" s="25">
        <v>115</v>
      </c>
      <c r="CU51" s="30">
        <f>AVERAGE(CS51:CT51)</f>
        <v>115</v>
      </c>
      <c r="CV51" s="37">
        <f>AVERAGE(CR51,CU51)</f>
        <v>115</v>
      </c>
      <c r="CW51" s="175">
        <v>115</v>
      </c>
      <c r="CX51" s="25">
        <v>115</v>
      </c>
      <c r="CY51" s="30">
        <f>AVERAGE(CW51:CX51)</f>
        <v>115</v>
      </c>
      <c r="CZ51" s="175">
        <v>115</v>
      </c>
      <c r="DA51" s="25">
        <v>115</v>
      </c>
      <c r="DB51" s="30">
        <f>AVERAGE(CZ51:DA51)</f>
        <v>115</v>
      </c>
      <c r="DC51" s="37">
        <f>AVERAGE(CY51,DB51)</f>
        <v>115</v>
      </c>
      <c r="DD51" s="175">
        <v>115</v>
      </c>
      <c r="DE51" s="25">
        <v>115</v>
      </c>
      <c r="DF51" s="30">
        <f>AVERAGE(DD51:DE51)</f>
        <v>115</v>
      </c>
      <c r="DG51" s="175">
        <v>115</v>
      </c>
      <c r="DH51" s="25">
        <v>115</v>
      </c>
      <c r="DI51" s="30">
        <f>AVERAGE(DG51:DH51)</f>
        <v>115</v>
      </c>
      <c r="DJ51" s="37">
        <f>AVERAGE(DF51,DI51)</f>
        <v>115</v>
      </c>
      <c r="DK51" s="175">
        <v>115</v>
      </c>
      <c r="DL51" s="25">
        <v>115</v>
      </c>
      <c r="DM51" s="30">
        <f>AVERAGE(DK51:DL51)</f>
        <v>115</v>
      </c>
      <c r="DN51" s="175">
        <v>115</v>
      </c>
      <c r="DO51" s="25">
        <v>115</v>
      </c>
      <c r="DP51" s="30">
        <f>AVERAGE(DN51:DO51)</f>
        <v>115</v>
      </c>
      <c r="DQ51" s="37">
        <f>AVERAGE(DM51,DP51)</f>
        <v>115</v>
      </c>
      <c r="DR51" s="175">
        <v>115</v>
      </c>
      <c r="DS51" s="25">
        <v>115</v>
      </c>
      <c r="DT51" s="30">
        <f>AVERAGE(DR51:DS51)</f>
        <v>115</v>
      </c>
      <c r="DU51" s="175">
        <v>115</v>
      </c>
      <c r="DV51" s="25">
        <v>115</v>
      </c>
      <c r="DW51" s="30">
        <f>AVERAGE(DU51:DV51)</f>
        <v>115</v>
      </c>
      <c r="DX51" s="37">
        <f>AVERAGE(DT51,DW51)</f>
        <v>115</v>
      </c>
      <c r="DY51" s="175">
        <v>115</v>
      </c>
      <c r="DZ51" s="25">
        <v>115</v>
      </c>
      <c r="EA51" s="30">
        <f>AVERAGE(DY51:DZ51)</f>
        <v>115</v>
      </c>
      <c r="EB51" s="175">
        <v>115</v>
      </c>
      <c r="EC51" s="25">
        <v>115</v>
      </c>
      <c r="ED51" s="30">
        <f>AVERAGE(EB51:EC51)</f>
        <v>115</v>
      </c>
      <c r="EE51" s="37">
        <f>AVERAGE(EA51,ED51)</f>
        <v>115</v>
      </c>
      <c r="EF51" s="175">
        <v>115</v>
      </c>
      <c r="EG51" s="25">
        <v>115</v>
      </c>
      <c r="EH51" s="30">
        <f>AVERAGE(EF51:EG51)</f>
        <v>115</v>
      </c>
      <c r="EI51" s="175">
        <v>115</v>
      </c>
      <c r="EJ51" s="25">
        <v>115</v>
      </c>
      <c r="EK51" s="30">
        <f>AVERAGE(EI51:EJ51)</f>
        <v>115</v>
      </c>
      <c r="EL51" s="37">
        <f>AVERAGE(EH51,EK51)</f>
        <v>115</v>
      </c>
      <c r="EM51" s="24">
        <v>115</v>
      </c>
      <c r="EN51" s="25">
        <v>115</v>
      </c>
      <c r="EO51" s="30">
        <v>115</v>
      </c>
      <c r="EP51" s="24">
        <v>115</v>
      </c>
      <c r="EQ51" s="25">
        <v>115</v>
      </c>
      <c r="ER51" s="30">
        <v>115</v>
      </c>
      <c r="ES51" s="37">
        <v>115</v>
      </c>
    </row>
    <row r="52" spans="1:149" ht="15" customHeight="1" thickBot="1" x14ac:dyDescent="0.3">
      <c r="A52" s="188"/>
      <c r="B52" s="16" t="s">
        <v>6</v>
      </c>
      <c r="C52" s="26">
        <f>C51*C50</f>
        <v>6325</v>
      </c>
      <c r="D52" s="27">
        <f>D51*D50</f>
        <v>5865</v>
      </c>
      <c r="E52" s="28">
        <f t="shared" ref="E52" si="937">C52+D52</f>
        <v>12190</v>
      </c>
      <c r="F52" s="26">
        <f>F51*F50</f>
        <v>0</v>
      </c>
      <c r="G52" s="27">
        <f>G51*G50</f>
        <v>0</v>
      </c>
      <c r="H52" s="28">
        <f t="shared" ref="H52" si="938">F52+G52</f>
        <v>0</v>
      </c>
      <c r="I52" s="38">
        <f t="shared" si="47"/>
        <v>12190</v>
      </c>
      <c r="J52" s="26">
        <f>J51*J50</f>
        <v>25300</v>
      </c>
      <c r="K52" s="27">
        <f>K51*K50</f>
        <v>30705</v>
      </c>
      <c r="L52" s="28">
        <f t="shared" ref="L52" si="939">J52+K52</f>
        <v>56005</v>
      </c>
      <c r="M52" s="26">
        <f>M51*M50</f>
        <v>3910</v>
      </c>
      <c r="N52" s="27">
        <f>N51*N50</f>
        <v>5290</v>
      </c>
      <c r="O52" s="28">
        <f t="shared" ref="O52" si="940">M52+N52</f>
        <v>9200</v>
      </c>
      <c r="P52" s="38">
        <f t="shared" ref="P52" si="941">L52+O52</f>
        <v>65205</v>
      </c>
      <c r="Q52" s="26">
        <f>Q51*Q50</f>
        <v>6325</v>
      </c>
      <c r="R52" s="27">
        <f>R51*R50</f>
        <v>6095</v>
      </c>
      <c r="S52" s="28">
        <f t="shared" ref="S52" si="942">Q52+R52</f>
        <v>12420</v>
      </c>
      <c r="T52" s="26">
        <f>T51*T50</f>
        <v>0</v>
      </c>
      <c r="U52" s="27">
        <f>U51*U50</f>
        <v>0</v>
      </c>
      <c r="V52" s="28">
        <f t="shared" ref="V52" si="943">T52+U52</f>
        <v>0</v>
      </c>
      <c r="W52" s="38">
        <f t="shared" ref="W52" si="944">S52+V52</f>
        <v>12420</v>
      </c>
      <c r="X52" s="26">
        <f>X51*X50</f>
        <v>0</v>
      </c>
      <c r="Y52" s="27">
        <f>Y51*Y50</f>
        <v>0</v>
      </c>
      <c r="Z52" s="28">
        <f t="shared" ref="Z52" si="945">X52+Y52</f>
        <v>0</v>
      </c>
      <c r="AA52" s="26">
        <f>AA51*AA50</f>
        <v>0</v>
      </c>
      <c r="AB52" s="27">
        <f>AB51*AB50</f>
        <v>0</v>
      </c>
      <c r="AC52" s="28">
        <f t="shared" ref="AC52" si="946">AA52+AB52</f>
        <v>0</v>
      </c>
      <c r="AD52" s="38">
        <f t="shared" ref="AD52" si="947">Z52+AC52</f>
        <v>0</v>
      </c>
      <c r="AE52" s="26">
        <f>AE51*AE50</f>
        <v>0</v>
      </c>
      <c r="AF52" s="27">
        <f>AF51*AF50</f>
        <v>0</v>
      </c>
      <c r="AG52" s="28">
        <f t="shared" ref="AG52" si="948">AE52+AF52</f>
        <v>0</v>
      </c>
      <c r="AH52" s="26">
        <f>AH51*AH50</f>
        <v>0</v>
      </c>
      <c r="AI52" s="27">
        <f>AI51*AI50</f>
        <v>0</v>
      </c>
      <c r="AJ52" s="28">
        <f t="shared" ref="AJ52" si="949">AH52+AI52</f>
        <v>0</v>
      </c>
      <c r="AK52" s="38">
        <f t="shared" ref="AK52" si="950">AG52+AJ52</f>
        <v>0</v>
      </c>
      <c r="AL52" s="26">
        <f>AL51*AL50</f>
        <v>7015</v>
      </c>
      <c r="AM52" s="27">
        <f>AM51*AM50</f>
        <v>4945</v>
      </c>
      <c r="AN52" s="28">
        <f t="shared" ref="AN52" si="951">AL52+AM52</f>
        <v>11960</v>
      </c>
      <c r="AO52" s="26">
        <f>AO51*AO50</f>
        <v>2415</v>
      </c>
      <c r="AP52" s="27">
        <f>AP51*AP50</f>
        <v>4600</v>
      </c>
      <c r="AQ52" s="28">
        <f t="shared" ref="AQ52" si="952">AO52+AP52</f>
        <v>7015</v>
      </c>
      <c r="AR52" s="38">
        <f t="shared" ref="AR52" si="953">AN52+AQ52</f>
        <v>18975</v>
      </c>
      <c r="AS52" s="26">
        <f>AS51*AS50</f>
        <v>6785</v>
      </c>
      <c r="AT52" s="27">
        <f>AT51*AT50</f>
        <v>5175</v>
      </c>
      <c r="AU52" s="28">
        <f t="shared" ref="AU52" si="954">AS52+AT52</f>
        <v>11960</v>
      </c>
      <c r="AV52" s="26">
        <f>AV51*AV50</f>
        <v>2990</v>
      </c>
      <c r="AW52" s="27">
        <f>AW51*AW50</f>
        <v>2760</v>
      </c>
      <c r="AX52" s="28">
        <f t="shared" ref="AX52" si="955">AV52+AW52</f>
        <v>5750</v>
      </c>
      <c r="AY52" s="38">
        <f t="shared" ref="AY52" si="956">AU52+AX52</f>
        <v>17710</v>
      </c>
      <c r="AZ52" s="176">
        <f>AZ51*AZ50</f>
        <v>24150</v>
      </c>
      <c r="BA52" s="27">
        <f>BA51*BA50</f>
        <v>17595</v>
      </c>
      <c r="BB52" s="28">
        <f t="shared" ref="BB52" si="957">AZ52+BA52</f>
        <v>41745</v>
      </c>
      <c r="BC52" s="176">
        <f>BC51*BC50</f>
        <v>3450</v>
      </c>
      <c r="BD52" s="27">
        <f>BD51*BD50</f>
        <v>3680</v>
      </c>
      <c r="BE52" s="28">
        <f t="shared" ref="BE52" si="958">BC52+BD52</f>
        <v>7130</v>
      </c>
      <c r="BF52" s="38">
        <f t="shared" ref="BF52" si="959">BB52+BE52</f>
        <v>48875</v>
      </c>
      <c r="BG52" s="176">
        <f>BG51*BG50</f>
        <v>19090</v>
      </c>
      <c r="BH52" s="27">
        <f>BH51*BH50</f>
        <v>13570</v>
      </c>
      <c r="BI52" s="28">
        <f t="shared" ref="BI52" si="960">BG52+BH52</f>
        <v>32660</v>
      </c>
      <c r="BJ52" s="176">
        <f>BJ51*BJ50</f>
        <v>4255</v>
      </c>
      <c r="BK52" s="27">
        <f>BK51*BK50</f>
        <v>5060</v>
      </c>
      <c r="BL52" s="28">
        <f t="shared" ref="BL52" si="961">BJ52+BK52</f>
        <v>9315</v>
      </c>
      <c r="BM52" s="38">
        <f t="shared" ref="BM52" si="962">BI52+BL52</f>
        <v>41975</v>
      </c>
      <c r="BN52" s="176">
        <f>BN51*BN50</f>
        <v>16330</v>
      </c>
      <c r="BO52" s="27">
        <f>BO51*BO50</f>
        <v>14835</v>
      </c>
      <c r="BP52" s="28">
        <f t="shared" ref="BP52" si="963">BN52+BO52</f>
        <v>31165</v>
      </c>
      <c r="BQ52" s="176">
        <f>BQ51*BQ50</f>
        <v>2415</v>
      </c>
      <c r="BR52" s="27">
        <f>BR51*BR50</f>
        <v>2760</v>
      </c>
      <c r="BS52" s="28">
        <f t="shared" ref="BS52" si="964">BQ52+BR52</f>
        <v>5175</v>
      </c>
      <c r="BT52" s="38">
        <f t="shared" ref="BT52" si="965">BP52+BS52</f>
        <v>36340</v>
      </c>
      <c r="BU52" s="176">
        <f>BU51*BU50</f>
        <v>0</v>
      </c>
      <c r="BV52" s="27">
        <f>BV51*BV50</f>
        <v>0</v>
      </c>
      <c r="BW52" s="28">
        <f t="shared" ref="BW52" si="966">BU52+BV52</f>
        <v>0</v>
      </c>
      <c r="BX52" s="176">
        <f>BX51*BX50</f>
        <v>0</v>
      </c>
      <c r="BY52" s="27">
        <f>BY51*BY50</f>
        <v>0</v>
      </c>
      <c r="BZ52" s="28">
        <f t="shared" ref="BZ52" si="967">BX52+BY52</f>
        <v>0</v>
      </c>
      <c r="CA52" s="38">
        <f t="shared" ref="CA52" si="968">BW52+BZ52</f>
        <v>0</v>
      </c>
      <c r="CB52" s="26">
        <f>CB51*CB50</f>
        <v>0</v>
      </c>
      <c r="CC52" s="27">
        <f>CC51*CC50</f>
        <v>0</v>
      </c>
      <c r="CD52" s="28">
        <f t="shared" ref="CD52" si="969">CB52+CC52</f>
        <v>0</v>
      </c>
      <c r="CE52" s="26">
        <f>CE51*CE50</f>
        <v>0</v>
      </c>
      <c r="CF52" s="27">
        <f>CF51*CF50</f>
        <v>0</v>
      </c>
      <c r="CG52" s="28">
        <f t="shared" ref="CG52" si="970">CE52+CF52</f>
        <v>0</v>
      </c>
      <c r="CH52" s="38">
        <f t="shared" ref="CH52" si="971">CD52+CG52</f>
        <v>0</v>
      </c>
      <c r="CI52" s="26">
        <f>CI51*CI50</f>
        <v>0</v>
      </c>
      <c r="CJ52" s="27">
        <f>CJ51*CJ50</f>
        <v>0</v>
      </c>
      <c r="CK52" s="28">
        <f t="shared" ref="CK52" si="972">CI52+CJ52</f>
        <v>0</v>
      </c>
      <c r="CL52" s="26">
        <f>CL51*CL50</f>
        <v>0</v>
      </c>
      <c r="CM52" s="27">
        <f>CM51*CM50</f>
        <v>0</v>
      </c>
      <c r="CN52" s="28">
        <f t="shared" ref="CN52" si="973">CL52+CM52</f>
        <v>0</v>
      </c>
      <c r="CO52" s="38">
        <f t="shared" ref="CO52" si="974">CK52+CN52</f>
        <v>0</v>
      </c>
      <c r="CP52" s="26">
        <f>CP51*CP50</f>
        <v>0</v>
      </c>
      <c r="CQ52" s="27">
        <f>CQ51*CQ50</f>
        <v>0</v>
      </c>
      <c r="CR52" s="28">
        <f t="shared" ref="CR52" si="975">CP52+CQ52</f>
        <v>0</v>
      </c>
      <c r="CS52" s="26">
        <f>CS51*CS50</f>
        <v>0</v>
      </c>
      <c r="CT52" s="27">
        <f>CT51*CT50</f>
        <v>0</v>
      </c>
      <c r="CU52" s="28">
        <f t="shared" ref="CU52" si="976">CS52+CT52</f>
        <v>0</v>
      </c>
      <c r="CV52" s="38">
        <f t="shared" ref="CV52" si="977">CR52+CU52</f>
        <v>0</v>
      </c>
      <c r="CW52" s="176">
        <f>CW51*CW50</f>
        <v>0</v>
      </c>
      <c r="CX52" s="27">
        <f>CX51*CX50</f>
        <v>0</v>
      </c>
      <c r="CY52" s="28">
        <f t="shared" ref="CY52" si="978">CW52+CX52</f>
        <v>0</v>
      </c>
      <c r="CZ52" s="176">
        <f>CZ51*CZ50</f>
        <v>0</v>
      </c>
      <c r="DA52" s="27">
        <f>DA51*DA50</f>
        <v>0</v>
      </c>
      <c r="DB52" s="28">
        <f t="shared" ref="DB52:DB53" si="979">CZ52+DA52</f>
        <v>0</v>
      </c>
      <c r="DC52" s="38">
        <f t="shared" ref="DC52:DC53" si="980">CY52+DB52</f>
        <v>0</v>
      </c>
      <c r="DD52" s="176">
        <f>DD51*DD50</f>
        <v>0</v>
      </c>
      <c r="DE52" s="27">
        <f>DE51*DE50</f>
        <v>0</v>
      </c>
      <c r="DF52" s="28">
        <f t="shared" ref="DF52" si="981">DD52+DE52</f>
        <v>0</v>
      </c>
      <c r="DG52" s="176">
        <f>DG51*DG50</f>
        <v>0</v>
      </c>
      <c r="DH52" s="27">
        <f>DH51*DH50</f>
        <v>0</v>
      </c>
      <c r="DI52" s="28">
        <f t="shared" ref="DI52:DI53" si="982">DG52+DH52</f>
        <v>0</v>
      </c>
      <c r="DJ52" s="38">
        <f t="shared" ref="DJ52:DJ53" si="983">DF52+DI52</f>
        <v>0</v>
      </c>
      <c r="DK52" s="176">
        <f>DK51*DK50</f>
        <v>0</v>
      </c>
      <c r="DL52" s="27">
        <f>DL51*DL50</f>
        <v>0</v>
      </c>
      <c r="DM52" s="28">
        <f t="shared" ref="DM52" si="984">DK52+DL52</f>
        <v>0</v>
      </c>
      <c r="DN52" s="176">
        <f>DN51*DN50</f>
        <v>0</v>
      </c>
      <c r="DO52" s="27">
        <f>DO51*DO50</f>
        <v>0</v>
      </c>
      <c r="DP52" s="28">
        <f t="shared" ref="DP52:DP53" si="985">DN52+DO52</f>
        <v>0</v>
      </c>
      <c r="DQ52" s="38">
        <f t="shared" ref="DQ52:DQ53" si="986">DM52+DP52</f>
        <v>0</v>
      </c>
      <c r="DR52" s="176">
        <f>DR51*DR50</f>
        <v>0</v>
      </c>
      <c r="DS52" s="27">
        <f>DS51*DS50</f>
        <v>0</v>
      </c>
      <c r="DT52" s="28">
        <f t="shared" ref="DT52" si="987">DR52+DS52</f>
        <v>0</v>
      </c>
      <c r="DU52" s="176">
        <f>DU51*DU50</f>
        <v>0</v>
      </c>
      <c r="DV52" s="27">
        <f>DV51*DV50</f>
        <v>0</v>
      </c>
      <c r="DW52" s="28">
        <f t="shared" ref="DW52:DW53" si="988">DU52+DV52</f>
        <v>0</v>
      </c>
      <c r="DX52" s="38">
        <f t="shared" ref="DX52:DX53" si="989">DT52+DW52</f>
        <v>0</v>
      </c>
      <c r="DY52" s="176">
        <f>DY51*DY50</f>
        <v>0</v>
      </c>
      <c r="DZ52" s="27">
        <f>DZ51*DZ50</f>
        <v>0</v>
      </c>
      <c r="EA52" s="28">
        <f t="shared" ref="EA52" si="990">DY52+DZ52</f>
        <v>0</v>
      </c>
      <c r="EB52" s="176">
        <f>EB51*EB50</f>
        <v>0</v>
      </c>
      <c r="EC52" s="27">
        <f>EC51*EC50</f>
        <v>0</v>
      </c>
      <c r="ED52" s="28">
        <f t="shared" ref="ED52:ED53" si="991">EB52+EC52</f>
        <v>0</v>
      </c>
      <c r="EE52" s="38">
        <f t="shared" ref="EE52:EE53" si="992">EA52+ED52</f>
        <v>0</v>
      </c>
      <c r="EF52" s="176">
        <f>EF51*EF50</f>
        <v>0</v>
      </c>
      <c r="EG52" s="27">
        <f>EG51*EG50</f>
        <v>0</v>
      </c>
      <c r="EH52" s="28">
        <f t="shared" ref="EH52" si="993">EF52+EG52</f>
        <v>0</v>
      </c>
      <c r="EI52" s="176">
        <f>EI51*EI50</f>
        <v>0</v>
      </c>
      <c r="EJ52" s="27">
        <f>EJ51*EJ50</f>
        <v>0</v>
      </c>
      <c r="EK52" s="28">
        <f t="shared" ref="EK52:EK53" si="994">EI52+EJ52</f>
        <v>0</v>
      </c>
      <c r="EL52" s="38">
        <f t="shared" ref="EL52:EL53" si="995">EH52+EK52</f>
        <v>0</v>
      </c>
      <c r="EM52" s="26">
        <f t="shared" ref="EM52:EN52" si="996">EM51*EM50</f>
        <v>111320</v>
      </c>
      <c r="EN52" s="27">
        <f t="shared" si="996"/>
        <v>98785</v>
      </c>
      <c r="EO52" s="28">
        <f t="shared" ref="EO52" si="997">EM52+EN52</f>
        <v>210105</v>
      </c>
      <c r="EP52" s="26">
        <f t="shared" ref="EP52:EQ52" si="998">EP51*EP50</f>
        <v>19435</v>
      </c>
      <c r="EQ52" s="27">
        <f t="shared" si="998"/>
        <v>24150</v>
      </c>
      <c r="ER52" s="28">
        <f t="shared" ref="ER52:ER53" si="999">EP52+EQ52</f>
        <v>43585</v>
      </c>
      <c r="ES52" s="38">
        <f t="shared" ref="ES52:ES53" si="1000">EO52+ER52</f>
        <v>253690</v>
      </c>
    </row>
    <row r="53" spans="1:149" ht="14.45" customHeight="1" x14ac:dyDescent="0.25">
      <c r="A53" s="186">
        <v>45314</v>
      </c>
      <c r="B53" s="15" t="s">
        <v>5</v>
      </c>
      <c r="C53" s="102">
        <v>60</v>
      </c>
      <c r="D53" s="23">
        <v>51</v>
      </c>
      <c r="E53" s="29">
        <f>C53+D53</f>
        <v>111</v>
      </c>
      <c r="F53" s="102"/>
      <c r="G53" s="23"/>
      <c r="H53" s="29">
        <f>F53+G53</f>
        <v>0</v>
      </c>
      <c r="I53" s="36">
        <f>E53+H53</f>
        <v>111</v>
      </c>
      <c r="J53" s="102">
        <v>241</v>
      </c>
      <c r="K53" s="23">
        <v>263</v>
      </c>
      <c r="L53" s="18">
        <f>J53+K53</f>
        <v>504</v>
      </c>
      <c r="M53" s="102">
        <v>45</v>
      </c>
      <c r="N53" s="23">
        <v>56</v>
      </c>
      <c r="O53" s="29">
        <f>M53+N53</f>
        <v>101</v>
      </c>
      <c r="P53" s="36">
        <f>L53+O53</f>
        <v>605</v>
      </c>
      <c r="Q53" s="102">
        <v>55</v>
      </c>
      <c r="R53" s="23">
        <v>51</v>
      </c>
      <c r="S53" s="29">
        <f>Q53+R53</f>
        <v>106</v>
      </c>
      <c r="T53" s="102"/>
      <c r="U53" s="23"/>
      <c r="V53" s="29">
        <f>T53+U53</f>
        <v>0</v>
      </c>
      <c r="W53" s="36">
        <f>S53+V53</f>
        <v>106</v>
      </c>
      <c r="X53" s="102"/>
      <c r="Y53" s="23"/>
      <c r="Z53" s="29">
        <f>X53+Y53</f>
        <v>0</v>
      </c>
      <c r="AA53" s="102"/>
      <c r="AB53" s="23"/>
      <c r="AC53" s="29">
        <f>AA53+AB53</f>
        <v>0</v>
      </c>
      <c r="AD53" s="36">
        <f>Z53+AC53</f>
        <v>0</v>
      </c>
      <c r="AE53" s="102"/>
      <c r="AF53" s="23"/>
      <c r="AG53" s="29">
        <f>AE53+AF53</f>
        <v>0</v>
      </c>
      <c r="AH53" s="102"/>
      <c r="AI53" s="23"/>
      <c r="AJ53" s="29">
        <f>AH53+AI53</f>
        <v>0</v>
      </c>
      <c r="AK53" s="36">
        <f>AG53+AJ53</f>
        <v>0</v>
      </c>
      <c r="AL53" s="102">
        <v>60</v>
      </c>
      <c r="AM53" s="23">
        <v>41</v>
      </c>
      <c r="AN53" s="29">
        <f>AL53+AM53</f>
        <v>101</v>
      </c>
      <c r="AO53" s="102">
        <v>22</v>
      </c>
      <c r="AP53" s="23">
        <v>40</v>
      </c>
      <c r="AQ53" s="29">
        <f>AO53+AP53</f>
        <v>62</v>
      </c>
      <c r="AR53" s="36">
        <f>AN53+AQ53</f>
        <v>163</v>
      </c>
      <c r="AS53" s="102">
        <v>61</v>
      </c>
      <c r="AT53" s="23">
        <v>45</v>
      </c>
      <c r="AU53" s="29">
        <f>AS53+AT53</f>
        <v>106</v>
      </c>
      <c r="AV53" s="102">
        <v>26</v>
      </c>
      <c r="AW53" s="23">
        <v>24</v>
      </c>
      <c r="AX53" s="29">
        <f>AV53+AW53</f>
        <v>50</v>
      </c>
      <c r="AY53" s="36">
        <f>AU53+AX53</f>
        <v>156</v>
      </c>
      <c r="AZ53" s="102">
        <v>203</v>
      </c>
      <c r="BA53" s="23">
        <v>156</v>
      </c>
      <c r="BB53" s="29">
        <f>AZ53+BA53</f>
        <v>359</v>
      </c>
      <c r="BC53" s="102">
        <v>30</v>
      </c>
      <c r="BD53" s="23">
        <v>31</v>
      </c>
      <c r="BE53" s="29">
        <f>BC53+BD53</f>
        <v>61</v>
      </c>
      <c r="BF53" s="36">
        <f>BB53+BE53</f>
        <v>420</v>
      </c>
      <c r="BG53" s="102">
        <v>169</v>
      </c>
      <c r="BH53" s="23">
        <v>120</v>
      </c>
      <c r="BI53" s="29">
        <f>BG53+BH53</f>
        <v>289</v>
      </c>
      <c r="BJ53" s="102">
        <v>38</v>
      </c>
      <c r="BK53" s="23">
        <v>44</v>
      </c>
      <c r="BL53" s="29">
        <f>BJ53+BK53</f>
        <v>82</v>
      </c>
      <c r="BM53" s="36">
        <f>BI53+BL53</f>
        <v>371</v>
      </c>
      <c r="BN53" s="102">
        <v>134</v>
      </c>
      <c r="BO53" s="23">
        <v>128</v>
      </c>
      <c r="BP53" s="29">
        <f>BN53+BO53</f>
        <v>262</v>
      </c>
      <c r="BQ53" s="102">
        <v>20</v>
      </c>
      <c r="BR53" s="23">
        <v>23</v>
      </c>
      <c r="BS53" s="29">
        <f>BQ53+BR53</f>
        <v>43</v>
      </c>
      <c r="BT53" s="36">
        <f>BP53+BS53</f>
        <v>305</v>
      </c>
      <c r="BU53" s="102"/>
      <c r="BV53" s="23"/>
      <c r="BW53" s="29">
        <f>BU53+BV53</f>
        <v>0</v>
      </c>
      <c r="BX53" s="102"/>
      <c r="BY53" s="23"/>
      <c r="BZ53" s="29">
        <f>BX53+BY53</f>
        <v>0</v>
      </c>
      <c r="CA53" s="36">
        <f>BW53+BZ53</f>
        <v>0</v>
      </c>
      <c r="CB53" s="102"/>
      <c r="CC53" s="23"/>
      <c r="CD53" s="29">
        <f>CB53+CC53</f>
        <v>0</v>
      </c>
      <c r="CE53" s="102"/>
      <c r="CF53" s="23"/>
      <c r="CG53" s="29">
        <f>CE53+CF53</f>
        <v>0</v>
      </c>
      <c r="CH53" s="36">
        <f>CD53+CG53</f>
        <v>0</v>
      </c>
      <c r="CI53" s="102"/>
      <c r="CJ53" s="23"/>
      <c r="CK53" s="29">
        <f>CI53+CJ53</f>
        <v>0</v>
      </c>
      <c r="CL53" s="102"/>
      <c r="CM53" s="23"/>
      <c r="CN53" s="29">
        <f>CL53+CM53</f>
        <v>0</v>
      </c>
      <c r="CO53" s="36">
        <f>CK53+CN53</f>
        <v>0</v>
      </c>
      <c r="CP53" s="102"/>
      <c r="CQ53" s="23"/>
      <c r="CR53" s="29">
        <f>CP53+CQ53</f>
        <v>0</v>
      </c>
      <c r="CS53" s="102"/>
      <c r="CT53" s="23"/>
      <c r="CU53" s="29">
        <f>CS53+CT53</f>
        <v>0</v>
      </c>
      <c r="CV53" s="36">
        <f>CR53+CU53</f>
        <v>0</v>
      </c>
      <c r="CW53" s="102"/>
      <c r="CX53" s="23"/>
      <c r="CY53" s="29">
        <f>CW53+CX53</f>
        <v>0</v>
      </c>
      <c r="CZ53" s="102"/>
      <c r="DA53" s="23"/>
      <c r="DB53" s="29">
        <f t="shared" si="979"/>
        <v>0</v>
      </c>
      <c r="DC53" s="36">
        <f t="shared" si="980"/>
        <v>0</v>
      </c>
      <c r="DD53" s="102"/>
      <c r="DE53" s="23"/>
      <c r="DF53" s="29">
        <f>DD53+DE53</f>
        <v>0</v>
      </c>
      <c r="DG53" s="102"/>
      <c r="DH53" s="23"/>
      <c r="DI53" s="29">
        <f t="shared" si="982"/>
        <v>0</v>
      </c>
      <c r="DJ53" s="36">
        <f t="shared" si="983"/>
        <v>0</v>
      </c>
      <c r="DK53" s="102"/>
      <c r="DL53" s="23"/>
      <c r="DM53" s="29">
        <f>DK53+DL53</f>
        <v>0</v>
      </c>
      <c r="DN53" s="102"/>
      <c r="DO53" s="23"/>
      <c r="DP53" s="29">
        <f t="shared" si="985"/>
        <v>0</v>
      </c>
      <c r="DQ53" s="36">
        <f t="shared" si="986"/>
        <v>0</v>
      </c>
      <c r="DR53" s="102"/>
      <c r="DS53" s="23"/>
      <c r="DT53" s="29">
        <f>DR53+DS53</f>
        <v>0</v>
      </c>
      <c r="DU53" s="102"/>
      <c r="DV53" s="23"/>
      <c r="DW53" s="29">
        <f t="shared" si="988"/>
        <v>0</v>
      </c>
      <c r="DX53" s="36">
        <f t="shared" si="989"/>
        <v>0</v>
      </c>
      <c r="DY53" s="102"/>
      <c r="DZ53" s="23"/>
      <c r="EA53" s="29">
        <f>DY53+DZ53</f>
        <v>0</v>
      </c>
      <c r="EB53" s="102"/>
      <c r="EC53" s="23"/>
      <c r="ED53" s="29">
        <f t="shared" si="991"/>
        <v>0</v>
      </c>
      <c r="EE53" s="36">
        <f t="shared" si="992"/>
        <v>0</v>
      </c>
      <c r="EF53" s="102"/>
      <c r="EG53" s="23"/>
      <c r="EH53" s="29">
        <f>EF53+EG53</f>
        <v>0</v>
      </c>
      <c r="EI53" s="102"/>
      <c r="EJ53" s="23"/>
      <c r="EK53" s="29">
        <f t="shared" si="994"/>
        <v>0</v>
      </c>
      <c r="EL53" s="36">
        <f t="shared" si="995"/>
        <v>0</v>
      </c>
      <c r="EM53" s="17">
        <f>C53+J53+Q53+X53+AE53+AL53+AS53+AZ53+BG53+BN53+BU53+CB53+CI53+CP53+CW53+DD53+DK53+DR53+DY53+EF53</f>
        <v>983</v>
      </c>
      <c r="EN53" s="4">
        <f>D53+K53+R53+Y53+AF53+AM53+AT53+BA53+BH53+BO53+BV53+CC53+CJ53+CQ53+CX53+DE53+DL53+DS53+DZ53+EG53</f>
        <v>855</v>
      </c>
      <c r="EO53" s="29">
        <f>EM53+EN53</f>
        <v>1838</v>
      </c>
      <c r="EP53" s="17">
        <f>F53+M53+T53+AA53+AH53+AO53+AV53+BC53+BJ53+BQ53+BX53+CE53+CL53+CS53+CZ53+DG53+DN53+DU53+EB53+EI53</f>
        <v>181</v>
      </c>
      <c r="EQ53" s="4">
        <f>G53+N53+U53+AB53+AI53+AP53+AW53+BD53+BK53+BR53+BY53+CF53+CM53+CT53+DA53+DH53+DO53+DV53+EC53+EJ53</f>
        <v>218</v>
      </c>
      <c r="ER53" s="29">
        <f t="shared" si="999"/>
        <v>399</v>
      </c>
      <c r="ES53" s="36">
        <f t="shared" si="1000"/>
        <v>2237</v>
      </c>
    </row>
    <row r="54" spans="1:149" ht="14.45" customHeight="1" x14ac:dyDescent="0.25">
      <c r="A54" s="187"/>
      <c r="B54" s="20" t="s">
        <v>22</v>
      </c>
      <c r="C54" s="24">
        <v>115</v>
      </c>
      <c r="D54" s="25">
        <v>115</v>
      </c>
      <c r="E54" s="30">
        <f>AVERAGE(C54:D54)</f>
        <v>115</v>
      </c>
      <c r="F54" s="24">
        <v>115</v>
      </c>
      <c r="G54" s="25">
        <v>115</v>
      </c>
      <c r="H54" s="30">
        <f>AVERAGE(F54:G54)</f>
        <v>115</v>
      </c>
      <c r="I54" s="37">
        <f>AVERAGE(E54,H54)</f>
        <v>115</v>
      </c>
      <c r="J54" s="24">
        <v>115</v>
      </c>
      <c r="K54" s="25">
        <v>115</v>
      </c>
      <c r="L54" s="30">
        <f>AVERAGE(J54:K54)</f>
        <v>115</v>
      </c>
      <c r="M54" s="24">
        <v>115</v>
      </c>
      <c r="N54" s="25">
        <v>115</v>
      </c>
      <c r="O54" s="30">
        <f>AVERAGE(M54:N54)</f>
        <v>115</v>
      </c>
      <c r="P54" s="37">
        <f>AVERAGE(L54,O54)</f>
        <v>115</v>
      </c>
      <c r="Q54" s="24">
        <v>115</v>
      </c>
      <c r="R54" s="25">
        <v>115</v>
      </c>
      <c r="S54" s="30">
        <f>AVERAGE(Q54:R54)</f>
        <v>115</v>
      </c>
      <c r="T54" s="24">
        <v>115</v>
      </c>
      <c r="U54" s="25">
        <v>115</v>
      </c>
      <c r="V54" s="30">
        <f>AVERAGE(T54:U54)</f>
        <v>115</v>
      </c>
      <c r="W54" s="37">
        <f>AVERAGE(S54,V54)</f>
        <v>115</v>
      </c>
      <c r="X54" s="24">
        <v>115</v>
      </c>
      <c r="Y54" s="25">
        <v>115</v>
      </c>
      <c r="Z54" s="30">
        <f>AVERAGE(X54:Y54)</f>
        <v>115</v>
      </c>
      <c r="AA54" s="24">
        <v>115</v>
      </c>
      <c r="AB54" s="25">
        <v>115</v>
      </c>
      <c r="AC54" s="30">
        <f>AVERAGE(AA54:AB54)</f>
        <v>115</v>
      </c>
      <c r="AD54" s="37">
        <f>AVERAGE(Z54,AC54)</f>
        <v>115</v>
      </c>
      <c r="AE54" s="24">
        <v>115</v>
      </c>
      <c r="AF54" s="25">
        <v>115</v>
      </c>
      <c r="AG54" s="30">
        <f>AVERAGE(AE54:AF54)</f>
        <v>115</v>
      </c>
      <c r="AH54" s="24">
        <v>115</v>
      </c>
      <c r="AI54" s="25">
        <v>115</v>
      </c>
      <c r="AJ54" s="30">
        <f>AVERAGE(AH54:AI54)</f>
        <v>115</v>
      </c>
      <c r="AK54" s="37">
        <f>AVERAGE(AG54,AJ54)</f>
        <v>115</v>
      </c>
      <c r="AL54" s="24">
        <v>115</v>
      </c>
      <c r="AM54" s="25">
        <v>115</v>
      </c>
      <c r="AN54" s="30">
        <f>AVERAGE(AL54:AM54)</f>
        <v>115</v>
      </c>
      <c r="AO54" s="24">
        <v>115</v>
      </c>
      <c r="AP54" s="25">
        <v>115</v>
      </c>
      <c r="AQ54" s="30">
        <f>AVERAGE(AO54:AP54)</f>
        <v>115</v>
      </c>
      <c r="AR54" s="37">
        <f>AVERAGE(AN54,AQ54)</f>
        <v>115</v>
      </c>
      <c r="AS54" s="24">
        <v>115</v>
      </c>
      <c r="AT54" s="25">
        <v>115</v>
      </c>
      <c r="AU54" s="30">
        <f>AVERAGE(AS54:AT54)</f>
        <v>115</v>
      </c>
      <c r="AV54" s="24">
        <v>115</v>
      </c>
      <c r="AW54" s="25">
        <v>115</v>
      </c>
      <c r="AX54" s="30">
        <f>AVERAGE(AV54:AW54)</f>
        <v>115</v>
      </c>
      <c r="AY54" s="37">
        <f>AVERAGE(AU54,AX54)</f>
        <v>115</v>
      </c>
      <c r="AZ54" s="175">
        <v>115</v>
      </c>
      <c r="BA54" s="25">
        <v>115</v>
      </c>
      <c r="BB54" s="30">
        <f>AVERAGE(AZ54:BA54)</f>
        <v>115</v>
      </c>
      <c r="BC54" s="175">
        <v>115</v>
      </c>
      <c r="BD54" s="25">
        <v>115</v>
      </c>
      <c r="BE54" s="30">
        <f>AVERAGE(BC54:BD54)</f>
        <v>115</v>
      </c>
      <c r="BF54" s="37">
        <f>AVERAGE(BB54,BE54)</f>
        <v>115</v>
      </c>
      <c r="BG54" s="175">
        <v>115</v>
      </c>
      <c r="BH54" s="25">
        <v>115</v>
      </c>
      <c r="BI54" s="30">
        <f>AVERAGE(BG54:BH54)</f>
        <v>115</v>
      </c>
      <c r="BJ54" s="175">
        <v>115</v>
      </c>
      <c r="BK54" s="25">
        <v>115</v>
      </c>
      <c r="BL54" s="30">
        <f>AVERAGE(BJ54:BK54)</f>
        <v>115</v>
      </c>
      <c r="BM54" s="37">
        <f>AVERAGE(BI54,BL54)</f>
        <v>115</v>
      </c>
      <c r="BN54" s="175">
        <v>115</v>
      </c>
      <c r="BO54" s="25">
        <v>115</v>
      </c>
      <c r="BP54" s="30">
        <f>AVERAGE(BN54:BO54)</f>
        <v>115</v>
      </c>
      <c r="BQ54" s="175">
        <v>115</v>
      </c>
      <c r="BR54" s="25">
        <v>115</v>
      </c>
      <c r="BS54" s="30">
        <f>AVERAGE(BQ54:BR54)</f>
        <v>115</v>
      </c>
      <c r="BT54" s="37">
        <f>AVERAGE(BP54,BS54)</f>
        <v>115</v>
      </c>
      <c r="BU54" s="175">
        <v>115</v>
      </c>
      <c r="BV54" s="25">
        <v>115</v>
      </c>
      <c r="BW54" s="30">
        <f>AVERAGE(BU54:BV54)</f>
        <v>115</v>
      </c>
      <c r="BX54" s="175">
        <v>115</v>
      </c>
      <c r="BY54" s="25">
        <v>115</v>
      </c>
      <c r="BZ54" s="30">
        <f>AVERAGE(BX54:BY54)</f>
        <v>115</v>
      </c>
      <c r="CA54" s="37">
        <f>AVERAGE(BW54,BZ54)</f>
        <v>115</v>
      </c>
      <c r="CB54" s="24">
        <v>115</v>
      </c>
      <c r="CC54" s="25">
        <v>115</v>
      </c>
      <c r="CD54" s="30">
        <f>AVERAGE(CB54:CC54)</f>
        <v>115</v>
      </c>
      <c r="CE54" s="24">
        <v>115</v>
      </c>
      <c r="CF54" s="25">
        <v>115</v>
      </c>
      <c r="CG54" s="30">
        <f>AVERAGE(CE54:CF54)</f>
        <v>115</v>
      </c>
      <c r="CH54" s="37">
        <f>AVERAGE(CD54,CG54)</f>
        <v>115</v>
      </c>
      <c r="CI54" s="24">
        <v>115</v>
      </c>
      <c r="CJ54" s="25">
        <v>115</v>
      </c>
      <c r="CK54" s="30">
        <f>AVERAGE(CI54:CJ54)</f>
        <v>115</v>
      </c>
      <c r="CL54" s="24">
        <v>115</v>
      </c>
      <c r="CM54" s="25">
        <v>115</v>
      </c>
      <c r="CN54" s="30">
        <f>AVERAGE(CL54:CM54)</f>
        <v>115</v>
      </c>
      <c r="CO54" s="37">
        <f>AVERAGE(CK54,CN54)</f>
        <v>115</v>
      </c>
      <c r="CP54" s="24">
        <v>115</v>
      </c>
      <c r="CQ54" s="25">
        <v>115</v>
      </c>
      <c r="CR54" s="30">
        <f>AVERAGE(CP54:CQ54)</f>
        <v>115</v>
      </c>
      <c r="CS54" s="24">
        <v>115</v>
      </c>
      <c r="CT54" s="25">
        <v>115</v>
      </c>
      <c r="CU54" s="30">
        <f>AVERAGE(CS54:CT54)</f>
        <v>115</v>
      </c>
      <c r="CV54" s="37">
        <f>AVERAGE(CR54,CU54)</f>
        <v>115</v>
      </c>
      <c r="CW54" s="175">
        <v>115</v>
      </c>
      <c r="CX54" s="25">
        <v>115</v>
      </c>
      <c r="CY54" s="30">
        <f>AVERAGE(CW54:CX54)</f>
        <v>115</v>
      </c>
      <c r="CZ54" s="175">
        <v>115</v>
      </c>
      <c r="DA54" s="25">
        <v>115</v>
      </c>
      <c r="DB54" s="30">
        <f>AVERAGE(CZ54:DA54)</f>
        <v>115</v>
      </c>
      <c r="DC54" s="37">
        <f>AVERAGE(CY54,DB54)</f>
        <v>115</v>
      </c>
      <c r="DD54" s="175">
        <v>115</v>
      </c>
      <c r="DE54" s="25">
        <v>115</v>
      </c>
      <c r="DF54" s="30">
        <f>AVERAGE(DD54:DE54)</f>
        <v>115</v>
      </c>
      <c r="DG54" s="175">
        <v>115</v>
      </c>
      <c r="DH54" s="25">
        <v>115</v>
      </c>
      <c r="DI54" s="30">
        <f>AVERAGE(DG54:DH54)</f>
        <v>115</v>
      </c>
      <c r="DJ54" s="37">
        <f>AVERAGE(DF54,DI54)</f>
        <v>115</v>
      </c>
      <c r="DK54" s="175">
        <v>115</v>
      </c>
      <c r="DL54" s="25">
        <v>115</v>
      </c>
      <c r="DM54" s="30">
        <f>AVERAGE(DK54:DL54)</f>
        <v>115</v>
      </c>
      <c r="DN54" s="175">
        <v>115</v>
      </c>
      <c r="DO54" s="25">
        <v>115</v>
      </c>
      <c r="DP54" s="30">
        <f>AVERAGE(DN54:DO54)</f>
        <v>115</v>
      </c>
      <c r="DQ54" s="37">
        <f>AVERAGE(DM54,DP54)</f>
        <v>115</v>
      </c>
      <c r="DR54" s="175">
        <v>115</v>
      </c>
      <c r="DS54" s="25">
        <v>115</v>
      </c>
      <c r="DT54" s="30">
        <f>AVERAGE(DR54:DS54)</f>
        <v>115</v>
      </c>
      <c r="DU54" s="175">
        <v>115</v>
      </c>
      <c r="DV54" s="25">
        <v>115</v>
      </c>
      <c r="DW54" s="30">
        <f>AVERAGE(DU54:DV54)</f>
        <v>115</v>
      </c>
      <c r="DX54" s="37">
        <f>AVERAGE(DT54,DW54)</f>
        <v>115</v>
      </c>
      <c r="DY54" s="175">
        <v>115</v>
      </c>
      <c r="DZ54" s="25">
        <v>115</v>
      </c>
      <c r="EA54" s="30">
        <f>AVERAGE(DY54:DZ54)</f>
        <v>115</v>
      </c>
      <c r="EB54" s="175">
        <v>115</v>
      </c>
      <c r="EC54" s="25">
        <v>115</v>
      </c>
      <c r="ED54" s="30">
        <f>AVERAGE(EB54:EC54)</f>
        <v>115</v>
      </c>
      <c r="EE54" s="37">
        <f>AVERAGE(EA54,ED54)</f>
        <v>115</v>
      </c>
      <c r="EF54" s="175">
        <v>115</v>
      </c>
      <c r="EG54" s="25">
        <v>115</v>
      </c>
      <c r="EH54" s="30">
        <f>AVERAGE(EF54:EG54)</f>
        <v>115</v>
      </c>
      <c r="EI54" s="175">
        <v>115</v>
      </c>
      <c r="EJ54" s="25">
        <v>115</v>
      </c>
      <c r="EK54" s="30">
        <f>AVERAGE(EI54:EJ54)</f>
        <v>115</v>
      </c>
      <c r="EL54" s="37">
        <f>AVERAGE(EH54,EK54)</f>
        <v>115</v>
      </c>
      <c r="EM54" s="24">
        <v>115</v>
      </c>
      <c r="EN54" s="25">
        <v>115</v>
      </c>
      <c r="EO54" s="30">
        <v>115</v>
      </c>
      <c r="EP54" s="24">
        <v>115</v>
      </c>
      <c r="EQ54" s="25">
        <v>115</v>
      </c>
      <c r="ER54" s="30">
        <v>115</v>
      </c>
      <c r="ES54" s="37">
        <v>115</v>
      </c>
    </row>
    <row r="55" spans="1:149" ht="15" customHeight="1" thickBot="1" x14ac:dyDescent="0.3">
      <c r="A55" s="188"/>
      <c r="B55" s="16" t="s">
        <v>6</v>
      </c>
      <c r="C55" s="26">
        <f>C54*C53</f>
        <v>6900</v>
      </c>
      <c r="D55" s="27">
        <f>D54*D53</f>
        <v>5865</v>
      </c>
      <c r="E55" s="28">
        <f t="shared" ref="E55" si="1001">C55+D55</f>
        <v>12765</v>
      </c>
      <c r="F55" s="26">
        <f>F54*F53</f>
        <v>0</v>
      </c>
      <c r="G55" s="27">
        <f>G54*G53</f>
        <v>0</v>
      </c>
      <c r="H55" s="28">
        <f t="shared" ref="H55" si="1002">F55+G55</f>
        <v>0</v>
      </c>
      <c r="I55" s="38">
        <f t="shared" si="47"/>
        <v>12765</v>
      </c>
      <c r="J55" s="26">
        <f>J54*J53</f>
        <v>27715</v>
      </c>
      <c r="K55" s="27">
        <f>K54*K53</f>
        <v>30245</v>
      </c>
      <c r="L55" s="28">
        <f t="shared" ref="L55" si="1003">J55+K55</f>
        <v>57960</v>
      </c>
      <c r="M55" s="26">
        <f>M54*M53</f>
        <v>5175</v>
      </c>
      <c r="N55" s="27">
        <f>N54*N53</f>
        <v>6440</v>
      </c>
      <c r="O55" s="28">
        <f t="shared" ref="O55" si="1004">M55+N55</f>
        <v>11615</v>
      </c>
      <c r="P55" s="38">
        <f t="shared" ref="P55" si="1005">L55+O55</f>
        <v>69575</v>
      </c>
      <c r="Q55" s="26">
        <f>Q54*Q53</f>
        <v>6325</v>
      </c>
      <c r="R55" s="27">
        <f>R54*R53</f>
        <v>5865</v>
      </c>
      <c r="S55" s="28">
        <f t="shared" ref="S55" si="1006">Q55+R55</f>
        <v>12190</v>
      </c>
      <c r="T55" s="26">
        <f>T54*T53</f>
        <v>0</v>
      </c>
      <c r="U55" s="27">
        <f>U54*U53</f>
        <v>0</v>
      </c>
      <c r="V55" s="28">
        <f t="shared" ref="V55" si="1007">T55+U55</f>
        <v>0</v>
      </c>
      <c r="W55" s="38">
        <f t="shared" ref="W55" si="1008">S55+V55</f>
        <v>12190</v>
      </c>
      <c r="X55" s="26">
        <f>X54*X53</f>
        <v>0</v>
      </c>
      <c r="Y55" s="27">
        <f>Y54*Y53</f>
        <v>0</v>
      </c>
      <c r="Z55" s="28">
        <f t="shared" ref="Z55" si="1009">X55+Y55</f>
        <v>0</v>
      </c>
      <c r="AA55" s="26">
        <f>AA54*AA53</f>
        <v>0</v>
      </c>
      <c r="AB55" s="27">
        <f>AB54*AB53</f>
        <v>0</v>
      </c>
      <c r="AC55" s="28">
        <f t="shared" ref="AC55" si="1010">AA55+AB55</f>
        <v>0</v>
      </c>
      <c r="AD55" s="38">
        <f t="shared" ref="AD55" si="1011">Z55+AC55</f>
        <v>0</v>
      </c>
      <c r="AE55" s="26">
        <f>AE54*AE53</f>
        <v>0</v>
      </c>
      <c r="AF55" s="27">
        <f>AF54*AF53</f>
        <v>0</v>
      </c>
      <c r="AG55" s="28">
        <f t="shared" ref="AG55" si="1012">AE55+AF55</f>
        <v>0</v>
      </c>
      <c r="AH55" s="26">
        <f>AH54*AH53</f>
        <v>0</v>
      </c>
      <c r="AI55" s="27">
        <f>AI54*AI53</f>
        <v>0</v>
      </c>
      <c r="AJ55" s="28">
        <f t="shared" ref="AJ55" si="1013">AH55+AI55</f>
        <v>0</v>
      </c>
      <c r="AK55" s="38">
        <f t="shared" ref="AK55" si="1014">AG55+AJ55</f>
        <v>0</v>
      </c>
      <c r="AL55" s="26">
        <f>AL54*AL53</f>
        <v>6900</v>
      </c>
      <c r="AM55" s="27">
        <f>AM54*AM53</f>
        <v>4715</v>
      </c>
      <c r="AN55" s="28">
        <f t="shared" ref="AN55" si="1015">AL55+AM55</f>
        <v>11615</v>
      </c>
      <c r="AO55" s="26">
        <f>AO54*AO53</f>
        <v>2530</v>
      </c>
      <c r="AP55" s="27">
        <f>AP54*AP53</f>
        <v>4600</v>
      </c>
      <c r="AQ55" s="28">
        <f t="shared" ref="AQ55" si="1016">AO55+AP55</f>
        <v>7130</v>
      </c>
      <c r="AR55" s="38">
        <f t="shared" ref="AR55" si="1017">AN55+AQ55</f>
        <v>18745</v>
      </c>
      <c r="AS55" s="26">
        <f>AS54*AS53</f>
        <v>7015</v>
      </c>
      <c r="AT55" s="27">
        <f>AT54*AT53</f>
        <v>5175</v>
      </c>
      <c r="AU55" s="28">
        <f t="shared" ref="AU55" si="1018">AS55+AT55</f>
        <v>12190</v>
      </c>
      <c r="AV55" s="26">
        <f>AV54*AV53</f>
        <v>2990</v>
      </c>
      <c r="AW55" s="27">
        <f>AW54*AW53</f>
        <v>2760</v>
      </c>
      <c r="AX55" s="28">
        <f t="shared" ref="AX55" si="1019">AV55+AW55</f>
        <v>5750</v>
      </c>
      <c r="AY55" s="38">
        <f t="shared" ref="AY55" si="1020">AU55+AX55</f>
        <v>17940</v>
      </c>
      <c r="AZ55" s="176">
        <f>AZ54*AZ53</f>
        <v>23345</v>
      </c>
      <c r="BA55" s="27">
        <f>BA54*BA53</f>
        <v>17940</v>
      </c>
      <c r="BB55" s="28">
        <f t="shared" ref="BB55" si="1021">AZ55+BA55</f>
        <v>41285</v>
      </c>
      <c r="BC55" s="176">
        <f>BC54*BC53</f>
        <v>3450</v>
      </c>
      <c r="BD55" s="27">
        <f>BD54*BD53</f>
        <v>3565</v>
      </c>
      <c r="BE55" s="28">
        <f>BC55+BD55</f>
        <v>7015</v>
      </c>
      <c r="BF55" s="38">
        <f t="shared" ref="BF55" si="1022">BB55+BE55</f>
        <v>48300</v>
      </c>
      <c r="BG55" s="176">
        <f>BG54*BG53</f>
        <v>19435</v>
      </c>
      <c r="BH55" s="27">
        <f>BH54*BH53</f>
        <v>13800</v>
      </c>
      <c r="BI55" s="28">
        <f t="shared" ref="BI55" si="1023">BG55+BH55</f>
        <v>33235</v>
      </c>
      <c r="BJ55" s="176">
        <f>BJ54*BJ53</f>
        <v>4370</v>
      </c>
      <c r="BK55" s="27">
        <f>BK54*BK53</f>
        <v>5060</v>
      </c>
      <c r="BL55" s="28">
        <f t="shared" ref="BL55" si="1024">BJ55+BK55</f>
        <v>9430</v>
      </c>
      <c r="BM55" s="38">
        <f t="shared" ref="BM55" si="1025">BI55+BL55</f>
        <v>42665</v>
      </c>
      <c r="BN55" s="176">
        <f>BN54*BN53</f>
        <v>15410</v>
      </c>
      <c r="BO55" s="27">
        <f>BO54*BO53</f>
        <v>14720</v>
      </c>
      <c r="BP55" s="28">
        <f t="shared" ref="BP55" si="1026">BN55+BO55</f>
        <v>30130</v>
      </c>
      <c r="BQ55" s="176">
        <f>BQ54*BQ53</f>
        <v>2300</v>
      </c>
      <c r="BR55" s="27">
        <f>BR54*BR53</f>
        <v>2645</v>
      </c>
      <c r="BS55" s="28">
        <f t="shared" ref="BS55" si="1027">BQ55+BR55</f>
        <v>4945</v>
      </c>
      <c r="BT55" s="38">
        <f t="shared" ref="BT55" si="1028">BP55+BS55</f>
        <v>35075</v>
      </c>
      <c r="BU55" s="176">
        <f>BU54*BU53</f>
        <v>0</v>
      </c>
      <c r="BV55" s="27">
        <f>BV54*BV53</f>
        <v>0</v>
      </c>
      <c r="BW55" s="28">
        <f t="shared" ref="BW55" si="1029">BU55+BV55</f>
        <v>0</v>
      </c>
      <c r="BX55" s="176">
        <f>BX54*BX53</f>
        <v>0</v>
      </c>
      <c r="BY55" s="27">
        <f>BY54*BY53</f>
        <v>0</v>
      </c>
      <c r="BZ55" s="28">
        <f t="shared" ref="BZ55" si="1030">BX55+BY55</f>
        <v>0</v>
      </c>
      <c r="CA55" s="38">
        <f t="shared" ref="CA55" si="1031">BW55+BZ55</f>
        <v>0</v>
      </c>
      <c r="CB55" s="26">
        <f>CB54*CB53</f>
        <v>0</v>
      </c>
      <c r="CC55" s="27">
        <f>CC54*CC53</f>
        <v>0</v>
      </c>
      <c r="CD55" s="28">
        <f t="shared" ref="CD55" si="1032">CB55+CC55</f>
        <v>0</v>
      </c>
      <c r="CE55" s="26">
        <f>CE54*CE53</f>
        <v>0</v>
      </c>
      <c r="CF55" s="27">
        <f>CF54*CF53</f>
        <v>0</v>
      </c>
      <c r="CG55" s="28">
        <f t="shared" ref="CG55" si="1033">CE55+CF55</f>
        <v>0</v>
      </c>
      <c r="CH55" s="38">
        <f t="shared" ref="CH55" si="1034">CD55+CG55</f>
        <v>0</v>
      </c>
      <c r="CI55" s="26">
        <f>CI54*CI53</f>
        <v>0</v>
      </c>
      <c r="CJ55" s="27">
        <f>CJ54*CJ53</f>
        <v>0</v>
      </c>
      <c r="CK55" s="28">
        <f t="shared" ref="CK55" si="1035">CI55+CJ55</f>
        <v>0</v>
      </c>
      <c r="CL55" s="26">
        <f>CL54*CL53</f>
        <v>0</v>
      </c>
      <c r="CM55" s="27">
        <f>CM54*CM53</f>
        <v>0</v>
      </c>
      <c r="CN55" s="28">
        <f t="shared" ref="CN55" si="1036">CL55+CM55</f>
        <v>0</v>
      </c>
      <c r="CO55" s="38">
        <f t="shared" ref="CO55" si="1037">CK55+CN55</f>
        <v>0</v>
      </c>
      <c r="CP55" s="26">
        <f>CP54*CP53</f>
        <v>0</v>
      </c>
      <c r="CQ55" s="27">
        <f>CQ54*CQ53</f>
        <v>0</v>
      </c>
      <c r="CR55" s="28">
        <f t="shared" ref="CR55" si="1038">CP55+CQ55</f>
        <v>0</v>
      </c>
      <c r="CS55" s="26">
        <f>CS54*CS53</f>
        <v>0</v>
      </c>
      <c r="CT55" s="27">
        <f>CT54*CT53</f>
        <v>0</v>
      </c>
      <c r="CU55" s="28">
        <f t="shared" ref="CU55" si="1039">CS55+CT55</f>
        <v>0</v>
      </c>
      <c r="CV55" s="38">
        <f t="shared" ref="CV55" si="1040">CR55+CU55</f>
        <v>0</v>
      </c>
      <c r="CW55" s="176">
        <f>CW54*CW53</f>
        <v>0</v>
      </c>
      <c r="CX55" s="27">
        <f>CX54*CX53</f>
        <v>0</v>
      </c>
      <c r="CY55" s="28">
        <f t="shared" ref="CY55" si="1041">CW55+CX55</f>
        <v>0</v>
      </c>
      <c r="CZ55" s="176">
        <f>CZ54*CZ53</f>
        <v>0</v>
      </c>
      <c r="DA55" s="27">
        <f>DA54*DA53</f>
        <v>0</v>
      </c>
      <c r="DB55" s="28">
        <f t="shared" ref="DB55:DB56" si="1042">CZ55+DA55</f>
        <v>0</v>
      </c>
      <c r="DC55" s="38">
        <f t="shared" ref="DC55:DC56" si="1043">CY55+DB55</f>
        <v>0</v>
      </c>
      <c r="DD55" s="176">
        <f>DD54*DD53</f>
        <v>0</v>
      </c>
      <c r="DE55" s="27">
        <f>DE54*DE53</f>
        <v>0</v>
      </c>
      <c r="DF55" s="28">
        <f t="shared" ref="DF55" si="1044">DD55+DE55</f>
        <v>0</v>
      </c>
      <c r="DG55" s="176">
        <f>DG54*DG53</f>
        <v>0</v>
      </c>
      <c r="DH55" s="27">
        <f>DH54*DH53</f>
        <v>0</v>
      </c>
      <c r="DI55" s="28">
        <f t="shared" ref="DI55:DI56" si="1045">DG55+DH55</f>
        <v>0</v>
      </c>
      <c r="DJ55" s="38">
        <f t="shared" ref="DJ55:DJ56" si="1046">DF55+DI55</f>
        <v>0</v>
      </c>
      <c r="DK55" s="176">
        <f>DK54*DK53</f>
        <v>0</v>
      </c>
      <c r="DL55" s="27">
        <f>DL54*DL53</f>
        <v>0</v>
      </c>
      <c r="DM55" s="28">
        <f t="shared" ref="DM55" si="1047">DK55+DL55</f>
        <v>0</v>
      </c>
      <c r="DN55" s="176">
        <f>DN54*DN53</f>
        <v>0</v>
      </c>
      <c r="DO55" s="27">
        <f>DO54*DO53</f>
        <v>0</v>
      </c>
      <c r="DP55" s="28">
        <f t="shared" ref="DP55:DP56" si="1048">DN55+DO55</f>
        <v>0</v>
      </c>
      <c r="DQ55" s="38">
        <f t="shared" ref="DQ55:DQ56" si="1049">DM55+DP55</f>
        <v>0</v>
      </c>
      <c r="DR55" s="176">
        <f>DR54*DR53</f>
        <v>0</v>
      </c>
      <c r="DS55" s="27">
        <f>DS54*DS53</f>
        <v>0</v>
      </c>
      <c r="DT55" s="28">
        <f t="shared" ref="DT55" si="1050">DR55+DS55</f>
        <v>0</v>
      </c>
      <c r="DU55" s="176">
        <f>DU54*DU53</f>
        <v>0</v>
      </c>
      <c r="DV55" s="27">
        <f>DV54*DV53</f>
        <v>0</v>
      </c>
      <c r="DW55" s="28">
        <f t="shared" ref="DW55:DW56" si="1051">DU55+DV55</f>
        <v>0</v>
      </c>
      <c r="DX55" s="38">
        <f t="shared" ref="DX55:DX56" si="1052">DT55+DW55</f>
        <v>0</v>
      </c>
      <c r="DY55" s="176">
        <f>DY54*DY53</f>
        <v>0</v>
      </c>
      <c r="DZ55" s="27">
        <f>DZ54*DZ53</f>
        <v>0</v>
      </c>
      <c r="EA55" s="28">
        <f t="shared" ref="EA55" si="1053">DY55+DZ55</f>
        <v>0</v>
      </c>
      <c r="EB55" s="176">
        <f>EB54*EB53</f>
        <v>0</v>
      </c>
      <c r="EC55" s="27">
        <f>EC54*EC53</f>
        <v>0</v>
      </c>
      <c r="ED55" s="28">
        <f t="shared" ref="ED55:ED56" si="1054">EB55+EC55</f>
        <v>0</v>
      </c>
      <c r="EE55" s="38">
        <f t="shared" ref="EE55:EE56" si="1055">EA55+ED55</f>
        <v>0</v>
      </c>
      <c r="EF55" s="176">
        <f>EF54*EF53</f>
        <v>0</v>
      </c>
      <c r="EG55" s="27">
        <f>EG54*EG53</f>
        <v>0</v>
      </c>
      <c r="EH55" s="28">
        <f t="shared" ref="EH55" si="1056">EF55+EG55</f>
        <v>0</v>
      </c>
      <c r="EI55" s="176">
        <f>EI54*EI53</f>
        <v>0</v>
      </c>
      <c r="EJ55" s="27">
        <f>EJ54*EJ53</f>
        <v>0</v>
      </c>
      <c r="EK55" s="28">
        <f t="shared" ref="EK55:EK56" si="1057">EI55+EJ55</f>
        <v>0</v>
      </c>
      <c r="EL55" s="38">
        <f t="shared" ref="EL55:EL56" si="1058">EH55+EK55</f>
        <v>0</v>
      </c>
      <c r="EM55" s="26">
        <f t="shared" ref="EM55:EN55" si="1059">EM54*EM53</f>
        <v>113045</v>
      </c>
      <c r="EN55" s="27">
        <f t="shared" si="1059"/>
        <v>98325</v>
      </c>
      <c r="EO55" s="28">
        <f t="shared" ref="EO55" si="1060">EM55+EN55</f>
        <v>211370</v>
      </c>
      <c r="EP55" s="26">
        <f t="shared" ref="EP55:EQ55" si="1061">EP54*EP53</f>
        <v>20815</v>
      </c>
      <c r="EQ55" s="27">
        <f t="shared" si="1061"/>
        <v>25070</v>
      </c>
      <c r="ER55" s="28">
        <f t="shared" ref="ER55:ER56" si="1062">EP55+EQ55</f>
        <v>45885</v>
      </c>
      <c r="ES55" s="38">
        <f t="shared" ref="ES55:ES56" si="1063">EO55+ER55</f>
        <v>257255</v>
      </c>
    </row>
    <row r="56" spans="1:149" ht="14.45" customHeight="1" x14ac:dyDescent="0.25">
      <c r="A56" s="186">
        <v>45315</v>
      </c>
      <c r="B56" s="15" t="s">
        <v>5</v>
      </c>
      <c r="C56" s="102">
        <v>60</v>
      </c>
      <c r="D56" s="23">
        <v>52</v>
      </c>
      <c r="E56" s="29">
        <f>C56+D56</f>
        <v>112</v>
      </c>
      <c r="F56" s="102"/>
      <c r="G56" s="23"/>
      <c r="H56" s="29">
        <f>F56+G56</f>
        <v>0</v>
      </c>
      <c r="I56" s="36">
        <f>E56+H56</f>
        <v>112</v>
      </c>
      <c r="J56" s="102">
        <v>243</v>
      </c>
      <c r="K56" s="23">
        <v>266</v>
      </c>
      <c r="L56" s="18">
        <f>J56+K56</f>
        <v>509</v>
      </c>
      <c r="M56" s="102">
        <v>46</v>
      </c>
      <c r="N56" s="23">
        <v>57</v>
      </c>
      <c r="O56" s="29">
        <f>M56+N56</f>
        <v>103</v>
      </c>
      <c r="P56" s="36">
        <f>L56+O56</f>
        <v>612</v>
      </c>
      <c r="Q56" s="102">
        <v>54</v>
      </c>
      <c r="R56" s="23">
        <v>50</v>
      </c>
      <c r="S56" s="29">
        <f>Q56+R56</f>
        <v>104</v>
      </c>
      <c r="T56" s="102"/>
      <c r="U56" s="23"/>
      <c r="V56" s="29">
        <f>T56+U56</f>
        <v>0</v>
      </c>
      <c r="W56" s="36">
        <f>S56+V56</f>
        <v>104</v>
      </c>
      <c r="X56" s="102"/>
      <c r="Y56" s="23"/>
      <c r="Z56" s="29">
        <f>X56+Y56</f>
        <v>0</v>
      </c>
      <c r="AA56" s="102"/>
      <c r="AB56" s="23"/>
      <c r="AC56" s="29">
        <f>AA56+AB56</f>
        <v>0</v>
      </c>
      <c r="AD56" s="36">
        <f>Z56+AC56</f>
        <v>0</v>
      </c>
      <c r="AE56" s="102"/>
      <c r="AF56" s="23"/>
      <c r="AG56" s="29">
        <f>AE56+AF56</f>
        <v>0</v>
      </c>
      <c r="AH56" s="102"/>
      <c r="AI56" s="23"/>
      <c r="AJ56" s="29">
        <f>AH56+AI56</f>
        <v>0</v>
      </c>
      <c r="AK56" s="36">
        <f>AG56+AJ56</f>
        <v>0</v>
      </c>
      <c r="AL56" s="102">
        <v>62</v>
      </c>
      <c r="AM56" s="23">
        <v>43</v>
      </c>
      <c r="AN56" s="29">
        <f>AL56+AM56</f>
        <v>105</v>
      </c>
      <c r="AO56" s="102">
        <v>22</v>
      </c>
      <c r="AP56" s="23">
        <v>39</v>
      </c>
      <c r="AQ56" s="29">
        <f>AO56+AP56</f>
        <v>61</v>
      </c>
      <c r="AR56" s="36">
        <f>AN56+AQ56</f>
        <v>166</v>
      </c>
      <c r="AS56" s="102">
        <v>63</v>
      </c>
      <c r="AT56" s="23">
        <v>45</v>
      </c>
      <c r="AU56" s="29">
        <f>AS56+AT56</f>
        <v>108</v>
      </c>
      <c r="AV56" s="102">
        <v>25</v>
      </c>
      <c r="AW56" s="23">
        <v>25</v>
      </c>
      <c r="AX56" s="29">
        <f>AV56+AW56</f>
        <v>50</v>
      </c>
      <c r="AY56" s="36">
        <f>AU56+AX56</f>
        <v>158</v>
      </c>
      <c r="AZ56" s="102">
        <v>210</v>
      </c>
      <c r="BA56" s="23">
        <v>156</v>
      </c>
      <c r="BB56" s="29">
        <f>AZ56+BA56</f>
        <v>366</v>
      </c>
      <c r="BC56" s="102">
        <v>30</v>
      </c>
      <c r="BD56" s="23">
        <v>31</v>
      </c>
      <c r="BE56" s="29">
        <f>BC56+BD56</f>
        <v>61</v>
      </c>
      <c r="BF56" s="36">
        <f>BB56+BE56</f>
        <v>427</v>
      </c>
      <c r="BG56" s="102">
        <v>170</v>
      </c>
      <c r="BH56" s="23">
        <v>116</v>
      </c>
      <c r="BI56" s="29">
        <f>BG56+BH56</f>
        <v>286</v>
      </c>
      <c r="BJ56" s="102">
        <v>38</v>
      </c>
      <c r="BK56" s="23">
        <v>45</v>
      </c>
      <c r="BL56" s="29">
        <f>BJ56+BK56</f>
        <v>83</v>
      </c>
      <c r="BM56" s="36">
        <f>BI56+BL56</f>
        <v>369</v>
      </c>
      <c r="BN56" s="102">
        <v>143</v>
      </c>
      <c r="BO56" s="23">
        <v>132</v>
      </c>
      <c r="BP56" s="29">
        <f>BN56+BO56</f>
        <v>275</v>
      </c>
      <c r="BQ56" s="102">
        <v>19</v>
      </c>
      <c r="BR56" s="23">
        <v>23</v>
      </c>
      <c r="BS56" s="29">
        <f>BQ56+BR56</f>
        <v>42</v>
      </c>
      <c r="BT56" s="36">
        <f>BP56+BS56</f>
        <v>317</v>
      </c>
      <c r="BU56" s="102"/>
      <c r="BV56" s="23"/>
      <c r="BW56" s="29">
        <f>BU56+BV56</f>
        <v>0</v>
      </c>
      <c r="BX56" s="102"/>
      <c r="BY56" s="23"/>
      <c r="BZ56" s="29">
        <f>BX56+BY56</f>
        <v>0</v>
      </c>
      <c r="CA56" s="36">
        <f>BW56+BZ56</f>
        <v>0</v>
      </c>
      <c r="CB56" s="102"/>
      <c r="CC56" s="23"/>
      <c r="CD56" s="29">
        <f>CB56+CC56</f>
        <v>0</v>
      </c>
      <c r="CE56" s="102"/>
      <c r="CF56" s="23"/>
      <c r="CG56" s="29">
        <f>CE56+CF56</f>
        <v>0</v>
      </c>
      <c r="CH56" s="36">
        <f>CD56+CG56</f>
        <v>0</v>
      </c>
      <c r="CI56" s="102"/>
      <c r="CJ56" s="23"/>
      <c r="CK56" s="29">
        <f>CI56+CJ56</f>
        <v>0</v>
      </c>
      <c r="CL56" s="102"/>
      <c r="CM56" s="23"/>
      <c r="CN56" s="29">
        <f>CL56+CM56</f>
        <v>0</v>
      </c>
      <c r="CO56" s="36">
        <f>CK56+CN56</f>
        <v>0</v>
      </c>
      <c r="CP56" s="102"/>
      <c r="CQ56" s="23"/>
      <c r="CR56" s="29">
        <f>CP56+CQ56</f>
        <v>0</v>
      </c>
      <c r="CS56" s="102"/>
      <c r="CT56" s="23"/>
      <c r="CU56" s="29">
        <f>CS56+CT56</f>
        <v>0</v>
      </c>
      <c r="CV56" s="36">
        <f>CR56+CU56</f>
        <v>0</v>
      </c>
      <c r="CW56" s="102"/>
      <c r="CX56" s="23"/>
      <c r="CY56" s="29">
        <f>CW56+CX56</f>
        <v>0</v>
      </c>
      <c r="CZ56" s="102"/>
      <c r="DA56" s="23"/>
      <c r="DB56" s="29">
        <f t="shared" si="1042"/>
        <v>0</v>
      </c>
      <c r="DC56" s="36">
        <f t="shared" si="1043"/>
        <v>0</v>
      </c>
      <c r="DD56" s="102"/>
      <c r="DE56" s="23"/>
      <c r="DF56" s="29">
        <f>DD56+DE56</f>
        <v>0</v>
      </c>
      <c r="DG56" s="102"/>
      <c r="DH56" s="23"/>
      <c r="DI56" s="29">
        <f t="shared" si="1045"/>
        <v>0</v>
      </c>
      <c r="DJ56" s="36">
        <f t="shared" si="1046"/>
        <v>0</v>
      </c>
      <c r="DK56" s="102"/>
      <c r="DL56" s="23"/>
      <c r="DM56" s="29">
        <f>DK56+DL56</f>
        <v>0</v>
      </c>
      <c r="DN56" s="102"/>
      <c r="DO56" s="23"/>
      <c r="DP56" s="29">
        <f t="shared" si="1048"/>
        <v>0</v>
      </c>
      <c r="DQ56" s="36">
        <f t="shared" si="1049"/>
        <v>0</v>
      </c>
      <c r="DR56" s="102"/>
      <c r="DS56" s="23"/>
      <c r="DT56" s="29">
        <f>DR56+DS56</f>
        <v>0</v>
      </c>
      <c r="DU56" s="102"/>
      <c r="DV56" s="23"/>
      <c r="DW56" s="29">
        <f t="shared" si="1051"/>
        <v>0</v>
      </c>
      <c r="DX56" s="36">
        <f t="shared" si="1052"/>
        <v>0</v>
      </c>
      <c r="DY56" s="102"/>
      <c r="DZ56" s="23"/>
      <c r="EA56" s="29">
        <f>DY56+DZ56</f>
        <v>0</v>
      </c>
      <c r="EB56" s="102"/>
      <c r="EC56" s="23"/>
      <c r="ED56" s="29">
        <f t="shared" si="1054"/>
        <v>0</v>
      </c>
      <c r="EE56" s="36">
        <f t="shared" si="1055"/>
        <v>0</v>
      </c>
      <c r="EF56" s="102"/>
      <c r="EG56" s="23"/>
      <c r="EH56" s="29">
        <f>EF56+EG56</f>
        <v>0</v>
      </c>
      <c r="EI56" s="102"/>
      <c r="EJ56" s="23"/>
      <c r="EK56" s="29">
        <f t="shared" si="1057"/>
        <v>0</v>
      </c>
      <c r="EL56" s="36">
        <f t="shared" si="1058"/>
        <v>0</v>
      </c>
      <c r="EM56" s="17">
        <f>C56+J56+Q56+X56+AE56+AL56+AS56+AZ56+BG56+BN56+BU56+CB56+CI56+CP56+CW56+DD56+DK56+DR56+DY56+EF56</f>
        <v>1005</v>
      </c>
      <c r="EN56" s="4">
        <f>D56+K56+R56+Y56+AF56+AM56+AT56+BA56+BH56+BO56+BV56+CC56+CJ56+CQ56+CX56+DE56+DL56+DS56+DZ56+EG56</f>
        <v>860</v>
      </c>
      <c r="EO56" s="29">
        <f>EM56+EN56</f>
        <v>1865</v>
      </c>
      <c r="EP56" s="17">
        <f>F56+M56+T56+AA56+AH56+AO56+AV56+BC56+BJ56+BQ56+BX56+CE56+CL56+CS56+CZ56+DG56+DN56+DU56+EB56+EI56</f>
        <v>180</v>
      </c>
      <c r="EQ56" s="4">
        <f>G56+N56+U56+AB56+AI56+AP56+AW56+BD56+BK56+BR56+BY56+CF56+CM56+CT56+DA56+DH56+DO56+DV56+EC56+EJ56</f>
        <v>220</v>
      </c>
      <c r="ER56" s="29">
        <f t="shared" si="1062"/>
        <v>400</v>
      </c>
      <c r="ES56" s="36">
        <f t="shared" si="1063"/>
        <v>2265</v>
      </c>
    </row>
    <row r="57" spans="1:149" ht="14.45" customHeight="1" x14ac:dyDescent="0.25">
      <c r="A57" s="187"/>
      <c r="B57" s="20" t="s">
        <v>22</v>
      </c>
      <c r="C57" s="24">
        <v>115</v>
      </c>
      <c r="D57" s="25">
        <v>115</v>
      </c>
      <c r="E57" s="30">
        <f>AVERAGE(C57:D57)</f>
        <v>115</v>
      </c>
      <c r="F57" s="24">
        <v>115</v>
      </c>
      <c r="G57" s="25">
        <v>115</v>
      </c>
      <c r="H57" s="30">
        <f>AVERAGE(F57:G57)</f>
        <v>115</v>
      </c>
      <c r="I57" s="37">
        <f>AVERAGE(E57,H57)</f>
        <v>115</v>
      </c>
      <c r="J57" s="24">
        <v>115</v>
      </c>
      <c r="K57" s="25">
        <v>115</v>
      </c>
      <c r="L57" s="30">
        <f>AVERAGE(J57:K57)</f>
        <v>115</v>
      </c>
      <c r="M57" s="24">
        <v>115</v>
      </c>
      <c r="N57" s="25">
        <v>115</v>
      </c>
      <c r="O57" s="30">
        <f>AVERAGE(M57:N57)</f>
        <v>115</v>
      </c>
      <c r="P57" s="37">
        <f>AVERAGE(L57,O57)</f>
        <v>115</v>
      </c>
      <c r="Q57" s="24">
        <v>115</v>
      </c>
      <c r="R57" s="25">
        <v>115</v>
      </c>
      <c r="S57" s="30">
        <f>AVERAGE(Q57:R57)</f>
        <v>115</v>
      </c>
      <c r="T57" s="24">
        <v>115</v>
      </c>
      <c r="U57" s="25">
        <v>115</v>
      </c>
      <c r="V57" s="30">
        <f>AVERAGE(T57:U57)</f>
        <v>115</v>
      </c>
      <c r="W57" s="37">
        <f>AVERAGE(S57,V57)</f>
        <v>115</v>
      </c>
      <c r="X57" s="24">
        <v>115</v>
      </c>
      <c r="Y57" s="25">
        <v>115</v>
      </c>
      <c r="Z57" s="30">
        <f>AVERAGE(X57:Y57)</f>
        <v>115</v>
      </c>
      <c r="AA57" s="24">
        <v>115</v>
      </c>
      <c r="AB57" s="25">
        <v>115</v>
      </c>
      <c r="AC57" s="30">
        <f>AVERAGE(AA57:AB57)</f>
        <v>115</v>
      </c>
      <c r="AD57" s="37">
        <f>AVERAGE(Z57,AC57)</f>
        <v>115</v>
      </c>
      <c r="AE57" s="24">
        <v>115</v>
      </c>
      <c r="AF57" s="25">
        <v>115</v>
      </c>
      <c r="AG57" s="30">
        <f>AVERAGE(AE57:AF57)</f>
        <v>115</v>
      </c>
      <c r="AH57" s="24">
        <v>115</v>
      </c>
      <c r="AI57" s="25">
        <v>115</v>
      </c>
      <c r="AJ57" s="30">
        <f>AVERAGE(AH57:AI57)</f>
        <v>115</v>
      </c>
      <c r="AK57" s="37">
        <f>AVERAGE(AG57,AJ57)</f>
        <v>115</v>
      </c>
      <c r="AL57" s="24">
        <v>115</v>
      </c>
      <c r="AM57" s="25">
        <v>115</v>
      </c>
      <c r="AN57" s="30">
        <f>AVERAGE(AL57:AM57)</f>
        <v>115</v>
      </c>
      <c r="AO57" s="24">
        <v>115</v>
      </c>
      <c r="AP57" s="25">
        <v>115</v>
      </c>
      <c r="AQ57" s="30">
        <f>AVERAGE(AO57:AP57)</f>
        <v>115</v>
      </c>
      <c r="AR57" s="37">
        <f>AVERAGE(AN57,AQ57)</f>
        <v>115</v>
      </c>
      <c r="AS57" s="24">
        <v>115</v>
      </c>
      <c r="AT57" s="25">
        <v>115</v>
      </c>
      <c r="AU57" s="30">
        <f>AVERAGE(AS57:AT57)</f>
        <v>115</v>
      </c>
      <c r="AV57" s="24">
        <v>115</v>
      </c>
      <c r="AW57" s="25">
        <v>115</v>
      </c>
      <c r="AX57" s="30">
        <f>AVERAGE(AV57:AW57)</f>
        <v>115</v>
      </c>
      <c r="AY57" s="37">
        <f>AVERAGE(AU57,AX57)</f>
        <v>115</v>
      </c>
      <c r="AZ57" s="175">
        <v>115</v>
      </c>
      <c r="BA57" s="25">
        <v>115</v>
      </c>
      <c r="BB57" s="30">
        <f>AVERAGE(AZ57:BA57)</f>
        <v>115</v>
      </c>
      <c r="BC57" s="175">
        <v>115</v>
      </c>
      <c r="BD57" s="25">
        <v>115</v>
      </c>
      <c r="BE57" s="30">
        <f>AVERAGE(BC57:BD57)</f>
        <v>115</v>
      </c>
      <c r="BF57" s="37">
        <f>AVERAGE(BB57,BE57)</f>
        <v>115</v>
      </c>
      <c r="BG57" s="175">
        <v>115</v>
      </c>
      <c r="BH57" s="25">
        <v>115</v>
      </c>
      <c r="BI57" s="30">
        <f>AVERAGE(BG57:BH57)</f>
        <v>115</v>
      </c>
      <c r="BJ57" s="175">
        <v>115</v>
      </c>
      <c r="BK57" s="25">
        <v>115</v>
      </c>
      <c r="BL57" s="30">
        <f>AVERAGE(BJ57:BK57)</f>
        <v>115</v>
      </c>
      <c r="BM57" s="37">
        <f>AVERAGE(BI57,BL57)</f>
        <v>115</v>
      </c>
      <c r="BN57" s="175">
        <v>115</v>
      </c>
      <c r="BO57" s="25">
        <v>115</v>
      </c>
      <c r="BP57" s="30">
        <f>AVERAGE(BN57:BO57)</f>
        <v>115</v>
      </c>
      <c r="BQ57" s="175">
        <v>115</v>
      </c>
      <c r="BR57" s="25">
        <v>115</v>
      </c>
      <c r="BS57" s="30">
        <f>AVERAGE(BQ57:BR57)</f>
        <v>115</v>
      </c>
      <c r="BT57" s="37">
        <f>AVERAGE(BP57,BS57)</f>
        <v>115</v>
      </c>
      <c r="BU57" s="175">
        <v>115</v>
      </c>
      <c r="BV57" s="25">
        <v>115</v>
      </c>
      <c r="BW57" s="30">
        <f>AVERAGE(BU57:BV57)</f>
        <v>115</v>
      </c>
      <c r="BX57" s="175">
        <v>115</v>
      </c>
      <c r="BY57" s="25">
        <v>115</v>
      </c>
      <c r="BZ57" s="30">
        <f>AVERAGE(BX57:BY57)</f>
        <v>115</v>
      </c>
      <c r="CA57" s="37">
        <f>AVERAGE(BW57,BZ57)</f>
        <v>115</v>
      </c>
      <c r="CB57" s="24">
        <v>115</v>
      </c>
      <c r="CC57" s="25">
        <v>115</v>
      </c>
      <c r="CD57" s="30">
        <f>AVERAGE(CB57:CC57)</f>
        <v>115</v>
      </c>
      <c r="CE57" s="24">
        <v>115</v>
      </c>
      <c r="CF57" s="25">
        <v>115</v>
      </c>
      <c r="CG57" s="30">
        <f>AVERAGE(CE57:CF57)</f>
        <v>115</v>
      </c>
      <c r="CH57" s="37">
        <f>AVERAGE(CD57,CG57)</f>
        <v>115</v>
      </c>
      <c r="CI57" s="24">
        <v>115</v>
      </c>
      <c r="CJ57" s="25">
        <v>115</v>
      </c>
      <c r="CK57" s="30">
        <f>AVERAGE(CI57:CJ57)</f>
        <v>115</v>
      </c>
      <c r="CL57" s="24">
        <v>115</v>
      </c>
      <c r="CM57" s="25">
        <v>115</v>
      </c>
      <c r="CN57" s="30">
        <f>AVERAGE(CL57:CM57)</f>
        <v>115</v>
      </c>
      <c r="CO57" s="37">
        <f>AVERAGE(CK57,CN57)</f>
        <v>115</v>
      </c>
      <c r="CP57" s="24">
        <v>115</v>
      </c>
      <c r="CQ57" s="25">
        <v>115</v>
      </c>
      <c r="CR57" s="30">
        <f>AVERAGE(CP57:CQ57)</f>
        <v>115</v>
      </c>
      <c r="CS57" s="24">
        <v>115</v>
      </c>
      <c r="CT57" s="25">
        <v>115</v>
      </c>
      <c r="CU57" s="30">
        <f>AVERAGE(CS57:CT57)</f>
        <v>115</v>
      </c>
      <c r="CV57" s="37">
        <f>AVERAGE(CR57,CU57)</f>
        <v>115</v>
      </c>
      <c r="CW57" s="175">
        <v>115</v>
      </c>
      <c r="CX57" s="25">
        <v>115</v>
      </c>
      <c r="CY57" s="30">
        <f>AVERAGE(CW57:CX57)</f>
        <v>115</v>
      </c>
      <c r="CZ57" s="175">
        <v>115</v>
      </c>
      <c r="DA57" s="25">
        <v>115</v>
      </c>
      <c r="DB57" s="30">
        <f>AVERAGE(CZ57:DA57)</f>
        <v>115</v>
      </c>
      <c r="DC57" s="37">
        <f>AVERAGE(CY57,DB57)</f>
        <v>115</v>
      </c>
      <c r="DD57" s="175">
        <v>115</v>
      </c>
      <c r="DE57" s="25">
        <v>115</v>
      </c>
      <c r="DF57" s="30">
        <f>AVERAGE(DD57:DE57)</f>
        <v>115</v>
      </c>
      <c r="DG57" s="175">
        <v>115</v>
      </c>
      <c r="DH57" s="25">
        <v>115</v>
      </c>
      <c r="DI57" s="30">
        <f>AVERAGE(DG57:DH57)</f>
        <v>115</v>
      </c>
      <c r="DJ57" s="37">
        <f>AVERAGE(DF57,DI57)</f>
        <v>115</v>
      </c>
      <c r="DK57" s="175">
        <v>115</v>
      </c>
      <c r="DL57" s="25">
        <v>115</v>
      </c>
      <c r="DM57" s="30">
        <f>AVERAGE(DK57:DL57)</f>
        <v>115</v>
      </c>
      <c r="DN57" s="175">
        <v>115</v>
      </c>
      <c r="DO57" s="25">
        <v>115</v>
      </c>
      <c r="DP57" s="30">
        <f>AVERAGE(DN57:DO57)</f>
        <v>115</v>
      </c>
      <c r="DQ57" s="37">
        <f>AVERAGE(DM57,DP57)</f>
        <v>115</v>
      </c>
      <c r="DR57" s="175">
        <v>115</v>
      </c>
      <c r="DS57" s="25">
        <v>115</v>
      </c>
      <c r="DT57" s="30">
        <f>AVERAGE(DR57:DS57)</f>
        <v>115</v>
      </c>
      <c r="DU57" s="175">
        <v>115</v>
      </c>
      <c r="DV57" s="25">
        <v>115</v>
      </c>
      <c r="DW57" s="30">
        <f>AVERAGE(DU57:DV57)</f>
        <v>115</v>
      </c>
      <c r="DX57" s="37">
        <f>AVERAGE(DT57,DW57)</f>
        <v>115</v>
      </c>
      <c r="DY57" s="175">
        <v>115</v>
      </c>
      <c r="DZ57" s="25">
        <v>115</v>
      </c>
      <c r="EA57" s="30">
        <f>AVERAGE(DY57:DZ57)</f>
        <v>115</v>
      </c>
      <c r="EB57" s="175">
        <v>115</v>
      </c>
      <c r="EC57" s="25">
        <v>115</v>
      </c>
      <c r="ED57" s="30">
        <f>AVERAGE(EB57:EC57)</f>
        <v>115</v>
      </c>
      <c r="EE57" s="37">
        <f>AVERAGE(EA57,ED57)</f>
        <v>115</v>
      </c>
      <c r="EF57" s="175">
        <v>115</v>
      </c>
      <c r="EG57" s="25">
        <v>115</v>
      </c>
      <c r="EH57" s="30">
        <f>AVERAGE(EF57:EG57)</f>
        <v>115</v>
      </c>
      <c r="EI57" s="175">
        <v>115</v>
      </c>
      <c r="EJ57" s="25">
        <v>115</v>
      </c>
      <c r="EK57" s="30">
        <f>AVERAGE(EI57:EJ57)</f>
        <v>115</v>
      </c>
      <c r="EL57" s="37">
        <f>AVERAGE(EH57,EK57)</f>
        <v>115</v>
      </c>
      <c r="EM57" s="24">
        <v>115</v>
      </c>
      <c r="EN57" s="25">
        <v>115</v>
      </c>
      <c r="EO57" s="30">
        <v>115</v>
      </c>
      <c r="EP57" s="24">
        <v>115</v>
      </c>
      <c r="EQ57" s="25">
        <v>115</v>
      </c>
      <c r="ER57" s="30">
        <v>115</v>
      </c>
      <c r="ES57" s="37">
        <v>115</v>
      </c>
    </row>
    <row r="58" spans="1:149" ht="15" customHeight="1" thickBot="1" x14ac:dyDescent="0.3">
      <c r="A58" s="188"/>
      <c r="B58" s="16" t="s">
        <v>6</v>
      </c>
      <c r="C58" s="26">
        <f>C57*C56</f>
        <v>6900</v>
      </c>
      <c r="D58" s="27">
        <f>D57*D56</f>
        <v>5980</v>
      </c>
      <c r="E58" s="28">
        <f t="shared" ref="E58" si="1064">C58+D58</f>
        <v>12880</v>
      </c>
      <c r="F58" s="26">
        <f>F57*F56</f>
        <v>0</v>
      </c>
      <c r="G58" s="27">
        <f>G57*G56</f>
        <v>0</v>
      </c>
      <c r="H58" s="28">
        <f t="shared" ref="H58" si="1065">F58+G58</f>
        <v>0</v>
      </c>
      <c r="I58" s="38">
        <f t="shared" si="47"/>
        <v>12880</v>
      </c>
      <c r="J58" s="26">
        <f>J57*J56</f>
        <v>27945</v>
      </c>
      <c r="K58" s="27">
        <f>K57*K56</f>
        <v>30590</v>
      </c>
      <c r="L58" s="28">
        <f t="shared" ref="L58" si="1066">J58+K58</f>
        <v>58535</v>
      </c>
      <c r="M58" s="26">
        <f>M57*M56</f>
        <v>5290</v>
      </c>
      <c r="N58" s="27">
        <f>N57*N56</f>
        <v>6555</v>
      </c>
      <c r="O58" s="28">
        <f t="shared" ref="O58" si="1067">M58+N58</f>
        <v>11845</v>
      </c>
      <c r="P58" s="38">
        <f t="shared" ref="P58" si="1068">L58+O58</f>
        <v>70380</v>
      </c>
      <c r="Q58" s="26">
        <f>Q57*Q56</f>
        <v>6210</v>
      </c>
      <c r="R58" s="27">
        <f>R57*R56</f>
        <v>5750</v>
      </c>
      <c r="S58" s="28">
        <f t="shared" ref="S58" si="1069">Q58+R58</f>
        <v>11960</v>
      </c>
      <c r="T58" s="26">
        <f>T57*T56</f>
        <v>0</v>
      </c>
      <c r="U58" s="27">
        <f>U57*U56</f>
        <v>0</v>
      </c>
      <c r="V58" s="28">
        <f t="shared" ref="V58" si="1070">T58+U58</f>
        <v>0</v>
      </c>
      <c r="W58" s="38">
        <f t="shared" ref="W58" si="1071">S58+V58</f>
        <v>11960</v>
      </c>
      <c r="X58" s="26">
        <f>X57*X56</f>
        <v>0</v>
      </c>
      <c r="Y58" s="27">
        <f>Y57*Y56</f>
        <v>0</v>
      </c>
      <c r="Z58" s="28">
        <f t="shared" ref="Z58" si="1072">X58+Y58</f>
        <v>0</v>
      </c>
      <c r="AA58" s="26">
        <f>AA57*AA56</f>
        <v>0</v>
      </c>
      <c r="AB58" s="27">
        <f>AB57*AB56</f>
        <v>0</v>
      </c>
      <c r="AC58" s="28">
        <f t="shared" ref="AC58" si="1073">AA58+AB58</f>
        <v>0</v>
      </c>
      <c r="AD58" s="38">
        <f t="shared" ref="AD58" si="1074">Z58+AC58</f>
        <v>0</v>
      </c>
      <c r="AE58" s="26">
        <f>AE57*AE56</f>
        <v>0</v>
      </c>
      <c r="AF58" s="27">
        <f>AF57*AF56</f>
        <v>0</v>
      </c>
      <c r="AG58" s="28">
        <f t="shared" ref="AG58" si="1075">AE58+AF58</f>
        <v>0</v>
      </c>
      <c r="AH58" s="26">
        <f>AH57*AH56</f>
        <v>0</v>
      </c>
      <c r="AI58" s="27">
        <f>AI57*AI56</f>
        <v>0</v>
      </c>
      <c r="AJ58" s="28">
        <f t="shared" ref="AJ58" si="1076">AH58+AI58</f>
        <v>0</v>
      </c>
      <c r="AK58" s="38">
        <f t="shared" ref="AK58" si="1077">AG58+AJ58</f>
        <v>0</v>
      </c>
      <c r="AL58" s="26">
        <f>AL57*AL56</f>
        <v>7130</v>
      </c>
      <c r="AM58" s="27">
        <f>AM57*AM56</f>
        <v>4945</v>
      </c>
      <c r="AN58" s="28">
        <f t="shared" ref="AN58" si="1078">AL58+AM58</f>
        <v>12075</v>
      </c>
      <c r="AO58" s="26">
        <f>AO57*AO56</f>
        <v>2530</v>
      </c>
      <c r="AP58" s="27">
        <f>AP57*AP56</f>
        <v>4485</v>
      </c>
      <c r="AQ58" s="28">
        <f t="shared" ref="AQ58" si="1079">AO58+AP58</f>
        <v>7015</v>
      </c>
      <c r="AR58" s="38">
        <f t="shared" ref="AR58" si="1080">AN58+AQ58</f>
        <v>19090</v>
      </c>
      <c r="AS58" s="26">
        <f>AS57*AS56</f>
        <v>7245</v>
      </c>
      <c r="AT58" s="27">
        <f>AT57*AT56</f>
        <v>5175</v>
      </c>
      <c r="AU58" s="28">
        <f t="shared" ref="AU58" si="1081">AS58+AT58</f>
        <v>12420</v>
      </c>
      <c r="AV58" s="26">
        <f>AV57*AV56</f>
        <v>2875</v>
      </c>
      <c r="AW58" s="27">
        <f>AW57*AW56</f>
        <v>2875</v>
      </c>
      <c r="AX58" s="28">
        <f t="shared" ref="AX58" si="1082">AV58+AW58</f>
        <v>5750</v>
      </c>
      <c r="AY58" s="38">
        <f t="shared" ref="AY58" si="1083">AU58+AX58</f>
        <v>18170</v>
      </c>
      <c r="AZ58" s="176">
        <f>AZ57*AZ56</f>
        <v>24150</v>
      </c>
      <c r="BA58" s="27">
        <f>BA57*BA56</f>
        <v>17940</v>
      </c>
      <c r="BB58" s="28">
        <f t="shared" ref="BB58" si="1084">AZ58+BA58</f>
        <v>42090</v>
      </c>
      <c r="BC58" s="176">
        <f>BC57*BC56</f>
        <v>3450</v>
      </c>
      <c r="BD58" s="27">
        <f>BD57*BD56</f>
        <v>3565</v>
      </c>
      <c r="BE58" s="28">
        <f t="shared" ref="BE58" si="1085">BC58+BD58</f>
        <v>7015</v>
      </c>
      <c r="BF58" s="38">
        <f t="shared" ref="BF58" si="1086">BB58+BE58</f>
        <v>49105</v>
      </c>
      <c r="BG58" s="176">
        <f>BG57*BG56</f>
        <v>19550</v>
      </c>
      <c r="BH58" s="27">
        <f>BH57*BH56</f>
        <v>13340</v>
      </c>
      <c r="BI58" s="28">
        <f t="shared" ref="BI58" si="1087">BG58+BH58</f>
        <v>32890</v>
      </c>
      <c r="BJ58" s="176">
        <f>BJ57*BJ56</f>
        <v>4370</v>
      </c>
      <c r="BK58" s="27">
        <f>BK57*BK56</f>
        <v>5175</v>
      </c>
      <c r="BL58" s="28">
        <f t="shared" ref="BL58" si="1088">BJ58+BK58</f>
        <v>9545</v>
      </c>
      <c r="BM58" s="38">
        <f t="shared" ref="BM58" si="1089">BI58+BL58</f>
        <v>42435</v>
      </c>
      <c r="BN58" s="176">
        <f>BN57*BN56</f>
        <v>16445</v>
      </c>
      <c r="BO58" s="27">
        <f>BO57*BO56</f>
        <v>15180</v>
      </c>
      <c r="BP58" s="28">
        <f t="shared" ref="BP58" si="1090">BN58+BO58</f>
        <v>31625</v>
      </c>
      <c r="BQ58" s="176">
        <f>BQ57*BQ56</f>
        <v>2185</v>
      </c>
      <c r="BR58" s="27">
        <f>BR57*BR56</f>
        <v>2645</v>
      </c>
      <c r="BS58" s="28">
        <f t="shared" ref="BS58" si="1091">BQ58+BR58</f>
        <v>4830</v>
      </c>
      <c r="BT58" s="38">
        <f t="shared" ref="BT58" si="1092">BP58+BS58</f>
        <v>36455</v>
      </c>
      <c r="BU58" s="176">
        <f>BU57*BU56</f>
        <v>0</v>
      </c>
      <c r="BV58" s="27">
        <f>BV57*BV56</f>
        <v>0</v>
      </c>
      <c r="BW58" s="28">
        <f t="shared" ref="BW58" si="1093">BU58+BV58</f>
        <v>0</v>
      </c>
      <c r="BX58" s="176">
        <f>BX57*BX56</f>
        <v>0</v>
      </c>
      <c r="BY58" s="27">
        <f>BY57*BY56</f>
        <v>0</v>
      </c>
      <c r="BZ58" s="28">
        <f t="shared" ref="BZ58" si="1094">BX58+BY58</f>
        <v>0</v>
      </c>
      <c r="CA58" s="38">
        <f t="shared" ref="CA58" si="1095">BW58+BZ58</f>
        <v>0</v>
      </c>
      <c r="CB58" s="26">
        <f>CB57*CB56</f>
        <v>0</v>
      </c>
      <c r="CC58" s="27">
        <f>CC57*CC56</f>
        <v>0</v>
      </c>
      <c r="CD58" s="28">
        <f t="shared" ref="CD58" si="1096">CB58+CC58</f>
        <v>0</v>
      </c>
      <c r="CE58" s="26">
        <f>CE57*CE56</f>
        <v>0</v>
      </c>
      <c r="CF58" s="27">
        <f>CF57*CF56</f>
        <v>0</v>
      </c>
      <c r="CG58" s="28">
        <f t="shared" ref="CG58" si="1097">CE58+CF58</f>
        <v>0</v>
      </c>
      <c r="CH58" s="38">
        <f t="shared" ref="CH58" si="1098">CD58+CG58</f>
        <v>0</v>
      </c>
      <c r="CI58" s="26">
        <f>CI57*CI56</f>
        <v>0</v>
      </c>
      <c r="CJ58" s="27">
        <f>CJ57*CJ56</f>
        <v>0</v>
      </c>
      <c r="CK58" s="28">
        <f t="shared" ref="CK58" si="1099">CI58+CJ58</f>
        <v>0</v>
      </c>
      <c r="CL58" s="26">
        <f>CL57*CL56</f>
        <v>0</v>
      </c>
      <c r="CM58" s="27">
        <f>CM57*CM56</f>
        <v>0</v>
      </c>
      <c r="CN58" s="28">
        <f t="shared" ref="CN58" si="1100">CL58+CM58</f>
        <v>0</v>
      </c>
      <c r="CO58" s="38">
        <f t="shared" ref="CO58" si="1101">CK58+CN58</f>
        <v>0</v>
      </c>
      <c r="CP58" s="26">
        <f>CP57*CP56</f>
        <v>0</v>
      </c>
      <c r="CQ58" s="27">
        <f>CQ57*CQ56</f>
        <v>0</v>
      </c>
      <c r="CR58" s="28">
        <f t="shared" ref="CR58" si="1102">CP58+CQ58</f>
        <v>0</v>
      </c>
      <c r="CS58" s="26">
        <f>CS57*CS56</f>
        <v>0</v>
      </c>
      <c r="CT58" s="27">
        <f>CT57*CT56</f>
        <v>0</v>
      </c>
      <c r="CU58" s="28">
        <f t="shared" ref="CU58" si="1103">CS58+CT58</f>
        <v>0</v>
      </c>
      <c r="CV58" s="38">
        <f t="shared" ref="CV58" si="1104">CR58+CU58</f>
        <v>0</v>
      </c>
      <c r="CW58" s="176">
        <f>CW57*CW56</f>
        <v>0</v>
      </c>
      <c r="CX58" s="27">
        <f>CX57*CX56</f>
        <v>0</v>
      </c>
      <c r="CY58" s="28">
        <f t="shared" ref="CY58" si="1105">CW58+CX58</f>
        <v>0</v>
      </c>
      <c r="CZ58" s="176">
        <f>CZ57*CZ56</f>
        <v>0</v>
      </c>
      <c r="DA58" s="27">
        <f>DA57*DA56</f>
        <v>0</v>
      </c>
      <c r="DB58" s="28">
        <f t="shared" ref="DB58:DB59" si="1106">CZ58+DA58</f>
        <v>0</v>
      </c>
      <c r="DC58" s="38">
        <f t="shared" ref="DC58:DC59" si="1107">CY58+DB58</f>
        <v>0</v>
      </c>
      <c r="DD58" s="176">
        <f>DD57*DD56</f>
        <v>0</v>
      </c>
      <c r="DE58" s="27">
        <f>DE57*DE56</f>
        <v>0</v>
      </c>
      <c r="DF58" s="28">
        <f t="shared" ref="DF58" si="1108">DD58+DE58</f>
        <v>0</v>
      </c>
      <c r="DG58" s="176">
        <f>DG57*DG56</f>
        <v>0</v>
      </c>
      <c r="DH58" s="27">
        <f>DH57*DH56</f>
        <v>0</v>
      </c>
      <c r="DI58" s="28">
        <f t="shared" ref="DI58:DI59" si="1109">DG58+DH58</f>
        <v>0</v>
      </c>
      <c r="DJ58" s="38">
        <f t="shared" ref="DJ58:DJ59" si="1110">DF58+DI58</f>
        <v>0</v>
      </c>
      <c r="DK58" s="176">
        <f>DK57*DK56</f>
        <v>0</v>
      </c>
      <c r="DL58" s="27">
        <f>DL57*DL56</f>
        <v>0</v>
      </c>
      <c r="DM58" s="28">
        <f t="shared" ref="DM58" si="1111">DK58+DL58</f>
        <v>0</v>
      </c>
      <c r="DN58" s="176">
        <f>DN57*DN56</f>
        <v>0</v>
      </c>
      <c r="DO58" s="27">
        <f>DO57*DO56</f>
        <v>0</v>
      </c>
      <c r="DP58" s="28">
        <f t="shared" ref="DP58:DP59" si="1112">DN58+DO58</f>
        <v>0</v>
      </c>
      <c r="DQ58" s="38">
        <f t="shared" ref="DQ58:DQ59" si="1113">DM58+DP58</f>
        <v>0</v>
      </c>
      <c r="DR58" s="176">
        <f>DR57*DR56</f>
        <v>0</v>
      </c>
      <c r="DS58" s="27">
        <f>DS57*DS56</f>
        <v>0</v>
      </c>
      <c r="DT58" s="28">
        <f t="shared" ref="DT58" si="1114">DR58+DS58</f>
        <v>0</v>
      </c>
      <c r="DU58" s="176">
        <f>DU57*DU56</f>
        <v>0</v>
      </c>
      <c r="DV58" s="27">
        <f>DV57*DV56</f>
        <v>0</v>
      </c>
      <c r="DW58" s="28">
        <f t="shared" ref="DW58:DW59" si="1115">DU58+DV58</f>
        <v>0</v>
      </c>
      <c r="DX58" s="38">
        <f t="shared" ref="DX58:DX59" si="1116">DT58+DW58</f>
        <v>0</v>
      </c>
      <c r="DY58" s="176">
        <f>DY57*DY56</f>
        <v>0</v>
      </c>
      <c r="DZ58" s="27">
        <f>DZ57*DZ56</f>
        <v>0</v>
      </c>
      <c r="EA58" s="28">
        <f t="shared" ref="EA58" si="1117">DY58+DZ58</f>
        <v>0</v>
      </c>
      <c r="EB58" s="176">
        <f>EB57*EB56</f>
        <v>0</v>
      </c>
      <c r="EC58" s="27">
        <f>EC57*EC56</f>
        <v>0</v>
      </c>
      <c r="ED58" s="28">
        <f t="shared" ref="ED58:ED59" si="1118">EB58+EC58</f>
        <v>0</v>
      </c>
      <c r="EE58" s="38">
        <f t="shared" ref="EE58:EE59" si="1119">EA58+ED58</f>
        <v>0</v>
      </c>
      <c r="EF58" s="176">
        <f>EF57*EF56</f>
        <v>0</v>
      </c>
      <c r="EG58" s="27">
        <f>EG57*EG56</f>
        <v>0</v>
      </c>
      <c r="EH58" s="28">
        <f t="shared" ref="EH58" si="1120">EF58+EG58</f>
        <v>0</v>
      </c>
      <c r="EI58" s="176">
        <f>EI57*EI56</f>
        <v>0</v>
      </c>
      <c r="EJ58" s="27">
        <f>EJ57*EJ56</f>
        <v>0</v>
      </c>
      <c r="EK58" s="28">
        <f t="shared" ref="EK58:EK59" si="1121">EI58+EJ58</f>
        <v>0</v>
      </c>
      <c r="EL58" s="38">
        <f t="shared" ref="EL58:EL59" si="1122">EH58+EK58</f>
        <v>0</v>
      </c>
      <c r="EM58" s="26">
        <f t="shared" ref="EM58:EN58" si="1123">EM57*EM56</f>
        <v>115575</v>
      </c>
      <c r="EN58" s="27">
        <f t="shared" si="1123"/>
        <v>98900</v>
      </c>
      <c r="EO58" s="28">
        <f t="shared" ref="EO58" si="1124">EM58+EN58</f>
        <v>214475</v>
      </c>
      <c r="EP58" s="26">
        <f t="shared" ref="EP58:EQ58" si="1125">EP57*EP56</f>
        <v>20700</v>
      </c>
      <c r="EQ58" s="27">
        <f t="shared" si="1125"/>
        <v>25300</v>
      </c>
      <c r="ER58" s="28">
        <f t="shared" ref="ER58" si="1126">EP58+EQ58</f>
        <v>46000</v>
      </c>
      <c r="ES58" s="38">
        <f t="shared" ref="ES58:ES59" si="1127">EO58+ER58</f>
        <v>260475</v>
      </c>
    </row>
    <row r="59" spans="1:149" ht="14.45" customHeight="1" x14ac:dyDescent="0.25">
      <c r="A59" s="186">
        <v>45316</v>
      </c>
      <c r="B59" s="15" t="s">
        <v>5</v>
      </c>
      <c r="C59" s="102">
        <v>60</v>
      </c>
      <c r="D59" s="23">
        <v>52</v>
      </c>
      <c r="E59" s="29">
        <f>C59+D59</f>
        <v>112</v>
      </c>
      <c r="F59" s="102"/>
      <c r="G59" s="23"/>
      <c r="H59" s="29">
        <f>F59+G59</f>
        <v>0</v>
      </c>
      <c r="I59" s="36">
        <f>E59+H59</f>
        <v>112</v>
      </c>
      <c r="J59" s="102">
        <v>248</v>
      </c>
      <c r="K59" s="23">
        <v>264</v>
      </c>
      <c r="L59" s="18">
        <f>J59+K59</f>
        <v>512</v>
      </c>
      <c r="M59" s="102">
        <v>40</v>
      </c>
      <c r="N59" s="23">
        <v>60</v>
      </c>
      <c r="O59" s="29">
        <f>M59+N59</f>
        <v>100</v>
      </c>
      <c r="P59" s="36">
        <f>L59+O59</f>
        <v>612</v>
      </c>
      <c r="Q59" s="102">
        <v>55</v>
      </c>
      <c r="R59" s="23">
        <v>52</v>
      </c>
      <c r="S59" s="29">
        <f>Q59+R59</f>
        <v>107</v>
      </c>
      <c r="T59" s="102"/>
      <c r="U59" s="23"/>
      <c r="V59" s="29">
        <f>T59+U59</f>
        <v>0</v>
      </c>
      <c r="W59" s="36">
        <f>S59+V59</f>
        <v>107</v>
      </c>
      <c r="X59" s="102"/>
      <c r="Y59" s="23"/>
      <c r="Z59" s="29">
        <f>X59+Y59</f>
        <v>0</v>
      </c>
      <c r="AA59" s="102"/>
      <c r="AB59" s="23"/>
      <c r="AC59" s="29">
        <f>AA59+AB59</f>
        <v>0</v>
      </c>
      <c r="AD59" s="36">
        <f>Z59+AC59</f>
        <v>0</v>
      </c>
      <c r="AE59" s="102"/>
      <c r="AF59" s="23"/>
      <c r="AG59" s="29">
        <f>AE59+AF59</f>
        <v>0</v>
      </c>
      <c r="AH59" s="102"/>
      <c r="AI59" s="23"/>
      <c r="AJ59" s="29">
        <f>AH59+AI59</f>
        <v>0</v>
      </c>
      <c r="AK59" s="36">
        <f>AG59+AJ59</f>
        <v>0</v>
      </c>
      <c r="AL59" s="102">
        <v>61</v>
      </c>
      <c r="AM59" s="23">
        <v>43</v>
      </c>
      <c r="AN59" s="29">
        <f>AL59+AM59</f>
        <v>104</v>
      </c>
      <c r="AO59" s="102">
        <v>20</v>
      </c>
      <c r="AP59" s="23">
        <v>38</v>
      </c>
      <c r="AQ59" s="29">
        <f>AO59+AP59</f>
        <v>58</v>
      </c>
      <c r="AR59" s="36">
        <f>AN59+AQ59</f>
        <v>162</v>
      </c>
      <c r="AS59" s="102">
        <v>59</v>
      </c>
      <c r="AT59" s="23">
        <v>45</v>
      </c>
      <c r="AU59" s="29">
        <f>AS59+AT59</f>
        <v>104</v>
      </c>
      <c r="AV59" s="102">
        <v>23</v>
      </c>
      <c r="AW59" s="23">
        <v>24</v>
      </c>
      <c r="AX59" s="29">
        <f>AV59+AW59</f>
        <v>47</v>
      </c>
      <c r="AY59" s="36">
        <f>AU59+AX59</f>
        <v>151</v>
      </c>
      <c r="AZ59" s="102">
        <v>210</v>
      </c>
      <c r="BA59" s="23">
        <v>155</v>
      </c>
      <c r="BB59" s="29">
        <f>AZ59+BA59</f>
        <v>365</v>
      </c>
      <c r="BC59" s="102">
        <v>30</v>
      </c>
      <c r="BD59" s="23">
        <v>32</v>
      </c>
      <c r="BE59" s="29">
        <f>BC59+BD59</f>
        <v>62</v>
      </c>
      <c r="BF59" s="36">
        <f>BB59+BE59</f>
        <v>427</v>
      </c>
      <c r="BG59" s="102">
        <v>170</v>
      </c>
      <c r="BH59" s="23">
        <v>115</v>
      </c>
      <c r="BI59" s="29">
        <f>BG59+BH59</f>
        <v>285</v>
      </c>
      <c r="BJ59" s="102">
        <v>39</v>
      </c>
      <c r="BK59" s="23">
        <v>46</v>
      </c>
      <c r="BL59" s="29">
        <f>BJ59+BK59</f>
        <v>85</v>
      </c>
      <c r="BM59" s="36">
        <f>BI59+BL59</f>
        <v>370</v>
      </c>
      <c r="BN59" s="102">
        <v>142</v>
      </c>
      <c r="BO59" s="23">
        <v>132</v>
      </c>
      <c r="BP59" s="29">
        <f>BN59+BO59</f>
        <v>274</v>
      </c>
      <c r="BQ59" s="102">
        <v>20</v>
      </c>
      <c r="BR59" s="23">
        <v>22</v>
      </c>
      <c r="BS59" s="29">
        <f>BQ59+BR59</f>
        <v>42</v>
      </c>
      <c r="BT59" s="36">
        <f>BP59+BS59</f>
        <v>316</v>
      </c>
      <c r="BU59" s="102"/>
      <c r="BV59" s="23"/>
      <c r="BW59" s="29">
        <f>BU59+BV59</f>
        <v>0</v>
      </c>
      <c r="BX59" s="102"/>
      <c r="BY59" s="23"/>
      <c r="BZ59" s="29">
        <f>BX59+BY59</f>
        <v>0</v>
      </c>
      <c r="CA59" s="36">
        <f>BW59+BZ59</f>
        <v>0</v>
      </c>
      <c r="CB59" s="102"/>
      <c r="CC59" s="23"/>
      <c r="CD59" s="29">
        <f>CB59+CC59</f>
        <v>0</v>
      </c>
      <c r="CE59" s="102"/>
      <c r="CF59" s="23"/>
      <c r="CG59" s="29">
        <f>CE59+CF59</f>
        <v>0</v>
      </c>
      <c r="CH59" s="36">
        <f>CD59+CG59</f>
        <v>0</v>
      </c>
      <c r="CI59" s="102"/>
      <c r="CJ59" s="23"/>
      <c r="CK59" s="29">
        <f>CI59+CJ59</f>
        <v>0</v>
      </c>
      <c r="CL59" s="102"/>
      <c r="CM59" s="23"/>
      <c r="CN59" s="29">
        <f>CL59+CM59</f>
        <v>0</v>
      </c>
      <c r="CO59" s="36">
        <f>CK59+CN59</f>
        <v>0</v>
      </c>
      <c r="CP59" s="102"/>
      <c r="CQ59" s="23"/>
      <c r="CR59" s="29">
        <f>CP59+CQ59</f>
        <v>0</v>
      </c>
      <c r="CS59" s="102"/>
      <c r="CT59" s="23"/>
      <c r="CU59" s="29">
        <f>CS59+CT59</f>
        <v>0</v>
      </c>
      <c r="CV59" s="36">
        <f>CR59+CU59</f>
        <v>0</v>
      </c>
      <c r="CW59" s="102"/>
      <c r="CX59" s="23"/>
      <c r="CY59" s="29">
        <f>CW59+CX59</f>
        <v>0</v>
      </c>
      <c r="CZ59" s="102"/>
      <c r="DA59" s="23"/>
      <c r="DB59" s="29">
        <f t="shared" si="1106"/>
        <v>0</v>
      </c>
      <c r="DC59" s="36">
        <f t="shared" si="1107"/>
        <v>0</v>
      </c>
      <c r="DD59" s="102"/>
      <c r="DE59" s="23"/>
      <c r="DF59" s="29">
        <f>DD59+DE59</f>
        <v>0</v>
      </c>
      <c r="DG59" s="102"/>
      <c r="DH59" s="23"/>
      <c r="DI59" s="29">
        <f t="shared" si="1109"/>
        <v>0</v>
      </c>
      <c r="DJ59" s="36">
        <f t="shared" si="1110"/>
        <v>0</v>
      </c>
      <c r="DK59" s="102"/>
      <c r="DL59" s="23"/>
      <c r="DM59" s="29">
        <f>DK59+DL59</f>
        <v>0</v>
      </c>
      <c r="DN59" s="102"/>
      <c r="DO59" s="23"/>
      <c r="DP59" s="29">
        <f t="shared" si="1112"/>
        <v>0</v>
      </c>
      <c r="DQ59" s="36">
        <f t="shared" si="1113"/>
        <v>0</v>
      </c>
      <c r="DR59" s="102"/>
      <c r="DS59" s="23"/>
      <c r="DT59" s="29">
        <f>DR59+DS59</f>
        <v>0</v>
      </c>
      <c r="DU59" s="102"/>
      <c r="DV59" s="23"/>
      <c r="DW59" s="29">
        <f t="shared" si="1115"/>
        <v>0</v>
      </c>
      <c r="DX59" s="36">
        <f t="shared" si="1116"/>
        <v>0</v>
      </c>
      <c r="DY59" s="102"/>
      <c r="DZ59" s="23"/>
      <c r="EA59" s="29">
        <f>DY59+DZ59</f>
        <v>0</v>
      </c>
      <c r="EB59" s="102"/>
      <c r="EC59" s="23"/>
      <c r="ED59" s="29">
        <f t="shared" si="1118"/>
        <v>0</v>
      </c>
      <c r="EE59" s="36">
        <f t="shared" si="1119"/>
        <v>0</v>
      </c>
      <c r="EF59" s="102"/>
      <c r="EG59" s="23"/>
      <c r="EH59" s="29">
        <f>EF59+EG59</f>
        <v>0</v>
      </c>
      <c r="EI59" s="102"/>
      <c r="EJ59" s="23"/>
      <c r="EK59" s="29">
        <f t="shared" si="1121"/>
        <v>0</v>
      </c>
      <c r="EL59" s="36">
        <f t="shared" si="1122"/>
        <v>0</v>
      </c>
      <c r="EM59" s="17">
        <f>C59+J59+Q59+X59+AE59+AL59+AS59+AZ59+BG59+BN59+BU59+CB59+CI59+CP59+CW59+DD59+DK59+DR59+DY59+EF59</f>
        <v>1005</v>
      </c>
      <c r="EN59" s="4">
        <f>D59+K59+R59+Y59+AF59+AM59+AT59+BA59+BH59+BO59+BV59+CC59+CJ59+CQ59+CX59+DE59+DL59+DS59+DZ59+EG59</f>
        <v>858</v>
      </c>
      <c r="EO59" s="29">
        <f>EM59+EN59</f>
        <v>1863</v>
      </c>
      <c r="EP59" s="17">
        <f>F59+M59+T59+AA59+AH59+AO59+AV59+BC59+BJ59+BQ59+BX59+CE59+CL59+CS59+CZ59+DG59+DN59+DU59+EB59+EI59</f>
        <v>172</v>
      </c>
      <c r="EQ59" s="4">
        <f>G59+N59+U59+AB59+AI59+AP59+AW59+BD59+BK59+BR59+BY59+CF59+CM59+CT59+DA59+DH59+DO59+DV59+EC59+EJ59</f>
        <v>222</v>
      </c>
      <c r="ER59" s="29">
        <f>EP59+EQ59</f>
        <v>394</v>
      </c>
      <c r="ES59" s="36">
        <f t="shared" si="1127"/>
        <v>2257</v>
      </c>
    </row>
    <row r="60" spans="1:149" ht="14.45" customHeight="1" x14ac:dyDescent="0.25">
      <c r="A60" s="187"/>
      <c r="B60" s="20" t="s">
        <v>22</v>
      </c>
      <c r="C60" s="24">
        <v>115</v>
      </c>
      <c r="D60" s="25">
        <v>115</v>
      </c>
      <c r="E60" s="30">
        <f>AVERAGE(C60:D60)</f>
        <v>115</v>
      </c>
      <c r="F60" s="24">
        <v>115</v>
      </c>
      <c r="G60" s="25">
        <v>115</v>
      </c>
      <c r="H60" s="30">
        <f>AVERAGE(F60:G60)</f>
        <v>115</v>
      </c>
      <c r="I60" s="37">
        <f>AVERAGE(E60,H60)</f>
        <v>115</v>
      </c>
      <c r="J60" s="24">
        <v>115</v>
      </c>
      <c r="K60" s="25">
        <v>115</v>
      </c>
      <c r="L60" s="30">
        <f>AVERAGE(J60:K60)</f>
        <v>115</v>
      </c>
      <c r="M60" s="24">
        <v>115</v>
      </c>
      <c r="N60" s="25">
        <v>115</v>
      </c>
      <c r="O60" s="30">
        <f>AVERAGE(M60:N60)</f>
        <v>115</v>
      </c>
      <c r="P60" s="37">
        <f>AVERAGE(L60,O60)</f>
        <v>115</v>
      </c>
      <c r="Q60" s="24">
        <v>115</v>
      </c>
      <c r="R60" s="25">
        <v>115</v>
      </c>
      <c r="S60" s="30">
        <f>AVERAGE(Q60:R60)</f>
        <v>115</v>
      </c>
      <c r="T60" s="24">
        <v>115</v>
      </c>
      <c r="U60" s="25">
        <v>115</v>
      </c>
      <c r="V60" s="30">
        <f>AVERAGE(T60:U60)</f>
        <v>115</v>
      </c>
      <c r="W60" s="37">
        <f>AVERAGE(S60,V60)</f>
        <v>115</v>
      </c>
      <c r="X60" s="24">
        <v>115</v>
      </c>
      <c r="Y60" s="25">
        <v>115</v>
      </c>
      <c r="Z60" s="30">
        <f>AVERAGE(X60:Y60)</f>
        <v>115</v>
      </c>
      <c r="AA60" s="24">
        <v>115</v>
      </c>
      <c r="AB60" s="25">
        <v>115</v>
      </c>
      <c r="AC60" s="30">
        <f>AVERAGE(AA60:AB60)</f>
        <v>115</v>
      </c>
      <c r="AD60" s="37">
        <f>AVERAGE(Z60,AC60)</f>
        <v>115</v>
      </c>
      <c r="AE60" s="24">
        <v>115</v>
      </c>
      <c r="AF60" s="25">
        <v>115</v>
      </c>
      <c r="AG60" s="30">
        <f>AVERAGE(AE60:AF60)</f>
        <v>115</v>
      </c>
      <c r="AH60" s="24">
        <v>115</v>
      </c>
      <c r="AI60" s="25">
        <v>115</v>
      </c>
      <c r="AJ60" s="30">
        <f>AVERAGE(AH60:AI60)</f>
        <v>115</v>
      </c>
      <c r="AK60" s="37">
        <f>AVERAGE(AG60,AJ60)</f>
        <v>115</v>
      </c>
      <c r="AL60" s="24">
        <v>115</v>
      </c>
      <c r="AM60" s="25">
        <v>115</v>
      </c>
      <c r="AN60" s="30">
        <f>AVERAGE(AL60:AM60)</f>
        <v>115</v>
      </c>
      <c r="AO60" s="24">
        <v>115</v>
      </c>
      <c r="AP60" s="25">
        <v>115</v>
      </c>
      <c r="AQ60" s="30">
        <f>AVERAGE(AO60:AP60)</f>
        <v>115</v>
      </c>
      <c r="AR60" s="37">
        <f>AVERAGE(AN60,AQ60)</f>
        <v>115</v>
      </c>
      <c r="AS60" s="24">
        <v>115</v>
      </c>
      <c r="AT60" s="25">
        <v>115</v>
      </c>
      <c r="AU60" s="30">
        <f>AVERAGE(AS60:AT60)</f>
        <v>115</v>
      </c>
      <c r="AV60" s="24">
        <v>115</v>
      </c>
      <c r="AW60" s="25">
        <v>115</v>
      </c>
      <c r="AX60" s="30">
        <f>AVERAGE(AV60:AW60)</f>
        <v>115</v>
      </c>
      <c r="AY60" s="37">
        <f>AVERAGE(AU60,AX60)</f>
        <v>115</v>
      </c>
      <c r="AZ60" s="175">
        <v>115</v>
      </c>
      <c r="BA60" s="25">
        <v>115</v>
      </c>
      <c r="BB60" s="30">
        <f>AVERAGE(AZ60:BA60)</f>
        <v>115</v>
      </c>
      <c r="BC60" s="175">
        <v>115</v>
      </c>
      <c r="BD60" s="25">
        <v>115</v>
      </c>
      <c r="BE60" s="30">
        <f>AVERAGE(BC60:BD60)</f>
        <v>115</v>
      </c>
      <c r="BF60" s="37">
        <f>AVERAGE(BB60,BE60)</f>
        <v>115</v>
      </c>
      <c r="BG60" s="175">
        <v>115</v>
      </c>
      <c r="BH60" s="25">
        <v>115</v>
      </c>
      <c r="BI60" s="30">
        <f>AVERAGE(BG60:BH60)</f>
        <v>115</v>
      </c>
      <c r="BJ60" s="175">
        <v>115</v>
      </c>
      <c r="BK60" s="25">
        <v>115</v>
      </c>
      <c r="BL60" s="30">
        <f>AVERAGE(BJ60:BK60)</f>
        <v>115</v>
      </c>
      <c r="BM60" s="37">
        <f>AVERAGE(BI60,BL60)</f>
        <v>115</v>
      </c>
      <c r="BN60" s="175">
        <v>115</v>
      </c>
      <c r="BO60" s="25">
        <v>115</v>
      </c>
      <c r="BP60" s="30">
        <f>AVERAGE(BN60:BO60)</f>
        <v>115</v>
      </c>
      <c r="BQ60" s="175">
        <v>115</v>
      </c>
      <c r="BR60" s="25">
        <v>115</v>
      </c>
      <c r="BS60" s="30">
        <f>AVERAGE(BQ60:BR60)</f>
        <v>115</v>
      </c>
      <c r="BT60" s="37">
        <f>AVERAGE(BP60,BS60)</f>
        <v>115</v>
      </c>
      <c r="BU60" s="175">
        <v>115</v>
      </c>
      <c r="BV60" s="25">
        <v>115</v>
      </c>
      <c r="BW60" s="30">
        <f>AVERAGE(BU60:BV60)</f>
        <v>115</v>
      </c>
      <c r="BX60" s="175">
        <v>115</v>
      </c>
      <c r="BY60" s="25">
        <v>115</v>
      </c>
      <c r="BZ60" s="30">
        <f>AVERAGE(BX60:BY60)</f>
        <v>115</v>
      </c>
      <c r="CA60" s="37">
        <f>AVERAGE(BW60,BZ60)</f>
        <v>115</v>
      </c>
      <c r="CB60" s="24">
        <v>115</v>
      </c>
      <c r="CC60" s="25">
        <v>115</v>
      </c>
      <c r="CD60" s="30">
        <f>AVERAGE(CB60:CC60)</f>
        <v>115</v>
      </c>
      <c r="CE60" s="24">
        <v>115</v>
      </c>
      <c r="CF60" s="25">
        <v>115</v>
      </c>
      <c r="CG60" s="30">
        <f>AVERAGE(CE60:CF60)</f>
        <v>115</v>
      </c>
      <c r="CH60" s="37">
        <f>AVERAGE(CD60,CG60)</f>
        <v>115</v>
      </c>
      <c r="CI60" s="24">
        <v>115</v>
      </c>
      <c r="CJ60" s="25">
        <v>115</v>
      </c>
      <c r="CK60" s="30">
        <f>AVERAGE(CI60:CJ60)</f>
        <v>115</v>
      </c>
      <c r="CL60" s="24">
        <v>115</v>
      </c>
      <c r="CM60" s="25">
        <v>115</v>
      </c>
      <c r="CN60" s="30">
        <f>AVERAGE(CL60:CM60)</f>
        <v>115</v>
      </c>
      <c r="CO60" s="37">
        <f>AVERAGE(CK60,CN60)</f>
        <v>115</v>
      </c>
      <c r="CP60" s="24">
        <v>115</v>
      </c>
      <c r="CQ60" s="25">
        <v>115</v>
      </c>
      <c r="CR60" s="30">
        <f>AVERAGE(CP60:CQ60)</f>
        <v>115</v>
      </c>
      <c r="CS60" s="24">
        <v>115</v>
      </c>
      <c r="CT60" s="25">
        <v>115</v>
      </c>
      <c r="CU60" s="30">
        <f>AVERAGE(CS60:CT60)</f>
        <v>115</v>
      </c>
      <c r="CV60" s="37">
        <f>AVERAGE(CR60,CU60)</f>
        <v>115</v>
      </c>
      <c r="CW60" s="175">
        <v>115</v>
      </c>
      <c r="CX60" s="25">
        <v>115</v>
      </c>
      <c r="CY60" s="30">
        <f>AVERAGE(CW60:CX60)</f>
        <v>115</v>
      </c>
      <c r="CZ60" s="175">
        <v>115</v>
      </c>
      <c r="DA60" s="25">
        <v>115</v>
      </c>
      <c r="DB60" s="30">
        <f>AVERAGE(CZ60:DA60)</f>
        <v>115</v>
      </c>
      <c r="DC60" s="37">
        <f>AVERAGE(CY60,DB60)</f>
        <v>115</v>
      </c>
      <c r="DD60" s="175">
        <v>115</v>
      </c>
      <c r="DE60" s="25">
        <v>115</v>
      </c>
      <c r="DF60" s="30">
        <f>AVERAGE(DD60:DE60)</f>
        <v>115</v>
      </c>
      <c r="DG60" s="175">
        <v>115</v>
      </c>
      <c r="DH60" s="25">
        <v>115</v>
      </c>
      <c r="DI60" s="30">
        <f>AVERAGE(DG60:DH60)</f>
        <v>115</v>
      </c>
      <c r="DJ60" s="37">
        <f>AVERAGE(DF60,DI60)</f>
        <v>115</v>
      </c>
      <c r="DK60" s="175">
        <v>115</v>
      </c>
      <c r="DL60" s="25">
        <v>115</v>
      </c>
      <c r="DM60" s="30">
        <f>AVERAGE(DK60:DL60)</f>
        <v>115</v>
      </c>
      <c r="DN60" s="175">
        <v>115</v>
      </c>
      <c r="DO60" s="25">
        <v>115</v>
      </c>
      <c r="DP60" s="30">
        <f>AVERAGE(DN60:DO60)</f>
        <v>115</v>
      </c>
      <c r="DQ60" s="37">
        <f>AVERAGE(DM60,DP60)</f>
        <v>115</v>
      </c>
      <c r="DR60" s="175">
        <v>115</v>
      </c>
      <c r="DS60" s="25">
        <v>115</v>
      </c>
      <c r="DT60" s="30">
        <f>AVERAGE(DR60:DS60)</f>
        <v>115</v>
      </c>
      <c r="DU60" s="175">
        <v>115</v>
      </c>
      <c r="DV60" s="25">
        <v>115</v>
      </c>
      <c r="DW60" s="30">
        <f>AVERAGE(DU60:DV60)</f>
        <v>115</v>
      </c>
      <c r="DX60" s="37">
        <f>AVERAGE(DT60,DW60)</f>
        <v>115</v>
      </c>
      <c r="DY60" s="175">
        <v>115</v>
      </c>
      <c r="DZ60" s="25">
        <v>115</v>
      </c>
      <c r="EA60" s="30">
        <f>AVERAGE(DY60:DZ60)</f>
        <v>115</v>
      </c>
      <c r="EB60" s="175">
        <v>115</v>
      </c>
      <c r="EC60" s="25">
        <v>115</v>
      </c>
      <c r="ED60" s="30">
        <f>AVERAGE(EB60:EC60)</f>
        <v>115</v>
      </c>
      <c r="EE60" s="37">
        <f>AVERAGE(EA60,ED60)</f>
        <v>115</v>
      </c>
      <c r="EF60" s="175">
        <v>115</v>
      </c>
      <c r="EG60" s="25">
        <v>115</v>
      </c>
      <c r="EH60" s="30">
        <f>AVERAGE(EF60:EG60)</f>
        <v>115</v>
      </c>
      <c r="EI60" s="175">
        <v>115</v>
      </c>
      <c r="EJ60" s="25">
        <v>115</v>
      </c>
      <c r="EK60" s="30">
        <f>AVERAGE(EI60:EJ60)</f>
        <v>115</v>
      </c>
      <c r="EL60" s="37">
        <f>AVERAGE(EH60,EK60)</f>
        <v>115</v>
      </c>
      <c r="EM60" s="24">
        <v>115</v>
      </c>
      <c r="EN60" s="25">
        <v>115</v>
      </c>
      <c r="EO60" s="30">
        <v>115</v>
      </c>
      <c r="EP60" s="24">
        <v>115</v>
      </c>
      <c r="EQ60" s="25">
        <v>115</v>
      </c>
      <c r="ER60" s="30">
        <v>115</v>
      </c>
      <c r="ES60" s="37">
        <v>115</v>
      </c>
    </row>
    <row r="61" spans="1:149" ht="15" customHeight="1" thickBot="1" x14ac:dyDescent="0.3">
      <c r="A61" s="188"/>
      <c r="B61" s="16" t="s">
        <v>6</v>
      </c>
      <c r="C61" s="26">
        <f>C60*C59</f>
        <v>6900</v>
      </c>
      <c r="D61" s="27">
        <f>D60*D59</f>
        <v>5980</v>
      </c>
      <c r="E61" s="28">
        <f t="shared" ref="E61" si="1128">C61+D61</f>
        <v>12880</v>
      </c>
      <c r="F61" s="26">
        <f>F60*F59</f>
        <v>0</v>
      </c>
      <c r="G61" s="27">
        <f>G60*G59</f>
        <v>0</v>
      </c>
      <c r="H61" s="28">
        <f t="shared" ref="H61" si="1129">F61+G61</f>
        <v>0</v>
      </c>
      <c r="I61" s="38">
        <f t="shared" si="47"/>
        <v>12880</v>
      </c>
      <c r="J61" s="26">
        <f>J60*J59</f>
        <v>28520</v>
      </c>
      <c r="K61" s="27">
        <f>K60*K59</f>
        <v>30360</v>
      </c>
      <c r="L61" s="28">
        <f t="shared" ref="L61" si="1130">J61+K61</f>
        <v>58880</v>
      </c>
      <c r="M61" s="26">
        <f>M60*M59</f>
        <v>4600</v>
      </c>
      <c r="N61" s="27">
        <f>N60*N59</f>
        <v>6900</v>
      </c>
      <c r="O61" s="28">
        <f t="shared" ref="O61" si="1131">M61+N61</f>
        <v>11500</v>
      </c>
      <c r="P61" s="38">
        <f t="shared" ref="P61" si="1132">L61+O61</f>
        <v>70380</v>
      </c>
      <c r="Q61" s="26">
        <f>Q60*Q59</f>
        <v>6325</v>
      </c>
      <c r="R61" s="27">
        <f>R60*R59</f>
        <v>5980</v>
      </c>
      <c r="S61" s="28">
        <f t="shared" ref="S61" si="1133">Q61+R61</f>
        <v>12305</v>
      </c>
      <c r="T61" s="26">
        <f>T60*T59</f>
        <v>0</v>
      </c>
      <c r="U61" s="27">
        <f>U60*U59</f>
        <v>0</v>
      </c>
      <c r="V61" s="28">
        <f t="shared" ref="V61" si="1134">T61+U61</f>
        <v>0</v>
      </c>
      <c r="W61" s="38">
        <f t="shared" ref="W61" si="1135">S61+V61</f>
        <v>12305</v>
      </c>
      <c r="X61" s="26">
        <f>X60*X59</f>
        <v>0</v>
      </c>
      <c r="Y61" s="27">
        <f>Y60*Y59</f>
        <v>0</v>
      </c>
      <c r="Z61" s="28">
        <f t="shared" ref="Z61" si="1136">X61+Y61</f>
        <v>0</v>
      </c>
      <c r="AA61" s="26">
        <f>AA60*AA59</f>
        <v>0</v>
      </c>
      <c r="AB61" s="27">
        <f>AB60*AB59</f>
        <v>0</v>
      </c>
      <c r="AC61" s="28">
        <f t="shared" ref="AC61" si="1137">AA61+AB61</f>
        <v>0</v>
      </c>
      <c r="AD61" s="38">
        <f t="shared" ref="AD61" si="1138">Z61+AC61</f>
        <v>0</v>
      </c>
      <c r="AE61" s="26">
        <f>AE60*AE59</f>
        <v>0</v>
      </c>
      <c r="AF61" s="27">
        <f>AF60*AF59</f>
        <v>0</v>
      </c>
      <c r="AG61" s="28">
        <f t="shared" ref="AG61" si="1139">AE61+AF61</f>
        <v>0</v>
      </c>
      <c r="AH61" s="26">
        <f>AH60*AH59</f>
        <v>0</v>
      </c>
      <c r="AI61" s="27">
        <f>AI60*AI59</f>
        <v>0</v>
      </c>
      <c r="AJ61" s="28">
        <f t="shared" ref="AJ61" si="1140">AH61+AI61</f>
        <v>0</v>
      </c>
      <c r="AK61" s="38">
        <f t="shared" ref="AK61" si="1141">AG61+AJ61</f>
        <v>0</v>
      </c>
      <c r="AL61" s="26">
        <f>AL60*AL59</f>
        <v>7015</v>
      </c>
      <c r="AM61" s="27">
        <f>AM60*AM59</f>
        <v>4945</v>
      </c>
      <c r="AN61" s="28">
        <f t="shared" ref="AN61" si="1142">AL61+AM61</f>
        <v>11960</v>
      </c>
      <c r="AO61" s="26">
        <f>AO60*AO59</f>
        <v>2300</v>
      </c>
      <c r="AP61" s="27">
        <f>AP60*AP59</f>
        <v>4370</v>
      </c>
      <c r="AQ61" s="28">
        <f t="shared" ref="AQ61" si="1143">AO61+AP61</f>
        <v>6670</v>
      </c>
      <c r="AR61" s="38">
        <f t="shared" ref="AR61" si="1144">AN61+AQ61</f>
        <v>18630</v>
      </c>
      <c r="AS61" s="26">
        <f>AS60*AS59</f>
        <v>6785</v>
      </c>
      <c r="AT61" s="27">
        <f>AT60*AT59</f>
        <v>5175</v>
      </c>
      <c r="AU61" s="28">
        <f t="shared" ref="AU61" si="1145">AS61+AT61</f>
        <v>11960</v>
      </c>
      <c r="AV61" s="26">
        <f>AV60*AV59</f>
        <v>2645</v>
      </c>
      <c r="AW61" s="27">
        <f>AW60*AW59</f>
        <v>2760</v>
      </c>
      <c r="AX61" s="28">
        <f t="shared" ref="AX61" si="1146">AV61+AW61</f>
        <v>5405</v>
      </c>
      <c r="AY61" s="38">
        <f t="shared" ref="AY61" si="1147">AU61+AX61</f>
        <v>17365</v>
      </c>
      <c r="AZ61" s="176">
        <f>AZ60*AZ59</f>
        <v>24150</v>
      </c>
      <c r="BA61" s="27">
        <f>BA60*BA59</f>
        <v>17825</v>
      </c>
      <c r="BB61" s="28">
        <f t="shared" ref="BB61" si="1148">AZ61+BA61</f>
        <v>41975</v>
      </c>
      <c r="BC61" s="176">
        <f>BC60*BC59</f>
        <v>3450</v>
      </c>
      <c r="BD61" s="27">
        <f>BD60*BD59</f>
        <v>3680</v>
      </c>
      <c r="BE61" s="28">
        <f t="shared" ref="BE61" si="1149">BC61+BD61</f>
        <v>7130</v>
      </c>
      <c r="BF61" s="38">
        <f t="shared" ref="BF61" si="1150">BB61+BE61</f>
        <v>49105</v>
      </c>
      <c r="BG61" s="176">
        <f>BG60*BG59</f>
        <v>19550</v>
      </c>
      <c r="BH61" s="27">
        <f>BH60*BH59</f>
        <v>13225</v>
      </c>
      <c r="BI61" s="28">
        <f t="shared" ref="BI61" si="1151">BG61+BH61</f>
        <v>32775</v>
      </c>
      <c r="BJ61" s="176">
        <f>BJ60*BJ59</f>
        <v>4485</v>
      </c>
      <c r="BK61" s="27">
        <f>BK60*BK59</f>
        <v>5290</v>
      </c>
      <c r="BL61" s="28">
        <f t="shared" ref="BL61" si="1152">BJ61+BK61</f>
        <v>9775</v>
      </c>
      <c r="BM61" s="38">
        <f t="shared" ref="BM61" si="1153">BI61+BL61</f>
        <v>42550</v>
      </c>
      <c r="BN61" s="176">
        <f>BN60*BN59</f>
        <v>16330</v>
      </c>
      <c r="BO61" s="27">
        <f>BO60*BO59</f>
        <v>15180</v>
      </c>
      <c r="BP61" s="28">
        <f t="shared" ref="BP61" si="1154">BN61+BO61</f>
        <v>31510</v>
      </c>
      <c r="BQ61" s="176">
        <f>BQ60*BQ59</f>
        <v>2300</v>
      </c>
      <c r="BR61" s="27">
        <f>BR60*BR59</f>
        <v>2530</v>
      </c>
      <c r="BS61" s="28">
        <f t="shared" ref="BS61" si="1155">BQ61+BR61</f>
        <v>4830</v>
      </c>
      <c r="BT61" s="38">
        <f t="shared" ref="BT61" si="1156">BP61+BS61</f>
        <v>36340</v>
      </c>
      <c r="BU61" s="176">
        <f>BU60*BU59</f>
        <v>0</v>
      </c>
      <c r="BV61" s="27">
        <f>BV60*BV59</f>
        <v>0</v>
      </c>
      <c r="BW61" s="28">
        <f t="shared" ref="BW61" si="1157">BU61+BV61</f>
        <v>0</v>
      </c>
      <c r="BX61" s="176">
        <f>BX60*BX59</f>
        <v>0</v>
      </c>
      <c r="BY61" s="27">
        <f>BY60*BY59</f>
        <v>0</v>
      </c>
      <c r="BZ61" s="28">
        <f t="shared" ref="BZ61" si="1158">BX61+BY61</f>
        <v>0</v>
      </c>
      <c r="CA61" s="38">
        <f t="shared" ref="CA61" si="1159">BW61+BZ61</f>
        <v>0</v>
      </c>
      <c r="CB61" s="26">
        <f>CB60*CB59</f>
        <v>0</v>
      </c>
      <c r="CC61" s="27">
        <f>CC60*CC59</f>
        <v>0</v>
      </c>
      <c r="CD61" s="28">
        <f t="shared" ref="CD61" si="1160">CB61+CC61</f>
        <v>0</v>
      </c>
      <c r="CE61" s="26">
        <f>CE60*CE59</f>
        <v>0</v>
      </c>
      <c r="CF61" s="27">
        <f>CF60*CF59</f>
        <v>0</v>
      </c>
      <c r="CG61" s="28">
        <f t="shared" ref="CG61" si="1161">CE61+CF61</f>
        <v>0</v>
      </c>
      <c r="CH61" s="38">
        <f t="shared" ref="CH61" si="1162">CD61+CG61</f>
        <v>0</v>
      </c>
      <c r="CI61" s="26">
        <f>CI60*CI59</f>
        <v>0</v>
      </c>
      <c r="CJ61" s="27">
        <f>CJ60*CJ59</f>
        <v>0</v>
      </c>
      <c r="CK61" s="28">
        <f t="shared" ref="CK61" si="1163">CI61+CJ61</f>
        <v>0</v>
      </c>
      <c r="CL61" s="26">
        <f>CL60*CL59</f>
        <v>0</v>
      </c>
      <c r="CM61" s="27">
        <f>CM60*CM59</f>
        <v>0</v>
      </c>
      <c r="CN61" s="28">
        <f t="shared" ref="CN61" si="1164">CL61+CM61</f>
        <v>0</v>
      </c>
      <c r="CO61" s="38">
        <f t="shared" ref="CO61" si="1165">CK61+CN61</f>
        <v>0</v>
      </c>
      <c r="CP61" s="26">
        <f>CP60*CP59</f>
        <v>0</v>
      </c>
      <c r="CQ61" s="27">
        <f>CQ60*CQ59</f>
        <v>0</v>
      </c>
      <c r="CR61" s="28">
        <f t="shared" ref="CR61" si="1166">CP61+CQ61</f>
        <v>0</v>
      </c>
      <c r="CS61" s="26">
        <f>CS60*CS59</f>
        <v>0</v>
      </c>
      <c r="CT61" s="27">
        <f>CT60*CT59</f>
        <v>0</v>
      </c>
      <c r="CU61" s="28">
        <f t="shared" ref="CU61" si="1167">CS61+CT61</f>
        <v>0</v>
      </c>
      <c r="CV61" s="38">
        <f t="shared" ref="CV61" si="1168">CR61+CU61</f>
        <v>0</v>
      </c>
      <c r="CW61" s="176">
        <f>CW60*CW59</f>
        <v>0</v>
      </c>
      <c r="CX61" s="27">
        <f>CX60*CX59</f>
        <v>0</v>
      </c>
      <c r="CY61" s="28">
        <f t="shared" ref="CY61" si="1169">CW61+CX61</f>
        <v>0</v>
      </c>
      <c r="CZ61" s="176">
        <f>CZ60*CZ59</f>
        <v>0</v>
      </c>
      <c r="DA61" s="27">
        <f>DA60*DA59</f>
        <v>0</v>
      </c>
      <c r="DB61" s="28">
        <f t="shared" ref="DB61:DB62" si="1170">CZ61+DA61</f>
        <v>0</v>
      </c>
      <c r="DC61" s="38">
        <f t="shared" ref="DC61:DC62" si="1171">CY61+DB61</f>
        <v>0</v>
      </c>
      <c r="DD61" s="176">
        <f>DD60*DD59</f>
        <v>0</v>
      </c>
      <c r="DE61" s="27">
        <f>DE60*DE59</f>
        <v>0</v>
      </c>
      <c r="DF61" s="28">
        <f t="shared" ref="DF61" si="1172">DD61+DE61</f>
        <v>0</v>
      </c>
      <c r="DG61" s="176">
        <f>DG60*DG59</f>
        <v>0</v>
      </c>
      <c r="DH61" s="27">
        <f>DH60*DH59</f>
        <v>0</v>
      </c>
      <c r="DI61" s="28">
        <f t="shared" ref="DI61:DI62" si="1173">DG61+DH61</f>
        <v>0</v>
      </c>
      <c r="DJ61" s="38">
        <f t="shared" ref="DJ61:DJ62" si="1174">DF61+DI61</f>
        <v>0</v>
      </c>
      <c r="DK61" s="176">
        <f>DK60*DK59</f>
        <v>0</v>
      </c>
      <c r="DL61" s="27">
        <f>DL60*DL59</f>
        <v>0</v>
      </c>
      <c r="DM61" s="28">
        <f t="shared" ref="DM61" si="1175">DK61+DL61</f>
        <v>0</v>
      </c>
      <c r="DN61" s="176">
        <f>DN60*DN59</f>
        <v>0</v>
      </c>
      <c r="DO61" s="27">
        <f>DO60*DO59</f>
        <v>0</v>
      </c>
      <c r="DP61" s="28">
        <f t="shared" ref="DP61:DP62" si="1176">DN61+DO61</f>
        <v>0</v>
      </c>
      <c r="DQ61" s="38">
        <f t="shared" ref="DQ61:DQ62" si="1177">DM61+DP61</f>
        <v>0</v>
      </c>
      <c r="DR61" s="176">
        <f>DR60*DR59</f>
        <v>0</v>
      </c>
      <c r="DS61" s="27">
        <f>DS60*DS59</f>
        <v>0</v>
      </c>
      <c r="DT61" s="28">
        <f t="shared" ref="DT61" si="1178">DR61+DS61</f>
        <v>0</v>
      </c>
      <c r="DU61" s="176">
        <f>DU60*DU59</f>
        <v>0</v>
      </c>
      <c r="DV61" s="27">
        <f>DV60*DV59</f>
        <v>0</v>
      </c>
      <c r="DW61" s="28">
        <f t="shared" ref="DW61:DW62" si="1179">DU61+DV61</f>
        <v>0</v>
      </c>
      <c r="DX61" s="38">
        <f t="shared" ref="DX61:DX62" si="1180">DT61+DW61</f>
        <v>0</v>
      </c>
      <c r="DY61" s="176">
        <f>DY60*DY59</f>
        <v>0</v>
      </c>
      <c r="DZ61" s="27">
        <f>DZ60*DZ59</f>
        <v>0</v>
      </c>
      <c r="EA61" s="28">
        <f t="shared" ref="EA61" si="1181">DY61+DZ61</f>
        <v>0</v>
      </c>
      <c r="EB61" s="176">
        <f>EB60*EB59</f>
        <v>0</v>
      </c>
      <c r="EC61" s="27">
        <f>EC60*EC59</f>
        <v>0</v>
      </c>
      <c r="ED61" s="28">
        <f t="shared" ref="ED61:ED62" si="1182">EB61+EC61</f>
        <v>0</v>
      </c>
      <c r="EE61" s="38">
        <f t="shared" ref="EE61:EE62" si="1183">EA61+ED61</f>
        <v>0</v>
      </c>
      <c r="EF61" s="176">
        <f>EF60*EF59</f>
        <v>0</v>
      </c>
      <c r="EG61" s="27">
        <f>EG60*EG59</f>
        <v>0</v>
      </c>
      <c r="EH61" s="28">
        <f t="shared" ref="EH61" si="1184">EF61+EG61</f>
        <v>0</v>
      </c>
      <c r="EI61" s="176">
        <f>EI60*EI59</f>
        <v>0</v>
      </c>
      <c r="EJ61" s="27">
        <f>EJ60*EJ59</f>
        <v>0</v>
      </c>
      <c r="EK61" s="28">
        <f t="shared" ref="EK61:EK62" si="1185">EI61+EJ61</f>
        <v>0</v>
      </c>
      <c r="EL61" s="38">
        <f t="shared" ref="EL61:EL62" si="1186">EH61+EK61</f>
        <v>0</v>
      </c>
      <c r="EM61" s="26">
        <f t="shared" ref="EM61:EN61" si="1187">EM60*EM59</f>
        <v>115575</v>
      </c>
      <c r="EN61" s="27">
        <f t="shared" si="1187"/>
        <v>98670</v>
      </c>
      <c r="EO61" s="28">
        <f t="shared" ref="EO61" si="1188">EM61+EN61</f>
        <v>214245</v>
      </c>
      <c r="EP61" s="26">
        <f t="shared" ref="EP61:EQ61" si="1189">EP60*EP59</f>
        <v>19780</v>
      </c>
      <c r="EQ61" s="27">
        <f t="shared" si="1189"/>
        <v>25530</v>
      </c>
      <c r="ER61" s="28">
        <f t="shared" ref="ER61:ER62" si="1190">EP61+EQ61</f>
        <v>45310</v>
      </c>
      <c r="ES61" s="38">
        <f t="shared" ref="ES61:ES62" si="1191">EO61+ER61</f>
        <v>259555</v>
      </c>
    </row>
    <row r="62" spans="1:149" ht="14.45" customHeight="1" x14ac:dyDescent="0.25">
      <c r="A62" s="186">
        <v>45317</v>
      </c>
      <c r="B62" s="15" t="s">
        <v>5</v>
      </c>
      <c r="C62" s="102">
        <v>60</v>
      </c>
      <c r="D62" s="23">
        <v>51</v>
      </c>
      <c r="E62" s="29">
        <f>C62+D62</f>
        <v>111</v>
      </c>
      <c r="F62" s="102"/>
      <c r="G62" s="23"/>
      <c r="H62" s="29">
        <f>F62+G62</f>
        <v>0</v>
      </c>
      <c r="I62" s="36">
        <f>E62+H62</f>
        <v>111</v>
      </c>
      <c r="J62" s="102">
        <v>248</v>
      </c>
      <c r="K62" s="23">
        <v>264</v>
      </c>
      <c r="L62" s="18">
        <f>J62+K62</f>
        <v>512</v>
      </c>
      <c r="M62" s="102">
        <v>43</v>
      </c>
      <c r="N62" s="23">
        <v>60</v>
      </c>
      <c r="O62" s="29">
        <f>M62+N62</f>
        <v>103</v>
      </c>
      <c r="P62" s="36">
        <f>L62+O62</f>
        <v>615</v>
      </c>
      <c r="Q62" s="102">
        <v>53</v>
      </c>
      <c r="R62" s="23">
        <v>52</v>
      </c>
      <c r="S62" s="29">
        <f>Q62+R62</f>
        <v>105</v>
      </c>
      <c r="T62" s="102"/>
      <c r="U62" s="23"/>
      <c r="V62" s="29">
        <f>T62+U62</f>
        <v>0</v>
      </c>
      <c r="W62" s="36">
        <f>S62+V62</f>
        <v>105</v>
      </c>
      <c r="X62" s="102"/>
      <c r="Y62" s="23"/>
      <c r="Z62" s="29">
        <f>X62+Y62</f>
        <v>0</v>
      </c>
      <c r="AA62" s="102"/>
      <c r="AB62" s="23"/>
      <c r="AC62" s="29">
        <f>AA62+AB62</f>
        <v>0</v>
      </c>
      <c r="AD62" s="36">
        <f>Z62+AC62</f>
        <v>0</v>
      </c>
      <c r="AE62" s="102"/>
      <c r="AF62" s="23"/>
      <c r="AG62" s="29">
        <f>AE62+AF62</f>
        <v>0</v>
      </c>
      <c r="AH62" s="102"/>
      <c r="AI62" s="23"/>
      <c r="AJ62" s="29">
        <f>AH62+AI62</f>
        <v>0</v>
      </c>
      <c r="AK62" s="36">
        <f>AG62+AJ62</f>
        <v>0</v>
      </c>
      <c r="AL62" s="102">
        <v>54</v>
      </c>
      <c r="AM62" s="23">
        <v>42</v>
      </c>
      <c r="AN62" s="29">
        <f>AL62+AM62</f>
        <v>96</v>
      </c>
      <c r="AO62" s="102">
        <v>22</v>
      </c>
      <c r="AP62" s="23">
        <v>39</v>
      </c>
      <c r="AQ62" s="29">
        <f>AO62+AP62</f>
        <v>61</v>
      </c>
      <c r="AR62" s="36">
        <f>AN62+AQ62</f>
        <v>157</v>
      </c>
      <c r="AS62" s="102">
        <v>55</v>
      </c>
      <c r="AT62" s="23">
        <v>42</v>
      </c>
      <c r="AU62" s="29">
        <f>AS62+AT62</f>
        <v>97</v>
      </c>
      <c r="AV62" s="102">
        <v>24</v>
      </c>
      <c r="AW62" s="23">
        <v>24</v>
      </c>
      <c r="AX62" s="29">
        <f>AV62+AW62</f>
        <v>48</v>
      </c>
      <c r="AY62" s="36">
        <f>AU62+AX62</f>
        <v>145</v>
      </c>
      <c r="AZ62" s="102">
        <v>210</v>
      </c>
      <c r="BA62" s="23">
        <v>151</v>
      </c>
      <c r="BB62" s="29">
        <f>AZ62+BA62</f>
        <v>361</v>
      </c>
      <c r="BC62" s="102">
        <v>29</v>
      </c>
      <c r="BD62" s="23">
        <v>33</v>
      </c>
      <c r="BE62" s="29">
        <f>BC62+BD62</f>
        <v>62</v>
      </c>
      <c r="BF62" s="36">
        <f>BB62+BE62</f>
        <v>423</v>
      </c>
      <c r="BG62" s="102">
        <v>166</v>
      </c>
      <c r="BH62" s="23">
        <v>119</v>
      </c>
      <c r="BI62" s="29">
        <f>BG62+BH62</f>
        <v>285</v>
      </c>
      <c r="BJ62" s="102">
        <v>39</v>
      </c>
      <c r="BK62" s="23">
        <v>47</v>
      </c>
      <c r="BL62" s="29">
        <f>BJ62+BK62</f>
        <v>86</v>
      </c>
      <c r="BM62" s="36">
        <f>BI62+BL62</f>
        <v>371</v>
      </c>
      <c r="BN62" s="102">
        <v>144</v>
      </c>
      <c r="BO62" s="23">
        <v>135</v>
      </c>
      <c r="BP62" s="29">
        <f>BN62+BO62</f>
        <v>279</v>
      </c>
      <c r="BQ62" s="102">
        <v>21</v>
      </c>
      <c r="BR62" s="23">
        <v>24</v>
      </c>
      <c r="BS62" s="29">
        <f>BQ62+BR62</f>
        <v>45</v>
      </c>
      <c r="BT62" s="36">
        <f>BP62+BS62</f>
        <v>324</v>
      </c>
      <c r="BU62" s="102"/>
      <c r="BV62" s="23"/>
      <c r="BW62" s="29">
        <f>BU62+BV62</f>
        <v>0</v>
      </c>
      <c r="BX62" s="102"/>
      <c r="BY62" s="23"/>
      <c r="BZ62" s="29">
        <f>BX62+BY62</f>
        <v>0</v>
      </c>
      <c r="CA62" s="36">
        <f>BW62+BZ62</f>
        <v>0</v>
      </c>
      <c r="CB62" s="102"/>
      <c r="CC62" s="23"/>
      <c r="CD62" s="29">
        <f>CB62+CC62</f>
        <v>0</v>
      </c>
      <c r="CE62" s="102"/>
      <c r="CF62" s="23"/>
      <c r="CG62" s="29">
        <f>CE62+CF62</f>
        <v>0</v>
      </c>
      <c r="CH62" s="36">
        <f>CD62+CG62</f>
        <v>0</v>
      </c>
      <c r="CI62" s="102"/>
      <c r="CJ62" s="23"/>
      <c r="CK62" s="29">
        <f>CI62+CJ62</f>
        <v>0</v>
      </c>
      <c r="CL62" s="102"/>
      <c r="CM62" s="23"/>
      <c r="CN62" s="29">
        <f>CL62+CM62</f>
        <v>0</v>
      </c>
      <c r="CO62" s="36">
        <f>CK62+CN62</f>
        <v>0</v>
      </c>
      <c r="CP62" s="102"/>
      <c r="CQ62" s="23"/>
      <c r="CR62" s="29">
        <f>CP62+CQ62</f>
        <v>0</v>
      </c>
      <c r="CS62" s="102"/>
      <c r="CT62" s="23"/>
      <c r="CU62" s="29">
        <f>CS62+CT62</f>
        <v>0</v>
      </c>
      <c r="CV62" s="36">
        <f>CR62+CU62</f>
        <v>0</v>
      </c>
      <c r="CW62" s="102"/>
      <c r="CX62" s="23"/>
      <c r="CY62" s="29">
        <f>CW62+CX62</f>
        <v>0</v>
      </c>
      <c r="CZ62" s="102"/>
      <c r="DA62" s="23"/>
      <c r="DB62" s="29">
        <f t="shared" si="1170"/>
        <v>0</v>
      </c>
      <c r="DC62" s="36">
        <f t="shared" si="1171"/>
        <v>0</v>
      </c>
      <c r="DD62" s="102"/>
      <c r="DE62" s="23"/>
      <c r="DF62" s="29">
        <f>DD62+DE62</f>
        <v>0</v>
      </c>
      <c r="DG62" s="102"/>
      <c r="DH62" s="23"/>
      <c r="DI62" s="29">
        <f t="shared" si="1173"/>
        <v>0</v>
      </c>
      <c r="DJ62" s="36">
        <f t="shared" si="1174"/>
        <v>0</v>
      </c>
      <c r="DK62" s="102"/>
      <c r="DL62" s="23"/>
      <c r="DM62" s="29">
        <f>DK62+DL62</f>
        <v>0</v>
      </c>
      <c r="DN62" s="102"/>
      <c r="DO62" s="23"/>
      <c r="DP62" s="29">
        <f t="shared" si="1176"/>
        <v>0</v>
      </c>
      <c r="DQ62" s="36">
        <f t="shared" si="1177"/>
        <v>0</v>
      </c>
      <c r="DR62" s="102"/>
      <c r="DS62" s="23"/>
      <c r="DT62" s="29">
        <f>DR62+DS62</f>
        <v>0</v>
      </c>
      <c r="DU62" s="102"/>
      <c r="DV62" s="23"/>
      <c r="DW62" s="29">
        <f t="shared" si="1179"/>
        <v>0</v>
      </c>
      <c r="DX62" s="36">
        <f t="shared" si="1180"/>
        <v>0</v>
      </c>
      <c r="DY62" s="102"/>
      <c r="DZ62" s="23"/>
      <c r="EA62" s="29">
        <f>DY62+DZ62</f>
        <v>0</v>
      </c>
      <c r="EB62" s="102"/>
      <c r="EC62" s="23"/>
      <c r="ED62" s="29">
        <f t="shared" si="1182"/>
        <v>0</v>
      </c>
      <c r="EE62" s="36">
        <f t="shared" si="1183"/>
        <v>0</v>
      </c>
      <c r="EF62" s="102"/>
      <c r="EG62" s="23"/>
      <c r="EH62" s="29">
        <f>EF62+EG62</f>
        <v>0</v>
      </c>
      <c r="EI62" s="102"/>
      <c r="EJ62" s="23"/>
      <c r="EK62" s="29">
        <f t="shared" si="1185"/>
        <v>0</v>
      </c>
      <c r="EL62" s="36">
        <f t="shared" si="1186"/>
        <v>0</v>
      </c>
      <c r="EM62" s="17">
        <f>C62+J62+Q62+X62+AE62+AL62+AS62+AZ62+BG62+BN62+BU62+CB62+CI62+CP62+CW62+DD62+DK62+DR62+DY62+EF62</f>
        <v>990</v>
      </c>
      <c r="EN62" s="4">
        <f>D62+K62+R62+Y62+AF62+AM62+AT62+BA62+BH62+BO62+BV62+CC62+CJ62+CQ62+CX62+DE62+DL62+DS62+DZ62+EG62</f>
        <v>856</v>
      </c>
      <c r="EO62" s="29">
        <f>EM62+EN62</f>
        <v>1846</v>
      </c>
      <c r="EP62" s="17">
        <f>F62+M62+T62+AA62+AH62+AO62+AV62+BC62+BJ62+BQ62+BX62+CE62+CL62+CS62+CZ62+DG62+DN62+DU62+EB62+EI62</f>
        <v>178</v>
      </c>
      <c r="EQ62" s="4">
        <f>G62+N62+U62+AB62+AI62+AP62+AW62+BD62+BK62+BR62+BY62+CF62+CM62+CT62+DA62+DH62+DO62+DV62+EC62+EJ62</f>
        <v>227</v>
      </c>
      <c r="ER62" s="29">
        <f t="shared" si="1190"/>
        <v>405</v>
      </c>
      <c r="ES62" s="36">
        <f t="shared" si="1191"/>
        <v>2251</v>
      </c>
    </row>
    <row r="63" spans="1:149" ht="14.45" customHeight="1" x14ac:dyDescent="0.25">
      <c r="A63" s="187"/>
      <c r="B63" s="20" t="s">
        <v>22</v>
      </c>
      <c r="C63" s="24">
        <v>115</v>
      </c>
      <c r="D63" s="25">
        <v>115</v>
      </c>
      <c r="E63" s="30">
        <f>AVERAGE(C63:D63)</f>
        <v>115</v>
      </c>
      <c r="F63" s="24">
        <v>115</v>
      </c>
      <c r="G63" s="25">
        <v>115</v>
      </c>
      <c r="H63" s="30">
        <f>AVERAGE(F63:G63)</f>
        <v>115</v>
      </c>
      <c r="I63" s="37">
        <f>AVERAGE(E63,H63)</f>
        <v>115</v>
      </c>
      <c r="J63" s="24">
        <v>115</v>
      </c>
      <c r="K63" s="25">
        <v>115</v>
      </c>
      <c r="L63" s="30">
        <f>AVERAGE(J63:K63)</f>
        <v>115</v>
      </c>
      <c r="M63" s="24">
        <v>115</v>
      </c>
      <c r="N63" s="25">
        <v>115</v>
      </c>
      <c r="O63" s="30">
        <f>AVERAGE(M63:N63)</f>
        <v>115</v>
      </c>
      <c r="P63" s="37">
        <f>AVERAGE(L63,O63)</f>
        <v>115</v>
      </c>
      <c r="Q63" s="24">
        <v>115</v>
      </c>
      <c r="R63" s="25">
        <v>115</v>
      </c>
      <c r="S63" s="30">
        <f>AVERAGE(Q63:R63)</f>
        <v>115</v>
      </c>
      <c r="T63" s="24">
        <v>115</v>
      </c>
      <c r="U63" s="25">
        <v>115</v>
      </c>
      <c r="V63" s="30">
        <f>AVERAGE(T63:U63)</f>
        <v>115</v>
      </c>
      <c r="W63" s="37">
        <f>AVERAGE(S63,V63)</f>
        <v>115</v>
      </c>
      <c r="X63" s="24">
        <v>115</v>
      </c>
      <c r="Y63" s="25">
        <v>115</v>
      </c>
      <c r="Z63" s="30">
        <f>AVERAGE(X63:Y63)</f>
        <v>115</v>
      </c>
      <c r="AA63" s="24">
        <v>115</v>
      </c>
      <c r="AB63" s="25">
        <v>115</v>
      </c>
      <c r="AC63" s="30">
        <f>AVERAGE(AA63:AB63)</f>
        <v>115</v>
      </c>
      <c r="AD63" s="37">
        <f>AVERAGE(Z63,AC63)</f>
        <v>115</v>
      </c>
      <c r="AE63" s="24">
        <v>115</v>
      </c>
      <c r="AF63" s="25">
        <v>115</v>
      </c>
      <c r="AG63" s="30">
        <f>AVERAGE(AE63:AF63)</f>
        <v>115</v>
      </c>
      <c r="AH63" s="24">
        <v>115</v>
      </c>
      <c r="AI63" s="25">
        <v>115</v>
      </c>
      <c r="AJ63" s="30">
        <f>AVERAGE(AH63:AI63)</f>
        <v>115</v>
      </c>
      <c r="AK63" s="37">
        <f>AVERAGE(AG63,AJ63)</f>
        <v>115</v>
      </c>
      <c r="AL63" s="24">
        <v>115</v>
      </c>
      <c r="AM63" s="25">
        <v>115</v>
      </c>
      <c r="AN63" s="30">
        <f>AVERAGE(AL63:AM63)</f>
        <v>115</v>
      </c>
      <c r="AO63" s="24">
        <v>115</v>
      </c>
      <c r="AP63" s="25">
        <v>115</v>
      </c>
      <c r="AQ63" s="30">
        <f>AVERAGE(AO63:AP63)</f>
        <v>115</v>
      </c>
      <c r="AR63" s="37">
        <f>AVERAGE(AN63,AQ63)</f>
        <v>115</v>
      </c>
      <c r="AS63" s="24">
        <v>115</v>
      </c>
      <c r="AT63" s="25">
        <v>115</v>
      </c>
      <c r="AU63" s="30">
        <f>AVERAGE(AS63:AT63)</f>
        <v>115</v>
      </c>
      <c r="AV63" s="24">
        <v>115</v>
      </c>
      <c r="AW63" s="25">
        <v>115</v>
      </c>
      <c r="AX63" s="30">
        <f>AVERAGE(AV63:AW63)</f>
        <v>115</v>
      </c>
      <c r="AY63" s="37">
        <f>AVERAGE(AU63,AX63)</f>
        <v>115</v>
      </c>
      <c r="AZ63" s="175">
        <v>115</v>
      </c>
      <c r="BA63" s="25">
        <v>115</v>
      </c>
      <c r="BB63" s="30">
        <f>AVERAGE(AZ63:BA63)</f>
        <v>115</v>
      </c>
      <c r="BC63" s="175">
        <v>115</v>
      </c>
      <c r="BD63" s="25">
        <v>115</v>
      </c>
      <c r="BE63" s="30">
        <f>AVERAGE(BC63:BD63)</f>
        <v>115</v>
      </c>
      <c r="BF63" s="37">
        <f>AVERAGE(BB63,BE63)</f>
        <v>115</v>
      </c>
      <c r="BG63" s="175">
        <v>115</v>
      </c>
      <c r="BH63" s="25">
        <v>115</v>
      </c>
      <c r="BI63" s="30">
        <f>AVERAGE(BG63:BH63)</f>
        <v>115</v>
      </c>
      <c r="BJ63" s="175">
        <v>115</v>
      </c>
      <c r="BK63" s="25">
        <v>115</v>
      </c>
      <c r="BL63" s="30">
        <f>AVERAGE(BJ63:BK63)</f>
        <v>115</v>
      </c>
      <c r="BM63" s="37">
        <f>AVERAGE(BI63,BL63)</f>
        <v>115</v>
      </c>
      <c r="BN63" s="175">
        <v>115</v>
      </c>
      <c r="BO63" s="25">
        <v>115</v>
      </c>
      <c r="BP63" s="30">
        <f>AVERAGE(BN63:BO63)</f>
        <v>115</v>
      </c>
      <c r="BQ63" s="175">
        <v>115</v>
      </c>
      <c r="BR63" s="25">
        <v>115</v>
      </c>
      <c r="BS63" s="30">
        <f>AVERAGE(BQ63:BR63)</f>
        <v>115</v>
      </c>
      <c r="BT63" s="37">
        <f>AVERAGE(BP63,BS63)</f>
        <v>115</v>
      </c>
      <c r="BU63" s="175">
        <v>115</v>
      </c>
      <c r="BV63" s="25">
        <v>115</v>
      </c>
      <c r="BW63" s="30">
        <f>AVERAGE(BU63:BV63)</f>
        <v>115</v>
      </c>
      <c r="BX63" s="175">
        <v>115</v>
      </c>
      <c r="BY63" s="25">
        <v>115</v>
      </c>
      <c r="BZ63" s="30">
        <f>AVERAGE(BX63:BY63)</f>
        <v>115</v>
      </c>
      <c r="CA63" s="37">
        <f>AVERAGE(BW63,BZ63)</f>
        <v>115</v>
      </c>
      <c r="CB63" s="24">
        <v>115</v>
      </c>
      <c r="CC63" s="25">
        <v>115</v>
      </c>
      <c r="CD63" s="30">
        <f>AVERAGE(CB63:CC63)</f>
        <v>115</v>
      </c>
      <c r="CE63" s="24">
        <v>115</v>
      </c>
      <c r="CF63" s="25">
        <v>115</v>
      </c>
      <c r="CG63" s="30">
        <f>AVERAGE(CE63:CF63)</f>
        <v>115</v>
      </c>
      <c r="CH63" s="37">
        <f>AVERAGE(CD63,CG63)</f>
        <v>115</v>
      </c>
      <c r="CI63" s="24">
        <v>115</v>
      </c>
      <c r="CJ63" s="25">
        <v>115</v>
      </c>
      <c r="CK63" s="30">
        <f>AVERAGE(CI63:CJ63)</f>
        <v>115</v>
      </c>
      <c r="CL63" s="24">
        <v>115</v>
      </c>
      <c r="CM63" s="25">
        <v>115</v>
      </c>
      <c r="CN63" s="30">
        <f>AVERAGE(CL63:CM63)</f>
        <v>115</v>
      </c>
      <c r="CO63" s="37">
        <f>AVERAGE(CK63,CN63)</f>
        <v>115</v>
      </c>
      <c r="CP63" s="24">
        <v>115</v>
      </c>
      <c r="CQ63" s="25">
        <v>115</v>
      </c>
      <c r="CR63" s="30">
        <f>AVERAGE(CP63:CQ63)</f>
        <v>115</v>
      </c>
      <c r="CS63" s="24">
        <v>115</v>
      </c>
      <c r="CT63" s="25">
        <v>115</v>
      </c>
      <c r="CU63" s="30">
        <f>AVERAGE(CS63:CT63)</f>
        <v>115</v>
      </c>
      <c r="CV63" s="37">
        <f>AVERAGE(CR63,CU63)</f>
        <v>115</v>
      </c>
      <c r="CW63" s="175">
        <v>115</v>
      </c>
      <c r="CX63" s="25">
        <v>115</v>
      </c>
      <c r="CY63" s="30">
        <f>AVERAGE(CW63:CX63)</f>
        <v>115</v>
      </c>
      <c r="CZ63" s="175">
        <v>115</v>
      </c>
      <c r="DA63" s="25">
        <v>115</v>
      </c>
      <c r="DB63" s="30">
        <f>AVERAGE(CZ63:DA63)</f>
        <v>115</v>
      </c>
      <c r="DC63" s="37">
        <f>AVERAGE(CY63,DB63)</f>
        <v>115</v>
      </c>
      <c r="DD63" s="175">
        <v>115</v>
      </c>
      <c r="DE63" s="25">
        <v>115</v>
      </c>
      <c r="DF63" s="30">
        <f>AVERAGE(DD63:DE63)</f>
        <v>115</v>
      </c>
      <c r="DG63" s="175">
        <v>115</v>
      </c>
      <c r="DH63" s="25">
        <v>115</v>
      </c>
      <c r="DI63" s="30">
        <f>AVERAGE(DG63:DH63)</f>
        <v>115</v>
      </c>
      <c r="DJ63" s="37">
        <f>AVERAGE(DF63,DI63)</f>
        <v>115</v>
      </c>
      <c r="DK63" s="175">
        <v>115</v>
      </c>
      <c r="DL63" s="25">
        <v>115</v>
      </c>
      <c r="DM63" s="30">
        <f>AVERAGE(DK63:DL63)</f>
        <v>115</v>
      </c>
      <c r="DN63" s="175">
        <v>115</v>
      </c>
      <c r="DO63" s="25">
        <v>115</v>
      </c>
      <c r="DP63" s="30">
        <f>AVERAGE(DN63:DO63)</f>
        <v>115</v>
      </c>
      <c r="DQ63" s="37">
        <f>AVERAGE(DM63,DP63)</f>
        <v>115</v>
      </c>
      <c r="DR63" s="175">
        <v>115</v>
      </c>
      <c r="DS63" s="25">
        <v>115</v>
      </c>
      <c r="DT63" s="30">
        <f>AVERAGE(DR63:DS63)</f>
        <v>115</v>
      </c>
      <c r="DU63" s="175">
        <v>115</v>
      </c>
      <c r="DV63" s="25">
        <v>115</v>
      </c>
      <c r="DW63" s="30">
        <f>AVERAGE(DU63:DV63)</f>
        <v>115</v>
      </c>
      <c r="DX63" s="37">
        <f>AVERAGE(DT63,DW63)</f>
        <v>115</v>
      </c>
      <c r="DY63" s="175">
        <v>115</v>
      </c>
      <c r="DZ63" s="25">
        <v>115</v>
      </c>
      <c r="EA63" s="30">
        <f>AVERAGE(DY63:DZ63)</f>
        <v>115</v>
      </c>
      <c r="EB63" s="175">
        <v>115</v>
      </c>
      <c r="EC63" s="25">
        <v>115</v>
      </c>
      <c r="ED63" s="30">
        <f>AVERAGE(EB63:EC63)</f>
        <v>115</v>
      </c>
      <c r="EE63" s="37">
        <f>AVERAGE(EA63,ED63)</f>
        <v>115</v>
      </c>
      <c r="EF63" s="175">
        <v>115</v>
      </c>
      <c r="EG63" s="25">
        <v>115</v>
      </c>
      <c r="EH63" s="30">
        <f>AVERAGE(EF63:EG63)</f>
        <v>115</v>
      </c>
      <c r="EI63" s="175">
        <v>115</v>
      </c>
      <c r="EJ63" s="25">
        <v>115</v>
      </c>
      <c r="EK63" s="30">
        <f>AVERAGE(EI63:EJ63)</f>
        <v>115</v>
      </c>
      <c r="EL63" s="37">
        <f>AVERAGE(EH63,EK63)</f>
        <v>115</v>
      </c>
      <c r="EM63" s="24">
        <v>115</v>
      </c>
      <c r="EN63" s="25">
        <v>115</v>
      </c>
      <c r="EO63" s="30">
        <v>115</v>
      </c>
      <c r="EP63" s="24">
        <v>115</v>
      </c>
      <c r="EQ63" s="25">
        <v>115</v>
      </c>
      <c r="ER63" s="30">
        <v>115</v>
      </c>
      <c r="ES63" s="37">
        <v>115</v>
      </c>
    </row>
    <row r="64" spans="1:149" ht="15" customHeight="1" thickBot="1" x14ac:dyDescent="0.3">
      <c r="A64" s="188"/>
      <c r="B64" s="16" t="s">
        <v>6</v>
      </c>
      <c r="C64" s="26">
        <f>C63*C62</f>
        <v>6900</v>
      </c>
      <c r="D64" s="27">
        <f>D63*D62</f>
        <v>5865</v>
      </c>
      <c r="E64" s="28">
        <f t="shared" ref="E64" si="1192">C64+D64</f>
        <v>12765</v>
      </c>
      <c r="F64" s="26">
        <f>F63*F62</f>
        <v>0</v>
      </c>
      <c r="G64" s="27">
        <f>G63*G62</f>
        <v>0</v>
      </c>
      <c r="H64" s="28">
        <f t="shared" ref="H64" si="1193">F64+G64</f>
        <v>0</v>
      </c>
      <c r="I64" s="38">
        <f t="shared" si="47"/>
        <v>12765</v>
      </c>
      <c r="J64" s="26">
        <f>J63*J62</f>
        <v>28520</v>
      </c>
      <c r="K64" s="27">
        <f>K63*K62</f>
        <v>30360</v>
      </c>
      <c r="L64" s="28">
        <f t="shared" ref="L64" si="1194">J64+K64</f>
        <v>58880</v>
      </c>
      <c r="M64" s="26">
        <f>M63*M62</f>
        <v>4945</v>
      </c>
      <c r="N64" s="27">
        <f>N63*N62</f>
        <v>6900</v>
      </c>
      <c r="O64" s="28">
        <f t="shared" ref="O64" si="1195">M64+N64</f>
        <v>11845</v>
      </c>
      <c r="P64" s="38">
        <f t="shared" ref="P64" si="1196">L64+O64</f>
        <v>70725</v>
      </c>
      <c r="Q64" s="26">
        <f>Q63*Q62</f>
        <v>6095</v>
      </c>
      <c r="R64" s="27">
        <f>R63*R62</f>
        <v>5980</v>
      </c>
      <c r="S64" s="28">
        <f t="shared" ref="S64" si="1197">Q64+R64</f>
        <v>12075</v>
      </c>
      <c r="T64" s="26">
        <f>T63*T62</f>
        <v>0</v>
      </c>
      <c r="U64" s="27">
        <f>U63*U62</f>
        <v>0</v>
      </c>
      <c r="V64" s="28">
        <f t="shared" ref="V64" si="1198">T64+U64</f>
        <v>0</v>
      </c>
      <c r="W64" s="38">
        <f t="shared" ref="W64" si="1199">S64+V64</f>
        <v>12075</v>
      </c>
      <c r="X64" s="26">
        <f>X63*X62</f>
        <v>0</v>
      </c>
      <c r="Y64" s="27">
        <f>Y63*Y62</f>
        <v>0</v>
      </c>
      <c r="Z64" s="28">
        <f t="shared" ref="Z64" si="1200">X64+Y64</f>
        <v>0</v>
      </c>
      <c r="AA64" s="26">
        <f>AA63*AA62</f>
        <v>0</v>
      </c>
      <c r="AB64" s="27">
        <f>AB63*AB62</f>
        <v>0</v>
      </c>
      <c r="AC64" s="28">
        <f t="shared" ref="AC64" si="1201">AA64+AB64</f>
        <v>0</v>
      </c>
      <c r="AD64" s="38">
        <f t="shared" ref="AD64" si="1202">Z64+AC64</f>
        <v>0</v>
      </c>
      <c r="AE64" s="26">
        <f>AE63*AE62</f>
        <v>0</v>
      </c>
      <c r="AF64" s="27">
        <f>AF63*AF62</f>
        <v>0</v>
      </c>
      <c r="AG64" s="28">
        <f t="shared" ref="AG64" si="1203">AE64+AF64</f>
        <v>0</v>
      </c>
      <c r="AH64" s="26">
        <f>AH63*AH62</f>
        <v>0</v>
      </c>
      <c r="AI64" s="27">
        <f>AI63*AI62</f>
        <v>0</v>
      </c>
      <c r="AJ64" s="28">
        <f t="shared" ref="AJ64" si="1204">AH64+AI64</f>
        <v>0</v>
      </c>
      <c r="AK64" s="38">
        <f t="shared" ref="AK64" si="1205">AG64+AJ64</f>
        <v>0</v>
      </c>
      <c r="AL64" s="26">
        <f>AL63*AL62</f>
        <v>6210</v>
      </c>
      <c r="AM64" s="27">
        <f>AM63*AM62</f>
        <v>4830</v>
      </c>
      <c r="AN64" s="28">
        <f t="shared" ref="AN64" si="1206">AL64+AM64</f>
        <v>11040</v>
      </c>
      <c r="AO64" s="26">
        <f>AO63*AO62</f>
        <v>2530</v>
      </c>
      <c r="AP64" s="27">
        <f>AP63*AP62</f>
        <v>4485</v>
      </c>
      <c r="AQ64" s="28">
        <f t="shared" ref="AQ64" si="1207">AO64+AP64</f>
        <v>7015</v>
      </c>
      <c r="AR64" s="38">
        <f t="shared" ref="AR64" si="1208">AN64+AQ64</f>
        <v>18055</v>
      </c>
      <c r="AS64" s="26">
        <f>AS63*AS62</f>
        <v>6325</v>
      </c>
      <c r="AT64" s="27">
        <f>AT63*AT62</f>
        <v>4830</v>
      </c>
      <c r="AU64" s="28">
        <f t="shared" ref="AU64" si="1209">AS64+AT64</f>
        <v>11155</v>
      </c>
      <c r="AV64" s="26">
        <f>AV63*AV62</f>
        <v>2760</v>
      </c>
      <c r="AW64" s="27">
        <f>AW63*AW62</f>
        <v>2760</v>
      </c>
      <c r="AX64" s="28">
        <f t="shared" ref="AX64" si="1210">AV64+AW64</f>
        <v>5520</v>
      </c>
      <c r="AY64" s="38">
        <f t="shared" ref="AY64" si="1211">AU64+AX64</f>
        <v>16675</v>
      </c>
      <c r="AZ64" s="176">
        <f>AZ63*AZ62</f>
        <v>24150</v>
      </c>
      <c r="BA64" s="27">
        <f>BA63*BA62</f>
        <v>17365</v>
      </c>
      <c r="BB64" s="28">
        <f t="shared" ref="BB64" si="1212">AZ64+BA64</f>
        <v>41515</v>
      </c>
      <c r="BC64" s="176">
        <f>BC63*BC62</f>
        <v>3335</v>
      </c>
      <c r="BD64" s="27">
        <f>BD63*BD62</f>
        <v>3795</v>
      </c>
      <c r="BE64" s="28">
        <f t="shared" ref="BE64" si="1213">BC64+BD64</f>
        <v>7130</v>
      </c>
      <c r="BF64" s="38">
        <f t="shared" ref="BF64" si="1214">BB64+BE64</f>
        <v>48645</v>
      </c>
      <c r="BG64" s="176">
        <f>BG63*BG62</f>
        <v>19090</v>
      </c>
      <c r="BH64" s="27">
        <f>BH63*BH62</f>
        <v>13685</v>
      </c>
      <c r="BI64" s="28">
        <f t="shared" ref="BI64" si="1215">BG64+BH64</f>
        <v>32775</v>
      </c>
      <c r="BJ64" s="176">
        <f>BJ63*BJ62</f>
        <v>4485</v>
      </c>
      <c r="BK64" s="27">
        <f>BK63*BK62</f>
        <v>5405</v>
      </c>
      <c r="BL64" s="28">
        <f t="shared" ref="BL64" si="1216">BJ64+BK64</f>
        <v>9890</v>
      </c>
      <c r="BM64" s="38">
        <f t="shared" ref="BM64" si="1217">BI64+BL64</f>
        <v>42665</v>
      </c>
      <c r="BN64" s="176">
        <f>BN63*BN62</f>
        <v>16560</v>
      </c>
      <c r="BO64" s="27">
        <f>BO63*BO62</f>
        <v>15525</v>
      </c>
      <c r="BP64" s="28">
        <f t="shared" ref="BP64" si="1218">BN64+BO64</f>
        <v>32085</v>
      </c>
      <c r="BQ64" s="176">
        <f>BQ63*BQ62</f>
        <v>2415</v>
      </c>
      <c r="BR64" s="27">
        <f>BR63*BR62</f>
        <v>2760</v>
      </c>
      <c r="BS64" s="28">
        <f t="shared" ref="BS64" si="1219">BQ64+BR64</f>
        <v>5175</v>
      </c>
      <c r="BT64" s="38">
        <f t="shared" ref="BT64" si="1220">BP64+BS64</f>
        <v>37260</v>
      </c>
      <c r="BU64" s="176">
        <f>BU63*BU62</f>
        <v>0</v>
      </c>
      <c r="BV64" s="27">
        <f>BV63*BV62</f>
        <v>0</v>
      </c>
      <c r="BW64" s="28">
        <f t="shared" ref="BW64" si="1221">BU64+BV64</f>
        <v>0</v>
      </c>
      <c r="BX64" s="176">
        <f>BX63*BX62</f>
        <v>0</v>
      </c>
      <c r="BY64" s="27">
        <f>BY63*BY62</f>
        <v>0</v>
      </c>
      <c r="BZ64" s="28">
        <f t="shared" ref="BZ64" si="1222">BX64+BY64</f>
        <v>0</v>
      </c>
      <c r="CA64" s="38">
        <f t="shared" ref="CA64" si="1223">BW64+BZ64</f>
        <v>0</v>
      </c>
      <c r="CB64" s="26">
        <f>CB63*CB62</f>
        <v>0</v>
      </c>
      <c r="CC64" s="27">
        <f>CC63*CC62</f>
        <v>0</v>
      </c>
      <c r="CD64" s="28">
        <f t="shared" ref="CD64" si="1224">CB64+CC64</f>
        <v>0</v>
      </c>
      <c r="CE64" s="26">
        <f>CE63*CE62</f>
        <v>0</v>
      </c>
      <c r="CF64" s="27">
        <f>CF63*CF62</f>
        <v>0</v>
      </c>
      <c r="CG64" s="28">
        <f t="shared" ref="CG64" si="1225">CE64+CF64</f>
        <v>0</v>
      </c>
      <c r="CH64" s="38">
        <f t="shared" ref="CH64" si="1226">CD64+CG64</f>
        <v>0</v>
      </c>
      <c r="CI64" s="26">
        <f>CI63*CI62</f>
        <v>0</v>
      </c>
      <c r="CJ64" s="27">
        <f>CJ63*CJ62</f>
        <v>0</v>
      </c>
      <c r="CK64" s="28">
        <f t="shared" ref="CK64" si="1227">CI64+CJ64</f>
        <v>0</v>
      </c>
      <c r="CL64" s="26">
        <f>CL63*CL62</f>
        <v>0</v>
      </c>
      <c r="CM64" s="27">
        <f>CM63*CM62</f>
        <v>0</v>
      </c>
      <c r="CN64" s="28">
        <f t="shared" ref="CN64" si="1228">CL64+CM64</f>
        <v>0</v>
      </c>
      <c r="CO64" s="38">
        <f t="shared" ref="CO64" si="1229">CK64+CN64</f>
        <v>0</v>
      </c>
      <c r="CP64" s="26">
        <f>CP63*CP62</f>
        <v>0</v>
      </c>
      <c r="CQ64" s="27">
        <f>CQ63*CQ62</f>
        <v>0</v>
      </c>
      <c r="CR64" s="28">
        <f t="shared" ref="CR64" si="1230">CP64+CQ64</f>
        <v>0</v>
      </c>
      <c r="CS64" s="26">
        <f>CS63*CS62</f>
        <v>0</v>
      </c>
      <c r="CT64" s="27">
        <f>CT63*CT62</f>
        <v>0</v>
      </c>
      <c r="CU64" s="28">
        <f t="shared" ref="CU64" si="1231">CS64+CT64</f>
        <v>0</v>
      </c>
      <c r="CV64" s="38">
        <f t="shared" ref="CV64" si="1232">CR64+CU64</f>
        <v>0</v>
      </c>
      <c r="CW64" s="176">
        <f>CW63*CW62</f>
        <v>0</v>
      </c>
      <c r="CX64" s="27">
        <f>CX63*CX62</f>
        <v>0</v>
      </c>
      <c r="CY64" s="28">
        <f t="shared" ref="CY64" si="1233">CW64+CX64</f>
        <v>0</v>
      </c>
      <c r="CZ64" s="176">
        <f>CZ63*CZ62</f>
        <v>0</v>
      </c>
      <c r="DA64" s="27">
        <f>DA63*DA62</f>
        <v>0</v>
      </c>
      <c r="DB64" s="28">
        <f t="shared" ref="DB64:DB65" si="1234">CZ64+DA64</f>
        <v>0</v>
      </c>
      <c r="DC64" s="38">
        <f t="shared" ref="DC64:DC65" si="1235">CY64+DB64</f>
        <v>0</v>
      </c>
      <c r="DD64" s="176">
        <f>DD63*DD62</f>
        <v>0</v>
      </c>
      <c r="DE64" s="27">
        <f>DE63*DE62</f>
        <v>0</v>
      </c>
      <c r="DF64" s="28">
        <f t="shared" ref="DF64" si="1236">DD64+DE64</f>
        <v>0</v>
      </c>
      <c r="DG64" s="176">
        <f>DG63*DG62</f>
        <v>0</v>
      </c>
      <c r="DH64" s="27">
        <f>DH63*DH62</f>
        <v>0</v>
      </c>
      <c r="DI64" s="28">
        <f t="shared" ref="DI64:DI65" si="1237">DG64+DH64</f>
        <v>0</v>
      </c>
      <c r="DJ64" s="38">
        <f t="shared" ref="DJ64:DJ65" si="1238">DF64+DI64</f>
        <v>0</v>
      </c>
      <c r="DK64" s="176">
        <f>DK63*DK62</f>
        <v>0</v>
      </c>
      <c r="DL64" s="27">
        <f>DL63*DL62</f>
        <v>0</v>
      </c>
      <c r="DM64" s="28">
        <f t="shared" ref="DM64" si="1239">DK64+DL64</f>
        <v>0</v>
      </c>
      <c r="DN64" s="176">
        <f>DN63*DN62</f>
        <v>0</v>
      </c>
      <c r="DO64" s="27">
        <f>DO63*DO62</f>
        <v>0</v>
      </c>
      <c r="DP64" s="28">
        <f t="shared" ref="DP64:DP65" si="1240">DN64+DO64</f>
        <v>0</v>
      </c>
      <c r="DQ64" s="38">
        <f t="shared" ref="DQ64:DQ65" si="1241">DM64+DP64</f>
        <v>0</v>
      </c>
      <c r="DR64" s="176">
        <f>DR63*DR62</f>
        <v>0</v>
      </c>
      <c r="DS64" s="27">
        <f>DS63*DS62</f>
        <v>0</v>
      </c>
      <c r="DT64" s="28">
        <f t="shared" ref="DT64" si="1242">DR64+DS64</f>
        <v>0</v>
      </c>
      <c r="DU64" s="176">
        <f>DU63*DU62</f>
        <v>0</v>
      </c>
      <c r="DV64" s="27">
        <f>DV63*DV62</f>
        <v>0</v>
      </c>
      <c r="DW64" s="28">
        <f t="shared" ref="DW64:DW65" si="1243">DU64+DV64</f>
        <v>0</v>
      </c>
      <c r="DX64" s="38">
        <f t="shared" ref="DX64:DX65" si="1244">DT64+DW64</f>
        <v>0</v>
      </c>
      <c r="DY64" s="176">
        <f>DY63*DY62</f>
        <v>0</v>
      </c>
      <c r="DZ64" s="27">
        <f>DZ63*DZ62</f>
        <v>0</v>
      </c>
      <c r="EA64" s="28">
        <f t="shared" ref="EA64" si="1245">DY64+DZ64</f>
        <v>0</v>
      </c>
      <c r="EB64" s="176">
        <f>EB63*EB62</f>
        <v>0</v>
      </c>
      <c r="EC64" s="27">
        <f>EC63*EC62</f>
        <v>0</v>
      </c>
      <c r="ED64" s="28">
        <f t="shared" ref="ED64:ED65" si="1246">EB64+EC64</f>
        <v>0</v>
      </c>
      <c r="EE64" s="38">
        <f t="shared" ref="EE64:EE65" si="1247">EA64+ED64</f>
        <v>0</v>
      </c>
      <c r="EF64" s="176">
        <f>EF63*EF62</f>
        <v>0</v>
      </c>
      <c r="EG64" s="27">
        <f>EG63*EG62</f>
        <v>0</v>
      </c>
      <c r="EH64" s="28">
        <f t="shared" ref="EH64" si="1248">EF64+EG64</f>
        <v>0</v>
      </c>
      <c r="EI64" s="176">
        <f>EI63*EI62</f>
        <v>0</v>
      </c>
      <c r="EJ64" s="27">
        <f>EJ63*EJ62</f>
        <v>0</v>
      </c>
      <c r="EK64" s="28">
        <f t="shared" ref="EK64:EK65" si="1249">EI64+EJ64</f>
        <v>0</v>
      </c>
      <c r="EL64" s="38">
        <f t="shared" ref="EL64:EL65" si="1250">EH64+EK64</f>
        <v>0</v>
      </c>
      <c r="EM64" s="26">
        <f t="shared" ref="EM64:EN64" si="1251">EM63*EM62</f>
        <v>113850</v>
      </c>
      <c r="EN64" s="27">
        <f t="shared" si="1251"/>
        <v>98440</v>
      </c>
      <c r="EO64" s="28">
        <f t="shared" ref="EO64" si="1252">EM64+EN64</f>
        <v>212290</v>
      </c>
      <c r="EP64" s="26">
        <f t="shared" ref="EP64:EQ64" si="1253">EP63*EP62</f>
        <v>20470</v>
      </c>
      <c r="EQ64" s="27">
        <f t="shared" si="1253"/>
        <v>26105</v>
      </c>
      <c r="ER64" s="28">
        <f t="shared" ref="ER64:ER65" si="1254">EP64+EQ64</f>
        <v>46575</v>
      </c>
      <c r="ES64" s="38">
        <f t="shared" ref="ES64:ES65" si="1255">EO64+ER64</f>
        <v>258865</v>
      </c>
    </row>
    <row r="65" spans="1:149" ht="14.45" customHeight="1" x14ac:dyDescent="0.25">
      <c r="A65" s="186">
        <v>45320</v>
      </c>
      <c r="B65" s="15" t="s">
        <v>5</v>
      </c>
      <c r="C65" s="102">
        <v>55</v>
      </c>
      <c r="D65" s="23">
        <v>50</v>
      </c>
      <c r="E65" s="29">
        <f>C65+D65</f>
        <v>105</v>
      </c>
      <c r="F65" s="102"/>
      <c r="G65" s="23"/>
      <c r="H65" s="29">
        <f>F65+G65</f>
        <v>0</v>
      </c>
      <c r="I65" s="36">
        <f>E65+H65</f>
        <v>105</v>
      </c>
      <c r="J65" s="102">
        <v>248</v>
      </c>
      <c r="K65" s="23">
        <v>266</v>
      </c>
      <c r="L65" s="18">
        <f>J65+K65</f>
        <v>514</v>
      </c>
      <c r="M65" s="102">
        <v>42</v>
      </c>
      <c r="N65" s="23">
        <v>60</v>
      </c>
      <c r="O65" s="29">
        <f>M65+N65</f>
        <v>102</v>
      </c>
      <c r="P65" s="36">
        <f>L65+O65</f>
        <v>616</v>
      </c>
      <c r="Q65" s="102">
        <v>54</v>
      </c>
      <c r="R65" s="23">
        <v>51</v>
      </c>
      <c r="S65" s="29">
        <f>Q65+R65</f>
        <v>105</v>
      </c>
      <c r="T65" s="102"/>
      <c r="U65" s="23"/>
      <c r="V65" s="29">
        <f>T65+U65</f>
        <v>0</v>
      </c>
      <c r="W65" s="36">
        <f>S65+V65</f>
        <v>105</v>
      </c>
      <c r="X65" s="102"/>
      <c r="Y65" s="23"/>
      <c r="Z65" s="29">
        <f>X65+Y65</f>
        <v>0</v>
      </c>
      <c r="AA65" s="102"/>
      <c r="AB65" s="23"/>
      <c r="AC65" s="29">
        <f>AA65+AB65</f>
        <v>0</v>
      </c>
      <c r="AD65" s="36">
        <f>Z65+AC65</f>
        <v>0</v>
      </c>
      <c r="AE65" s="102"/>
      <c r="AF65" s="23"/>
      <c r="AG65" s="29">
        <f>AE65+AF65</f>
        <v>0</v>
      </c>
      <c r="AH65" s="102"/>
      <c r="AI65" s="23"/>
      <c r="AJ65" s="29">
        <f>AH65+AI65</f>
        <v>0</v>
      </c>
      <c r="AK65" s="36">
        <f>AG65+AJ65</f>
        <v>0</v>
      </c>
      <c r="AL65" s="102">
        <v>62</v>
      </c>
      <c r="AM65" s="23">
        <v>43</v>
      </c>
      <c r="AN65" s="29">
        <f>AL65+AM65</f>
        <v>105</v>
      </c>
      <c r="AO65" s="102">
        <v>22</v>
      </c>
      <c r="AP65" s="23">
        <v>39</v>
      </c>
      <c r="AQ65" s="29">
        <f>AO65+AP65</f>
        <v>61</v>
      </c>
      <c r="AR65" s="36">
        <f>AN65+AQ65</f>
        <v>166</v>
      </c>
      <c r="AS65" s="102">
        <v>63</v>
      </c>
      <c r="AT65" s="23">
        <v>45</v>
      </c>
      <c r="AU65" s="29">
        <f>AS65+AT65</f>
        <v>108</v>
      </c>
      <c r="AV65" s="102">
        <v>25</v>
      </c>
      <c r="AW65" s="23">
        <v>25</v>
      </c>
      <c r="AX65" s="29">
        <f>AV65+AW65</f>
        <v>50</v>
      </c>
      <c r="AY65" s="36">
        <f>AU65+AX65</f>
        <v>158</v>
      </c>
      <c r="AZ65" s="102">
        <v>210</v>
      </c>
      <c r="BA65" s="23">
        <v>156</v>
      </c>
      <c r="BB65" s="29">
        <f>AZ65+BA65</f>
        <v>366</v>
      </c>
      <c r="BC65" s="102">
        <v>30</v>
      </c>
      <c r="BD65" s="23">
        <v>34</v>
      </c>
      <c r="BE65" s="29">
        <f>BC65+BD65</f>
        <v>64</v>
      </c>
      <c r="BF65" s="36">
        <f>BB65+BE65</f>
        <v>430</v>
      </c>
      <c r="BG65" s="102">
        <v>168</v>
      </c>
      <c r="BH65" s="23">
        <v>120</v>
      </c>
      <c r="BI65" s="29">
        <f>BG65+BH65</f>
        <v>288</v>
      </c>
      <c r="BJ65" s="102">
        <v>40</v>
      </c>
      <c r="BK65" s="23">
        <v>45</v>
      </c>
      <c r="BL65" s="29">
        <f>BJ65+BK65</f>
        <v>85</v>
      </c>
      <c r="BM65" s="36">
        <f>BI65+BL65</f>
        <v>373</v>
      </c>
      <c r="BN65" s="102">
        <v>143</v>
      </c>
      <c r="BO65" s="23">
        <v>137</v>
      </c>
      <c r="BP65" s="29">
        <f>BN65+BO65</f>
        <v>280</v>
      </c>
      <c r="BQ65" s="102">
        <v>24</v>
      </c>
      <c r="BR65" s="23">
        <v>26</v>
      </c>
      <c r="BS65" s="29">
        <f>BQ65+BR65</f>
        <v>50</v>
      </c>
      <c r="BT65" s="36">
        <f>BP65+BS65</f>
        <v>330</v>
      </c>
      <c r="BU65" s="102"/>
      <c r="BV65" s="23"/>
      <c r="BW65" s="29">
        <f>BU65+BV65</f>
        <v>0</v>
      </c>
      <c r="BX65" s="102"/>
      <c r="BY65" s="23"/>
      <c r="BZ65" s="29">
        <f>BX65+BY65</f>
        <v>0</v>
      </c>
      <c r="CA65" s="36">
        <f>BW65+BZ65</f>
        <v>0</v>
      </c>
      <c r="CB65" s="102"/>
      <c r="CC65" s="23"/>
      <c r="CD65" s="29">
        <f>CB65+CC65</f>
        <v>0</v>
      </c>
      <c r="CE65" s="102"/>
      <c r="CF65" s="23"/>
      <c r="CG65" s="29">
        <f>CE65+CF65</f>
        <v>0</v>
      </c>
      <c r="CH65" s="36">
        <f>CD65+CG65</f>
        <v>0</v>
      </c>
      <c r="CI65" s="102"/>
      <c r="CJ65" s="23"/>
      <c r="CK65" s="29">
        <f>CI65+CJ65</f>
        <v>0</v>
      </c>
      <c r="CL65" s="102"/>
      <c r="CM65" s="23"/>
      <c r="CN65" s="29">
        <f>CL65+CM65</f>
        <v>0</v>
      </c>
      <c r="CO65" s="36">
        <f>CK65+CN65</f>
        <v>0</v>
      </c>
      <c r="CP65" s="102"/>
      <c r="CQ65" s="23"/>
      <c r="CR65" s="29">
        <f>CP65+CQ65</f>
        <v>0</v>
      </c>
      <c r="CS65" s="102"/>
      <c r="CT65" s="23"/>
      <c r="CU65" s="29">
        <f>CS65+CT65</f>
        <v>0</v>
      </c>
      <c r="CV65" s="36">
        <f>CR65+CU65</f>
        <v>0</v>
      </c>
      <c r="CW65" s="102"/>
      <c r="CX65" s="23"/>
      <c r="CY65" s="29">
        <f>CW65+CX65</f>
        <v>0</v>
      </c>
      <c r="CZ65" s="102"/>
      <c r="DA65" s="23"/>
      <c r="DB65" s="29">
        <f t="shared" si="1234"/>
        <v>0</v>
      </c>
      <c r="DC65" s="36">
        <f t="shared" si="1235"/>
        <v>0</v>
      </c>
      <c r="DD65" s="102"/>
      <c r="DE65" s="23"/>
      <c r="DF65" s="29">
        <f>DD65+DE65</f>
        <v>0</v>
      </c>
      <c r="DG65" s="102"/>
      <c r="DH65" s="23"/>
      <c r="DI65" s="29">
        <f t="shared" si="1237"/>
        <v>0</v>
      </c>
      <c r="DJ65" s="36">
        <f t="shared" si="1238"/>
        <v>0</v>
      </c>
      <c r="DK65" s="102"/>
      <c r="DL65" s="23"/>
      <c r="DM65" s="29">
        <f>DK65+DL65</f>
        <v>0</v>
      </c>
      <c r="DN65" s="102"/>
      <c r="DO65" s="23"/>
      <c r="DP65" s="29">
        <f t="shared" si="1240"/>
        <v>0</v>
      </c>
      <c r="DQ65" s="36">
        <f t="shared" si="1241"/>
        <v>0</v>
      </c>
      <c r="DR65" s="102"/>
      <c r="DS65" s="23"/>
      <c r="DT65" s="29">
        <f>DR65+DS65</f>
        <v>0</v>
      </c>
      <c r="DU65" s="102"/>
      <c r="DV65" s="23"/>
      <c r="DW65" s="29">
        <f t="shared" si="1243"/>
        <v>0</v>
      </c>
      <c r="DX65" s="36">
        <f t="shared" si="1244"/>
        <v>0</v>
      </c>
      <c r="DY65" s="102"/>
      <c r="DZ65" s="23"/>
      <c r="EA65" s="29">
        <f>DY65+DZ65</f>
        <v>0</v>
      </c>
      <c r="EB65" s="102"/>
      <c r="EC65" s="23"/>
      <c r="ED65" s="29">
        <f t="shared" si="1246"/>
        <v>0</v>
      </c>
      <c r="EE65" s="36">
        <f t="shared" si="1247"/>
        <v>0</v>
      </c>
      <c r="EF65" s="102"/>
      <c r="EG65" s="23"/>
      <c r="EH65" s="29">
        <f>EF65+EG65</f>
        <v>0</v>
      </c>
      <c r="EI65" s="102"/>
      <c r="EJ65" s="23"/>
      <c r="EK65" s="29">
        <f t="shared" si="1249"/>
        <v>0</v>
      </c>
      <c r="EL65" s="36">
        <f t="shared" si="1250"/>
        <v>0</v>
      </c>
      <c r="EM65" s="17">
        <f>C65+J65+Q65+X65+AE65+AL65+AS65+AZ65+BG65+BN65+BU65+CB65+CI65+CP65+CW65+DD65+DK65+DR65+DY65+EF65</f>
        <v>1003</v>
      </c>
      <c r="EN65" s="4">
        <f>D65+K65+R65+Y65+AF65+AM65+AT65+BA65+BH65+BO65+BV65+CC65+CJ65+CQ65+CX65+DE65+DL65+DS65+DZ65+EG65</f>
        <v>868</v>
      </c>
      <c r="EO65" s="29">
        <f>EM65+EN65</f>
        <v>1871</v>
      </c>
      <c r="EP65" s="17">
        <f>F65+M65+T65+AA65+AH65+AO65+AV65+BC65+BJ65+BQ65+BX65+CE65+CL65+CS65+CZ65+DG65+DN65+DU65+EB65+EI65</f>
        <v>183</v>
      </c>
      <c r="EQ65" s="4">
        <f>G65+N65+U65+AB65+AI65+AP65+AW65+BD65+BK65+BR65+BY65+CF65+CM65+CT65+DA65+DH65+DO65+DV65+EC65+EJ65</f>
        <v>229</v>
      </c>
      <c r="ER65" s="29">
        <f t="shared" si="1254"/>
        <v>412</v>
      </c>
      <c r="ES65" s="36">
        <f t="shared" si="1255"/>
        <v>2283</v>
      </c>
    </row>
    <row r="66" spans="1:149" ht="14.45" customHeight="1" x14ac:dyDescent="0.25">
      <c r="A66" s="187"/>
      <c r="B66" s="20" t="s">
        <v>22</v>
      </c>
      <c r="C66" s="24">
        <v>115</v>
      </c>
      <c r="D66" s="25">
        <v>115</v>
      </c>
      <c r="E66" s="30">
        <f>AVERAGE(C66:D66)</f>
        <v>115</v>
      </c>
      <c r="F66" s="24">
        <v>115</v>
      </c>
      <c r="G66" s="25">
        <v>115</v>
      </c>
      <c r="H66" s="30">
        <f>AVERAGE(F66:G66)</f>
        <v>115</v>
      </c>
      <c r="I66" s="37">
        <f>AVERAGE(E66,H66)</f>
        <v>115</v>
      </c>
      <c r="J66" s="24">
        <v>115</v>
      </c>
      <c r="K66" s="25">
        <v>115</v>
      </c>
      <c r="L66" s="30">
        <f>AVERAGE(J66:K66)</f>
        <v>115</v>
      </c>
      <c r="M66" s="24">
        <v>115</v>
      </c>
      <c r="N66" s="25">
        <v>115</v>
      </c>
      <c r="O66" s="30">
        <f>AVERAGE(M66:N66)</f>
        <v>115</v>
      </c>
      <c r="P66" s="37">
        <f>AVERAGE(L66,O66)</f>
        <v>115</v>
      </c>
      <c r="Q66" s="24">
        <v>115</v>
      </c>
      <c r="R66" s="25">
        <v>115</v>
      </c>
      <c r="S66" s="30">
        <f>AVERAGE(Q66:R66)</f>
        <v>115</v>
      </c>
      <c r="T66" s="24">
        <v>115</v>
      </c>
      <c r="U66" s="25">
        <v>115</v>
      </c>
      <c r="V66" s="30">
        <f>AVERAGE(T66:U66)</f>
        <v>115</v>
      </c>
      <c r="W66" s="37">
        <f>AVERAGE(S66,V66)</f>
        <v>115</v>
      </c>
      <c r="X66" s="24">
        <v>115</v>
      </c>
      <c r="Y66" s="25">
        <v>115</v>
      </c>
      <c r="Z66" s="30">
        <f>AVERAGE(X66:Y66)</f>
        <v>115</v>
      </c>
      <c r="AA66" s="24">
        <v>115</v>
      </c>
      <c r="AB66" s="25">
        <v>115</v>
      </c>
      <c r="AC66" s="30">
        <f>AVERAGE(AA66:AB66)</f>
        <v>115</v>
      </c>
      <c r="AD66" s="37">
        <f>AVERAGE(Z66,AC66)</f>
        <v>115</v>
      </c>
      <c r="AE66" s="24">
        <v>115</v>
      </c>
      <c r="AF66" s="25">
        <v>115</v>
      </c>
      <c r="AG66" s="30">
        <f>AVERAGE(AE66:AF66)</f>
        <v>115</v>
      </c>
      <c r="AH66" s="24">
        <v>115</v>
      </c>
      <c r="AI66" s="25">
        <v>115</v>
      </c>
      <c r="AJ66" s="30">
        <f>AVERAGE(AH66:AI66)</f>
        <v>115</v>
      </c>
      <c r="AK66" s="37">
        <f>AVERAGE(AG66,AJ66)</f>
        <v>115</v>
      </c>
      <c r="AL66" s="24">
        <v>115</v>
      </c>
      <c r="AM66" s="25">
        <v>115</v>
      </c>
      <c r="AN66" s="30">
        <f>AVERAGE(AL66:AM66)</f>
        <v>115</v>
      </c>
      <c r="AO66" s="24">
        <v>115</v>
      </c>
      <c r="AP66" s="25">
        <v>115</v>
      </c>
      <c r="AQ66" s="30">
        <f>AVERAGE(AO66:AP66)</f>
        <v>115</v>
      </c>
      <c r="AR66" s="37">
        <f>AVERAGE(AN66,AQ66)</f>
        <v>115</v>
      </c>
      <c r="AS66" s="24">
        <v>115</v>
      </c>
      <c r="AT66" s="25">
        <v>115</v>
      </c>
      <c r="AU66" s="30">
        <f>AVERAGE(AS66:AT66)</f>
        <v>115</v>
      </c>
      <c r="AV66" s="24">
        <v>115</v>
      </c>
      <c r="AW66" s="25">
        <v>115</v>
      </c>
      <c r="AX66" s="30">
        <f>AVERAGE(AV66:AW66)</f>
        <v>115</v>
      </c>
      <c r="AY66" s="37">
        <f>AVERAGE(AU66,AX66)</f>
        <v>115</v>
      </c>
      <c r="AZ66" s="175">
        <v>115</v>
      </c>
      <c r="BA66" s="25">
        <v>115</v>
      </c>
      <c r="BB66" s="30">
        <f>AVERAGE(AZ66:BA66)</f>
        <v>115</v>
      </c>
      <c r="BC66" s="175">
        <v>115</v>
      </c>
      <c r="BD66" s="25">
        <v>115</v>
      </c>
      <c r="BE66" s="30">
        <f>AVERAGE(BC66:BD66)</f>
        <v>115</v>
      </c>
      <c r="BF66" s="37">
        <f>AVERAGE(BB66,BE66)</f>
        <v>115</v>
      </c>
      <c r="BG66" s="175">
        <v>115</v>
      </c>
      <c r="BH66" s="25">
        <v>115</v>
      </c>
      <c r="BI66" s="30">
        <f>AVERAGE(BG66:BH66)</f>
        <v>115</v>
      </c>
      <c r="BJ66" s="175">
        <v>115</v>
      </c>
      <c r="BK66" s="25">
        <v>115</v>
      </c>
      <c r="BL66" s="30">
        <f>AVERAGE(BJ66:BK66)</f>
        <v>115</v>
      </c>
      <c r="BM66" s="37">
        <f>AVERAGE(BI66,BL66)</f>
        <v>115</v>
      </c>
      <c r="BN66" s="175">
        <v>115</v>
      </c>
      <c r="BO66" s="25">
        <v>115</v>
      </c>
      <c r="BP66" s="30">
        <f>AVERAGE(BN66:BO66)</f>
        <v>115</v>
      </c>
      <c r="BQ66" s="175">
        <v>115</v>
      </c>
      <c r="BR66" s="25">
        <v>115</v>
      </c>
      <c r="BS66" s="30">
        <f>AVERAGE(BQ66:BR66)</f>
        <v>115</v>
      </c>
      <c r="BT66" s="37">
        <f>AVERAGE(BP66,BS66)</f>
        <v>115</v>
      </c>
      <c r="BU66" s="175">
        <v>115</v>
      </c>
      <c r="BV66" s="25">
        <v>115</v>
      </c>
      <c r="BW66" s="30">
        <f>AVERAGE(BU66:BV66)</f>
        <v>115</v>
      </c>
      <c r="BX66" s="175">
        <v>115</v>
      </c>
      <c r="BY66" s="25">
        <v>115</v>
      </c>
      <c r="BZ66" s="30">
        <f>AVERAGE(BX66:BY66)</f>
        <v>115</v>
      </c>
      <c r="CA66" s="37">
        <f>AVERAGE(BW66,BZ66)</f>
        <v>115</v>
      </c>
      <c r="CB66" s="24">
        <v>115</v>
      </c>
      <c r="CC66" s="25">
        <v>115</v>
      </c>
      <c r="CD66" s="30">
        <f>AVERAGE(CB66:CC66)</f>
        <v>115</v>
      </c>
      <c r="CE66" s="24">
        <v>115</v>
      </c>
      <c r="CF66" s="25">
        <v>115</v>
      </c>
      <c r="CG66" s="30">
        <f>AVERAGE(CE66:CF66)</f>
        <v>115</v>
      </c>
      <c r="CH66" s="37">
        <f>AVERAGE(CD66,CG66)</f>
        <v>115</v>
      </c>
      <c r="CI66" s="24">
        <v>115</v>
      </c>
      <c r="CJ66" s="25">
        <v>115</v>
      </c>
      <c r="CK66" s="30">
        <f>AVERAGE(CI66:CJ66)</f>
        <v>115</v>
      </c>
      <c r="CL66" s="24">
        <v>115</v>
      </c>
      <c r="CM66" s="25">
        <v>115</v>
      </c>
      <c r="CN66" s="30">
        <f>AVERAGE(CL66:CM66)</f>
        <v>115</v>
      </c>
      <c r="CO66" s="37">
        <f>AVERAGE(CK66,CN66)</f>
        <v>115</v>
      </c>
      <c r="CP66" s="24">
        <v>115</v>
      </c>
      <c r="CQ66" s="25">
        <v>115</v>
      </c>
      <c r="CR66" s="30">
        <f>AVERAGE(CP66:CQ66)</f>
        <v>115</v>
      </c>
      <c r="CS66" s="24">
        <v>115</v>
      </c>
      <c r="CT66" s="25">
        <v>115</v>
      </c>
      <c r="CU66" s="30">
        <f>AVERAGE(CS66:CT66)</f>
        <v>115</v>
      </c>
      <c r="CV66" s="37">
        <f>AVERAGE(CR66,CU66)</f>
        <v>115</v>
      </c>
      <c r="CW66" s="175">
        <v>115</v>
      </c>
      <c r="CX66" s="25">
        <v>115</v>
      </c>
      <c r="CY66" s="30">
        <f>AVERAGE(CW66:CX66)</f>
        <v>115</v>
      </c>
      <c r="CZ66" s="175">
        <v>115</v>
      </c>
      <c r="DA66" s="25">
        <v>115</v>
      </c>
      <c r="DB66" s="30">
        <f>AVERAGE(CZ66:DA66)</f>
        <v>115</v>
      </c>
      <c r="DC66" s="37">
        <f>AVERAGE(CY66,DB66)</f>
        <v>115</v>
      </c>
      <c r="DD66" s="175">
        <v>115</v>
      </c>
      <c r="DE66" s="25">
        <v>115</v>
      </c>
      <c r="DF66" s="30">
        <f>AVERAGE(DD66:DE66)</f>
        <v>115</v>
      </c>
      <c r="DG66" s="175">
        <v>115</v>
      </c>
      <c r="DH66" s="25">
        <v>115</v>
      </c>
      <c r="DI66" s="30">
        <f>AVERAGE(DG66:DH66)</f>
        <v>115</v>
      </c>
      <c r="DJ66" s="37">
        <f>AVERAGE(DF66,DI66)</f>
        <v>115</v>
      </c>
      <c r="DK66" s="175">
        <v>115</v>
      </c>
      <c r="DL66" s="25">
        <v>115</v>
      </c>
      <c r="DM66" s="30">
        <f>AVERAGE(DK66:DL66)</f>
        <v>115</v>
      </c>
      <c r="DN66" s="175">
        <v>115</v>
      </c>
      <c r="DO66" s="25">
        <v>115</v>
      </c>
      <c r="DP66" s="30">
        <f>AVERAGE(DN66:DO66)</f>
        <v>115</v>
      </c>
      <c r="DQ66" s="37">
        <f>AVERAGE(DM66,DP66)</f>
        <v>115</v>
      </c>
      <c r="DR66" s="175">
        <v>115</v>
      </c>
      <c r="DS66" s="25">
        <v>115</v>
      </c>
      <c r="DT66" s="30">
        <f>AVERAGE(DR66:DS66)</f>
        <v>115</v>
      </c>
      <c r="DU66" s="175">
        <v>115</v>
      </c>
      <c r="DV66" s="25">
        <v>115</v>
      </c>
      <c r="DW66" s="30">
        <f>AVERAGE(DU66:DV66)</f>
        <v>115</v>
      </c>
      <c r="DX66" s="37">
        <f>AVERAGE(DT66,DW66)</f>
        <v>115</v>
      </c>
      <c r="DY66" s="175">
        <v>115</v>
      </c>
      <c r="DZ66" s="25">
        <v>115</v>
      </c>
      <c r="EA66" s="30">
        <f>AVERAGE(DY66:DZ66)</f>
        <v>115</v>
      </c>
      <c r="EB66" s="175">
        <v>115</v>
      </c>
      <c r="EC66" s="25">
        <v>115</v>
      </c>
      <c r="ED66" s="30">
        <f>AVERAGE(EB66:EC66)</f>
        <v>115</v>
      </c>
      <c r="EE66" s="37">
        <f>AVERAGE(EA66,ED66)</f>
        <v>115</v>
      </c>
      <c r="EF66" s="175">
        <v>115</v>
      </c>
      <c r="EG66" s="25">
        <v>115</v>
      </c>
      <c r="EH66" s="30">
        <f>AVERAGE(EF66:EG66)</f>
        <v>115</v>
      </c>
      <c r="EI66" s="175">
        <v>115</v>
      </c>
      <c r="EJ66" s="25">
        <v>115</v>
      </c>
      <c r="EK66" s="30">
        <f>AVERAGE(EI66:EJ66)</f>
        <v>115</v>
      </c>
      <c r="EL66" s="37">
        <f>AVERAGE(EH66,EK66)</f>
        <v>115</v>
      </c>
      <c r="EM66" s="24">
        <v>115</v>
      </c>
      <c r="EN66" s="25">
        <v>115</v>
      </c>
      <c r="EO66" s="30">
        <v>115</v>
      </c>
      <c r="EP66" s="24">
        <v>115</v>
      </c>
      <c r="EQ66" s="25">
        <v>115</v>
      </c>
      <c r="ER66" s="30">
        <v>115</v>
      </c>
      <c r="ES66" s="37">
        <v>115</v>
      </c>
    </row>
    <row r="67" spans="1:149" ht="15" customHeight="1" thickBot="1" x14ac:dyDescent="0.3">
      <c r="A67" s="188"/>
      <c r="B67" s="16" t="s">
        <v>6</v>
      </c>
      <c r="C67" s="26">
        <f>C66*C65</f>
        <v>6325</v>
      </c>
      <c r="D67" s="27">
        <f>D66*D65</f>
        <v>5750</v>
      </c>
      <c r="E67" s="28">
        <f t="shared" ref="E67:E76" si="1256">C67+D67</f>
        <v>12075</v>
      </c>
      <c r="F67" s="26">
        <f>F66*F65</f>
        <v>0</v>
      </c>
      <c r="G67" s="27">
        <f>G66*G65</f>
        <v>0</v>
      </c>
      <c r="H67" s="28">
        <f t="shared" ref="H67:H76" si="1257">F67+G67</f>
        <v>0</v>
      </c>
      <c r="I67" s="38">
        <f t="shared" si="47"/>
        <v>12075</v>
      </c>
      <c r="J67" s="26">
        <f>J66*J65</f>
        <v>28520</v>
      </c>
      <c r="K67" s="27">
        <f>K66*K65</f>
        <v>30590</v>
      </c>
      <c r="L67" s="28">
        <f t="shared" ref="L67" si="1258">J67+K67</f>
        <v>59110</v>
      </c>
      <c r="M67" s="26">
        <f>M66*M65</f>
        <v>4830</v>
      </c>
      <c r="N67" s="27">
        <f>N66*N65</f>
        <v>6900</v>
      </c>
      <c r="O67" s="28">
        <f t="shared" ref="O67" si="1259">M67+N67</f>
        <v>11730</v>
      </c>
      <c r="P67" s="38">
        <f t="shared" ref="P67" si="1260">L67+O67</f>
        <v>70840</v>
      </c>
      <c r="Q67" s="26">
        <f>Q66*Q65</f>
        <v>6210</v>
      </c>
      <c r="R67" s="27">
        <f>R66*R65</f>
        <v>5865</v>
      </c>
      <c r="S67" s="28">
        <f t="shared" ref="S67" si="1261">Q67+R67</f>
        <v>12075</v>
      </c>
      <c r="T67" s="26">
        <f>T66*T65</f>
        <v>0</v>
      </c>
      <c r="U67" s="27">
        <f>U66*U65</f>
        <v>0</v>
      </c>
      <c r="V67" s="28">
        <f t="shared" ref="V67" si="1262">T67+U67</f>
        <v>0</v>
      </c>
      <c r="W67" s="38">
        <f t="shared" ref="W67" si="1263">S67+V67</f>
        <v>12075</v>
      </c>
      <c r="X67" s="26">
        <f>X66*X65</f>
        <v>0</v>
      </c>
      <c r="Y67" s="27">
        <f>Y66*Y65</f>
        <v>0</v>
      </c>
      <c r="Z67" s="28">
        <f t="shared" ref="Z67" si="1264">X67+Y67</f>
        <v>0</v>
      </c>
      <c r="AA67" s="26">
        <f>AA66*AA65</f>
        <v>0</v>
      </c>
      <c r="AB67" s="27">
        <f>AB66*AB65</f>
        <v>0</v>
      </c>
      <c r="AC67" s="28">
        <f t="shared" ref="AC67" si="1265">AA67+AB67</f>
        <v>0</v>
      </c>
      <c r="AD67" s="38">
        <f t="shared" ref="AD67" si="1266">Z67+AC67</f>
        <v>0</v>
      </c>
      <c r="AE67" s="26">
        <f>AE66*AE65</f>
        <v>0</v>
      </c>
      <c r="AF67" s="27">
        <f>AF66*AF65</f>
        <v>0</v>
      </c>
      <c r="AG67" s="28">
        <f t="shared" ref="AG67" si="1267">AE67+AF67</f>
        <v>0</v>
      </c>
      <c r="AH67" s="26">
        <f>AH66*AH65</f>
        <v>0</v>
      </c>
      <c r="AI67" s="27">
        <f>AI66*AI65</f>
        <v>0</v>
      </c>
      <c r="AJ67" s="28">
        <f t="shared" ref="AJ67" si="1268">AH67+AI67</f>
        <v>0</v>
      </c>
      <c r="AK67" s="38">
        <f t="shared" ref="AK67" si="1269">AG67+AJ67</f>
        <v>0</v>
      </c>
      <c r="AL67" s="26">
        <f>AL66*AL65</f>
        <v>7130</v>
      </c>
      <c r="AM67" s="27">
        <f>AM66*AM65</f>
        <v>4945</v>
      </c>
      <c r="AN67" s="28">
        <f t="shared" ref="AN67" si="1270">AL67+AM67</f>
        <v>12075</v>
      </c>
      <c r="AO67" s="26">
        <f>AO66*AO65</f>
        <v>2530</v>
      </c>
      <c r="AP67" s="27">
        <f>AP66*AP65</f>
        <v>4485</v>
      </c>
      <c r="AQ67" s="28">
        <f t="shared" ref="AQ67" si="1271">AO67+AP67</f>
        <v>7015</v>
      </c>
      <c r="AR67" s="38">
        <f t="shared" ref="AR67" si="1272">AN67+AQ67</f>
        <v>19090</v>
      </c>
      <c r="AS67" s="26">
        <f>AS66*AS65</f>
        <v>7245</v>
      </c>
      <c r="AT67" s="27">
        <f>AT66*AT65</f>
        <v>5175</v>
      </c>
      <c r="AU67" s="28">
        <f t="shared" ref="AU67" si="1273">AS67+AT67</f>
        <v>12420</v>
      </c>
      <c r="AV67" s="26">
        <f>AV66*AV65</f>
        <v>2875</v>
      </c>
      <c r="AW67" s="27">
        <f>AW66*AW65</f>
        <v>2875</v>
      </c>
      <c r="AX67" s="28">
        <f t="shared" ref="AX67" si="1274">AV67+AW67</f>
        <v>5750</v>
      </c>
      <c r="AY67" s="38">
        <f t="shared" ref="AY67" si="1275">AU67+AX67</f>
        <v>18170</v>
      </c>
      <c r="AZ67" s="176">
        <f>AZ66*AZ65</f>
        <v>24150</v>
      </c>
      <c r="BA67" s="27">
        <f>BA66*BA65</f>
        <v>17940</v>
      </c>
      <c r="BB67" s="28">
        <f t="shared" ref="BB67" si="1276">AZ67+BA67</f>
        <v>42090</v>
      </c>
      <c r="BC67" s="176">
        <f>BC66*BC65</f>
        <v>3450</v>
      </c>
      <c r="BD67" s="27">
        <f>BD66*BD65</f>
        <v>3910</v>
      </c>
      <c r="BE67" s="28">
        <f t="shared" ref="BE67" si="1277">BC67+BD67</f>
        <v>7360</v>
      </c>
      <c r="BF67" s="38">
        <f t="shared" ref="BF67" si="1278">BB67+BE67</f>
        <v>49450</v>
      </c>
      <c r="BG67" s="176">
        <f>BG66*BG65</f>
        <v>19320</v>
      </c>
      <c r="BH67" s="27">
        <f>BH66*BH65</f>
        <v>13800</v>
      </c>
      <c r="BI67" s="28">
        <f t="shared" ref="BI67" si="1279">BG67+BH67</f>
        <v>33120</v>
      </c>
      <c r="BJ67" s="176">
        <f>BJ66*BJ65</f>
        <v>4600</v>
      </c>
      <c r="BK67" s="27">
        <f>BK66*BK65</f>
        <v>5175</v>
      </c>
      <c r="BL67" s="28">
        <f t="shared" ref="BL67" si="1280">BJ67+BK67</f>
        <v>9775</v>
      </c>
      <c r="BM67" s="38">
        <f t="shared" ref="BM67" si="1281">BI67+BL67</f>
        <v>42895</v>
      </c>
      <c r="BN67" s="176">
        <f>BN66*BN65</f>
        <v>16445</v>
      </c>
      <c r="BO67" s="27">
        <f>BO66*BO65</f>
        <v>15755</v>
      </c>
      <c r="BP67" s="28">
        <f t="shared" ref="BP67" si="1282">BN67+BO67</f>
        <v>32200</v>
      </c>
      <c r="BQ67" s="176">
        <f>BQ66*BQ65</f>
        <v>2760</v>
      </c>
      <c r="BR67" s="27">
        <f>BR66*BR65</f>
        <v>2990</v>
      </c>
      <c r="BS67" s="28">
        <f t="shared" ref="BS67" si="1283">BQ67+BR67</f>
        <v>5750</v>
      </c>
      <c r="BT67" s="38">
        <f t="shared" ref="BT67" si="1284">BP67+BS67</f>
        <v>37950</v>
      </c>
      <c r="BU67" s="176">
        <f>BU66*BU65</f>
        <v>0</v>
      </c>
      <c r="BV67" s="27">
        <f>BV66*BV65</f>
        <v>0</v>
      </c>
      <c r="BW67" s="28">
        <f t="shared" ref="BW67" si="1285">BU67+BV67</f>
        <v>0</v>
      </c>
      <c r="BX67" s="176">
        <f>BX66*BX65</f>
        <v>0</v>
      </c>
      <c r="BY67" s="27">
        <f>BY66*BY65</f>
        <v>0</v>
      </c>
      <c r="BZ67" s="28">
        <f t="shared" ref="BZ67" si="1286">BX67+BY67</f>
        <v>0</v>
      </c>
      <c r="CA67" s="38">
        <f t="shared" ref="CA67" si="1287">BW67+BZ67</f>
        <v>0</v>
      </c>
      <c r="CB67" s="26">
        <f>CB66*CB65</f>
        <v>0</v>
      </c>
      <c r="CC67" s="27">
        <f>CC66*CC65</f>
        <v>0</v>
      </c>
      <c r="CD67" s="28">
        <f t="shared" ref="CD67" si="1288">CB67+CC67</f>
        <v>0</v>
      </c>
      <c r="CE67" s="26">
        <f>CE66*CE65</f>
        <v>0</v>
      </c>
      <c r="CF67" s="27">
        <f>CF66*CF65</f>
        <v>0</v>
      </c>
      <c r="CG67" s="28">
        <f t="shared" ref="CG67" si="1289">CE67+CF67</f>
        <v>0</v>
      </c>
      <c r="CH67" s="38">
        <f t="shared" ref="CH67" si="1290">CD67+CG67</f>
        <v>0</v>
      </c>
      <c r="CI67" s="26">
        <f>CI66*CI65</f>
        <v>0</v>
      </c>
      <c r="CJ67" s="27">
        <f>CJ66*CJ65</f>
        <v>0</v>
      </c>
      <c r="CK67" s="28">
        <f t="shared" ref="CK67" si="1291">CI67+CJ67</f>
        <v>0</v>
      </c>
      <c r="CL67" s="26">
        <f>CL66*CL65</f>
        <v>0</v>
      </c>
      <c r="CM67" s="27">
        <f>CM66*CM65</f>
        <v>0</v>
      </c>
      <c r="CN67" s="28">
        <f t="shared" ref="CN67" si="1292">CL67+CM67</f>
        <v>0</v>
      </c>
      <c r="CO67" s="38">
        <f t="shared" ref="CO67" si="1293">CK67+CN67</f>
        <v>0</v>
      </c>
      <c r="CP67" s="26">
        <f>CP66*CP65</f>
        <v>0</v>
      </c>
      <c r="CQ67" s="27">
        <f>CQ66*CQ65</f>
        <v>0</v>
      </c>
      <c r="CR67" s="28">
        <f t="shared" ref="CR67" si="1294">CP67+CQ67</f>
        <v>0</v>
      </c>
      <c r="CS67" s="26">
        <f>CS66*CS65</f>
        <v>0</v>
      </c>
      <c r="CT67" s="27">
        <f>CT66*CT65</f>
        <v>0</v>
      </c>
      <c r="CU67" s="28">
        <f t="shared" ref="CU67" si="1295">CS67+CT67</f>
        <v>0</v>
      </c>
      <c r="CV67" s="38">
        <f t="shared" ref="CV67" si="1296">CR67+CU67</f>
        <v>0</v>
      </c>
      <c r="CW67" s="176">
        <f>CW66*CW65</f>
        <v>0</v>
      </c>
      <c r="CX67" s="27">
        <f>CX66*CX65</f>
        <v>0</v>
      </c>
      <c r="CY67" s="28">
        <f t="shared" ref="CY67" si="1297">CW67+CX67</f>
        <v>0</v>
      </c>
      <c r="CZ67" s="176">
        <f>CZ66*CZ65</f>
        <v>0</v>
      </c>
      <c r="DA67" s="27">
        <f>DA66*DA65</f>
        <v>0</v>
      </c>
      <c r="DB67" s="28">
        <f t="shared" ref="DB67:DB68" si="1298">CZ67+DA67</f>
        <v>0</v>
      </c>
      <c r="DC67" s="38">
        <f t="shared" ref="DC67:DC68" si="1299">CY67+DB67</f>
        <v>0</v>
      </c>
      <c r="DD67" s="176">
        <f>DD66*DD65</f>
        <v>0</v>
      </c>
      <c r="DE67" s="27">
        <f>DE66*DE65</f>
        <v>0</v>
      </c>
      <c r="DF67" s="28">
        <f t="shared" ref="DF67" si="1300">DD67+DE67</f>
        <v>0</v>
      </c>
      <c r="DG67" s="176">
        <f>DG66*DG65</f>
        <v>0</v>
      </c>
      <c r="DH67" s="27">
        <f>DH66*DH65</f>
        <v>0</v>
      </c>
      <c r="DI67" s="28">
        <f t="shared" ref="DI67:DI68" si="1301">DG67+DH67</f>
        <v>0</v>
      </c>
      <c r="DJ67" s="38">
        <f t="shared" ref="DJ67:DJ68" si="1302">DF67+DI67</f>
        <v>0</v>
      </c>
      <c r="DK67" s="176">
        <f>DK66*DK65</f>
        <v>0</v>
      </c>
      <c r="DL67" s="27">
        <f>DL66*DL65</f>
        <v>0</v>
      </c>
      <c r="DM67" s="28">
        <f t="shared" ref="DM67" si="1303">DK67+DL67</f>
        <v>0</v>
      </c>
      <c r="DN67" s="176">
        <f>DN66*DN65</f>
        <v>0</v>
      </c>
      <c r="DO67" s="27">
        <f>DO66*DO65</f>
        <v>0</v>
      </c>
      <c r="DP67" s="28">
        <f t="shared" ref="DP67:DP68" si="1304">DN67+DO67</f>
        <v>0</v>
      </c>
      <c r="DQ67" s="38">
        <f t="shared" ref="DQ67:DQ68" si="1305">DM67+DP67</f>
        <v>0</v>
      </c>
      <c r="DR67" s="176">
        <f>DR66*DR65</f>
        <v>0</v>
      </c>
      <c r="DS67" s="27">
        <f>DS66*DS65</f>
        <v>0</v>
      </c>
      <c r="DT67" s="28">
        <f t="shared" ref="DT67" si="1306">DR67+DS67</f>
        <v>0</v>
      </c>
      <c r="DU67" s="176">
        <f>DU66*DU65</f>
        <v>0</v>
      </c>
      <c r="DV67" s="27">
        <f>DV66*DV65</f>
        <v>0</v>
      </c>
      <c r="DW67" s="28">
        <f t="shared" ref="DW67:DW68" si="1307">DU67+DV67</f>
        <v>0</v>
      </c>
      <c r="DX67" s="38">
        <f t="shared" ref="DX67:DX68" si="1308">DT67+DW67</f>
        <v>0</v>
      </c>
      <c r="DY67" s="176">
        <f>DY66*DY65</f>
        <v>0</v>
      </c>
      <c r="DZ67" s="27">
        <f>DZ66*DZ65</f>
        <v>0</v>
      </c>
      <c r="EA67" s="28">
        <f t="shared" ref="EA67" si="1309">DY67+DZ67</f>
        <v>0</v>
      </c>
      <c r="EB67" s="176">
        <f>EB66*EB65</f>
        <v>0</v>
      </c>
      <c r="EC67" s="27">
        <f>EC66*EC65</f>
        <v>0</v>
      </c>
      <c r="ED67" s="28">
        <f t="shared" ref="ED67:ED68" si="1310">EB67+EC67</f>
        <v>0</v>
      </c>
      <c r="EE67" s="38">
        <f t="shared" ref="EE67:EE68" si="1311">EA67+ED67</f>
        <v>0</v>
      </c>
      <c r="EF67" s="176">
        <f>EF66*EF65</f>
        <v>0</v>
      </c>
      <c r="EG67" s="27">
        <f>EG66*EG65</f>
        <v>0</v>
      </c>
      <c r="EH67" s="28">
        <f t="shared" ref="EH67" si="1312">EF67+EG67</f>
        <v>0</v>
      </c>
      <c r="EI67" s="176">
        <f>EI66*EI65</f>
        <v>0</v>
      </c>
      <c r="EJ67" s="27">
        <f>EJ66*EJ65</f>
        <v>0</v>
      </c>
      <c r="EK67" s="28">
        <f t="shared" ref="EK67:EK68" si="1313">EI67+EJ67</f>
        <v>0</v>
      </c>
      <c r="EL67" s="38">
        <f t="shared" ref="EL67:EL68" si="1314">EH67+EK67</f>
        <v>0</v>
      </c>
      <c r="EM67" s="26">
        <f t="shared" ref="EM67:EN67" si="1315">EM66*EM65</f>
        <v>115345</v>
      </c>
      <c r="EN67" s="27">
        <f t="shared" si="1315"/>
        <v>99820</v>
      </c>
      <c r="EO67" s="28">
        <f t="shared" ref="EO67" si="1316">EM67+EN67</f>
        <v>215165</v>
      </c>
      <c r="EP67" s="26">
        <f t="shared" ref="EP67:EQ67" si="1317">EP66*EP65</f>
        <v>21045</v>
      </c>
      <c r="EQ67" s="27">
        <f t="shared" si="1317"/>
        <v>26335</v>
      </c>
      <c r="ER67" s="28">
        <f t="shared" ref="ER67:ER68" si="1318">EP67+EQ67</f>
        <v>47380</v>
      </c>
      <c r="ES67" s="38">
        <f t="shared" ref="ES67:ES68" si="1319">EO67+ER67</f>
        <v>262545</v>
      </c>
    </row>
    <row r="68" spans="1:149" ht="14.45" customHeight="1" x14ac:dyDescent="0.25">
      <c r="A68" s="186">
        <v>45321</v>
      </c>
      <c r="B68" s="15" t="s">
        <v>5</v>
      </c>
      <c r="C68" s="102">
        <v>56</v>
      </c>
      <c r="D68" s="23">
        <v>51</v>
      </c>
      <c r="E68" s="29">
        <f>C68+D68</f>
        <v>107</v>
      </c>
      <c r="F68" s="102"/>
      <c r="G68" s="23"/>
      <c r="H68" s="29">
        <f>F68+G68</f>
        <v>0</v>
      </c>
      <c r="I68" s="36">
        <f>E68+H68</f>
        <v>107</v>
      </c>
      <c r="J68" s="102">
        <v>248</v>
      </c>
      <c r="K68" s="23">
        <v>264</v>
      </c>
      <c r="L68" s="18">
        <f>J68+K68</f>
        <v>512</v>
      </c>
      <c r="M68" s="102">
        <v>43</v>
      </c>
      <c r="N68" s="23">
        <v>60</v>
      </c>
      <c r="O68" s="29">
        <f>M68+N68</f>
        <v>103</v>
      </c>
      <c r="P68" s="36">
        <f>L68+O68</f>
        <v>615</v>
      </c>
      <c r="Q68" s="102">
        <v>55</v>
      </c>
      <c r="R68" s="23">
        <v>53</v>
      </c>
      <c r="S68" s="29">
        <f>Q68+R68</f>
        <v>108</v>
      </c>
      <c r="T68" s="102"/>
      <c r="U68" s="23"/>
      <c r="V68" s="29">
        <f>T68+U68</f>
        <v>0</v>
      </c>
      <c r="W68" s="36">
        <f>S68+V68</f>
        <v>108</v>
      </c>
      <c r="X68" s="102"/>
      <c r="Y68" s="23"/>
      <c r="Z68" s="29">
        <f>X68+Y68</f>
        <v>0</v>
      </c>
      <c r="AA68" s="102"/>
      <c r="AB68" s="23"/>
      <c r="AC68" s="29">
        <f>AA68+AB68</f>
        <v>0</v>
      </c>
      <c r="AD68" s="36">
        <f>Z68+AC68</f>
        <v>0</v>
      </c>
      <c r="AE68" s="102"/>
      <c r="AF68" s="23"/>
      <c r="AG68" s="29">
        <f>AE68+AF68</f>
        <v>0</v>
      </c>
      <c r="AH68" s="102"/>
      <c r="AI68" s="23"/>
      <c r="AJ68" s="29">
        <f>AH68+AI68</f>
        <v>0</v>
      </c>
      <c r="AK68" s="36">
        <f>AG68+AJ68</f>
        <v>0</v>
      </c>
      <c r="AL68" s="102">
        <v>62</v>
      </c>
      <c r="AM68" s="23">
        <v>42</v>
      </c>
      <c r="AN68" s="29">
        <f>AL68+AM68</f>
        <v>104</v>
      </c>
      <c r="AO68" s="102">
        <v>22</v>
      </c>
      <c r="AP68" s="23">
        <v>39</v>
      </c>
      <c r="AQ68" s="29">
        <f>AO68+AP68</f>
        <v>61</v>
      </c>
      <c r="AR68" s="36">
        <f>AN68+AQ68</f>
        <v>165</v>
      </c>
      <c r="AS68" s="102">
        <v>61</v>
      </c>
      <c r="AT68" s="23">
        <v>45</v>
      </c>
      <c r="AU68" s="29">
        <f>AS68+AT68</f>
        <v>106</v>
      </c>
      <c r="AV68" s="102">
        <v>25</v>
      </c>
      <c r="AW68" s="23">
        <v>25</v>
      </c>
      <c r="AX68" s="29">
        <f>AV68+AW68</f>
        <v>50</v>
      </c>
      <c r="AY68" s="36">
        <f>AU68+AX68</f>
        <v>156</v>
      </c>
      <c r="AZ68" s="102">
        <v>210</v>
      </c>
      <c r="BA68" s="23">
        <v>156</v>
      </c>
      <c r="BB68" s="29">
        <f>AZ68+BA68</f>
        <v>366</v>
      </c>
      <c r="BC68" s="102">
        <v>30</v>
      </c>
      <c r="BD68" s="23">
        <v>34</v>
      </c>
      <c r="BE68" s="29">
        <f>BC68+BD68</f>
        <v>64</v>
      </c>
      <c r="BF68" s="36">
        <f>BB68+BE68</f>
        <v>430</v>
      </c>
      <c r="BG68" s="102">
        <v>168</v>
      </c>
      <c r="BH68" s="23">
        <v>120</v>
      </c>
      <c r="BI68" s="29">
        <f>BG68+BH68</f>
        <v>288</v>
      </c>
      <c r="BJ68" s="102">
        <v>39</v>
      </c>
      <c r="BK68" s="23">
        <v>44</v>
      </c>
      <c r="BL68" s="29">
        <f>BJ68+BK68</f>
        <v>83</v>
      </c>
      <c r="BM68" s="36">
        <f>BI68+BL68</f>
        <v>371</v>
      </c>
      <c r="BN68" s="102">
        <v>142</v>
      </c>
      <c r="BO68" s="23">
        <v>133</v>
      </c>
      <c r="BP68" s="29">
        <f>BN68+BO68</f>
        <v>275</v>
      </c>
      <c r="BQ68" s="102">
        <v>22</v>
      </c>
      <c r="BR68" s="23">
        <v>25</v>
      </c>
      <c r="BS68" s="29">
        <f>BQ68+BR68</f>
        <v>47</v>
      </c>
      <c r="BT68" s="36">
        <f>BP68+BS68</f>
        <v>322</v>
      </c>
      <c r="BU68" s="102"/>
      <c r="BV68" s="23"/>
      <c r="BW68" s="29">
        <f>BU68+BV68</f>
        <v>0</v>
      </c>
      <c r="BX68" s="102"/>
      <c r="BY68" s="23"/>
      <c r="BZ68" s="29">
        <f>BX68+BY68</f>
        <v>0</v>
      </c>
      <c r="CA68" s="36">
        <f>BW68+BZ68</f>
        <v>0</v>
      </c>
      <c r="CB68" s="102"/>
      <c r="CC68" s="23"/>
      <c r="CD68" s="29">
        <f>CB68+CC68</f>
        <v>0</v>
      </c>
      <c r="CE68" s="102"/>
      <c r="CF68" s="23"/>
      <c r="CG68" s="29">
        <f>CE68+CF68</f>
        <v>0</v>
      </c>
      <c r="CH68" s="36">
        <f>CD68+CG68</f>
        <v>0</v>
      </c>
      <c r="CI68" s="102"/>
      <c r="CJ68" s="23"/>
      <c r="CK68" s="29">
        <f>CI68+CJ68</f>
        <v>0</v>
      </c>
      <c r="CL68" s="102"/>
      <c r="CM68" s="23"/>
      <c r="CN68" s="29">
        <f>CL68+CM68</f>
        <v>0</v>
      </c>
      <c r="CO68" s="36">
        <f>CK68+CN68</f>
        <v>0</v>
      </c>
      <c r="CP68" s="102"/>
      <c r="CQ68" s="23"/>
      <c r="CR68" s="29">
        <f>CP68+CQ68</f>
        <v>0</v>
      </c>
      <c r="CS68" s="102"/>
      <c r="CT68" s="23"/>
      <c r="CU68" s="29">
        <f>CS68+CT68</f>
        <v>0</v>
      </c>
      <c r="CV68" s="36">
        <f>CR68+CU68</f>
        <v>0</v>
      </c>
      <c r="CW68" s="102"/>
      <c r="CX68" s="23"/>
      <c r="CY68" s="29">
        <f>CW68+CX68</f>
        <v>0</v>
      </c>
      <c r="CZ68" s="102"/>
      <c r="DA68" s="23"/>
      <c r="DB68" s="29">
        <f t="shared" si="1298"/>
        <v>0</v>
      </c>
      <c r="DC68" s="36">
        <f t="shared" si="1299"/>
        <v>0</v>
      </c>
      <c r="DD68" s="102"/>
      <c r="DE68" s="23"/>
      <c r="DF68" s="29">
        <f>DD68+DE68</f>
        <v>0</v>
      </c>
      <c r="DG68" s="102"/>
      <c r="DH68" s="23"/>
      <c r="DI68" s="29">
        <f t="shared" si="1301"/>
        <v>0</v>
      </c>
      <c r="DJ68" s="36">
        <f t="shared" si="1302"/>
        <v>0</v>
      </c>
      <c r="DK68" s="102"/>
      <c r="DL68" s="23"/>
      <c r="DM68" s="29">
        <f>DK68+DL68</f>
        <v>0</v>
      </c>
      <c r="DN68" s="102"/>
      <c r="DO68" s="23"/>
      <c r="DP68" s="29">
        <f t="shared" si="1304"/>
        <v>0</v>
      </c>
      <c r="DQ68" s="36">
        <f t="shared" si="1305"/>
        <v>0</v>
      </c>
      <c r="DR68" s="102"/>
      <c r="DS68" s="23"/>
      <c r="DT68" s="29">
        <f>DR68+DS68</f>
        <v>0</v>
      </c>
      <c r="DU68" s="102"/>
      <c r="DV68" s="23"/>
      <c r="DW68" s="29">
        <f t="shared" si="1307"/>
        <v>0</v>
      </c>
      <c r="DX68" s="36">
        <f t="shared" si="1308"/>
        <v>0</v>
      </c>
      <c r="DY68" s="102"/>
      <c r="DZ68" s="23"/>
      <c r="EA68" s="29">
        <f>DY68+DZ68</f>
        <v>0</v>
      </c>
      <c r="EB68" s="102"/>
      <c r="EC68" s="23"/>
      <c r="ED68" s="29">
        <f t="shared" si="1310"/>
        <v>0</v>
      </c>
      <c r="EE68" s="36">
        <f t="shared" si="1311"/>
        <v>0</v>
      </c>
      <c r="EF68" s="102"/>
      <c r="EG68" s="23"/>
      <c r="EH68" s="29">
        <f>EF68+EG68</f>
        <v>0</v>
      </c>
      <c r="EI68" s="102"/>
      <c r="EJ68" s="23"/>
      <c r="EK68" s="29">
        <f t="shared" si="1313"/>
        <v>0</v>
      </c>
      <c r="EL68" s="36">
        <f t="shared" si="1314"/>
        <v>0</v>
      </c>
      <c r="EM68" s="17">
        <f>C68+J68+Q68+X68+AE68+AL68+AS68+AZ68+BG68+BN68+BU68+CB68+CI68+CP68+CW68+DD68+DK68+DR68+DY68+EF68</f>
        <v>1002</v>
      </c>
      <c r="EN68" s="4">
        <f>D68+K68+R68+Y68+AF68+AM68+AT68+BA68+BH68+BO68+BV68+CC68+CJ68+CQ68+CX68+DE68+DL68+DS68+DZ68+EG68</f>
        <v>864</v>
      </c>
      <c r="EO68" s="29">
        <f>EM68+EN68</f>
        <v>1866</v>
      </c>
      <c r="EP68" s="17">
        <f>F68+M68+T68+AA68+AH68+AO68+AV68+BC68+BJ68+BQ68+BX68+CE68+CL68+CS68+CZ68+DG68+DN68+DU68+EB68+EI68</f>
        <v>181</v>
      </c>
      <c r="EQ68" s="4">
        <f>G68+N68+U68+AB68+AI68+AP68+AW68+BD68+BK68+BR68+BY68+CF68+CM68+CT68+DA68+DH68+DO68+DV68+EC68+EJ68</f>
        <v>227</v>
      </c>
      <c r="ER68" s="29">
        <f t="shared" si="1318"/>
        <v>408</v>
      </c>
      <c r="ES68" s="36">
        <f t="shared" si="1319"/>
        <v>2274</v>
      </c>
    </row>
    <row r="69" spans="1:149" ht="14.45" customHeight="1" x14ac:dyDescent="0.25">
      <c r="A69" s="187"/>
      <c r="B69" s="20" t="s">
        <v>22</v>
      </c>
      <c r="C69" s="24">
        <v>115</v>
      </c>
      <c r="D69" s="25">
        <v>115</v>
      </c>
      <c r="E69" s="30">
        <f>AVERAGE(C69:D69)</f>
        <v>115</v>
      </c>
      <c r="F69" s="24">
        <v>115</v>
      </c>
      <c r="G69" s="25">
        <v>115</v>
      </c>
      <c r="H69" s="30">
        <f>AVERAGE(F69:G69)</f>
        <v>115</v>
      </c>
      <c r="I69" s="37">
        <f>AVERAGE(E69,H69)</f>
        <v>115</v>
      </c>
      <c r="J69" s="24">
        <v>115</v>
      </c>
      <c r="K69" s="25">
        <v>115</v>
      </c>
      <c r="L69" s="30">
        <f>AVERAGE(J69:K69)</f>
        <v>115</v>
      </c>
      <c r="M69" s="24">
        <v>115</v>
      </c>
      <c r="N69" s="25">
        <v>115</v>
      </c>
      <c r="O69" s="30">
        <f>AVERAGE(M69:N69)</f>
        <v>115</v>
      </c>
      <c r="P69" s="37">
        <f>AVERAGE(L69,O69)</f>
        <v>115</v>
      </c>
      <c r="Q69" s="24">
        <v>115</v>
      </c>
      <c r="R69" s="25">
        <v>115</v>
      </c>
      <c r="S69" s="30">
        <f>AVERAGE(Q69:R69)</f>
        <v>115</v>
      </c>
      <c r="T69" s="24">
        <v>115</v>
      </c>
      <c r="U69" s="25">
        <v>115</v>
      </c>
      <c r="V69" s="30">
        <f>AVERAGE(T69:U69)</f>
        <v>115</v>
      </c>
      <c r="W69" s="37">
        <f>AVERAGE(S69,V69)</f>
        <v>115</v>
      </c>
      <c r="X69" s="24">
        <v>115</v>
      </c>
      <c r="Y69" s="25">
        <v>115</v>
      </c>
      <c r="Z69" s="30">
        <f>AVERAGE(X69:Y69)</f>
        <v>115</v>
      </c>
      <c r="AA69" s="24">
        <v>115</v>
      </c>
      <c r="AB69" s="25">
        <v>115</v>
      </c>
      <c r="AC69" s="30">
        <f>AVERAGE(AA69:AB69)</f>
        <v>115</v>
      </c>
      <c r="AD69" s="37">
        <f>AVERAGE(Z69,AC69)</f>
        <v>115</v>
      </c>
      <c r="AE69" s="24">
        <v>115</v>
      </c>
      <c r="AF69" s="25">
        <v>115</v>
      </c>
      <c r="AG69" s="30">
        <f>AVERAGE(AE69:AF69)</f>
        <v>115</v>
      </c>
      <c r="AH69" s="24">
        <v>115</v>
      </c>
      <c r="AI69" s="25">
        <v>115</v>
      </c>
      <c r="AJ69" s="30">
        <f>AVERAGE(AH69:AI69)</f>
        <v>115</v>
      </c>
      <c r="AK69" s="37">
        <f>AVERAGE(AG69,AJ69)</f>
        <v>115</v>
      </c>
      <c r="AL69" s="24">
        <v>115</v>
      </c>
      <c r="AM69" s="25">
        <v>115</v>
      </c>
      <c r="AN69" s="30">
        <f>AVERAGE(AL69:AM69)</f>
        <v>115</v>
      </c>
      <c r="AO69" s="24">
        <v>115</v>
      </c>
      <c r="AP69" s="25">
        <v>115</v>
      </c>
      <c r="AQ69" s="30">
        <f>AVERAGE(AO69:AP69)</f>
        <v>115</v>
      </c>
      <c r="AR69" s="37">
        <f>AVERAGE(AN69,AQ69)</f>
        <v>115</v>
      </c>
      <c r="AS69" s="24">
        <v>115</v>
      </c>
      <c r="AT69" s="25">
        <v>115</v>
      </c>
      <c r="AU69" s="30">
        <f>AVERAGE(AS69:AT69)</f>
        <v>115</v>
      </c>
      <c r="AV69" s="24">
        <v>115</v>
      </c>
      <c r="AW69" s="25">
        <v>115</v>
      </c>
      <c r="AX69" s="30">
        <f>AVERAGE(AV69:AW69)</f>
        <v>115</v>
      </c>
      <c r="AY69" s="37">
        <f>AVERAGE(AU69,AX69)</f>
        <v>115</v>
      </c>
      <c r="AZ69" s="175">
        <v>115</v>
      </c>
      <c r="BA69" s="25">
        <v>115</v>
      </c>
      <c r="BB69" s="30">
        <f>AVERAGE(AZ69:BA69)</f>
        <v>115</v>
      </c>
      <c r="BC69" s="175">
        <v>115</v>
      </c>
      <c r="BD69" s="25">
        <v>115</v>
      </c>
      <c r="BE69" s="30">
        <f>AVERAGE(BC69:BD69)</f>
        <v>115</v>
      </c>
      <c r="BF69" s="37">
        <f>AVERAGE(BB69,BE69)</f>
        <v>115</v>
      </c>
      <c r="BG69" s="175">
        <v>115</v>
      </c>
      <c r="BH69" s="25">
        <v>115</v>
      </c>
      <c r="BI69" s="30">
        <f>AVERAGE(BG69:BH69)</f>
        <v>115</v>
      </c>
      <c r="BJ69" s="175">
        <v>115</v>
      </c>
      <c r="BK69" s="25">
        <v>115</v>
      </c>
      <c r="BL69" s="30">
        <f>AVERAGE(BJ69:BK69)</f>
        <v>115</v>
      </c>
      <c r="BM69" s="37">
        <f>AVERAGE(BI69,BL69)</f>
        <v>115</v>
      </c>
      <c r="BN69" s="175">
        <v>115</v>
      </c>
      <c r="BO69" s="25">
        <v>115</v>
      </c>
      <c r="BP69" s="30">
        <f>AVERAGE(BN69:BO69)</f>
        <v>115</v>
      </c>
      <c r="BQ69" s="175">
        <v>115</v>
      </c>
      <c r="BR69" s="25">
        <v>115</v>
      </c>
      <c r="BS69" s="30">
        <f>AVERAGE(BQ69:BR69)</f>
        <v>115</v>
      </c>
      <c r="BT69" s="37">
        <f>AVERAGE(BP69,BS69)</f>
        <v>115</v>
      </c>
      <c r="BU69" s="175">
        <v>115</v>
      </c>
      <c r="BV69" s="25">
        <v>115</v>
      </c>
      <c r="BW69" s="30">
        <f>AVERAGE(BU69:BV69)</f>
        <v>115</v>
      </c>
      <c r="BX69" s="175">
        <v>115</v>
      </c>
      <c r="BY69" s="25">
        <v>115</v>
      </c>
      <c r="BZ69" s="30">
        <f>AVERAGE(BX69:BY69)</f>
        <v>115</v>
      </c>
      <c r="CA69" s="37">
        <f>AVERAGE(BW69,BZ69)</f>
        <v>115</v>
      </c>
      <c r="CB69" s="24">
        <v>115</v>
      </c>
      <c r="CC69" s="25">
        <v>115</v>
      </c>
      <c r="CD69" s="30">
        <f>AVERAGE(CB69:CC69)</f>
        <v>115</v>
      </c>
      <c r="CE69" s="24">
        <v>115</v>
      </c>
      <c r="CF69" s="25">
        <v>115</v>
      </c>
      <c r="CG69" s="30">
        <f>AVERAGE(CE69:CF69)</f>
        <v>115</v>
      </c>
      <c r="CH69" s="37">
        <f>AVERAGE(CD69,CG69)</f>
        <v>115</v>
      </c>
      <c r="CI69" s="24">
        <v>115</v>
      </c>
      <c r="CJ69" s="25">
        <v>115</v>
      </c>
      <c r="CK69" s="30">
        <f>AVERAGE(CI69:CJ69)</f>
        <v>115</v>
      </c>
      <c r="CL69" s="24">
        <v>115</v>
      </c>
      <c r="CM69" s="25">
        <v>115</v>
      </c>
      <c r="CN69" s="30">
        <f>AVERAGE(CL69:CM69)</f>
        <v>115</v>
      </c>
      <c r="CO69" s="37">
        <f>AVERAGE(CK69,CN69)</f>
        <v>115</v>
      </c>
      <c r="CP69" s="24">
        <v>115</v>
      </c>
      <c r="CQ69" s="25">
        <v>115</v>
      </c>
      <c r="CR69" s="30">
        <f>AVERAGE(CP69:CQ69)</f>
        <v>115</v>
      </c>
      <c r="CS69" s="24">
        <v>115</v>
      </c>
      <c r="CT69" s="25">
        <v>115</v>
      </c>
      <c r="CU69" s="30">
        <f>AVERAGE(CS69:CT69)</f>
        <v>115</v>
      </c>
      <c r="CV69" s="37">
        <f>AVERAGE(CR69,CU69)</f>
        <v>115</v>
      </c>
      <c r="CW69" s="175">
        <v>115</v>
      </c>
      <c r="CX69" s="25">
        <v>115</v>
      </c>
      <c r="CY69" s="30">
        <f>AVERAGE(CW69:CX69)</f>
        <v>115</v>
      </c>
      <c r="CZ69" s="175">
        <v>115</v>
      </c>
      <c r="DA69" s="25">
        <v>115</v>
      </c>
      <c r="DB69" s="30">
        <f>AVERAGE(CZ69:DA69)</f>
        <v>115</v>
      </c>
      <c r="DC69" s="37">
        <f>AVERAGE(CY69,DB69)</f>
        <v>115</v>
      </c>
      <c r="DD69" s="175">
        <v>115</v>
      </c>
      <c r="DE69" s="25">
        <v>115</v>
      </c>
      <c r="DF69" s="30">
        <f>AVERAGE(DD69:DE69)</f>
        <v>115</v>
      </c>
      <c r="DG69" s="175">
        <v>115</v>
      </c>
      <c r="DH69" s="25">
        <v>115</v>
      </c>
      <c r="DI69" s="30">
        <f>AVERAGE(DG69:DH69)</f>
        <v>115</v>
      </c>
      <c r="DJ69" s="37">
        <f>AVERAGE(DF69,DI69)</f>
        <v>115</v>
      </c>
      <c r="DK69" s="175">
        <v>115</v>
      </c>
      <c r="DL69" s="25">
        <v>115</v>
      </c>
      <c r="DM69" s="30">
        <f>AVERAGE(DK69:DL69)</f>
        <v>115</v>
      </c>
      <c r="DN69" s="175">
        <v>115</v>
      </c>
      <c r="DO69" s="25">
        <v>115</v>
      </c>
      <c r="DP69" s="30">
        <f>AVERAGE(DN69:DO69)</f>
        <v>115</v>
      </c>
      <c r="DQ69" s="37">
        <f>AVERAGE(DM69,DP69)</f>
        <v>115</v>
      </c>
      <c r="DR69" s="175">
        <v>115</v>
      </c>
      <c r="DS69" s="25">
        <v>115</v>
      </c>
      <c r="DT69" s="30">
        <f>AVERAGE(DR69:DS69)</f>
        <v>115</v>
      </c>
      <c r="DU69" s="175">
        <v>115</v>
      </c>
      <c r="DV69" s="25">
        <v>115</v>
      </c>
      <c r="DW69" s="30">
        <f>AVERAGE(DU69:DV69)</f>
        <v>115</v>
      </c>
      <c r="DX69" s="37">
        <f>AVERAGE(DT69,DW69)</f>
        <v>115</v>
      </c>
      <c r="DY69" s="175">
        <v>115</v>
      </c>
      <c r="DZ69" s="25">
        <v>115</v>
      </c>
      <c r="EA69" s="30">
        <f>AVERAGE(DY69:DZ69)</f>
        <v>115</v>
      </c>
      <c r="EB69" s="175">
        <v>115</v>
      </c>
      <c r="EC69" s="25">
        <v>115</v>
      </c>
      <c r="ED69" s="30">
        <f>AVERAGE(EB69:EC69)</f>
        <v>115</v>
      </c>
      <c r="EE69" s="37">
        <f>AVERAGE(EA69,ED69)</f>
        <v>115</v>
      </c>
      <c r="EF69" s="175">
        <v>115</v>
      </c>
      <c r="EG69" s="25">
        <v>115</v>
      </c>
      <c r="EH69" s="30">
        <f>AVERAGE(EF69:EG69)</f>
        <v>115</v>
      </c>
      <c r="EI69" s="175">
        <v>115</v>
      </c>
      <c r="EJ69" s="25">
        <v>115</v>
      </c>
      <c r="EK69" s="30">
        <f>AVERAGE(EI69:EJ69)</f>
        <v>115</v>
      </c>
      <c r="EL69" s="37">
        <f>AVERAGE(EH69,EK69)</f>
        <v>115</v>
      </c>
      <c r="EM69" s="24">
        <v>115</v>
      </c>
      <c r="EN69" s="25">
        <v>115</v>
      </c>
      <c r="EO69" s="30">
        <v>115</v>
      </c>
      <c r="EP69" s="24">
        <v>115</v>
      </c>
      <c r="EQ69" s="25">
        <v>115</v>
      </c>
      <c r="ER69" s="30">
        <v>115</v>
      </c>
      <c r="ES69" s="37">
        <v>115</v>
      </c>
    </row>
    <row r="70" spans="1:149" ht="15" customHeight="1" thickBot="1" x14ac:dyDescent="0.3">
      <c r="A70" s="188"/>
      <c r="B70" s="16" t="s">
        <v>6</v>
      </c>
      <c r="C70" s="26">
        <f>C69*C68</f>
        <v>6440</v>
      </c>
      <c r="D70" s="27">
        <f>D69*D68</f>
        <v>5865</v>
      </c>
      <c r="E70" s="28">
        <f t="shared" si="1256"/>
        <v>12305</v>
      </c>
      <c r="F70" s="26">
        <f>F69*F68</f>
        <v>0</v>
      </c>
      <c r="G70" s="27">
        <f>G69*G68</f>
        <v>0</v>
      </c>
      <c r="H70" s="28">
        <f t="shared" si="1257"/>
        <v>0</v>
      </c>
      <c r="I70" s="38">
        <f t="shared" si="47"/>
        <v>12305</v>
      </c>
      <c r="J70" s="26">
        <f>J69*J68</f>
        <v>28520</v>
      </c>
      <c r="K70" s="27">
        <f>K69*K68</f>
        <v>30360</v>
      </c>
      <c r="L70" s="28">
        <f t="shared" ref="L70" si="1320">J70+K70</f>
        <v>58880</v>
      </c>
      <c r="M70" s="26">
        <f>M69*M68</f>
        <v>4945</v>
      </c>
      <c r="N70" s="27">
        <f>N69*N68</f>
        <v>6900</v>
      </c>
      <c r="O70" s="28">
        <f t="shared" ref="O70" si="1321">M70+N70</f>
        <v>11845</v>
      </c>
      <c r="P70" s="38">
        <f t="shared" ref="P70" si="1322">L70+O70</f>
        <v>70725</v>
      </c>
      <c r="Q70" s="26">
        <f>Q69*Q68</f>
        <v>6325</v>
      </c>
      <c r="R70" s="27">
        <f>R69*R68</f>
        <v>6095</v>
      </c>
      <c r="S70" s="28">
        <f t="shared" ref="S70" si="1323">Q70+R70</f>
        <v>12420</v>
      </c>
      <c r="T70" s="26">
        <f>T69*T68</f>
        <v>0</v>
      </c>
      <c r="U70" s="27">
        <f>U69*U68</f>
        <v>0</v>
      </c>
      <c r="V70" s="28">
        <f t="shared" ref="V70" si="1324">T70+U70</f>
        <v>0</v>
      </c>
      <c r="W70" s="38">
        <f t="shared" ref="W70" si="1325">S70+V70</f>
        <v>12420</v>
      </c>
      <c r="X70" s="26">
        <f>X69*X68</f>
        <v>0</v>
      </c>
      <c r="Y70" s="27">
        <f>Y69*Y68</f>
        <v>0</v>
      </c>
      <c r="Z70" s="28">
        <f t="shared" ref="Z70" si="1326">X70+Y70</f>
        <v>0</v>
      </c>
      <c r="AA70" s="26">
        <f>AA69*AA68</f>
        <v>0</v>
      </c>
      <c r="AB70" s="27">
        <f>AB69*AB68</f>
        <v>0</v>
      </c>
      <c r="AC70" s="28">
        <f t="shared" ref="AC70" si="1327">AA70+AB70</f>
        <v>0</v>
      </c>
      <c r="AD70" s="38">
        <f t="shared" ref="AD70" si="1328">Z70+AC70</f>
        <v>0</v>
      </c>
      <c r="AE70" s="26">
        <f>AE69*AE68</f>
        <v>0</v>
      </c>
      <c r="AF70" s="27">
        <f>AF69*AF68</f>
        <v>0</v>
      </c>
      <c r="AG70" s="28">
        <f t="shared" ref="AG70" si="1329">AE70+AF70</f>
        <v>0</v>
      </c>
      <c r="AH70" s="26">
        <f>AH69*AH68</f>
        <v>0</v>
      </c>
      <c r="AI70" s="27">
        <f>AI69*AI68</f>
        <v>0</v>
      </c>
      <c r="AJ70" s="28">
        <f t="shared" ref="AJ70" si="1330">AH70+AI70</f>
        <v>0</v>
      </c>
      <c r="AK70" s="38">
        <f t="shared" ref="AK70" si="1331">AG70+AJ70</f>
        <v>0</v>
      </c>
      <c r="AL70" s="26">
        <f>AL69*AL68</f>
        <v>7130</v>
      </c>
      <c r="AM70" s="27">
        <f>AM69*AM68</f>
        <v>4830</v>
      </c>
      <c r="AN70" s="28">
        <f t="shared" ref="AN70" si="1332">AL70+AM70</f>
        <v>11960</v>
      </c>
      <c r="AO70" s="26">
        <f>AO69*AO68</f>
        <v>2530</v>
      </c>
      <c r="AP70" s="27">
        <f>AP69*AP68</f>
        <v>4485</v>
      </c>
      <c r="AQ70" s="28">
        <f t="shared" ref="AQ70" si="1333">AO70+AP70</f>
        <v>7015</v>
      </c>
      <c r="AR70" s="38">
        <f t="shared" ref="AR70" si="1334">AN70+AQ70</f>
        <v>18975</v>
      </c>
      <c r="AS70" s="26">
        <f>AS69*AS68</f>
        <v>7015</v>
      </c>
      <c r="AT70" s="27">
        <f>AT69*AT68</f>
        <v>5175</v>
      </c>
      <c r="AU70" s="28">
        <f t="shared" ref="AU70" si="1335">AS70+AT70</f>
        <v>12190</v>
      </c>
      <c r="AV70" s="26">
        <f>AV69*AV68</f>
        <v>2875</v>
      </c>
      <c r="AW70" s="27">
        <f>AW69*AW68</f>
        <v>2875</v>
      </c>
      <c r="AX70" s="28">
        <f t="shared" ref="AX70" si="1336">AV70+AW70</f>
        <v>5750</v>
      </c>
      <c r="AY70" s="38">
        <f t="shared" ref="AY70" si="1337">AU70+AX70</f>
        <v>17940</v>
      </c>
      <c r="AZ70" s="176">
        <f>AZ69*AZ68</f>
        <v>24150</v>
      </c>
      <c r="BA70" s="27">
        <f>BA69*BA68</f>
        <v>17940</v>
      </c>
      <c r="BB70" s="28">
        <f t="shared" ref="BB70" si="1338">AZ70+BA70</f>
        <v>42090</v>
      </c>
      <c r="BC70" s="176">
        <f>BC69*BC68</f>
        <v>3450</v>
      </c>
      <c r="BD70" s="27">
        <f>BD69*BD68</f>
        <v>3910</v>
      </c>
      <c r="BE70" s="28">
        <f t="shared" ref="BE70" si="1339">BC70+BD70</f>
        <v>7360</v>
      </c>
      <c r="BF70" s="38">
        <f t="shared" ref="BF70" si="1340">BB70+BE70</f>
        <v>49450</v>
      </c>
      <c r="BG70" s="176">
        <f>BG69*BG68</f>
        <v>19320</v>
      </c>
      <c r="BH70" s="27">
        <f>BH69*BH68</f>
        <v>13800</v>
      </c>
      <c r="BI70" s="28">
        <f t="shared" ref="BI70" si="1341">BG70+BH70</f>
        <v>33120</v>
      </c>
      <c r="BJ70" s="176">
        <f>BJ69*BJ68</f>
        <v>4485</v>
      </c>
      <c r="BK70" s="27">
        <f>BK69*BK68</f>
        <v>5060</v>
      </c>
      <c r="BL70" s="28">
        <f t="shared" ref="BL70" si="1342">BJ70+BK70</f>
        <v>9545</v>
      </c>
      <c r="BM70" s="38">
        <f t="shared" ref="BM70" si="1343">BI70+BL70</f>
        <v>42665</v>
      </c>
      <c r="BN70" s="176">
        <f>BN69*BN68</f>
        <v>16330</v>
      </c>
      <c r="BO70" s="27">
        <f>BO69*BO68</f>
        <v>15295</v>
      </c>
      <c r="BP70" s="28">
        <f t="shared" ref="BP70" si="1344">BN70+BO70</f>
        <v>31625</v>
      </c>
      <c r="BQ70" s="176">
        <f>BQ69*BQ68</f>
        <v>2530</v>
      </c>
      <c r="BR70" s="27">
        <f>BR69*BR68</f>
        <v>2875</v>
      </c>
      <c r="BS70" s="28">
        <f t="shared" ref="BS70" si="1345">BQ70+BR70</f>
        <v>5405</v>
      </c>
      <c r="BT70" s="38">
        <f t="shared" ref="BT70" si="1346">BP70+BS70</f>
        <v>37030</v>
      </c>
      <c r="BU70" s="176">
        <f>BU69*BU68</f>
        <v>0</v>
      </c>
      <c r="BV70" s="27">
        <f>BV69*BV68</f>
        <v>0</v>
      </c>
      <c r="BW70" s="28">
        <f t="shared" ref="BW70" si="1347">BU70+BV70</f>
        <v>0</v>
      </c>
      <c r="BX70" s="176">
        <f>BX69*BX68</f>
        <v>0</v>
      </c>
      <c r="BY70" s="27">
        <f>BY69*BY68</f>
        <v>0</v>
      </c>
      <c r="BZ70" s="28">
        <f t="shared" ref="BZ70" si="1348">BX70+BY70</f>
        <v>0</v>
      </c>
      <c r="CA70" s="38">
        <f t="shared" ref="CA70" si="1349">BW70+BZ70</f>
        <v>0</v>
      </c>
      <c r="CB70" s="26">
        <f>CB69*CB68</f>
        <v>0</v>
      </c>
      <c r="CC70" s="27">
        <f>CC69*CC68</f>
        <v>0</v>
      </c>
      <c r="CD70" s="28">
        <f t="shared" ref="CD70" si="1350">CB70+CC70</f>
        <v>0</v>
      </c>
      <c r="CE70" s="26">
        <f>CE69*CE68</f>
        <v>0</v>
      </c>
      <c r="CF70" s="27">
        <f>CF69*CF68</f>
        <v>0</v>
      </c>
      <c r="CG70" s="28">
        <f t="shared" ref="CG70" si="1351">CE70+CF70</f>
        <v>0</v>
      </c>
      <c r="CH70" s="38">
        <f t="shared" ref="CH70" si="1352">CD70+CG70</f>
        <v>0</v>
      </c>
      <c r="CI70" s="26">
        <f>CI69*CI68</f>
        <v>0</v>
      </c>
      <c r="CJ70" s="27">
        <f>CJ69*CJ68</f>
        <v>0</v>
      </c>
      <c r="CK70" s="28">
        <f t="shared" ref="CK70" si="1353">CI70+CJ70</f>
        <v>0</v>
      </c>
      <c r="CL70" s="26">
        <f>CL69*CL68</f>
        <v>0</v>
      </c>
      <c r="CM70" s="27">
        <f>CM69*CM68</f>
        <v>0</v>
      </c>
      <c r="CN70" s="28">
        <f t="shared" ref="CN70" si="1354">CL70+CM70</f>
        <v>0</v>
      </c>
      <c r="CO70" s="38">
        <f t="shared" ref="CO70" si="1355">CK70+CN70</f>
        <v>0</v>
      </c>
      <c r="CP70" s="26">
        <f>CP69*CP68</f>
        <v>0</v>
      </c>
      <c r="CQ70" s="27">
        <f>CQ69*CQ68</f>
        <v>0</v>
      </c>
      <c r="CR70" s="28">
        <f t="shared" ref="CR70" si="1356">CP70+CQ70</f>
        <v>0</v>
      </c>
      <c r="CS70" s="26">
        <f>CS69*CS68</f>
        <v>0</v>
      </c>
      <c r="CT70" s="27">
        <f>CT69*CT68</f>
        <v>0</v>
      </c>
      <c r="CU70" s="28">
        <f t="shared" ref="CU70" si="1357">CS70+CT70</f>
        <v>0</v>
      </c>
      <c r="CV70" s="38">
        <f t="shared" ref="CV70" si="1358">CR70+CU70</f>
        <v>0</v>
      </c>
      <c r="CW70" s="176">
        <f>CW69*CW68</f>
        <v>0</v>
      </c>
      <c r="CX70" s="27">
        <f>CX69*CX68</f>
        <v>0</v>
      </c>
      <c r="CY70" s="28">
        <f t="shared" ref="CY70" si="1359">CW70+CX70</f>
        <v>0</v>
      </c>
      <c r="CZ70" s="176">
        <f>CZ69*CZ68</f>
        <v>0</v>
      </c>
      <c r="DA70" s="27">
        <f>DA69*DA68</f>
        <v>0</v>
      </c>
      <c r="DB70" s="28">
        <f t="shared" ref="DB70:DB71" si="1360">CZ70+DA70</f>
        <v>0</v>
      </c>
      <c r="DC70" s="38">
        <f t="shared" ref="DC70:DC71" si="1361">CY70+DB70</f>
        <v>0</v>
      </c>
      <c r="DD70" s="176">
        <f>DD69*DD68</f>
        <v>0</v>
      </c>
      <c r="DE70" s="27">
        <f>DE69*DE68</f>
        <v>0</v>
      </c>
      <c r="DF70" s="28">
        <f t="shared" ref="DF70" si="1362">DD70+DE70</f>
        <v>0</v>
      </c>
      <c r="DG70" s="176">
        <f>DG69*DG68</f>
        <v>0</v>
      </c>
      <c r="DH70" s="27">
        <f>DH69*DH68</f>
        <v>0</v>
      </c>
      <c r="DI70" s="28">
        <f t="shared" ref="DI70:DI71" si="1363">DG70+DH70</f>
        <v>0</v>
      </c>
      <c r="DJ70" s="38">
        <f t="shared" ref="DJ70:DJ71" si="1364">DF70+DI70</f>
        <v>0</v>
      </c>
      <c r="DK70" s="176">
        <f>DK69*DK68</f>
        <v>0</v>
      </c>
      <c r="DL70" s="27">
        <f>DL69*DL68</f>
        <v>0</v>
      </c>
      <c r="DM70" s="28">
        <f t="shared" ref="DM70" si="1365">DK70+DL70</f>
        <v>0</v>
      </c>
      <c r="DN70" s="176">
        <f>DN69*DN68</f>
        <v>0</v>
      </c>
      <c r="DO70" s="27">
        <f>DO69*DO68</f>
        <v>0</v>
      </c>
      <c r="DP70" s="28">
        <f t="shared" ref="DP70:DP71" si="1366">DN70+DO70</f>
        <v>0</v>
      </c>
      <c r="DQ70" s="38">
        <f t="shared" ref="DQ70:DQ71" si="1367">DM70+DP70</f>
        <v>0</v>
      </c>
      <c r="DR70" s="176">
        <f>DR69*DR68</f>
        <v>0</v>
      </c>
      <c r="DS70" s="27">
        <f>DS69*DS68</f>
        <v>0</v>
      </c>
      <c r="DT70" s="28">
        <f t="shared" ref="DT70" si="1368">DR70+DS70</f>
        <v>0</v>
      </c>
      <c r="DU70" s="176">
        <f>DU69*DU68</f>
        <v>0</v>
      </c>
      <c r="DV70" s="27">
        <f>DV69*DV68</f>
        <v>0</v>
      </c>
      <c r="DW70" s="28">
        <f t="shared" ref="DW70:DW71" si="1369">DU70+DV70</f>
        <v>0</v>
      </c>
      <c r="DX70" s="38">
        <f t="shared" ref="DX70:DX71" si="1370">DT70+DW70</f>
        <v>0</v>
      </c>
      <c r="DY70" s="176">
        <f>DY69*DY68</f>
        <v>0</v>
      </c>
      <c r="DZ70" s="27">
        <f>DZ69*DZ68</f>
        <v>0</v>
      </c>
      <c r="EA70" s="28">
        <f t="shared" ref="EA70" si="1371">DY70+DZ70</f>
        <v>0</v>
      </c>
      <c r="EB70" s="176">
        <f>EB69*EB68</f>
        <v>0</v>
      </c>
      <c r="EC70" s="27">
        <f>EC69*EC68</f>
        <v>0</v>
      </c>
      <c r="ED70" s="28">
        <f t="shared" ref="ED70:ED71" si="1372">EB70+EC70</f>
        <v>0</v>
      </c>
      <c r="EE70" s="38">
        <f t="shared" ref="EE70:EE71" si="1373">EA70+ED70</f>
        <v>0</v>
      </c>
      <c r="EF70" s="176">
        <f>EF69*EF68</f>
        <v>0</v>
      </c>
      <c r="EG70" s="27">
        <f>EG69*EG68</f>
        <v>0</v>
      </c>
      <c r="EH70" s="28">
        <f t="shared" ref="EH70" si="1374">EF70+EG70</f>
        <v>0</v>
      </c>
      <c r="EI70" s="176">
        <f>EI69*EI68</f>
        <v>0</v>
      </c>
      <c r="EJ70" s="27">
        <f>EJ69*EJ68</f>
        <v>0</v>
      </c>
      <c r="EK70" s="28">
        <f t="shared" ref="EK70:EK71" si="1375">EI70+EJ70</f>
        <v>0</v>
      </c>
      <c r="EL70" s="38">
        <f t="shared" ref="EL70:EL71" si="1376">EH70+EK70</f>
        <v>0</v>
      </c>
      <c r="EM70" s="26">
        <f t="shared" ref="EM70:EN70" si="1377">EM69*EM68</f>
        <v>115230</v>
      </c>
      <c r="EN70" s="27">
        <f t="shared" si="1377"/>
        <v>99360</v>
      </c>
      <c r="EO70" s="28">
        <f t="shared" ref="EO70" si="1378">EM70+EN70</f>
        <v>214590</v>
      </c>
      <c r="EP70" s="26">
        <f t="shared" ref="EP70:EQ70" si="1379">EP69*EP68</f>
        <v>20815</v>
      </c>
      <c r="EQ70" s="27">
        <f t="shared" si="1379"/>
        <v>26105</v>
      </c>
      <c r="ER70" s="28">
        <f t="shared" ref="ER70:ER71" si="1380">EP70+EQ70</f>
        <v>46920</v>
      </c>
      <c r="ES70" s="38">
        <f t="shared" ref="ES70:ES71" si="1381">EO70+ER70</f>
        <v>261510</v>
      </c>
    </row>
    <row r="71" spans="1:149" ht="14.45" customHeight="1" x14ac:dyDescent="0.25">
      <c r="A71" s="186">
        <v>45322</v>
      </c>
      <c r="B71" s="15" t="s">
        <v>5</v>
      </c>
      <c r="C71" s="102">
        <v>57</v>
      </c>
      <c r="D71" s="23">
        <v>50</v>
      </c>
      <c r="E71" s="29">
        <f>C71+D71</f>
        <v>107</v>
      </c>
      <c r="F71" s="102"/>
      <c r="G71" s="23"/>
      <c r="H71" s="29">
        <f>F71+G71</f>
        <v>0</v>
      </c>
      <c r="I71" s="36">
        <f>E71+H71</f>
        <v>107</v>
      </c>
      <c r="J71" s="102">
        <v>248</v>
      </c>
      <c r="K71" s="23">
        <v>266</v>
      </c>
      <c r="L71" s="18">
        <f>J71+K71</f>
        <v>514</v>
      </c>
      <c r="M71" s="102">
        <v>43</v>
      </c>
      <c r="N71" s="23">
        <v>60</v>
      </c>
      <c r="O71" s="29">
        <f>M71+N71</f>
        <v>103</v>
      </c>
      <c r="P71" s="36">
        <f>L71+O71</f>
        <v>617</v>
      </c>
      <c r="Q71" s="102">
        <v>53</v>
      </c>
      <c r="R71" s="23">
        <v>53</v>
      </c>
      <c r="S71" s="29">
        <f>Q71+R71</f>
        <v>106</v>
      </c>
      <c r="T71" s="102"/>
      <c r="U71" s="23"/>
      <c r="V71" s="29">
        <f>T71+U71</f>
        <v>0</v>
      </c>
      <c r="W71" s="36">
        <f>S71+V71</f>
        <v>106</v>
      </c>
      <c r="X71" s="102"/>
      <c r="Y71" s="23"/>
      <c r="Z71" s="29">
        <f>X71+Y71</f>
        <v>0</v>
      </c>
      <c r="AA71" s="102"/>
      <c r="AB71" s="23"/>
      <c r="AC71" s="29">
        <f>AA71+AB71</f>
        <v>0</v>
      </c>
      <c r="AD71" s="36">
        <f>Z71+AC71</f>
        <v>0</v>
      </c>
      <c r="AE71" s="102"/>
      <c r="AF71" s="23"/>
      <c r="AG71" s="29">
        <f>AE71+AF71</f>
        <v>0</v>
      </c>
      <c r="AH71" s="102"/>
      <c r="AI71" s="23"/>
      <c r="AJ71" s="29">
        <f>AH71+AI71</f>
        <v>0</v>
      </c>
      <c r="AK71" s="36">
        <f>AG71+AJ71</f>
        <v>0</v>
      </c>
      <c r="AL71" s="102">
        <v>62</v>
      </c>
      <c r="AM71" s="23">
        <v>43</v>
      </c>
      <c r="AN71" s="29">
        <f>AL71+AM71</f>
        <v>105</v>
      </c>
      <c r="AO71" s="102">
        <v>22</v>
      </c>
      <c r="AP71" s="23">
        <v>37</v>
      </c>
      <c r="AQ71" s="29">
        <f>AO71+AP71</f>
        <v>59</v>
      </c>
      <c r="AR71" s="36">
        <f>AN71+AQ71</f>
        <v>164</v>
      </c>
      <c r="AS71" s="102">
        <v>61</v>
      </c>
      <c r="AT71" s="23">
        <v>43</v>
      </c>
      <c r="AU71" s="29">
        <f>AS71+AT71</f>
        <v>104</v>
      </c>
      <c r="AV71" s="102">
        <v>23</v>
      </c>
      <c r="AW71" s="23">
        <v>24</v>
      </c>
      <c r="AX71" s="29">
        <f>AV71+AW71</f>
        <v>47</v>
      </c>
      <c r="AY71" s="36">
        <f>AU71+AX71</f>
        <v>151</v>
      </c>
      <c r="AZ71" s="102">
        <v>210</v>
      </c>
      <c r="BA71" s="23">
        <v>156</v>
      </c>
      <c r="BB71" s="29">
        <f>AZ71+BA71</f>
        <v>366</v>
      </c>
      <c r="BC71" s="102">
        <v>30</v>
      </c>
      <c r="BD71" s="23">
        <v>34</v>
      </c>
      <c r="BE71" s="29">
        <f>BC71+BD71</f>
        <v>64</v>
      </c>
      <c r="BF71" s="36">
        <f>BB71+BE71</f>
        <v>430</v>
      </c>
      <c r="BG71" s="102">
        <v>169</v>
      </c>
      <c r="BH71" s="23">
        <v>120</v>
      </c>
      <c r="BI71" s="29">
        <f>BG71+BH71</f>
        <v>289</v>
      </c>
      <c r="BJ71" s="102">
        <v>39</v>
      </c>
      <c r="BK71" s="23">
        <v>46</v>
      </c>
      <c r="BL71" s="29">
        <f>BJ71+BK71</f>
        <v>85</v>
      </c>
      <c r="BM71" s="36">
        <f>BI71+BL71</f>
        <v>374</v>
      </c>
      <c r="BN71" s="102">
        <v>142</v>
      </c>
      <c r="BO71" s="23">
        <v>135</v>
      </c>
      <c r="BP71" s="29">
        <f>BN71+BO71</f>
        <v>277</v>
      </c>
      <c r="BQ71" s="102">
        <v>25</v>
      </c>
      <c r="BR71" s="23">
        <v>21</v>
      </c>
      <c r="BS71" s="29">
        <f>BQ71+BR71</f>
        <v>46</v>
      </c>
      <c r="BT71" s="36">
        <f>BP71+BS71</f>
        <v>323</v>
      </c>
      <c r="BU71" s="102"/>
      <c r="BV71" s="23"/>
      <c r="BW71" s="29">
        <f>BU71+BV71</f>
        <v>0</v>
      </c>
      <c r="BX71" s="102"/>
      <c r="BY71" s="23"/>
      <c r="BZ71" s="29">
        <f>BX71+BY71</f>
        <v>0</v>
      </c>
      <c r="CA71" s="36">
        <f>BW71+BZ71</f>
        <v>0</v>
      </c>
      <c r="CB71" s="102"/>
      <c r="CC71" s="23"/>
      <c r="CD71" s="29">
        <f>CB71+CC71</f>
        <v>0</v>
      </c>
      <c r="CE71" s="102"/>
      <c r="CF71" s="23"/>
      <c r="CG71" s="29">
        <f>CE71+CF71</f>
        <v>0</v>
      </c>
      <c r="CH71" s="36">
        <f>CD71+CG71</f>
        <v>0</v>
      </c>
      <c r="CI71" s="102"/>
      <c r="CJ71" s="23"/>
      <c r="CK71" s="29">
        <f>CI71+CJ71</f>
        <v>0</v>
      </c>
      <c r="CL71" s="102"/>
      <c r="CM71" s="23"/>
      <c r="CN71" s="29">
        <f>CL71+CM71</f>
        <v>0</v>
      </c>
      <c r="CO71" s="36">
        <f>CK71+CN71</f>
        <v>0</v>
      </c>
      <c r="CP71" s="102"/>
      <c r="CQ71" s="23"/>
      <c r="CR71" s="29">
        <f>CP71+CQ71</f>
        <v>0</v>
      </c>
      <c r="CS71" s="102"/>
      <c r="CT71" s="23"/>
      <c r="CU71" s="29">
        <f>CS71+CT71</f>
        <v>0</v>
      </c>
      <c r="CV71" s="36">
        <f>CR71+CU71</f>
        <v>0</v>
      </c>
      <c r="CW71" s="102"/>
      <c r="CX71" s="23"/>
      <c r="CY71" s="29">
        <f>CW71+CX71</f>
        <v>0</v>
      </c>
      <c r="CZ71" s="102"/>
      <c r="DA71" s="23"/>
      <c r="DB71" s="29">
        <f t="shared" si="1360"/>
        <v>0</v>
      </c>
      <c r="DC71" s="36">
        <f t="shared" si="1361"/>
        <v>0</v>
      </c>
      <c r="DD71" s="102"/>
      <c r="DE71" s="23"/>
      <c r="DF71" s="29">
        <f>DD71+DE71</f>
        <v>0</v>
      </c>
      <c r="DG71" s="102"/>
      <c r="DH71" s="23"/>
      <c r="DI71" s="29">
        <f t="shared" si="1363"/>
        <v>0</v>
      </c>
      <c r="DJ71" s="36">
        <f t="shared" si="1364"/>
        <v>0</v>
      </c>
      <c r="DK71" s="102"/>
      <c r="DL71" s="23"/>
      <c r="DM71" s="29">
        <f>DK71+DL71</f>
        <v>0</v>
      </c>
      <c r="DN71" s="102"/>
      <c r="DO71" s="23"/>
      <c r="DP71" s="29">
        <f t="shared" si="1366"/>
        <v>0</v>
      </c>
      <c r="DQ71" s="36">
        <f t="shared" si="1367"/>
        <v>0</v>
      </c>
      <c r="DR71" s="102"/>
      <c r="DS71" s="23"/>
      <c r="DT71" s="29">
        <f>DR71+DS71</f>
        <v>0</v>
      </c>
      <c r="DU71" s="102"/>
      <c r="DV71" s="23"/>
      <c r="DW71" s="29">
        <f t="shared" si="1369"/>
        <v>0</v>
      </c>
      <c r="DX71" s="36">
        <f t="shared" si="1370"/>
        <v>0</v>
      </c>
      <c r="DY71" s="102"/>
      <c r="DZ71" s="23"/>
      <c r="EA71" s="29">
        <f>DY71+DZ71</f>
        <v>0</v>
      </c>
      <c r="EB71" s="102"/>
      <c r="EC71" s="23"/>
      <c r="ED71" s="29">
        <f t="shared" si="1372"/>
        <v>0</v>
      </c>
      <c r="EE71" s="36">
        <f t="shared" si="1373"/>
        <v>0</v>
      </c>
      <c r="EF71" s="102"/>
      <c r="EG71" s="23"/>
      <c r="EH71" s="29">
        <f>EF71+EG71</f>
        <v>0</v>
      </c>
      <c r="EI71" s="102"/>
      <c r="EJ71" s="23"/>
      <c r="EK71" s="29">
        <f t="shared" si="1375"/>
        <v>0</v>
      </c>
      <c r="EL71" s="36">
        <f t="shared" si="1376"/>
        <v>0</v>
      </c>
      <c r="EM71" s="17">
        <f>C71+J71+Q71+X71+AE71+AL71+AS71+AZ71+BG71+BN71+BU71+CB71+CI71+CP71+CW71+DD71+DK71+DR71+DY71+EF71</f>
        <v>1002</v>
      </c>
      <c r="EN71" s="4">
        <f>D71+K71+R71+Y71+AF71+AM71+AT71+BA71+BH71+BO71+BV71+CC71+CJ71+CQ71+CX71+DE71+DL71+DS71+DZ71+EG71</f>
        <v>866</v>
      </c>
      <c r="EO71" s="29">
        <f>EM71+EN71</f>
        <v>1868</v>
      </c>
      <c r="EP71" s="17">
        <f>F71+M71+T71+AA71+AH71+AO71+AV71+BC71+BJ71+BQ71+BX71+CE71+CL71+CS71+CZ71+DG71+DN71+DU71+EB71+EI71</f>
        <v>182</v>
      </c>
      <c r="EQ71" s="4">
        <f>G71+N71+U71+AB71+AI71+AP71+AW71+BD71+BK71+BR71+BY71+CF71+CM71+CT71+DA71+DH71+DO71+DV71+EC71+EJ71</f>
        <v>222</v>
      </c>
      <c r="ER71" s="29">
        <f t="shared" si="1380"/>
        <v>404</v>
      </c>
      <c r="ES71" s="36">
        <f t="shared" si="1381"/>
        <v>2272</v>
      </c>
    </row>
    <row r="72" spans="1:149" ht="14.45" customHeight="1" x14ac:dyDescent="0.25">
      <c r="A72" s="187"/>
      <c r="B72" s="20" t="s">
        <v>22</v>
      </c>
      <c r="C72" s="24">
        <v>115</v>
      </c>
      <c r="D72" s="25">
        <v>115</v>
      </c>
      <c r="E72" s="30">
        <f>AVERAGE(C72:D72)</f>
        <v>115</v>
      </c>
      <c r="F72" s="24">
        <v>115</v>
      </c>
      <c r="G72" s="25">
        <v>115</v>
      </c>
      <c r="H72" s="30">
        <f>AVERAGE(F72:G72)</f>
        <v>115</v>
      </c>
      <c r="I72" s="37">
        <f>AVERAGE(E72,H72)</f>
        <v>115</v>
      </c>
      <c r="J72" s="24">
        <v>115</v>
      </c>
      <c r="K72" s="25">
        <v>115</v>
      </c>
      <c r="L72" s="30">
        <f>AVERAGE(J72:K72)</f>
        <v>115</v>
      </c>
      <c r="M72" s="24">
        <v>115</v>
      </c>
      <c r="N72" s="25">
        <v>115</v>
      </c>
      <c r="O72" s="30">
        <f>AVERAGE(M72:N72)</f>
        <v>115</v>
      </c>
      <c r="P72" s="37">
        <f>AVERAGE(L72,O72)</f>
        <v>115</v>
      </c>
      <c r="Q72" s="24">
        <v>115</v>
      </c>
      <c r="R72" s="25">
        <v>115</v>
      </c>
      <c r="S72" s="30">
        <f>AVERAGE(Q72:R72)</f>
        <v>115</v>
      </c>
      <c r="T72" s="24">
        <v>115</v>
      </c>
      <c r="U72" s="25">
        <v>115</v>
      </c>
      <c r="V72" s="30">
        <f>AVERAGE(T72:U72)</f>
        <v>115</v>
      </c>
      <c r="W72" s="37">
        <f>AVERAGE(S72,V72)</f>
        <v>115</v>
      </c>
      <c r="X72" s="24">
        <v>115</v>
      </c>
      <c r="Y72" s="25">
        <v>115</v>
      </c>
      <c r="Z72" s="30">
        <f>AVERAGE(X72:Y72)</f>
        <v>115</v>
      </c>
      <c r="AA72" s="24">
        <v>115</v>
      </c>
      <c r="AB72" s="25">
        <v>115</v>
      </c>
      <c r="AC72" s="30">
        <f>AVERAGE(AA72:AB72)</f>
        <v>115</v>
      </c>
      <c r="AD72" s="37">
        <f>AVERAGE(Z72,AC72)</f>
        <v>115</v>
      </c>
      <c r="AE72" s="24">
        <v>115</v>
      </c>
      <c r="AF72" s="25">
        <v>115</v>
      </c>
      <c r="AG72" s="30">
        <f>AVERAGE(AE72:AF72)</f>
        <v>115</v>
      </c>
      <c r="AH72" s="24">
        <v>115</v>
      </c>
      <c r="AI72" s="25">
        <v>115</v>
      </c>
      <c r="AJ72" s="30">
        <f>AVERAGE(AH72:AI72)</f>
        <v>115</v>
      </c>
      <c r="AK72" s="37">
        <f>AVERAGE(AG72,AJ72)</f>
        <v>115</v>
      </c>
      <c r="AL72" s="24">
        <v>115</v>
      </c>
      <c r="AM72" s="25">
        <v>115</v>
      </c>
      <c r="AN72" s="30">
        <f>AVERAGE(AL72:AM72)</f>
        <v>115</v>
      </c>
      <c r="AO72" s="24">
        <v>115</v>
      </c>
      <c r="AP72" s="25">
        <v>115</v>
      </c>
      <c r="AQ72" s="30">
        <f>AVERAGE(AO72:AP72)</f>
        <v>115</v>
      </c>
      <c r="AR72" s="37">
        <f>AVERAGE(AN72,AQ72)</f>
        <v>115</v>
      </c>
      <c r="AS72" s="24">
        <v>115</v>
      </c>
      <c r="AT72" s="25">
        <v>115</v>
      </c>
      <c r="AU72" s="30">
        <f>AVERAGE(AS72:AT72)</f>
        <v>115</v>
      </c>
      <c r="AV72" s="24">
        <v>115</v>
      </c>
      <c r="AW72" s="25">
        <v>115</v>
      </c>
      <c r="AX72" s="30">
        <f>AVERAGE(AV72:AW72)</f>
        <v>115</v>
      </c>
      <c r="AY72" s="37">
        <f>AVERAGE(AU72,AX72)</f>
        <v>115</v>
      </c>
      <c r="AZ72" s="175">
        <v>115</v>
      </c>
      <c r="BA72" s="25">
        <v>115</v>
      </c>
      <c r="BB72" s="30">
        <f>AVERAGE(AZ72:BA72)</f>
        <v>115</v>
      </c>
      <c r="BC72" s="175">
        <v>115</v>
      </c>
      <c r="BD72" s="25">
        <v>115</v>
      </c>
      <c r="BE72" s="30">
        <f>AVERAGE(BC72:BD72)</f>
        <v>115</v>
      </c>
      <c r="BF72" s="37">
        <f>AVERAGE(BB72,BE72)</f>
        <v>115</v>
      </c>
      <c r="BG72" s="175">
        <v>115</v>
      </c>
      <c r="BH72" s="25">
        <v>115</v>
      </c>
      <c r="BI72" s="30">
        <f>AVERAGE(BG72:BH72)</f>
        <v>115</v>
      </c>
      <c r="BJ72" s="175">
        <v>115</v>
      </c>
      <c r="BK72" s="25">
        <v>115</v>
      </c>
      <c r="BL72" s="30">
        <f>AVERAGE(BJ72:BK72)</f>
        <v>115</v>
      </c>
      <c r="BM72" s="37">
        <f>AVERAGE(BI72,BL72)</f>
        <v>115</v>
      </c>
      <c r="BN72" s="175">
        <v>115</v>
      </c>
      <c r="BO72" s="25">
        <v>115</v>
      </c>
      <c r="BP72" s="30">
        <f>AVERAGE(BN72:BO72)</f>
        <v>115</v>
      </c>
      <c r="BQ72" s="175">
        <v>115</v>
      </c>
      <c r="BR72" s="25">
        <v>115</v>
      </c>
      <c r="BS72" s="30">
        <f>AVERAGE(BQ72:BR72)</f>
        <v>115</v>
      </c>
      <c r="BT72" s="37">
        <f>AVERAGE(BP72,BS72)</f>
        <v>115</v>
      </c>
      <c r="BU72" s="175">
        <v>115</v>
      </c>
      <c r="BV72" s="25">
        <v>115</v>
      </c>
      <c r="BW72" s="30">
        <f>AVERAGE(BU72:BV72)</f>
        <v>115</v>
      </c>
      <c r="BX72" s="175">
        <v>115</v>
      </c>
      <c r="BY72" s="25">
        <v>115</v>
      </c>
      <c r="BZ72" s="30">
        <f>AVERAGE(BX72:BY72)</f>
        <v>115</v>
      </c>
      <c r="CA72" s="37">
        <f>AVERAGE(BW72,BZ72)</f>
        <v>115</v>
      </c>
      <c r="CB72" s="24">
        <v>115</v>
      </c>
      <c r="CC72" s="25">
        <v>115</v>
      </c>
      <c r="CD72" s="30">
        <f>AVERAGE(CB72:CC72)</f>
        <v>115</v>
      </c>
      <c r="CE72" s="24">
        <v>115</v>
      </c>
      <c r="CF72" s="25">
        <v>115</v>
      </c>
      <c r="CG72" s="30">
        <f>AVERAGE(CE72:CF72)</f>
        <v>115</v>
      </c>
      <c r="CH72" s="37">
        <f>AVERAGE(CD72,CG72)</f>
        <v>115</v>
      </c>
      <c r="CI72" s="24">
        <v>115</v>
      </c>
      <c r="CJ72" s="25">
        <v>115</v>
      </c>
      <c r="CK72" s="30">
        <f>AVERAGE(CI72:CJ72)</f>
        <v>115</v>
      </c>
      <c r="CL72" s="24">
        <v>115</v>
      </c>
      <c r="CM72" s="25">
        <v>115</v>
      </c>
      <c r="CN72" s="30">
        <f>AVERAGE(CL72:CM72)</f>
        <v>115</v>
      </c>
      <c r="CO72" s="37">
        <f>AVERAGE(CK72,CN72)</f>
        <v>115</v>
      </c>
      <c r="CP72" s="24">
        <v>115</v>
      </c>
      <c r="CQ72" s="25">
        <v>115</v>
      </c>
      <c r="CR72" s="30">
        <f>AVERAGE(CP72:CQ72)</f>
        <v>115</v>
      </c>
      <c r="CS72" s="24">
        <v>115</v>
      </c>
      <c r="CT72" s="25">
        <v>115</v>
      </c>
      <c r="CU72" s="30">
        <f>AVERAGE(CS72:CT72)</f>
        <v>115</v>
      </c>
      <c r="CV72" s="37">
        <f>AVERAGE(CR72,CU72)</f>
        <v>115</v>
      </c>
      <c r="CW72" s="175">
        <v>115</v>
      </c>
      <c r="CX72" s="25">
        <v>115</v>
      </c>
      <c r="CY72" s="30">
        <f>AVERAGE(CW72:CX72)</f>
        <v>115</v>
      </c>
      <c r="CZ72" s="175">
        <v>115</v>
      </c>
      <c r="DA72" s="25">
        <v>115</v>
      </c>
      <c r="DB72" s="30">
        <f>AVERAGE(CZ72:DA72)</f>
        <v>115</v>
      </c>
      <c r="DC72" s="37">
        <f>AVERAGE(CY72,DB72)</f>
        <v>115</v>
      </c>
      <c r="DD72" s="175">
        <v>115</v>
      </c>
      <c r="DE72" s="25">
        <v>115</v>
      </c>
      <c r="DF72" s="30">
        <f>AVERAGE(DD72:DE72)</f>
        <v>115</v>
      </c>
      <c r="DG72" s="175">
        <v>115</v>
      </c>
      <c r="DH72" s="25">
        <v>115</v>
      </c>
      <c r="DI72" s="30">
        <f>AVERAGE(DG72:DH72)</f>
        <v>115</v>
      </c>
      <c r="DJ72" s="37">
        <f>AVERAGE(DF72,DI72)</f>
        <v>115</v>
      </c>
      <c r="DK72" s="175">
        <v>115</v>
      </c>
      <c r="DL72" s="25">
        <v>115</v>
      </c>
      <c r="DM72" s="30">
        <f>AVERAGE(DK72:DL72)</f>
        <v>115</v>
      </c>
      <c r="DN72" s="175">
        <v>115</v>
      </c>
      <c r="DO72" s="25">
        <v>115</v>
      </c>
      <c r="DP72" s="30">
        <f>AVERAGE(DN72:DO72)</f>
        <v>115</v>
      </c>
      <c r="DQ72" s="37">
        <f>AVERAGE(DM72,DP72)</f>
        <v>115</v>
      </c>
      <c r="DR72" s="175">
        <v>115</v>
      </c>
      <c r="DS72" s="25">
        <v>115</v>
      </c>
      <c r="DT72" s="30">
        <f>AVERAGE(DR72:DS72)</f>
        <v>115</v>
      </c>
      <c r="DU72" s="175">
        <v>115</v>
      </c>
      <c r="DV72" s="25">
        <v>115</v>
      </c>
      <c r="DW72" s="30">
        <f>AVERAGE(DU72:DV72)</f>
        <v>115</v>
      </c>
      <c r="DX72" s="37">
        <f>AVERAGE(DT72,DW72)</f>
        <v>115</v>
      </c>
      <c r="DY72" s="175">
        <v>115</v>
      </c>
      <c r="DZ72" s="25">
        <v>115</v>
      </c>
      <c r="EA72" s="30">
        <f>AVERAGE(DY72:DZ72)</f>
        <v>115</v>
      </c>
      <c r="EB72" s="175">
        <v>115</v>
      </c>
      <c r="EC72" s="25">
        <v>115</v>
      </c>
      <c r="ED72" s="30">
        <f>AVERAGE(EB72:EC72)</f>
        <v>115</v>
      </c>
      <c r="EE72" s="37">
        <f>AVERAGE(EA72,ED72)</f>
        <v>115</v>
      </c>
      <c r="EF72" s="175">
        <v>115</v>
      </c>
      <c r="EG72" s="25">
        <v>115</v>
      </c>
      <c r="EH72" s="30">
        <f>AVERAGE(EF72:EG72)</f>
        <v>115</v>
      </c>
      <c r="EI72" s="175">
        <v>115</v>
      </c>
      <c r="EJ72" s="25">
        <v>115</v>
      </c>
      <c r="EK72" s="30">
        <f>AVERAGE(EI72:EJ72)</f>
        <v>115</v>
      </c>
      <c r="EL72" s="37">
        <f>AVERAGE(EH72,EK72)</f>
        <v>115</v>
      </c>
      <c r="EM72" s="24">
        <v>115</v>
      </c>
      <c r="EN72" s="25">
        <v>115</v>
      </c>
      <c r="EO72" s="30">
        <v>115</v>
      </c>
      <c r="EP72" s="24">
        <v>115</v>
      </c>
      <c r="EQ72" s="25">
        <v>115</v>
      </c>
      <c r="ER72" s="30">
        <v>115</v>
      </c>
      <c r="ES72" s="37">
        <v>115</v>
      </c>
    </row>
    <row r="73" spans="1:149" ht="15" customHeight="1" thickBot="1" x14ac:dyDescent="0.3">
      <c r="A73" s="188"/>
      <c r="B73" s="16" t="s">
        <v>6</v>
      </c>
      <c r="C73" s="26">
        <f>C72*C71</f>
        <v>6555</v>
      </c>
      <c r="D73" s="27">
        <f>D72*D71</f>
        <v>5750</v>
      </c>
      <c r="E73" s="28">
        <f t="shared" si="1256"/>
        <v>12305</v>
      </c>
      <c r="F73" s="26">
        <f>F72*F71</f>
        <v>0</v>
      </c>
      <c r="G73" s="27">
        <f>G72*G71</f>
        <v>0</v>
      </c>
      <c r="H73" s="28">
        <f t="shared" si="1257"/>
        <v>0</v>
      </c>
      <c r="I73" s="38">
        <f t="shared" ref="I73:I76" si="1382">E73+H73</f>
        <v>12305</v>
      </c>
      <c r="J73" s="26">
        <f>J72*J71</f>
        <v>28520</v>
      </c>
      <c r="K73" s="27">
        <f>K72*K71</f>
        <v>30590</v>
      </c>
      <c r="L73" s="28">
        <f t="shared" ref="L73" si="1383">J73+K73</f>
        <v>59110</v>
      </c>
      <c r="M73" s="26">
        <f>M72*M71</f>
        <v>4945</v>
      </c>
      <c r="N73" s="27">
        <f>N72*N71</f>
        <v>6900</v>
      </c>
      <c r="O73" s="28">
        <f t="shared" ref="O73" si="1384">M73+N73</f>
        <v>11845</v>
      </c>
      <c r="P73" s="38">
        <f>L73+O73</f>
        <v>70955</v>
      </c>
      <c r="Q73" s="26">
        <f>Q72*Q71</f>
        <v>6095</v>
      </c>
      <c r="R73" s="27">
        <f>R72*R71</f>
        <v>6095</v>
      </c>
      <c r="S73" s="28">
        <f t="shared" ref="S73" si="1385">Q73+R73</f>
        <v>12190</v>
      </c>
      <c r="T73" s="26">
        <f>T72*T71</f>
        <v>0</v>
      </c>
      <c r="U73" s="27">
        <f>U72*U71</f>
        <v>0</v>
      </c>
      <c r="V73" s="28">
        <f t="shared" ref="V73" si="1386">T73+U73</f>
        <v>0</v>
      </c>
      <c r="W73" s="38">
        <f t="shared" ref="W73" si="1387">S73+V73</f>
        <v>12190</v>
      </c>
      <c r="X73" s="26">
        <f>X72*X71</f>
        <v>0</v>
      </c>
      <c r="Y73" s="27">
        <f>Y72*Y71</f>
        <v>0</v>
      </c>
      <c r="Z73" s="28">
        <f t="shared" ref="Z73" si="1388">X73+Y73</f>
        <v>0</v>
      </c>
      <c r="AA73" s="26">
        <f>AA72*AA71</f>
        <v>0</v>
      </c>
      <c r="AB73" s="27">
        <f>AB72*AB71</f>
        <v>0</v>
      </c>
      <c r="AC73" s="28">
        <f t="shared" ref="AC73" si="1389">AA73+AB73</f>
        <v>0</v>
      </c>
      <c r="AD73" s="38">
        <f t="shared" ref="AD73" si="1390">Z73+AC73</f>
        <v>0</v>
      </c>
      <c r="AE73" s="26">
        <f>AE72*AE71</f>
        <v>0</v>
      </c>
      <c r="AF73" s="27">
        <f>AF72*AF71</f>
        <v>0</v>
      </c>
      <c r="AG73" s="28">
        <f t="shared" ref="AG73" si="1391">AE73+AF73</f>
        <v>0</v>
      </c>
      <c r="AH73" s="26">
        <f>AH72*AH71</f>
        <v>0</v>
      </c>
      <c r="AI73" s="27">
        <f>AI72*AI71</f>
        <v>0</v>
      </c>
      <c r="AJ73" s="28">
        <f t="shared" ref="AJ73" si="1392">AH73+AI73</f>
        <v>0</v>
      </c>
      <c r="AK73" s="38">
        <f t="shared" ref="AK73" si="1393">AG73+AJ73</f>
        <v>0</v>
      </c>
      <c r="AL73" s="26">
        <f>AL72*AL71</f>
        <v>7130</v>
      </c>
      <c r="AM73" s="27">
        <f>AM72*AM71</f>
        <v>4945</v>
      </c>
      <c r="AN73" s="28">
        <f t="shared" ref="AN73" si="1394">AL73+AM73</f>
        <v>12075</v>
      </c>
      <c r="AO73" s="26">
        <f>AO72*AO71</f>
        <v>2530</v>
      </c>
      <c r="AP73" s="27">
        <f>AP72*AP71</f>
        <v>4255</v>
      </c>
      <c r="AQ73" s="28">
        <f t="shared" ref="AQ73" si="1395">AO73+AP73</f>
        <v>6785</v>
      </c>
      <c r="AR73" s="38">
        <f t="shared" ref="AR73" si="1396">AN73+AQ73</f>
        <v>18860</v>
      </c>
      <c r="AS73" s="26">
        <f>AS72*AS71</f>
        <v>7015</v>
      </c>
      <c r="AT73" s="27">
        <f>AT72*AT71</f>
        <v>4945</v>
      </c>
      <c r="AU73" s="28">
        <f t="shared" ref="AU73" si="1397">AS73+AT73</f>
        <v>11960</v>
      </c>
      <c r="AV73" s="26">
        <f>AV72*AV71</f>
        <v>2645</v>
      </c>
      <c r="AW73" s="27">
        <f>AW72*AW71</f>
        <v>2760</v>
      </c>
      <c r="AX73" s="28">
        <f t="shared" ref="AX73" si="1398">AV73+AW73</f>
        <v>5405</v>
      </c>
      <c r="AY73" s="38">
        <f t="shared" ref="AY73" si="1399">AU73+AX73</f>
        <v>17365</v>
      </c>
      <c r="AZ73" s="176">
        <f>AZ72*AZ71</f>
        <v>24150</v>
      </c>
      <c r="BA73" s="27">
        <f>BA72*BA71</f>
        <v>17940</v>
      </c>
      <c r="BB73" s="28">
        <f t="shared" ref="BB73" si="1400">AZ73+BA73</f>
        <v>42090</v>
      </c>
      <c r="BC73" s="176">
        <f>BC72*BC71</f>
        <v>3450</v>
      </c>
      <c r="BD73" s="27">
        <f>BD72*BD71</f>
        <v>3910</v>
      </c>
      <c r="BE73" s="28">
        <f t="shared" ref="BE73" si="1401">BC73+BD73</f>
        <v>7360</v>
      </c>
      <c r="BF73" s="38">
        <f t="shared" ref="BF73" si="1402">BB73+BE73</f>
        <v>49450</v>
      </c>
      <c r="BG73" s="176">
        <f>BG72*BG71</f>
        <v>19435</v>
      </c>
      <c r="BH73" s="27">
        <f>BH72*BH71</f>
        <v>13800</v>
      </c>
      <c r="BI73" s="28">
        <f t="shared" ref="BI73" si="1403">BG73+BH73</f>
        <v>33235</v>
      </c>
      <c r="BJ73" s="176">
        <f>BJ72*BJ71</f>
        <v>4485</v>
      </c>
      <c r="BK73" s="27">
        <f>BK72*BK71</f>
        <v>5290</v>
      </c>
      <c r="BL73" s="28">
        <f t="shared" ref="BL73" si="1404">BJ73+BK73</f>
        <v>9775</v>
      </c>
      <c r="BM73" s="38">
        <f t="shared" ref="BM73" si="1405">BI73+BL73</f>
        <v>43010</v>
      </c>
      <c r="BN73" s="176">
        <f>BN72*BN71</f>
        <v>16330</v>
      </c>
      <c r="BO73" s="27">
        <f>BO72*BO71</f>
        <v>15525</v>
      </c>
      <c r="BP73" s="28">
        <f t="shared" ref="BP73" si="1406">BN73+BO73</f>
        <v>31855</v>
      </c>
      <c r="BQ73" s="176">
        <f>BQ72*BQ71</f>
        <v>2875</v>
      </c>
      <c r="BR73" s="27">
        <f>BR72*BR71</f>
        <v>2415</v>
      </c>
      <c r="BS73" s="28">
        <f t="shared" ref="BS73" si="1407">BQ73+BR73</f>
        <v>5290</v>
      </c>
      <c r="BT73" s="38">
        <f t="shared" ref="BT73" si="1408">BP73+BS73</f>
        <v>37145</v>
      </c>
      <c r="BU73" s="176">
        <f>BU72*BU71</f>
        <v>0</v>
      </c>
      <c r="BV73" s="27">
        <f>BV72*BV71</f>
        <v>0</v>
      </c>
      <c r="BW73" s="28">
        <f t="shared" ref="BW73" si="1409">BU73+BV73</f>
        <v>0</v>
      </c>
      <c r="BX73" s="176">
        <f>BX72*BX71</f>
        <v>0</v>
      </c>
      <c r="BY73" s="27">
        <f>BY72*BY71</f>
        <v>0</v>
      </c>
      <c r="BZ73" s="28">
        <f t="shared" ref="BZ73" si="1410">BX73+BY73</f>
        <v>0</v>
      </c>
      <c r="CA73" s="38">
        <f t="shared" ref="CA73" si="1411">BW73+BZ73</f>
        <v>0</v>
      </c>
      <c r="CB73" s="26">
        <f>CB72*CB71</f>
        <v>0</v>
      </c>
      <c r="CC73" s="27">
        <f>CC72*CC71</f>
        <v>0</v>
      </c>
      <c r="CD73" s="28">
        <f t="shared" ref="CD73" si="1412">CB73+CC73</f>
        <v>0</v>
      </c>
      <c r="CE73" s="26">
        <f>CE72*CE71</f>
        <v>0</v>
      </c>
      <c r="CF73" s="27">
        <f>CF72*CF71</f>
        <v>0</v>
      </c>
      <c r="CG73" s="28">
        <f t="shared" ref="CG73" si="1413">CE73+CF73</f>
        <v>0</v>
      </c>
      <c r="CH73" s="38">
        <f t="shared" ref="CH73" si="1414">CD73+CG73</f>
        <v>0</v>
      </c>
      <c r="CI73" s="26">
        <f>CI72*CI71</f>
        <v>0</v>
      </c>
      <c r="CJ73" s="27">
        <f>CJ72*CJ71</f>
        <v>0</v>
      </c>
      <c r="CK73" s="28">
        <f t="shared" ref="CK73" si="1415">CI73+CJ73</f>
        <v>0</v>
      </c>
      <c r="CL73" s="26">
        <f>CL72*CL71</f>
        <v>0</v>
      </c>
      <c r="CM73" s="27">
        <f>CM72*CM71</f>
        <v>0</v>
      </c>
      <c r="CN73" s="28">
        <f t="shared" ref="CN73" si="1416">CL73+CM73</f>
        <v>0</v>
      </c>
      <c r="CO73" s="38">
        <f t="shared" ref="CO73" si="1417">CK73+CN73</f>
        <v>0</v>
      </c>
      <c r="CP73" s="26">
        <f>CP72*CP71</f>
        <v>0</v>
      </c>
      <c r="CQ73" s="27">
        <f>CQ72*CQ71</f>
        <v>0</v>
      </c>
      <c r="CR73" s="28">
        <f t="shared" ref="CR73" si="1418">CP73+CQ73</f>
        <v>0</v>
      </c>
      <c r="CS73" s="26">
        <f>CS72*CS71</f>
        <v>0</v>
      </c>
      <c r="CT73" s="27">
        <f>CT72*CT71</f>
        <v>0</v>
      </c>
      <c r="CU73" s="28">
        <f t="shared" ref="CU73" si="1419">CS73+CT73</f>
        <v>0</v>
      </c>
      <c r="CV73" s="38">
        <f t="shared" ref="CV73" si="1420">CR73+CU73</f>
        <v>0</v>
      </c>
      <c r="CW73" s="176">
        <f>CW72*CW71</f>
        <v>0</v>
      </c>
      <c r="CX73" s="27">
        <f>CX72*CX71</f>
        <v>0</v>
      </c>
      <c r="CY73" s="28">
        <f t="shared" ref="CY73" si="1421">CW73+CX73</f>
        <v>0</v>
      </c>
      <c r="CZ73" s="176">
        <f>CZ72*CZ71</f>
        <v>0</v>
      </c>
      <c r="DA73" s="27">
        <f>DA72*DA71</f>
        <v>0</v>
      </c>
      <c r="DB73" s="28">
        <f t="shared" ref="DB73:DB74" si="1422">CZ73+DA73</f>
        <v>0</v>
      </c>
      <c r="DC73" s="38">
        <f t="shared" ref="DC73:DC74" si="1423">CY73+DB73</f>
        <v>0</v>
      </c>
      <c r="DD73" s="176">
        <f>DD72*DD71</f>
        <v>0</v>
      </c>
      <c r="DE73" s="27">
        <f>DE72*DE71</f>
        <v>0</v>
      </c>
      <c r="DF73" s="28">
        <f t="shared" ref="DF73" si="1424">DD73+DE73</f>
        <v>0</v>
      </c>
      <c r="DG73" s="176">
        <f>DG72*DG71</f>
        <v>0</v>
      </c>
      <c r="DH73" s="27">
        <f>DH72*DH71</f>
        <v>0</v>
      </c>
      <c r="DI73" s="28">
        <f t="shared" ref="DI73:DI74" si="1425">DG73+DH73</f>
        <v>0</v>
      </c>
      <c r="DJ73" s="38">
        <f t="shared" ref="DJ73:DJ74" si="1426">DF73+DI73</f>
        <v>0</v>
      </c>
      <c r="DK73" s="176">
        <f>DK72*DK71</f>
        <v>0</v>
      </c>
      <c r="DL73" s="27">
        <f>DL72*DL71</f>
        <v>0</v>
      </c>
      <c r="DM73" s="28">
        <f t="shared" ref="DM73" si="1427">DK73+DL73</f>
        <v>0</v>
      </c>
      <c r="DN73" s="176">
        <f>DN72*DN71</f>
        <v>0</v>
      </c>
      <c r="DO73" s="27">
        <f>DO72*DO71</f>
        <v>0</v>
      </c>
      <c r="DP73" s="28">
        <f t="shared" ref="DP73:DP74" si="1428">DN73+DO73</f>
        <v>0</v>
      </c>
      <c r="DQ73" s="38">
        <f t="shared" ref="DQ73:DQ74" si="1429">DM73+DP73</f>
        <v>0</v>
      </c>
      <c r="DR73" s="176">
        <f>DR72*DR71</f>
        <v>0</v>
      </c>
      <c r="DS73" s="27">
        <f>DS72*DS71</f>
        <v>0</v>
      </c>
      <c r="DT73" s="28">
        <f t="shared" ref="DT73" si="1430">DR73+DS73</f>
        <v>0</v>
      </c>
      <c r="DU73" s="176">
        <f>DU72*DU71</f>
        <v>0</v>
      </c>
      <c r="DV73" s="27">
        <f>DV72*DV71</f>
        <v>0</v>
      </c>
      <c r="DW73" s="28">
        <f t="shared" ref="DW73:DW74" si="1431">DU73+DV73</f>
        <v>0</v>
      </c>
      <c r="DX73" s="38">
        <f t="shared" ref="DX73:DX74" si="1432">DT73+DW73</f>
        <v>0</v>
      </c>
      <c r="DY73" s="176">
        <f>DY72*DY71</f>
        <v>0</v>
      </c>
      <c r="DZ73" s="27">
        <f>DZ72*DZ71</f>
        <v>0</v>
      </c>
      <c r="EA73" s="28">
        <f t="shared" ref="EA73" si="1433">DY73+DZ73</f>
        <v>0</v>
      </c>
      <c r="EB73" s="176">
        <f>EB72*EB71</f>
        <v>0</v>
      </c>
      <c r="EC73" s="27">
        <f>EC72*EC71</f>
        <v>0</v>
      </c>
      <c r="ED73" s="28">
        <f t="shared" ref="ED73:ED74" si="1434">EB73+EC73</f>
        <v>0</v>
      </c>
      <c r="EE73" s="38">
        <f t="shared" ref="EE73:EE74" si="1435">EA73+ED73</f>
        <v>0</v>
      </c>
      <c r="EF73" s="176">
        <f>EF72*EF71</f>
        <v>0</v>
      </c>
      <c r="EG73" s="27">
        <f>EG72*EG71</f>
        <v>0</v>
      </c>
      <c r="EH73" s="28">
        <f t="shared" ref="EH73" si="1436">EF73+EG73</f>
        <v>0</v>
      </c>
      <c r="EI73" s="176">
        <f>EI72*EI71</f>
        <v>0</v>
      </c>
      <c r="EJ73" s="27">
        <f>EJ72*EJ71</f>
        <v>0</v>
      </c>
      <c r="EK73" s="28">
        <f t="shared" ref="EK73:EK74" si="1437">EI73+EJ73</f>
        <v>0</v>
      </c>
      <c r="EL73" s="38">
        <f t="shared" ref="EL73:EL74" si="1438">EH73+EK73</f>
        <v>0</v>
      </c>
      <c r="EM73" s="26">
        <f t="shared" ref="EM73:EN73" si="1439">EM72*EM71</f>
        <v>115230</v>
      </c>
      <c r="EN73" s="27">
        <f t="shared" si="1439"/>
        <v>99590</v>
      </c>
      <c r="EO73" s="28">
        <f t="shared" ref="EO73" si="1440">EM73+EN73</f>
        <v>214820</v>
      </c>
      <c r="EP73" s="26">
        <f t="shared" ref="EP73:EQ73" si="1441">EP72*EP71</f>
        <v>20930</v>
      </c>
      <c r="EQ73" s="27">
        <f t="shared" si="1441"/>
        <v>25530</v>
      </c>
      <c r="ER73" s="28">
        <f t="shared" ref="ER73:ER74" si="1442">EP73+EQ73</f>
        <v>46460</v>
      </c>
      <c r="ES73" s="38">
        <f t="shared" ref="ES73:ES74" si="1443">EO73+ER73</f>
        <v>261280</v>
      </c>
    </row>
    <row r="74" spans="1:149" ht="14.45" customHeight="1" x14ac:dyDescent="0.25">
      <c r="A74" s="186"/>
      <c r="B74" s="15" t="s">
        <v>5</v>
      </c>
      <c r="C74" s="102"/>
      <c r="D74" s="23"/>
      <c r="E74" s="29">
        <f>C74+D74</f>
        <v>0</v>
      </c>
      <c r="F74" s="102"/>
      <c r="G74" s="23"/>
      <c r="H74" s="29">
        <f>F74+G74</f>
        <v>0</v>
      </c>
      <c r="I74" s="36">
        <f>E74+H74</f>
        <v>0</v>
      </c>
      <c r="J74" s="102"/>
      <c r="K74" s="23"/>
      <c r="L74" s="18">
        <f>J74+K74</f>
        <v>0</v>
      </c>
      <c r="M74" s="102"/>
      <c r="N74" s="23"/>
      <c r="O74" s="29">
        <f>M74+N74</f>
        <v>0</v>
      </c>
      <c r="P74" s="36">
        <f>L74+O74</f>
        <v>0</v>
      </c>
      <c r="Q74" s="102"/>
      <c r="R74" s="23"/>
      <c r="S74" s="29">
        <f>Q74+R74</f>
        <v>0</v>
      </c>
      <c r="T74" s="102"/>
      <c r="U74" s="23"/>
      <c r="V74" s="29">
        <f>T74+U74</f>
        <v>0</v>
      </c>
      <c r="W74" s="36">
        <f>S74+V74</f>
        <v>0</v>
      </c>
      <c r="X74" s="102"/>
      <c r="Y74" s="23"/>
      <c r="Z74" s="29">
        <f>X74+Y74</f>
        <v>0</v>
      </c>
      <c r="AA74" s="102"/>
      <c r="AB74" s="23"/>
      <c r="AC74" s="29">
        <f>AA74+AB74</f>
        <v>0</v>
      </c>
      <c r="AD74" s="36">
        <f>Z74+AC74</f>
        <v>0</v>
      </c>
      <c r="AE74" s="102"/>
      <c r="AF74" s="23"/>
      <c r="AG74" s="29">
        <f>AE74+AF74</f>
        <v>0</v>
      </c>
      <c r="AH74" s="102"/>
      <c r="AI74" s="23"/>
      <c r="AJ74" s="29">
        <f>AH74+AI74</f>
        <v>0</v>
      </c>
      <c r="AK74" s="36">
        <f>AG74+AJ74</f>
        <v>0</v>
      </c>
      <c r="AL74" s="102"/>
      <c r="AM74" s="23"/>
      <c r="AN74" s="29">
        <f>AL74+AM74</f>
        <v>0</v>
      </c>
      <c r="AO74" s="102"/>
      <c r="AP74" s="23"/>
      <c r="AQ74" s="29">
        <f>AO74+AP74</f>
        <v>0</v>
      </c>
      <c r="AR74" s="36">
        <f>AN74+AQ74</f>
        <v>0</v>
      </c>
      <c r="AS74" s="102"/>
      <c r="AT74" s="23"/>
      <c r="AU74" s="29">
        <f>AS74+AT74</f>
        <v>0</v>
      </c>
      <c r="AV74" s="102"/>
      <c r="AW74" s="23"/>
      <c r="AX74" s="29">
        <f>AV74+AW74</f>
        <v>0</v>
      </c>
      <c r="AY74" s="36">
        <f>AU74+AX74</f>
        <v>0</v>
      </c>
      <c r="AZ74" s="102"/>
      <c r="BA74" s="23"/>
      <c r="BB74" s="29">
        <f>AZ74+BA74</f>
        <v>0</v>
      </c>
      <c r="BC74" s="102"/>
      <c r="BD74" s="23"/>
      <c r="BE74" s="29">
        <f>BC74+BD74</f>
        <v>0</v>
      </c>
      <c r="BF74" s="36">
        <f>BB74+BE74</f>
        <v>0</v>
      </c>
      <c r="BG74" s="102"/>
      <c r="BH74" s="23"/>
      <c r="BI74" s="29">
        <f>BG74+BH74</f>
        <v>0</v>
      </c>
      <c r="BJ74" s="102"/>
      <c r="BK74" s="23"/>
      <c r="BL74" s="29">
        <f>BJ74+BK74</f>
        <v>0</v>
      </c>
      <c r="BM74" s="36">
        <f>BI74+BL74</f>
        <v>0</v>
      </c>
      <c r="BN74" s="102"/>
      <c r="BO74" s="23"/>
      <c r="BP74" s="29">
        <f>BN74+BO74</f>
        <v>0</v>
      </c>
      <c r="BQ74" s="102"/>
      <c r="BR74" s="23"/>
      <c r="BS74" s="29">
        <f>BQ74+BR74</f>
        <v>0</v>
      </c>
      <c r="BT74" s="36">
        <f>BP74+BS74</f>
        <v>0</v>
      </c>
      <c r="BU74" s="102"/>
      <c r="BV74" s="23"/>
      <c r="BW74" s="29">
        <f>BU74+BV74</f>
        <v>0</v>
      </c>
      <c r="BX74" s="102"/>
      <c r="BY74" s="23"/>
      <c r="BZ74" s="29">
        <f>BX74+BY74</f>
        <v>0</v>
      </c>
      <c r="CA74" s="36">
        <f>BW74+BZ74</f>
        <v>0</v>
      </c>
      <c r="CB74" s="102"/>
      <c r="CC74" s="23"/>
      <c r="CD74" s="29">
        <f>CB74+CC74</f>
        <v>0</v>
      </c>
      <c r="CE74" s="102"/>
      <c r="CF74" s="23"/>
      <c r="CG74" s="29">
        <f>CE74+CF74</f>
        <v>0</v>
      </c>
      <c r="CH74" s="36">
        <f>CD74+CG74</f>
        <v>0</v>
      </c>
      <c r="CI74" s="102"/>
      <c r="CJ74" s="23"/>
      <c r="CK74" s="29">
        <f>CI74+CJ74</f>
        <v>0</v>
      </c>
      <c r="CL74" s="102"/>
      <c r="CM74" s="23"/>
      <c r="CN74" s="29">
        <f>CL74+CM74</f>
        <v>0</v>
      </c>
      <c r="CO74" s="36">
        <f>CK74+CN74</f>
        <v>0</v>
      </c>
      <c r="CP74" s="102"/>
      <c r="CQ74" s="23"/>
      <c r="CR74" s="29">
        <f>CP74+CQ74</f>
        <v>0</v>
      </c>
      <c r="CS74" s="102"/>
      <c r="CT74" s="23"/>
      <c r="CU74" s="29">
        <f>CS74+CT74</f>
        <v>0</v>
      </c>
      <c r="CV74" s="36">
        <f>CR74+CU74</f>
        <v>0</v>
      </c>
      <c r="CW74" s="102"/>
      <c r="CX74" s="23"/>
      <c r="CY74" s="29">
        <f>CW74+CX74</f>
        <v>0</v>
      </c>
      <c r="CZ74" s="102"/>
      <c r="DA74" s="23"/>
      <c r="DB74" s="29">
        <f t="shared" si="1422"/>
        <v>0</v>
      </c>
      <c r="DC74" s="36">
        <f t="shared" si="1423"/>
        <v>0</v>
      </c>
      <c r="DD74" s="102"/>
      <c r="DE74" s="23"/>
      <c r="DF74" s="29">
        <f>DD74+DE74</f>
        <v>0</v>
      </c>
      <c r="DG74" s="102"/>
      <c r="DH74" s="23"/>
      <c r="DI74" s="29">
        <f t="shared" si="1425"/>
        <v>0</v>
      </c>
      <c r="DJ74" s="36">
        <f t="shared" si="1426"/>
        <v>0</v>
      </c>
      <c r="DK74" s="102"/>
      <c r="DL74" s="23"/>
      <c r="DM74" s="29">
        <f>DK74+DL74</f>
        <v>0</v>
      </c>
      <c r="DN74" s="102"/>
      <c r="DO74" s="23"/>
      <c r="DP74" s="29">
        <f t="shared" si="1428"/>
        <v>0</v>
      </c>
      <c r="DQ74" s="36">
        <f t="shared" si="1429"/>
        <v>0</v>
      </c>
      <c r="DR74" s="102"/>
      <c r="DS74" s="23"/>
      <c r="DT74" s="29">
        <f>DR74+DS74</f>
        <v>0</v>
      </c>
      <c r="DU74" s="102"/>
      <c r="DV74" s="23"/>
      <c r="DW74" s="29">
        <f t="shared" si="1431"/>
        <v>0</v>
      </c>
      <c r="DX74" s="36">
        <f t="shared" si="1432"/>
        <v>0</v>
      </c>
      <c r="DY74" s="102"/>
      <c r="DZ74" s="23"/>
      <c r="EA74" s="29">
        <f>DY74+DZ74</f>
        <v>0</v>
      </c>
      <c r="EB74" s="102"/>
      <c r="EC74" s="23"/>
      <c r="ED74" s="29">
        <f t="shared" si="1434"/>
        <v>0</v>
      </c>
      <c r="EE74" s="36">
        <f t="shared" si="1435"/>
        <v>0</v>
      </c>
      <c r="EF74" s="102"/>
      <c r="EG74" s="23"/>
      <c r="EH74" s="29">
        <f>EF74+EG74</f>
        <v>0</v>
      </c>
      <c r="EI74" s="102"/>
      <c r="EJ74" s="23"/>
      <c r="EK74" s="29">
        <f t="shared" si="1437"/>
        <v>0</v>
      </c>
      <c r="EL74" s="36">
        <f t="shared" si="1438"/>
        <v>0</v>
      </c>
      <c r="EM74" s="17">
        <f>C74+J74+Q74+X74+AE74+AL74+AS74+AZ74+BG74+BN74+BU74+CB74+CI74+CP74+CW74+DD74+DK74+DR74+DY74+EF74</f>
        <v>0</v>
      </c>
      <c r="EN74" s="4">
        <f>D74+K74+R74+Y74+AF74+AM74+AT74+BA74+BH74+BO74+BV74+CC74+CJ74+CQ74+CX74+DE74+DL74+DS74+DZ74+EG74</f>
        <v>0</v>
      </c>
      <c r="EO74" s="29">
        <f>EM74+EN74</f>
        <v>0</v>
      </c>
      <c r="EP74" s="17">
        <f>F74+M74+T74+AA74+AH74+AO74+AV74+BC74+BJ74+BQ74+BX74+CE74+CL74+CS74+CZ74+DG74+DN74+DU74+EB74+EI74</f>
        <v>0</v>
      </c>
      <c r="EQ74" s="4">
        <f>G74+N74+U74+AB74+AI74+AP74+AW74+BD74+BK74+BR74+BY74+CF74+CM74+CT74+DA74+DH74+DO74+DV74+EC74+EJ74</f>
        <v>0</v>
      </c>
      <c r="ER74" s="29">
        <f t="shared" si="1442"/>
        <v>0</v>
      </c>
      <c r="ES74" s="36">
        <f t="shared" si="1443"/>
        <v>0</v>
      </c>
    </row>
    <row r="75" spans="1:149" ht="14.45" customHeight="1" x14ac:dyDescent="0.25">
      <c r="A75" s="187"/>
      <c r="B75" s="20" t="s">
        <v>22</v>
      </c>
      <c r="C75" s="24">
        <v>115</v>
      </c>
      <c r="D75" s="25">
        <v>115</v>
      </c>
      <c r="E75" s="30">
        <f>AVERAGE(C75:D75)</f>
        <v>115</v>
      </c>
      <c r="F75" s="24">
        <v>115</v>
      </c>
      <c r="G75" s="25">
        <v>115</v>
      </c>
      <c r="H75" s="30">
        <f>AVERAGE(F75:G75)</f>
        <v>115</v>
      </c>
      <c r="I75" s="37">
        <f>AVERAGE(E75,H75)</f>
        <v>115</v>
      </c>
      <c r="J75" s="24">
        <v>115</v>
      </c>
      <c r="K75" s="25">
        <v>115</v>
      </c>
      <c r="L75" s="30">
        <f>AVERAGE(J75:K75)</f>
        <v>115</v>
      </c>
      <c r="M75" s="24">
        <v>115</v>
      </c>
      <c r="N75" s="25">
        <v>115</v>
      </c>
      <c r="O75" s="30">
        <f>AVERAGE(M75:N75)</f>
        <v>115</v>
      </c>
      <c r="P75" s="37">
        <f>AVERAGE(L75,O75)</f>
        <v>115</v>
      </c>
      <c r="Q75" s="24">
        <v>115</v>
      </c>
      <c r="R75" s="25">
        <v>115</v>
      </c>
      <c r="S75" s="30">
        <f>AVERAGE(Q75:R75)</f>
        <v>115</v>
      </c>
      <c r="T75" s="24">
        <v>115</v>
      </c>
      <c r="U75" s="25">
        <v>115</v>
      </c>
      <c r="V75" s="30">
        <f>AVERAGE(T75:U75)</f>
        <v>115</v>
      </c>
      <c r="W75" s="37">
        <f>AVERAGE(S75,V75)</f>
        <v>115</v>
      </c>
      <c r="X75" s="24">
        <v>115</v>
      </c>
      <c r="Y75" s="25">
        <v>115</v>
      </c>
      <c r="Z75" s="30">
        <f>AVERAGE(X75:Y75)</f>
        <v>115</v>
      </c>
      <c r="AA75" s="24">
        <v>115</v>
      </c>
      <c r="AB75" s="25">
        <v>115</v>
      </c>
      <c r="AC75" s="30">
        <f>AVERAGE(AA75:AB75)</f>
        <v>115</v>
      </c>
      <c r="AD75" s="37">
        <f>AVERAGE(Z75,AC75)</f>
        <v>115</v>
      </c>
      <c r="AE75" s="24">
        <v>115</v>
      </c>
      <c r="AF75" s="25">
        <v>115</v>
      </c>
      <c r="AG75" s="30">
        <f>AVERAGE(AE75:AF75)</f>
        <v>115</v>
      </c>
      <c r="AH75" s="24">
        <v>115</v>
      </c>
      <c r="AI75" s="25">
        <v>115</v>
      </c>
      <c r="AJ75" s="30">
        <f>AVERAGE(AH75:AI75)</f>
        <v>115</v>
      </c>
      <c r="AK75" s="37">
        <f>AVERAGE(AG75,AJ75)</f>
        <v>115</v>
      </c>
      <c r="AL75" s="24">
        <v>115</v>
      </c>
      <c r="AM75" s="25">
        <v>115</v>
      </c>
      <c r="AN75" s="30">
        <f>AVERAGE(AL75:AM75)</f>
        <v>115</v>
      </c>
      <c r="AO75" s="24">
        <v>115</v>
      </c>
      <c r="AP75" s="25">
        <v>115</v>
      </c>
      <c r="AQ75" s="30">
        <f>AVERAGE(AO75:AP75)</f>
        <v>115</v>
      </c>
      <c r="AR75" s="37">
        <f>AVERAGE(AN75,AQ75)</f>
        <v>115</v>
      </c>
      <c r="AS75" s="24">
        <v>115</v>
      </c>
      <c r="AT75" s="25">
        <v>115</v>
      </c>
      <c r="AU75" s="30">
        <f>AVERAGE(AS75:AT75)</f>
        <v>115</v>
      </c>
      <c r="AV75" s="24">
        <v>115</v>
      </c>
      <c r="AW75" s="25">
        <v>115</v>
      </c>
      <c r="AX75" s="30">
        <f>AVERAGE(AV75:AW75)</f>
        <v>115</v>
      </c>
      <c r="AY75" s="37">
        <f>AVERAGE(AU75,AX75)</f>
        <v>115</v>
      </c>
      <c r="AZ75" s="175">
        <v>115</v>
      </c>
      <c r="BA75" s="178">
        <v>115</v>
      </c>
      <c r="BB75" s="30">
        <f>AVERAGE(AZ75:BA75)</f>
        <v>115</v>
      </c>
      <c r="BC75" s="175">
        <v>115</v>
      </c>
      <c r="BD75" s="178">
        <v>115</v>
      </c>
      <c r="BE75" s="30">
        <f>AVERAGE(BC75:BD75)</f>
        <v>115</v>
      </c>
      <c r="BF75" s="37">
        <f>AVERAGE(BB75,BE75)</f>
        <v>115</v>
      </c>
      <c r="BG75" s="175">
        <v>115</v>
      </c>
      <c r="BH75" s="178">
        <v>115</v>
      </c>
      <c r="BI75" s="30">
        <f>AVERAGE(BG75:BH75)</f>
        <v>115</v>
      </c>
      <c r="BJ75" s="175">
        <v>115</v>
      </c>
      <c r="BK75" s="178">
        <v>115</v>
      </c>
      <c r="BL75" s="30">
        <f>AVERAGE(BJ75:BK75)</f>
        <v>115</v>
      </c>
      <c r="BM75" s="37">
        <f>AVERAGE(BI75,BL75)</f>
        <v>115</v>
      </c>
      <c r="BN75" s="175">
        <v>115</v>
      </c>
      <c r="BO75" s="178">
        <v>115</v>
      </c>
      <c r="BP75" s="30">
        <f>AVERAGE(BN75:BO75)</f>
        <v>115</v>
      </c>
      <c r="BQ75" s="175">
        <v>115</v>
      </c>
      <c r="BR75" s="178">
        <v>115</v>
      </c>
      <c r="BS75" s="30">
        <f>AVERAGE(BQ75:BR75)</f>
        <v>115</v>
      </c>
      <c r="BT75" s="37">
        <f>AVERAGE(BP75,BS75)</f>
        <v>115</v>
      </c>
      <c r="BU75" s="175">
        <v>115</v>
      </c>
      <c r="BV75" s="178">
        <v>115</v>
      </c>
      <c r="BW75" s="30">
        <f>AVERAGE(BU75:BV75)</f>
        <v>115</v>
      </c>
      <c r="BX75" s="175">
        <v>115</v>
      </c>
      <c r="BY75" s="178">
        <v>115</v>
      </c>
      <c r="BZ75" s="30">
        <f>AVERAGE(BX75:BY75)</f>
        <v>115</v>
      </c>
      <c r="CA75" s="37">
        <f>AVERAGE(BW75,BZ75)</f>
        <v>115</v>
      </c>
      <c r="CB75" s="24">
        <v>115</v>
      </c>
      <c r="CC75" s="25">
        <v>115</v>
      </c>
      <c r="CD75" s="30">
        <f>AVERAGE(CB75:CC75)</f>
        <v>115</v>
      </c>
      <c r="CE75" s="24">
        <v>115</v>
      </c>
      <c r="CF75" s="25">
        <v>115</v>
      </c>
      <c r="CG75" s="30">
        <f>AVERAGE(CE75:CF75)</f>
        <v>115</v>
      </c>
      <c r="CH75" s="37">
        <f>AVERAGE(CD75,CG75)</f>
        <v>115</v>
      </c>
      <c r="CI75" s="24">
        <v>115</v>
      </c>
      <c r="CJ75" s="25">
        <v>115</v>
      </c>
      <c r="CK75" s="30">
        <f>AVERAGE(CI75:CJ75)</f>
        <v>115</v>
      </c>
      <c r="CL75" s="24">
        <v>115</v>
      </c>
      <c r="CM75" s="25">
        <v>115</v>
      </c>
      <c r="CN75" s="30">
        <f>AVERAGE(CL75:CM75)</f>
        <v>115</v>
      </c>
      <c r="CO75" s="37">
        <f>AVERAGE(CK75,CN75)</f>
        <v>115</v>
      </c>
      <c r="CP75" s="24">
        <v>115</v>
      </c>
      <c r="CQ75" s="25">
        <v>115</v>
      </c>
      <c r="CR75" s="30">
        <f>AVERAGE(CP75:CQ75)</f>
        <v>115</v>
      </c>
      <c r="CS75" s="24">
        <v>115</v>
      </c>
      <c r="CT75" s="25">
        <v>115</v>
      </c>
      <c r="CU75" s="30">
        <f>AVERAGE(CS75:CT75)</f>
        <v>115</v>
      </c>
      <c r="CV75" s="37">
        <f>AVERAGE(CR75,CU75)</f>
        <v>115</v>
      </c>
      <c r="CW75" s="24">
        <v>115</v>
      </c>
      <c r="CX75" s="25">
        <v>115</v>
      </c>
      <c r="CY75" s="30">
        <f>AVERAGE(CW75:CX75)</f>
        <v>115</v>
      </c>
      <c r="CZ75" s="24">
        <v>115</v>
      </c>
      <c r="DA75" s="25">
        <v>115</v>
      </c>
      <c r="DB75" s="30">
        <f>AVERAGE(CZ75:DA75)</f>
        <v>115</v>
      </c>
      <c r="DC75" s="37">
        <f>AVERAGE(CY75,DB75)</f>
        <v>115</v>
      </c>
      <c r="DD75" s="24">
        <v>115</v>
      </c>
      <c r="DE75" s="25">
        <v>115</v>
      </c>
      <c r="DF75" s="30">
        <f>AVERAGE(DD75:DE75)</f>
        <v>115</v>
      </c>
      <c r="DG75" s="175">
        <v>115</v>
      </c>
      <c r="DH75" s="178">
        <v>115</v>
      </c>
      <c r="DI75" s="30">
        <f>AVERAGE(DG75:DH75)</f>
        <v>115</v>
      </c>
      <c r="DJ75" s="37">
        <f>AVERAGE(DF75,DI75)</f>
        <v>115</v>
      </c>
      <c r="DK75" s="24">
        <v>115</v>
      </c>
      <c r="DL75" s="25">
        <v>115</v>
      </c>
      <c r="DM75" s="30">
        <f>AVERAGE(DK75:DL75)</f>
        <v>115</v>
      </c>
      <c r="DN75" s="24">
        <v>115</v>
      </c>
      <c r="DO75" s="25">
        <v>115</v>
      </c>
      <c r="DP75" s="30">
        <f>AVERAGE(DN75:DO75)</f>
        <v>115</v>
      </c>
      <c r="DQ75" s="37">
        <f>AVERAGE(DM75,DP75)</f>
        <v>115</v>
      </c>
      <c r="DR75" s="175">
        <v>115</v>
      </c>
      <c r="DS75" s="178">
        <v>115</v>
      </c>
      <c r="DT75" s="30">
        <f>AVERAGE(DR75:DS75)</f>
        <v>115</v>
      </c>
      <c r="DU75" s="24">
        <v>115</v>
      </c>
      <c r="DV75" s="25">
        <v>115</v>
      </c>
      <c r="DW75" s="30">
        <f>AVERAGE(DU75:DV75)</f>
        <v>115</v>
      </c>
      <c r="DX75" s="37">
        <f>AVERAGE(DT75,DW75)</f>
        <v>115</v>
      </c>
      <c r="DY75" s="175">
        <v>115</v>
      </c>
      <c r="DZ75" s="178">
        <v>115</v>
      </c>
      <c r="EA75" s="30">
        <f>AVERAGE(DY75:DZ75)</f>
        <v>115</v>
      </c>
      <c r="EB75" s="175">
        <v>115</v>
      </c>
      <c r="EC75" s="178">
        <v>115</v>
      </c>
      <c r="ED75" s="30">
        <f>AVERAGE(EB75:EC75)</f>
        <v>115</v>
      </c>
      <c r="EE75" s="37">
        <f>AVERAGE(EA75,ED75)</f>
        <v>115</v>
      </c>
      <c r="EF75" s="175">
        <v>115</v>
      </c>
      <c r="EG75" s="178">
        <v>115</v>
      </c>
      <c r="EH75" s="30">
        <f>AVERAGE(EF75:EG75)</f>
        <v>115</v>
      </c>
      <c r="EI75" s="175">
        <v>115</v>
      </c>
      <c r="EJ75" s="178">
        <v>115</v>
      </c>
      <c r="EK75" s="30">
        <f>AVERAGE(EI75:EJ75)</f>
        <v>115</v>
      </c>
      <c r="EL75" s="37">
        <f>AVERAGE(EH75,EK75)</f>
        <v>115</v>
      </c>
      <c r="EM75" s="24">
        <v>115</v>
      </c>
      <c r="EN75" s="25">
        <v>115</v>
      </c>
      <c r="EO75" s="30">
        <v>115</v>
      </c>
      <c r="EP75" s="24">
        <v>115</v>
      </c>
      <c r="EQ75" s="25">
        <v>115</v>
      </c>
      <c r="ER75" s="30">
        <v>115</v>
      </c>
      <c r="ES75" s="37">
        <v>115</v>
      </c>
    </row>
    <row r="76" spans="1:149" ht="15" customHeight="1" thickBot="1" x14ac:dyDescent="0.3">
      <c r="A76" s="188"/>
      <c r="B76" s="16" t="s">
        <v>6</v>
      </c>
      <c r="C76" s="26">
        <f>C75*C74</f>
        <v>0</v>
      </c>
      <c r="D76" s="27">
        <f>D75*D74</f>
        <v>0</v>
      </c>
      <c r="E76" s="28">
        <f t="shared" si="1256"/>
        <v>0</v>
      </c>
      <c r="F76" s="26">
        <f>F75*F74</f>
        <v>0</v>
      </c>
      <c r="G76" s="27">
        <f>G75*G74</f>
        <v>0</v>
      </c>
      <c r="H76" s="28">
        <f t="shared" si="1257"/>
        <v>0</v>
      </c>
      <c r="I76" s="38">
        <f t="shared" si="1382"/>
        <v>0</v>
      </c>
      <c r="J76" s="26">
        <f>J75*J74</f>
        <v>0</v>
      </c>
      <c r="K76" s="27">
        <f>K75*K74</f>
        <v>0</v>
      </c>
      <c r="L76" s="28">
        <f t="shared" ref="L76" si="1444">J76+K76</f>
        <v>0</v>
      </c>
      <c r="M76" s="26">
        <f>M75*M74</f>
        <v>0</v>
      </c>
      <c r="N76" s="27">
        <f>N75*N74</f>
        <v>0</v>
      </c>
      <c r="O76" s="28">
        <f t="shared" ref="O76" si="1445">M76+N76</f>
        <v>0</v>
      </c>
      <c r="P76" s="38">
        <f t="shared" ref="P76" si="1446">L76+O76</f>
        <v>0</v>
      </c>
      <c r="Q76" s="26">
        <f>Q75*Q74</f>
        <v>0</v>
      </c>
      <c r="R76" s="27">
        <f>R75*R74</f>
        <v>0</v>
      </c>
      <c r="S76" s="28">
        <f t="shared" ref="S76" si="1447">Q76+R76</f>
        <v>0</v>
      </c>
      <c r="T76" s="26">
        <f>T75*T74</f>
        <v>0</v>
      </c>
      <c r="U76" s="27">
        <f>U75*U74</f>
        <v>0</v>
      </c>
      <c r="V76" s="28">
        <f t="shared" ref="V76" si="1448">T76+U76</f>
        <v>0</v>
      </c>
      <c r="W76" s="38">
        <f t="shared" ref="W76" si="1449">S76+V76</f>
        <v>0</v>
      </c>
      <c r="X76" s="26">
        <f>X75*X74</f>
        <v>0</v>
      </c>
      <c r="Y76" s="27">
        <f>Y75*Y74</f>
        <v>0</v>
      </c>
      <c r="Z76" s="28">
        <f t="shared" ref="Z76" si="1450">X76+Y76</f>
        <v>0</v>
      </c>
      <c r="AA76" s="26">
        <f>AA75*AA74</f>
        <v>0</v>
      </c>
      <c r="AB76" s="27">
        <f>AB75*AB74</f>
        <v>0</v>
      </c>
      <c r="AC76" s="28">
        <f t="shared" ref="AC76" si="1451">AA76+AB76</f>
        <v>0</v>
      </c>
      <c r="AD76" s="38">
        <f t="shared" ref="AD76" si="1452">Z76+AC76</f>
        <v>0</v>
      </c>
      <c r="AE76" s="26">
        <f>AE75*AE74</f>
        <v>0</v>
      </c>
      <c r="AF76" s="27">
        <f>AF75*AF74</f>
        <v>0</v>
      </c>
      <c r="AG76" s="28">
        <f t="shared" ref="AG76" si="1453">AE76+AF76</f>
        <v>0</v>
      </c>
      <c r="AH76" s="26">
        <f>AH75*AH74</f>
        <v>0</v>
      </c>
      <c r="AI76" s="27">
        <f>AI75*AI74</f>
        <v>0</v>
      </c>
      <c r="AJ76" s="28">
        <f t="shared" ref="AJ76" si="1454">AH76+AI76</f>
        <v>0</v>
      </c>
      <c r="AK76" s="38">
        <f t="shared" ref="AK76" si="1455">AG76+AJ76</f>
        <v>0</v>
      </c>
      <c r="AL76" s="26">
        <f>AL75*AL74</f>
        <v>0</v>
      </c>
      <c r="AM76" s="27">
        <f>AM75*AM74</f>
        <v>0</v>
      </c>
      <c r="AN76" s="28">
        <f t="shared" ref="AN76" si="1456">AL76+AM76</f>
        <v>0</v>
      </c>
      <c r="AO76" s="26">
        <f>AO75*AO74</f>
        <v>0</v>
      </c>
      <c r="AP76" s="27">
        <f>AP75*AP74</f>
        <v>0</v>
      </c>
      <c r="AQ76" s="28">
        <f t="shared" ref="AQ76" si="1457">AO76+AP76</f>
        <v>0</v>
      </c>
      <c r="AR76" s="38">
        <f t="shared" ref="AR76" si="1458">AN76+AQ76</f>
        <v>0</v>
      </c>
      <c r="AS76" s="26">
        <f>AS75*AS74</f>
        <v>0</v>
      </c>
      <c r="AT76" s="27">
        <f>AT75*AT74</f>
        <v>0</v>
      </c>
      <c r="AU76" s="28">
        <f t="shared" ref="AU76" si="1459">AS76+AT76</f>
        <v>0</v>
      </c>
      <c r="AV76" s="26">
        <f>AV75*AV74</f>
        <v>0</v>
      </c>
      <c r="AW76" s="27">
        <f>AW75*AW74</f>
        <v>0</v>
      </c>
      <c r="AX76" s="28">
        <f t="shared" ref="AX76" si="1460">AV76+AW76</f>
        <v>0</v>
      </c>
      <c r="AY76" s="38">
        <f t="shared" ref="AY76" si="1461">AU76+AX76</f>
        <v>0</v>
      </c>
      <c r="AZ76" s="26">
        <f>AZ75*AZ74</f>
        <v>0</v>
      </c>
      <c r="BA76" s="27">
        <f>BA75*BA74</f>
        <v>0</v>
      </c>
      <c r="BB76" s="28">
        <f t="shared" ref="BB76" si="1462">AZ76+BA76</f>
        <v>0</v>
      </c>
      <c r="BC76" s="26">
        <f>BC75*BC74</f>
        <v>0</v>
      </c>
      <c r="BD76" s="27">
        <f>BD75*BD74</f>
        <v>0</v>
      </c>
      <c r="BE76" s="28">
        <f t="shared" ref="BE76" si="1463">BC76+BD76</f>
        <v>0</v>
      </c>
      <c r="BF76" s="38">
        <f t="shared" ref="BF76" si="1464">BB76+BE76</f>
        <v>0</v>
      </c>
      <c r="BG76" s="26">
        <f>BG75*BG74</f>
        <v>0</v>
      </c>
      <c r="BH76" s="27">
        <f>BH75*BH74</f>
        <v>0</v>
      </c>
      <c r="BI76" s="28">
        <f t="shared" ref="BI76" si="1465">BG76+BH76</f>
        <v>0</v>
      </c>
      <c r="BJ76" s="26">
        <f>BJ75*BJ74</f>
        <v>0</v>
      </c>
      <c r="BK76" s="27">
        <f>BK75*BK74</f>
        <v>0</v>
      </c>
      <c r="BL76" s="28">
        <f t="shared" ref="BL76" si="1466">BJ76+BK76</f>
        <v>0</v>
      </c>
      <c r="BM76" s="38">
        <f t="shared" ref="BM76" si="1467">BI76+BL76</f>
        <v>0</v>
      </c>
      <c r="BN76" s="26">
        <f>BN75*BN74</f>
        <v>0</v>
      </c>
      <c r="BO76" s="27">
        <f>BO75*BO74</f>
        <v>0</v>
      </c>
      <c r="BP76" s="28">
        <f t="shared" ref="BP76" si="1468">BN76+BO76</f>
        <v>0</v>
      </c>
      <c r="BQ76" s="26">
        <f>BQ75*BQ74</f>
        <v>0</v>
      </c>
      <c r="BR76" s="27">
        <f>BR75*BR74</f>
        <v>0</v>
      </c>
      <c r="BS76" s="28">
        <f t="shared" ref="BS76" si="1469">BQ76+BR76</f>
        <v>0</v>
      </c>
      <c r="BT76" s="38">
        <f t="shared" ref="BT76" si="1470">BP76+BS76</f>
        <v>0</v>
      </c>
      <c r="BU76" s="26">
        <f>BU75*BU74</f>
        <v>0</v>
      </c>
      <c r="BV76" s="27">
        <f>BV75*BV74</f>
        <v>0</v>
      </c>
      <c r="BW76" s="28">
        <f t="shared" ref="BW76" si="1471">BU76+BV76</f>
        <v>0</v>
      </c>
      <c r="BX76" s="26">
        <f>BX75*BX74</f>
        <v>0</v>
      </c>
      <c r="BY76" s="27">
        <f>BY75*BY74</f>
        <v>0</v>
      </c>
      <c r="BZ76" s="28">
        <f t="shared" ref="BZ76" si="1472">BX76+BY76</f>
        <v>0</v>
      </c>
      <c r="CA76" s="38">
        <f t="shared" ref="CA76" si="1473">BW76+BZ76</f>
        <v>0</v>
      </c>
      <c r="CB76" s="26">
        <f>CB75*CB74</f>
        <v>0</v>
      </c>
      <c r="CC76" s="27">
        <f>CC75*CC74</f>
        <v>0</v>
      </c>
      <c r="CD76" s="28">
        <f t="shared" ref="CD76" si="1474">CB76+CC76</f>
        <v>0</v>
      </c>
      <c r="CE76" s="26">
        <f>CE75*CE74</f>
        <v>0</v>
      </c>
      <c r="CF76" s="27">
        <f>CF75*CF74</f>
        <v>0</v>
      </c>
      <c r="CG76" s="28">
        <f t="shared" ref="CG76" si="1475">CE76+CF76</f>
        <v>0</v>
      </c>
      <c r="CH76" s="38">
        <f t="shared" ref="CH76" si="1476">CD76+CG76</f>
        <v>0</v>
      </c>
      <c r="CI76" s="26">
        <f>CI75*CI74</f>
        <v>0</v>
      </c>
      <c r="CJ76" s="27">
        <f>CJ75*CJ74</f>
        <v>0</v>
      </c>
      <c r="CK76" s="28">
        <f t="shared" ref="CK76" si="1477">CI76+CJ76</f>
        <v>0</v>
      </c>
      <c r="CL76" s="26">
        <f>CL75*CL74</f>
        <v>0</v>
      </c>
      <c r="CM76" s="27">
        <f>CM75*CM74</f>
        <v>0</v>
      </c>
      <c r="CN76" s="28">
        <f t="shared" ref="CN76" si="1478">CL76+CM76</f>
        <v>0</v>
      </c>
      <c r="CO76" s="38">
        <f t="shared" ref="CO76" si="1479">CK76+CN76</f>
        <v>0</v>
      </c>
      <c r="CP76" s="26">
        <f>CP75*CP74</f>
        <v>0</v>
      </c>
      <c r="CQ76" s="27">
        <f>CQ75*CQ74</f>
        <v>0</v>
      </c>
      <c r="CR76" s="28">
        <f t="shared" ref="CR76" si="1480">CP76+CQ76</f>
        <v>0</v>
      </c>
      <c r="CS76" s="26">
        <f>CS75*CS74</f>
        <v>0</v>
      </c>
      <c r="CT76" s="27">
        <f>CT75*CT74</f>
        <v>0</v>
      </c>
      <c r="CU76" s="28">
        <f t="shared" ref="CU76" si="1481">CS76+CT76</f>
        <v>0</v>
      </c>
      <c r="CV76" s="38">
        <f t="shared" ref="CV76" si="1482">CR76+CU76</f>
        <v>0</v>
      </c>
      <c r="CW76" s="26">
        <f>CW75*CW74</f>
        <v>0</v>
      </c>
      <c r="CX76" s="27">
        <f>CX75*CX74</f>
        <v>0</v>
      </c>
      <c r="CY76" s="28">
        <f t="shared" ref="CY76" si="1483">CW76+CX76</f>
        <v>0</v>
      </c>
      <c r="CZ76" s="26">
        <f>CZ75*CZ74</f>
        <v>0</v>
      </c>
      <c r="DA76" s="27">
        <f>DA75*DA74</f>
        <v>0</v>
      </c>
      <c r="DB76" s="28">
        <f t="shared" ref="DB76" si="1484">CZ76+DA76</f>
        <v>0</v>
      </c>
      <c r="DC76" s="38">
        <f t="shared" ref="DC76" si="1485">CY76+DB76</f>
        <v>0</v>
      </c>
      <c r="DD76" s="26">
        <f>DD75*DD74</f>
        <v>0</v>
      </c>
      <c r="DE76" s="27">
        <f>DE75*DE74</f>
        <v>0</v>
      </c>
      <c r="DF76" s="28">
        <f t="shared" ref="DF76" si="1486">DD76+DE76</f>
        <v>0</v>
      </c>
      <c r="DG76" s="26">
        <f>DG75*DG74</f>
        <v>0</v>
      </c>
      <c r="DH76" s="27">
        <f>DH75*DH74</f>
        <v>0</v>
      </c>
      <c r="DI76" s="28">
        <f t="shared" ref="DI76" si="1487">DG76+DH76</f>
        <v>0</v>
      </c>
      <c r="DJ76" s="38">
        <f t="shared" ref="DJ76" si="1488">DF76+DI76</f>
        <v>0</v>
      </c>
      <c r="DK76" s="26">
        <f>DK75*DK74</f>
        <v>0</v>
      </c>
      <c r="DL76" s="27">
        <f>DL75*DL74</f>
        <v>0</v>
      </c>
      <c r="DM76" s="28">
        <f t="shared" ref="DM76" si="1489">DK76+DL76</f>
        <v>0</v>
      </c>
      <c r="DN76" s="26">
        <f>DN75*DN74</f>
        <v>0</v>
      </c>
      <c r="DO76" s="27">
        <f>DO75*DO74</f>
        <v>0</v>
      </c>
      <c r="DP76" s="28">
        <f t="shared" ref="DP76" si="1490">DN76+DO76</f>
        <v>0</v>
      </c>
      <c r="DQ76" s="38">
        <f t="shared" ref="DQ76" si="1491">DM76+DP76</f>
        <v>0</v>
      </c>
      <c r="DR76" s="26">
        <f>DR75*DR74</f>
        <v>0</v>
      </c>
      <c r="DS76" s="27">
        <f>DS75*DS74</f>
        <v>0</v>
      </c>
      <c r="DT76" s="28">
        <f t="shared" ref="DT76" si="1492">DR76+DS76</f>
        <v>0</v>
      </c>
      <c r="DU76" s="26">
        <f>DU75*DU74</f>
        <v>0</v>
      </c>
      <c r="DV76" s="27">
        <f>DV75*DV74</f>
        <v>0</v>
      </c>
      <c r="DW76" s="28">
        <f t="shared" ref="DW76" si="1493">DU76+DV76</f>
        <v>0</v>
      </c>
      <c r="DX76" s="38">
        <f t="shared" ref="DX76" si="1494">DT76+DW76</f>
        <v>0</v>
      </c>
      <c r="DY76" s="26">
        <f>DY75*DY74</f>
        <v>0</v>
      </c>
      <c r="DZ76" s="27">
        <f>DZ75*DZ74</f>
        <v>0</v>
      </c>
      <c r="EA76" s="28">
        <f t="shared" ref="EA76" si="1495">DY76+DZ76</f>
        <v>0</v>
      </c>
      <c r="EB76" s="26">
        <f>EB75*EB74</f>
        <v>0</v>
      </c>
      <c r="EC76" s="27">
        <f>EC75*EC74</f>
        <v>0</v>
      </c>
      <c r="ED76" s="28">
        <f t="shared" ref="ED76" si="1496">EB76+EC76</f>
        <v>0</v>
      </c>
      <c r="EE76" s="38">
        <f t="shared" ref="EE76" si="1497">EA76+ED76</f>
        <v>0</v>
      </c>
      <c r="EF76" s="26">
        <f>EF75*EF74</f>
        <v>0</v>
      </c>
      <c r="EG76" s="27">
        <f>EG75*EG74</f>
        <v>0</v>
      </c>
      <c r="EH76" s="28">
        <f t="shared" ref="EH76" si="1498">EF76+EG76</f>
        <v>0</v>
      </c>
      <c r="EI76" s="26">
        <f>EI75*EI74</f>
        <v>0</v>
      </c>
      <c r="EJ76" s="27">
        <f>EJ75*EJ74</f>
        <v>0</v>
      </c>
      <c r="EK76" s="28">
        <f>EI76+EJ76</f>
        <v>0</v>
      </c>
      <c r="EL76" s="38">
        <f t="shared" ref="EL76" si="1499">EH76+EK76</f>
        <v>0</v>
      </c>
      <c r="EM76" s="26">
        <f t="shared" ref="EM76:EN76" si="1500">EM75*EM74</f>
        <v>0</v>
      </c>
      <c r="EN76" s="27">
        <f t="shared" si="1500"/>
        <v>0</v>
      </c>
      <c r="EO76" s="28">
        <f t="shared" ref="EO76" si="1501">EM76+EN76</f>
        <v>0</v>
      </c>
      <c r="EP76" s="26">
        <f t="shared" ref="EP76:EQ76" si="1502">EP75*EP74</f>
        <v>0</v>
      </c>
      <c r="EQ76" s="27">
        <f t="shared" si="1502"/>
        <v>0</v>
      </c>
      <c r="ER76" s="28">
        <f t="shared" ref="ER76" si="1503">EP76+EQ76</f>
        <v>0</v>
      </c>
      <c r="ES76" s="38">
        <f>EO76+ER76</f>
        <v>0</v>
      </c>
    </row>
    <row r="77" spans="1:149" s="19" customFormat="1" ht="12.75" x14ac:dyDescent="0.2">
      <c r="A77" s="179" t="s">
        <v>7</v>
      </c>
      <c r="B77" s="62" t="s">
        <v>5</v>
      </c>
      <c r="C77" s="63">
        <f>C8+C11+C14+C17+C20+C23+C26+C29+C32+C35+C38+C41+C44+C47+C50+C53+C56+C59+C62+C65+C68+C71+C74</f>
        <v>744</v>
      </c>
      <c r="D77" s="64">
        <f t="shared" ref="D77:BO77" si="1504">D8+D11+D14+D17+D20+D23+D26+D29+D32+D35+D38+D41+D44+D47+D50+D53+D56+D59+D62+D65+D68+D71+D74</f>
        <v>658</v>
      </c>
      <c r="E77" s="31">
        <f t="shared" si="1504"/>
        <v>1402</v>
      </c>
      <c r="F77" s="65">
        <f t="shared" si="1504"/>
        <v>0</v>
      </c>
      <c r="G77" s="66">
        <f t="shared" si="1504"/>
        <v>0</v>
      </c>
      <c r="H77" s="31">
        <f t="shared" si="1504"/>
        <v>0</v>
      </c>
      <c r="I77" s="39">
        <f t="shared" si="1504"/>
        <v>1402</v>
      </c>
      <c r="J77" s="67">
        <f t="shared" si="1504"/>
        <v>1944</v>
      </c>
      <c r="K77" s="68">
        <f t="shared" si="1504"/>
        <v>2120</v>
      </c>
      <c r="L77" s="29">
        <f t="shared" si="1504"/>
        <v>4064</v>
      </c>
      <c r="M77" s="69">
        <f t="shared" si="1504"/>
        <v>336</v>
      </c>
      <c r="N77" s="34">
        <f t="shared" si="1504"/>
        <v>459</v>
      </c>
      <c r="O77" s="31">
        <f t="shared" si="1504"/>
        <v>795</v>
      </c>
      <c r="P77" s="39">
        <f t="shared" si="1504"/>
        <v>4859</v>
      </c>
      <c r="Q77" s="67">
        <f t="shared" si="1504"/>
        <v>708</v>
      </c>
      <c r="R77" s="68">
        <f t="shared" si="1504"/>
        <v>663</v>
      </c>
      <c r="S77" s="29">
        <f t="shared" si="1504"/>
        <v>1371</v>
      </c>
      <c r="T77" s="69">
        <f t="shared" si="1504"/>
        <v>0</v>
      </c>
      <c r="U77" s="34">
        <f t="shared" si="1504"/>
        <v>0</v>
      </c>
      <c r="V77" s="31">
        <f t="shared" si="1504"/>
        <v>0</v>
      </c>
      <c r="W77" s="39">
        <f t="shared" si="1504"/>
        <v>1371</v>
      </c>
      <c r="X77" s="67">
        <f t="shared" si="1504"/>
        <v>0</v>
      </c>
      <c r="Y77" s="68">
        <f t="shared" si="1504"/>
        <v>0</v>
      </c>
      <c r="Z77" s="29">
        <f t="shared" si="1504"/>
        <v>0</v>
      </c>
      <c r="AA77" s="69">
        <f t="shared" si="1504"/>
        <v>0</v>
      </c>
      <c r="AB77" s="34">
        <f t="shared" si="1504"/>
        <v>0</v>
      </c>
      <c r="AC77" s="31">
        <f t="shared" si="1504"/>
        <v>0</v>
      </c>
      <c r="AD77" s="39">
        <f t="shared" si="1504"/>
        <v>0</v>
      </c>
      <c r="AE77" s="67">
        <f t="shared" si="1504"/>
        <v>0</v>
      </c>
      <c r="AF77" s="68">
        <f t="shared" si="1504"/>
        <v>0</v>
      </c>
      <c r="AG77" s="29">
        <f t="shared" si="1504"/>
        <v>0</v>
      </c>
      <c r="AH77" s="69">
        <f t="shared" si="1504"/>
        <v>0</v>
      </c>
      <c r="AI77" s="34">
        <f t="shared" si="1504"/>
        <v>0</v>
      </c>
      <c r="AJ77" s="31">
        <f t="shared" si="1504"/>
        <v>0</v>
      </c>
      <c r="AK77" s="39">
        <f t="shared" si="1504"/>
        <v>0</v>
      </c>
      <c r="AL77" s="67">
        <f t="shared" si="1504"/>
        <v>484</v>
      </c>
      <c r="AM77" s="68">
        <f t="shared" si="1504"/>
        <v>340</v>
      </c>
      <c r="AN77" s="29">
        <f t="shared" si="1504"/>
        <v>824</v>
      </c>
      <c r="AO77" s="69">
        <f t="shared" si="1504"/>
        <v>173</v>
      </c>
      <c r="AP77" s="34">
        <f t="shared" si="1504"/>
        <v>311</v>
      </c>
      <c r="AQ77" s="31">
        <f t="shared" si="1504"/>
        <v>484</v>
      </c>
      <c r="AR77" s="39">
        <f t="shared" si="1504"/>
        <v>1308</v>
      </c>
      <c r="AS77" s="67">
        <f t="shared" si="1504"/>
        <v>775</v>
      </c>
      <c r="AT77" s="68">
        <f t="shared" si="1504"/>
        <v>564</v>
      </c>
      <c r="AU77" s="29">
        <f t="shared" si="1504"/>
        <v>1339</v>
      </c>
      <c r="AV77" s="69">
        <f t="shared" si="1504"/>
        <v>314</v>
      </c>
      <c r="AW77" s="34">
        <f t="shared" si="1504"/>
        <v>318</v>
      </c>
      <c r="AX77" s="31">
        <f t="shared" si="1504"/>
        <v>632</v>
      </c>
      <c r="AY77" s="39">
        <f t="shared" si="1504"/>
        <v>1971</v>
      </c>
      <c r="AZ77" s="67">
        <f t="shared" si="1504"/>
        <v>2702</v>
      </c>
      <c r="BA77" s="68">
        <f t="shared" si="1504"/>
        <v>2002</v>
      </c>
      <c r="BB77" s="29">
        <f t="shared" si="1504"/>
        <v>4704</v>
      </c>
      <c r="BC77" s="69">
        <f t="shared" si="1504"/>
        <v>384</v>
      </c>
      <c r="BD77" s="34">
        <f t="shared" si="1504"/>
        <v>420</v>
      </c>
      <c r="BE77" s="31">
        <f t="shared" si="1504"/>
        <v>804</v>
      </c>
      <c r="BF77" s="39">
        <f t="shared" si="1504"/>
        <v>5508</v>
      </c>
      <c r="BG77" s="67">
        <f t="shared" si="1504"/>
        <v>2186</v>
      </c>
      <c r="BH77" s="68">
        <f t="shared" si="1504"/>
        <v>1545</v>
      </c>
      <c r="BI77" s="29">
        <f t="shared" si="1504"/>
        <v>3731</v>
      </c>
      <c r="BJ77" s="69">
        <f t="shared" si="1504"/>
        <v>509</v>
      </c>
      <c r="BK77" s="34">
        <f t="shared" si="1504"/>
        <v>572</v>
      </c>
      <c r="BL77" s="31">
        <f t="shared" si="1504"/>
        <v>1081</v>
      </c>
      <c r="BM77" s="39">
        <f t="shared" si="1504"/>
        <v>4812</v>
      </c>
      <c r="BN77" s="67">
        <f t="shared" si="1504"/>
        <v>1132</v>
      </c>
      <c r="BO77" s="68">
        <f t="shared" si="1504"/>
        <v>1061</v>
      </c>
      <c r="BP77" s="29">
        <f t="shared" ref="BP77:EA77" si="1505">BP8+BP11+BP14+BP17+BP20+BP23+BP26+BP29+BP32+BP35+BP38+BP41+BP44+BP47+BP50+BP53+BP56+BP59+BP62+BP65+BP68+BP71+BP74</f>
        <v>2193</v>
      </c>
      <c r="BQ77" s="69">
        <f t="shared" si="1505"/>
        <v>172</v>
      </c>
      <c r="BR77" s="34">
        <f t="shared" si="1505"/>
        <v>188</v>
      </c>
      <c r="BS77" s="31">
        <f t="shared" si="1505"/>
        <v>360</v>
      </c>
      <c r="BT77" s="39">
        <f t="shared" si="1505"/>
        <v>2553</v>
      </c>
      <c r="BU77" s="67">
        <f t="shared" si="1505"/>
        <v>0</v>
      </c>
      <c r="BV77" s="68">
        <f t="shared" si="1505"/>
        <v>0</v>
      </c>
      <c r="BW77" s="29">
        <f t="shared" si="1505"/>
        <v>0</v>
      </c>
      <c r="BX77" s="69">
        <f t="shared" si="1505"/>
        <v>0</v>
      </c>
      <c r="BY77" s="34">
        <f t="shared" si="1505"/>
        <v>0</v>
      </c>
      <c r="BZ77" s="31">
        <f t="shared" si="1505"/>
        <v>0</v>
      </c>
      <c r="CA77" s="39">
        <f t="shared" si="1505"/>
        <v>0</v>
      </c>
      <c r="CB77" s="67">
        <f t="shared" si="1505"/>
        <v>0</v>
      </c>
      <c r="CC77" s="68">
        <f t="shared" si="1505"/>
        <v>0</v>
      </c>
      <c r="CD77" s="29">
        <f t="shared" si="1505"/>
        <v>0</v>
      </c>
      <c r="CE77" s="69">
        <f t="shared" si="1505"/>
        <v>0</v>
      </c>
      <c r="CF77" s="34">
        <f t="shared" si="1505"/>
        <v>0</v>
      </c>
      <c r="CG77" s="31">
        <f t="shared" si="1505"/>
        <v>0</v>
      </c>
      <c r="CH77" s="39">
        <f t="shared" si="1505"/>
        <v>0</v>
      </c>
      <c r="CI77" s="67">
        <f t="shared" si="1505"/>
        <v>0</v>
      </c>
      <c r="CJ77" s="68">
        <f t="shared" si="1505"/>
        <v>0</v>
      </c>
      <c r="CK77" s="29">
        <f t="shared" si="1505"/>
        <v>0</v>
      </c>
      <c r="CL77" s="69">
        <f t="shared" si="1505"/>
        <v>0</v>
      </c>
      <c r="CM77" s="34">
        <f t="shared" si="1505"/>
        <v>0</v>
      </c>
      <c r="CN77" s="31">
        <f t="shared" si="1505"/>
        <v>0</v>
      </c>
      <c r="CO77" s="39">
        <f t="shared" si="1505"/>
        <v>0</v>
      </c>
      <c r="CP77" s="67">
        <f t="shared" si="1505"/>
        <v>0</v>
      </c>
      <c r="CQ77" s="68">
        <f t="shared" si="1505"/>
        <v>0</v>
      </c>
      <c r="CR77" s="29">
        <f t="shared" si="1505"/>
        <v>0</v>
      </c>
      <c r="CS77" s="69">
        <f t="shared" si="1505"/>
        <v>0</v>
      </c>
      <c r="CT77" s="34">
        <f t="shared" si="1505"/>
        <v>0</v>
      </c>
      <c r="CU77" s="31">
        <f t="shared" si="1505"/>
        <v>0</v>
      </c>
      <c r="CV77" s="39">
        <f t="shared" si="1505"/>
        <v>0</v>
      </c>
      <c r="CW77" s="67">
        <f t="shared" si="1505"/>
        <v>0</v>
      </c>
      <c r="CX77" s="68">
        <f t="shared" si="1505"/>
        <v>0</v>
      </c>
      <c r="CY77" s="29">
        <f t="shared" si="1505"/>
        <v>0</v>
      </c>
      <c r="CZ77" s="69">
        <f t="shared" si="1505"/>
        <v>0</v>
      </c>
      <c r="DA77" s="34">
        <f t="shared" si="1505"/>
        <v>0</v>
      </c>
      <c r="DB77" s="31">
        <f t="shared" si="1505"/>
        <v>0</v>
      </c>
      <c r="DC77" s="39">
        <f t="shared" si="1505"/>
        <v>0</v>
      </c>
      <c r="DD77" s="67">
        <f t="shared" si="1505"/>
        <v>0</v>
      </c>
      <c r="DE77" s="68">
        <f t="shared" si="1505"/>
        <v>0</v>
      </c>
      <c r="DF77" s="29">
        <f t="shared" si="1505"/>
        <v>0</v>
      </c>
      <c r="DG77" s="69">
        <f>DG8+DG11+DG14+DG17+DG20+DG23+DG26+DG29+DG32+DG35+DG38+DG41+DG44+DG47+DG50+DG53+DG56+DG59+DG62+DG65+DG68+DG71+DG74</f>
        <v>0</v>
      </c>
      <c r="DH77" s="34">
        <f>DH8+DH11+DH14+DH17+DH20+DH23+DH26+DH29+DH32+DH35+DH38+DH41+DH44+DH47+DH50+DH53+DH56+DH59+DH62+DH65+DH68+DH71+DH74</f>
        <v>0</v>
      </c>
      <c r="DI77" s="31">
        <f t="shared" si="1505"/>
        <v>0</v>
      </c>
      <c r="DJ77" s="39">
        <f t="shared" si="1505"/>
        <v>0</v>
      </c>
      <c r="DK77" s="67">
        <f t="shared" si="1505"/>
        <v>0</v>
      </c>
      <c r="DL77" s="68">
        <f t="shared" si="1505"/>
        <v>0</v>
      </c>
      <c r="DM77" s="29">
        <f t="shared" si="1505"/>
        <v>0</v>
      </c>
      <c r="DN77" s="69">
        <f t="shared" si="1505"/>
        <v>0</v>
      </c>
      <c r="DO77" s="34">
        <f t="shared" si="1505"/>
        <v>0</v>
      </c>
      <c r="DP77" s="31">
        <f t="shared" si="1505"/>
        <v>0</v>
      </c>
      <c r="DQ77" s="39">
        <f t="shared" si="1505"/>
        <v>0</v>
      </c>
      <c r="DR77" s="67">
        <f t="shared" si="1505"/>
        <v>0</v>
      </c>
      <c r="DS77" s="68">
        <f t="shared" si="1505"/>
        <v>0</v>
      </c>
      <c r="DT77" s="29">
        <f t="shared" si="1505"/>
        <v>0</v>
      </c>
      <c r="DU77" s="69">
        <f t="shared" si="1505"/>
        <v>0</v>
      </c>
      <c r="DV77" s="34">
        <f t="shared" si="1505"/>
        <v>0</v>
      </c>
      <c r="DW77" s="31">
        <f t="shared" si="1505"/>
        <v>0</v>
      </c>
      <c r="DX77" s="39">
        <f t="shared" si="1505"/>
        <v>0</v>
      </c>
      <c r="DY77" s="67">
        <f t="shared" si="1505"/>
        <v>0</v>
      </c>
      <c r="DZ77" s="68">
        <f t="shared" si="1505"/>
        <v>0</v>
      </c>
      <c r="EA77" s="29">
        <f t="shared" si="1505"/>
        <v>0</v>
      </c>
      <c r="EB77" s="69">
        <f>EB8+EB11+EB14+EB17+EB20+EB23+EB26+EB29+EB32+EB35+EB38+EB41+EB44+EB47+EB50+EB53+EB56+EB59+EB62+EB65+EB68+EB71+EB74</f>
        <v>0</v>
      </c>
      <c r="EC77" s="34">
        <f t="shared" ref="EC77:EL77" si="1506">EC8+EC11+EC14+EC17+EC20+EC23+EC26+EC29+EC32+EC35+EC38+EC41+EC44+EC47+EC50+EC53+EC56+EC59+EC62+EC65+EC68+EC71+EC74</f>
        <v>0</v>
      </c>
      <c r="ED77" s="31">
        <f t="shared" si="1506"/>
        <v>0</v>
      </c>
      <c r="EE77" s="39">
        <f t="shared" si="1506"/>
        <v>0</v>
      </c>
      <c r="EF77" s="67">
        <f t="shared" si="1506"/>
        <v>0</v>
      </c>
      <c r="EG77" s="68">
        <f t="shared" si="1506"/>
        <v>0</v>
      </c>
      <c r="EH77" s="29">
        <f t="shared" si="1506"/>
        <v>0</v>
      </c>
      <c r="EI77" s="69">
        <f t="shared" si="1506"/>
        <v>0</v>
      </c>
      <c r="EJ77" s="34">
        <f t="shared" si="1506"/>
        <v>0</v>
      </c>
      <c r="EK77" s="31">
        <f t="shared" si="1506"/>
        <v>0</v>
      </c>
      <c r="EL77" s="39">
        <f t="shared" si="1506"/>
        <v>0</v>
      </c>
      <c r="EM77" s="67">
        <f t="shared" ref="EM77:ES77" si="1507">EM8+EM11+EM14+EM17+EM20+EM23+EM26+EM29+EM32+EM35+EM38+EM41+EM44+EM47+EM50+EM53+EM56+EM59+EM62+EM65+EM68+EM71+EM74</f>
        <v>10675</v>
      </c>
      <c r="EN77" s="68">
        <f t="shared" si="1507"/>
        <v>8953</v>
      </c>
      <c r="EO77" s="29">
        <f t="shared" si="1507"/>
        <v>19628</v>
      </c>
      <c r="EP77" s="69">
        <f t="shared" si="1507"/>
        <v>1888</v>
      </c>
      <c r="EQ77" s="34">
        <f t="shared" si="1507"/>
        <v>2268</v>
      </c>
      <c r="ER77" s="31">
        <f t="shared" si="1507"/>
        <v>4156</v>
      </c>
      <c r="ES77" s="39">
        <f t="shared" si="1507"/>
        <v>23784</v>
      </c>
    </row>
    <row r="78" spans="1:149" s="19" customFormat="1" ht="12.75" x14ac:dyDescent="0.2">
      <c r="A78" s="180"/>
      <c r="B78" s="70" t="s">
        <v>22</v>
      </c>
      <c r="C78" s="71">
        <v>115</v>
      </c>
      <c r="D78" s="72">
        <v>115</v>
      </c>
      <c r="E78" s="32">
        <v>115</v>
      </c>
      <c r="F78" s="73">
        <v>115</v>
      </c>
      <c r="G78" s="35">
        <v>115</v>
      </c>
      <c r="H78" s="32">
        <v>115</v>
      </c>
      <c r="I78" s="37">
        <v>115</v>
      </c>
      <c r="J78" s="74">
        <v>115</v>
      </c>
      <c r="K78" s="75">
        <v>115</v>
      </c>
      <c r="L78" s="30">
        <v>115</v>
      </c>
      <c r="M78" s="74">
        <v>115</v>
      </c>
      <c r="N78" s="75">
        <v>115</v>
      </c>
      <c r="O78" s="32">
        <v>115</v>
      </c>
      <c r="P78" s="37">
        <v>115</v>
      </c>
      <c r="Q78" s="74">
        <v>115</v>
      </c>
      <c r="R78" s="75">
        <v>115</v>
      </c>
      <c r="S78" s="30">
        <v>115</v>
      </c>
      <c r="T78" s="74">
        <v>115</v>
      </c>
      <c r="U78" s="75">
        <v>115</v>
      </c>
      <c r="V78" s="32">
        <v>115</v>
      </c>
      <c r="W78" s="37">
        <v>115</v>
      </c>
      <c r="X78" s="74">
        <v>115</v>
      </c>
      <c r="Y78" s="75">
        <v>115</v>
      </c>
      <c r="Z78" s="30">
        <v>115</v>
      </c>
      <c r="AA78" s="74">
        <v>115</v>
      </c>
      <c r="AB78" s="75">
        <v>115</v>
      </c>
      <c r="AC78" s="32">
        <v>115</v>
      </c>
      <c r="AD78" s="37">
        <v>115</v>
      </c>
      <c r="AE78" s="74">
        <v>115</v>
      </c>
      <c r="AF78" s="75">
        <v>115</v>
      </c>
      <c r="AG78" s="30">
        <v>115</v>
      </c>
      <c r="AH78" s="74">
        <v>115</v>
      </c>
      <c r="AI78" s="75">
        <v>115</v>
      </c>
      <c r="AJ78" s="32">
        <v>115</v>
      </c>
      <c r="AK78" s="37">
        <v>115</v>
      </c>
      <c r="AL78" s="74">
        <v>115</v>
      </c>
      <c r="AM78" s="75">
        <v>115</v>
      </c>
      <c r="AN78" s="30">
        <v>115</v>
      </c>
      <c r="AO78" s="74">
        <v>115</v>
      </c>
      <c r="AP78" s="75">
        <v>115</v>
      </c>
      <c r="AQ78" s="32">
        <v>115</v>
      </c>
      <c r="AR78" s="37">
        <v>115</v>
      </c>
      <c r="AS78" s="74">
        <v>115</v>
      </c>
      <c r="AT78" s="75">
        <v>115</v>
      </c>
      <c r="AU78" s="30">
        <v>115</v>
      </c>
      <c r="AV78" s="74">
        <v>115</v>
      </c>
      <c r="AW78" s="75">
        <v>115</v>
      </c>
      <c r="AX78" s="32">
        <v>115</v>
      </c>
      <c r="AY78" s="37">
        <v>115</v>
      </c>
      <c r="AZ78" s="74">
        <v>115</v>
      </c>
      <c r="BA78" s="75">
        <v>115</v>
      </c>
      <c r="BB78" s="30">
        <v>115</v>
      </c>
      <c r="BC78" s="74">
        <v>115</v>
      </c>
      <c r="BD78" s="75">
        <v>115</v>
      </c>
      <c r="BE78" s="32">
        <v>115</v>
      </c>
      <c r="BF78" s="37">
        <v>115</v>
      </c>
      <c r="BG78" s="74">
        <v>115</v>
      </c>
      <c r="BH78" s="75">
        <v>115</v>
      </c>
      <c r="BI78" s="30">
        <v>115</v>
      </c>
      <c r="BJ78" s="74">
        <v>115</v>
      </c>
      <c r="BK78" s="75">
        <v>115</v>
      </c>
      <c r="BL78" s="32">
        <v>115</v>
      </c>
      <c r="BM78" s="37">
        <v>115</v>
      </c>
      <c r="BN78" s="74">
        <v>115</v>
      </c>
      <c r="BO78" s="75">
        <v>115</v>
      </c>
      <c r="BP78" s="30">
        <v>115</v>
      </c>
      <c r="BQ78" s="74">
        <v>115</v>
      </c>
      <c r="BR78" s="75">
        <v>115</v>
      </c>
      <c r="BS78" s="32">
        <v>115</v>
      </c>
      <c r="BT78" s="37">
        <v>115</v>
      </c>
      <c r="BU78" s="74">
        <v>115</v>
      </c>
      <c r="BV78" s="75">
        <v>115</v>
      </c>
      <c r="BW78" s="30">
        <v>115</v>
      </c>
      <c r="BX78" s="74">
        <v>115</v>
      </c>
      <c r="BY78" s="75">
        <v>115</v>
      </c>
      <c r="BZ78" s="32">
        <v>115</v>
      </c>
      <c r="CA78" s="37">
        <v>115</v>
      </c>
      <c r="CB78" s="74">
        <v>115</v>
      </c>
      <c r="CC78" s="75">
        <v>115</v>
      </c>
      <c r="CD78" s="30">
        <v>115</v>
      </c>
      <c r="CE78" s="74">
        <v>115</v>
      </c>
      <c r="CF78" s="75">
        <v>115</v>
      </c>
      <c r="CG78" s="32">
        <v>115</v>
      </c>
      <c r="CH78" s="37">
        <v>115</v>
      </c>
      <c r="CI78" s="74">
        <v>115</v>
      </c>
      <c r="CJ78" s="75">
        <v>115</v>
      </c>
      <c r="CK78" s="30">
        <v>115</v>
      </c>
      <c r="CL78" s="74">
        <v>115</v>
      </c>
      <c r="CM78" s="75">
        <v>115</v>
      </c>
      <c r="CN78" s="32">
        <v>115</v>
      </c>
      <c r="CO78" s="37">
        <v>115</v>
      </c>
      <c r="CP78" s="74">
        <v>115</v>
      </c>
      <c r="CQ78" s="75">
        <v>115</v>
      </c>
      <c r="CR78" s="30">
        <v>115</v>
      </c>
      <c r="CS78" s="74">
        <v>115</v>
      </c>
      <c r="CT78" s="75">
        <v>115</v>
      </c>
      <c r="CU78" s="32">
        <v>115</v>
      </c>
      <c r="CV78" s="37">
        <v>115</v>
      </c>
      <c r="CW78" s="74">
        <v>115</v>
      </c>
      <c r="CX78" s="75">
        <v>115</v>
      </c>
      <c r="CY78" s="30">
        <v>115</v>
      </c>
      <c r="CZ78" s="74">
        <v>115</v>
      </c>
      <c r="DA78" s="75">
        <v>115</v>
      </c>
      <c r="DB78" s="32">
        <v>115</v>
      </c>
      <c r="DC78" s="37">
        <v>115</v>
      </c>
      <c r="DD78" s="74">
        <v>115</v>
      </c>
      <c r="DE78" s="75">
        <v>115</v>
      </c>
      <c r="DF78" s="30">
        <v>115</v>
      </c>
      <c r="DG78" s="74">
        <v>115</v>
      </c>
      <c r="DH78" s="75">
        <v>115</v>
      </c>
      <c r="DI78" s="32">
        <v>115</v>
      </c>
      <c r="DJ78" s="37">
        <v>115</v>
      </c>
      <c r="DK78" s="74">
        <v>115</v>
      </c>
      <c r="DL78" s="75">
        <v>115</v>
      </c>
      <c r="DM78" s="30">
        <v>115</v>
      </c>
      <c r="DN78" s="74">
        <v>115</v>
      </c>
      <c r="DO78" s="75">
        <v>115</v>
      </c>
      <c r="DP78" s="32">
        <v>115</v>
      </c>
      <c r="DQ78" s="37">
        <v>115</v>
      </c>
      <c r="DR78" s="74">
        <v>115</v>
      </c>
      <c r="DS78" s="75">
        <v>115</v>
      </c>
      <c r="DT78" s="30">
        <v>115</v>
      </c>
      <c r="DU78" s="74">
        <v>115</v>
      </c>
      <c r="DV78" s="75">
        <v>115</v>
      </c>
      <c r="DW78" s="32">
        <v>115</v>
      </c>
      <c r="DX78" s="37">
        <v>115</v>
      </c>
      <c r="DY78" s="74">
        <v>115</v>
      </c>
      <c r="DZ78" s="75">
        <v>115</v>
      </c>
      <c r="EA78" s="30">
        <v>115</v>
      </c>
      <c r="EB78" s="74">
        <v>115</v>
      </c>
      <c r="EC78" s="75">
        <v>115</v>
      </c>
      <c r="ED78" s="32">
        <v>115</v>
      </c>
      <c r="EE78" s="37">
        <v>115</v>
      </c>
      <c r="EF78" s="74">
        <v>115</v>
      </c>
      <c r="EG78" s="75">
        <v>115</v>
      </c>
      <c r="EH78" s="30">
        <v>115</v>
      </c>
      <c r="EI78" s="74">
        <v>115</v>
      </c>
      <c r="EJ78" s="75">
        <v>115</v>
      </c>
      <c r="EK78" s="32">
        <v>115</v>
      </c>
      <c r="EL78" s="37">
        <v>115</v>
      </c>
      <c r="EM78" s="74">
        <v>115</v>
      </c>
      <c r="EN78" s="75">
        <v>115</v>
      </c>
      <c r="EO78" s="30">
        <v>115</v>
      </c>
      <c r="EP78" s="74">
        <v>115</v>
      </c>
      <c r="EQ78" s="75">
        <v>115</v>
      </c>
      <c r="ER78" s="32">
        <v>115</v>
      </c>
      <c r="ES78" s="37">
        <v>115</v>
      </c>
    </row>
    <row r="79" spans="1:149" s="19" customFormat="1" ht="13.5" thickBot="1" x14ac:dyDescent="0.25">
      <c r="A79" s="181"/>
      <c r="B79" s="76" t="s">
        <v>6</v>
      </c>
      <c r="C79" s="77">
        <f>C10+C13+C16+C19+C22+C25+C28+C31+C34+C37+C40+C43+C46+C49+C52+C55+C58+C61+C64+C67+C70+C73+C76</f>
        <v>85560</v>
      </c>
      <c r="D79" s="78">
        <f t="shared" ref="D79:BO79" si="1508">D10+D13+D16+D19+D22+D25+D28+D31+D34+D37+D40+D43+D46+D49+D52+D55+D58+D61+D64+D67+D70+D73+D76</f>
        <v>75670</v>
      </c>
      <c r="E79" s="33">
        <f t="shared" si="1508"/>
        <v>161230</v>
      </c>
      <c r="F79" s="79">
        <f t="shared" si="1508"/>
        <v>0</v>
      </c>
      <c r="G79" s="80">
        <f t="shared" si="1508"/>
        <v>0</v>
      </c>
      <c r="H79" s="33">
        <f t="shared" si="1508"/>
        <v>0</v>
      </c>
      <c r="I79" s="40">
        <f t="shared" si="1508"/>
        <v>161230</v>
      </c>
      <c r="J79" s="60">
        <f t="shared" si="1508"/>
        <v>223560</v>
      </c>
      <c r="K79" s="61">
        <f t="shared" si="1508"/>
        <v>243800</v>
      </c>
      <c r="L79" s="28">
        <f t="shared" si="1508"/>
        <v>467360</v>
      </c>
      <c r="M79" s="60">
        <f t="shared" si="1508"/>
        <v>38640</v>
      </c>
      <c r="N79" s="61">
        <f t="shared" si="1508"/>
        <v>52785</v>
      </c>
      <c r="O79" s="33">
        <f t="shared" si="1508"/>
        <v>91425</v>
      </c>
      <c r="P79" s="40">
        <f>P10+P13+P16+P19+P22+P25+P28+P31+P34+P37+P40+P43+P46+P49+P52+P55+P58+P61+P64+P67+P70+P73+P76</f>
        <v>558785</v>
      </c>
      <c r="Q79" s="60">
        <f t="shared" si="1508"/>
        <v>81420</v>
      </c>
      <c r="R79" s="61">
        <f t="shared" si="1508"/>
        <v>76245</v>
      </c>
      <c r="S79" s="28">
        <f t="shared" si="1508"/>
        <v>157665</v>
      </c>
      <c r="T79" s="60">
        <f t="shared" si="1508"/>
        <v>0</v>
      </c>
      <c r="U79" s="61">
        <f t="shared" si="1508"/>
        <v>0</v>
      </c>
      <c r="V79" s="33">
        <f t="shared" si="1508"/>
        <v>0</v>
      </c>
      <c r="W79" s="40">
        <f t="shared" si="1508"/>
        <v>157665</v>
      </c>
      <c r="X79" s="60">
        <f t="shared" si="1508"/>
        <v>0</v>
      </c>
      <c r="Y79" s="61">
        <f t="shared" si="1508"/>
        <v>0</v>
      </c>
      <c r="Z79" s="28">
        <f t="shared" si="1508"/>
        <v>0</v>
      </c>
      <c r="AA79" s="60">
        <f t="shared" si="1508"/>
        <v>0</v>
      </c>
      <c r="AB79" s="61">
        <f t="shared" si="1508"/>
        <v>0</v>
      </c>
      <c r="AC79" s="33">
        <f t="shared" si="1508"/>
        <v>0</v>
      </c>
      <c r="AD79" s="40">
        <f t="shared" si="1508"/>
        <v>0</v>
      </c>
      <c r="AE79" s="60">
        <f t="shared" si="1508"/>
        <v>0</v>
      </c>
      <c r="AF79" s="61">
        <f t="shared" si="1508"/>
        <v>0</v>
      </c>
      <c r="AG79" s="28">
        <f t="shared" si="1508"/>
        <v>0</v>
      </c>
      <c r="AH79" s="60">
        <f t="shared" si="1508"/>
        <v>0</v>
      </c>
      <c r="AI79" s="61">
        <f t="shared" si="1508"/>
        <v>0</v>
      </c>
      <c r="AJ79" s="33">
        <f t="shared" si="1508"/>
        <v>0</v>
      </c>
      <c r="AK79" s="40">
        <f t="shared" si="1508"/>
        <v>0</v>
      </c>
      <c r="AL79" s="60">
        <f t="shared" si="1508"/>
        <v>55660</v>
      </c>
      <c r="AM79" s="61">
        <f t="shared" si="1508"/>
        <v>39100</v>
      </c>
      <c r="AN79" s="28">
        <f t="shared" si="1508"/>
        <v>94760</v>
      </c>
      <c r="AO79" s="60">
        <f t="shared" si="1508"/>
        <v>19895</v>
      </c>
      <c r="AP79" s="61">
        <f t="shared" si="1508"/>
        <v>35765</v>
      </c>
      <c r="AQ79" s="33">
        <f t="shared" si="1508"/>
        <v>55660</v>
      </c>
      <c r="AR79" s="40">
        <f t="shared" si="1508"/>
        <v>150420</v>
      </c>
      <c r="AS79" s="60">
        <f t="shared" si="1508"/>
        <v>89125</v>
      </c>
      <c r="AT79" s="61">
        <f t="shared" si="1508"/>
        <v>64860</v>
      </c>
      <c r="AU79" s="28">
        <f t="shared" si="1508"/>
        <v>153985</v>
      </c>
      <c r="AV79" s="60">
        <f t="shared" si="1508"/>
        <v>36110</v>
      </c>
      <c r="AW79" s="61">
        <f t="shared" si="1508"/>
        <v>36570</v>
      </c>
      <c r="AX79" s="33">
        <f t="shared" si="1508"/>
        <v>72680</v>
      </c>
      <c r="AY79" s="40">
        <f t="shared" si="1508"/>
        <v>226665</v>
      </c>
      <c r="AZ79" s="60">
        <f t="shared" si="1508"/>
        <v>310730</v>
      </c>
      <c r="BA79" s="61">
        <f t="shared" si="1508"/>
        <v>230230</v>
      </c>
      <c r="BB79" s="28">
        <f t="shared" si="1508"/>
        <v>540960</v>
      </c>
      <c r="BC79" s="60">
        <f t="shared" si="1508"/>
        <v>44160</v>
      </c>
      <c r="BD79" s="61">
        <f t="shared" si="1508"/>
        <v>48300</v>
      </c>
      <c r="BE79" s="33">
        <f t="shared" si="1508"/>
        <v>92460</v>
      </c>
      <c r="BF79" s="40">
        <f t="shared" si="1508"/>
        <v>633420</v>
      </c>
      <c r="BG79" s="60">
        <f t="shared" si="1508"/>
        <v>251390</v>
      </c>
      <c r="BH79" s="61">
        <f t="shared" si="1508"/>
        <v>177675</v>
      </c>
      <c r="BI79" s="28">
        <f t="shared" si="1508"/>
        <v>429065</v>
      </c>
      <c r="BJ79" s="60">
        <f t="shared" si="1508"/>
        <v>58535</v>
      </c>
      <c r="BK79" s="61">
        <f t="shared" si="1508"/>
        <v>65780</v>
      </c>
      <c r="BL79" s="33">
        <f t="shared" si="1508"/>
        <v>124315</v>
      </c>
      <c r="BM79" s="40">
        <f t="shared" si="1508"/>
        <v>553380</v>
      </c>
      <c r="BN79" s="60">
        <f t="shared" si="1508"/>
        <v>130180</v>
      </c>
      <c r="BO79" s="61">
        <f t="shared" si="1508"/>
        <v>122015</v>
      </c>
      <c r="BP79" s="28">
        <f t="shared" ref="BP79:EA79" si="1509">BP10+BP13+BP16+BP19+BP22+BP25+BP28+BP31+BP34+BP37+BP40+BP43+BP46+BP49+BP52+BP55+BP58+BP61+BP64+BP67+BP70+BP73+BP76</f>
        <v>252195</v>
      </c>
      <c r="BQ79" s="60">
        <f t="shared" si="1509"/>
        <v>19780</v>
      </c>
      <c r="BR79" s="61">
        <f t="shared" si="1509"/>
        <v>21620</v>
      </c>
      <c r="BS79" s="33">
        <f t="shared" si="1509"/>
        <v>41400</v>
      </c>
      <c r="BT79" s="40">
        <f t="shared" si="1509"/>
        <v>293595</v>
      </c>
      <c r="BU79" s="60">
        <f t="shared" si="1509"/>
        <v>0</v>
      </c>
      <c r="BV79" s="61">
        <f t="shared" si="1509"/>
        <v>0</v>
      </c>
      <c r="BW79" s="28">
        <f t="shared" si="1509"/>
        <v>0</v>
      </c>
      <c r="BX79" s="60">
        <f t="shared" si="1509"/>
        <v>0</v>
      </c>
      <c r="BY79" s="61">
        <f t="shared" si="1509"/>
        <v>0</v>
      </c>
      <c r="BZ79" s="33">
        <f t="shared" si="1509"/>
        <v>0</v>
      </c>
      <c r="CA79" s="40">
        <f t="shared" si="1509"/>
        <v>0</v>
      </c>
      <c r="CB79" s="60">
        <f t="shared" si="1509"/>
        <v>0</v>
      </c>
      <c r="CC79" s="61">
        <f t="shared" si="1509"/>
        <v>0</v>
      </c>
      <c r="CD79" s="28">
        <f t="shared" si="1509"/>
        <v>0</v>
      </c>
      <c r="CE79" s="60">
        <f t="shared" si="1509"/>
        <v>0</v>
      </c>
      <c r="CF79" s="61">
        <f t="shared" si="1509"/>
        <v>0</v>
      </c>
      <c r="CG79" s="33">
        <f t="shared" si="1509"/>
        <v>0</v>
      </c>
      <c r="CH79" s="40">
        <f t="shared" si="1509"/>
        <v>0</v>
      </c>
      <c r="CI79" s="60">
        <f t="shared" si="1509"/>
        <v>0</v>
      </c>
      <c r="CJ79" s="61">
        <f t="shared" si="1509"/>
        <v>0</v>
      </c>
      <c r="CK79" s="28">
        <f t="shared" si="1509"/>
        <v>0</v>
      </c>
      <c r="CL79" s="60">
        <f t="shared" si="1509"/>
        <v>0</v>
      </c>
      <c r="CM79" s="61">
        <f t="shared" si="1509"/>
        <v>0</v>
      </c>
      <c r="CN79" s="33">
        <f t="shared" si="1509"/>
        <v>0</v>
      </c>
      <c r="CO79" s="40">
        <f t="shared" si="1509"/>
        <v>0</v>
      </c>
      <c r="CP79" s="60">
        <f t="shared" si="1509"/>
        <v>0</v>
      </c>
      <c r="CQ79" s="61">
        <f t="shared" si="1509"/>
        <v>0</v>
      </c>
      <c r="CR79" s="28">
        <f t="shared" si="1509"/>
        <v>0</v>
      </c>
      <c r="CS79" s="60">
        <f t="shared" si="1509"/>
        <v>0</v>
      </c>
      <c r="CT79" s="61">
        <f t="shared" si="1509"/>
        <v>0</v>
      </c>
      <c r="CU79" s="33">
        <f t="shared" si="1509"/>
        <v>0</v>
      </c>
      <c r="CV79" s="40">
        <f t="shared" si="1509"/>
        <v>0</v>
      </c>
      <c r="CW79" s="60">
        <f t="shared" si="1509"/>
        <v>0</v>
      </c>
      <c r="CX79" s="61">
        <f t="shared" si="1509"/>
        <v>0</v>
      </c>
      <c r="CY79" s="28">
        <f t="shared" si="1509"/>
        <v>0</v>
      </c>
      <c r="CZ79" s="60">
        <f t="shared" si="1509"/>
        <v>0</v>
      </c>
      <c r="DA79" s="61">
        <f t="shared" si="1509"/>
        <v>0</v>
      </c>
      <c r="DB79" s="33">
        <f t="shared" si="1509"/>
        <v>0</v>
      </c>
      <c r="DC79" s="40">
        <f t="shared" si="1509"/>
        <v>0</v>
      </c>
      <c r="DD79" s="60">
        <f t="shared" si="1509"/>
        <v>0</v>
      </c>
      <c r="DE79" s="61">
        <f t="shared" si="1509"/>
        <v>0</v>
      </c>
      <c r="DF79" s="28">
        <f t="shared" si="1509"/>
        <v>0</v>
      </c>
      <c r="DG79" s="60">
        <f t="shared" si="1509"/>
        <v>0</v>
      </c>
      <c r="DH79" s="61">
        <f t="shared" si="1509"/>
        <v>0</v>
      </c>
      <c r="DI79" s="33">
        <f t="shared" si="1509"/>
        <v>0</v>
      </c>
      <c r="DJ79" s="40">
        <f t="shared" si="1509"/>
        <v>0</v>
      </c>
      <c r="DK79" s="60">
        <f t="shared" si="1509"/>
        <v>0</v>
      </c>
      <c r="DL79" s="61">
        <f t="shared" si="1509"/>
        <v>0</v>
      </c>
      <c r="DM79" s="28">
        <f t="shared" si="1509"/>
        <v>0</v>
      </c>
      <c r="DN79" s="60">
        <f t="shared" si="1509"/>
        <v>0</v>
      </c>
      <c r="DO79" s="61">
        <f t="shared" si="1509"/>
        <v>0</v>
      </c>
      <c r="DP79" s="33">
        <f t="shared" si="1509"/>
        <v>0</v>
      </c>
      <c r="DQ79" s="40">
        <f t="shared" si="1509"/>
        <v>0</v>
      </c>
      <c r="DR79" s="60">
        <f t="shared" si="1509"/>
        <v>0</v>
      </c>
      <c r="DS79" s="61">
        <f t="shared" si="1509"/>
        <v>0</v>
      </c>
      <c r="DT79" s="28">
        <f t="shared" si="1509"/>
        <v>0</v>
      </c>
      <c r="DU79" s="60">
        <f t="shared" si="1509"/>
        <v>0</v>
      </c>
      <c r="DV79" s="61">
        <f t="shared" si="1509"/>
        <v>0</v>
      </c>
      <c r="DW79" s="33">
        <f t="shared" si="1509"/>
        <v>0</v>
      </c>
      <c r="DX79" s="40">
        <f t="shared" si="1509"/>
        <v>0</v>
      </c>
      <c r="DY79" s="60">
        <f t="shared" si="1509"/>
        <v>0</v>
      </c>
      <c r="DZ79" s="61">
        <f t="shared" si="1509"/>
        <v>0</v>
      </c>
      <c r="EA79" s="28">
        <f t="shared" si="1509"/>
        <v>0</v>
      </c>
      <c r="EB79" s="60">
        <f t="shared" ref="EB79:EL79" si="1510">EB10+EB13+EB16+EB19+EB22+EB25+EB28+EB31+EB34+EB37+EB40+EB43+EB46+EB49+EB52+EB55+EB58+EB61+EB64+EB67+EB70+EB73+EB76</f>
        <v>0</v>
      </c>
      <c r="EC79" s="61">
        <f t="shared" si="1510"/>
        <v>0</v>
      </c>
      <c r="ED79" s="33">
        <f t="shared" si="1510"/>
        <v>0</v>
      </c>
      <c r="EE79" s="40">
        <f t="shared" si="1510"/>
        <v>0</v>
      </c>
      <c r="EF79" s="60">
        <f t="shared" si="1510"/>
        <v>0</v>
      </c>
      <c r="EG79" s="61">
        <f t="shared" si="1510"/>
        <v>0</v>
      </c>
      <c r="EH79" s="28">
        <f t="shared" si="1510"/>
        <v>0</v>
      </c>
      <c r="EI79" s="60">
        <f t="shared" si="1510"/>
        <v>0</v>
      </c>
      <c r="EJ79" s="61">
        <f t="shared" si="1510"/>
        <v>0</v>
      </c>
      <c r="EK79" s="33">
        <f t="shared" si="1510"/>
        <v>0</v>
      </c>
      <c r="EL79" s="40">
        <f t="shared" si="1510"/>
        <v>0</v>
      </c>
      <c r="EM79" s="60">
        <f>EM10+EM13+EM16+EM19+EM22+EM25+EM28+EM31+EM34+EM37+EM40+EM43+EM46+EM49+EM52+EM55+EM58+EM61+EM64+EM67+EM70+EM73+EM76</f>
        <v>1227625</v>
      </c>
      <c r="EN79" s="61">
        <f t="shared" ref="EN79:EQ79" si="1511">EN10+EN13+EN16+EN19+EN22+EN25+EN28+EN31+EN34+EN37+EN40+EN43+EN46+EN49+EN52+EN55+EN58+EN61+EN64+EN67+EN70+EN73+EN76</f>
        <v>1029595</v>
      </c>
      <c r="EO79" s="28">
        <f>EO10+EO13+EO16+EO19+EO22+EO25+EO28+EO31+EO34+EO37+EO40+EO43+EO46+EO49+EO52+EO55+EO58+EO61+EO64+EO67+EO70+EO73+EO76</f>
        <v>2257220</v>
      </c>
      <c r="EP79" s="60">
        <f t="shared" si="1511"/>
        <v>217120</v>
      </c>
      <c r="EQ79" s="61">
        <f t="shared" si="1511"/>
        <v>260820</v>
      </c>
      <c r="ER79" s="33">
        <f>ER10+ER13+ER16+ER19+ER22+ER25+ER28+ER31+ER34+ER37+ER40+ER43+ER46+ER49+ER52+ER55+ER58+ER61+ER64+ER67+ER70+ER73+ER76</f>
        <v>477940</v>
      </c>
      <c r="ES79" s="40">
        <f>ES10+ES13+ES16+ES19+ES22+ES25+ES28+ES31+ES34+ES37+ES40+ES43+ES46+ES49+ES52+ES55+ES58+ES61+ES64+ES67+ES70+ES73+ES76</f>
        <v>2735160</v>
      </c>
    </row>
  </sheetData>
  <sheetProtection algorithmName="SHA-512" hashValue="9Rd/FK0El8SgXdLVzD4IGaBk1lEu9id+ogo37Y0XSzbYcdzs/w9PER4rXhdR08SV/8Qrl27uEciExDyPcoR1pg==" saltValue="uE0Hn2NTaLST5+oJdOFcZw==" spinCount="100000" sheet="1" objects="1" scenarios="1"/>
  <mergeCells count="27">
    <mergeCell ref="A20:A22"/>
    <mergeCell ref="A3:ER3"/>
    <mergeCell ref="A8:A10"/>
    <mergeCell ref="A11:A13"/>
    <mergeCell ref="A14:A16"/>
    <mergeCell ref="A17:A19"/>
    <mergeCell ref="A26:A28"/>
    <mergeCell ref="A29:A31"/>
    <mergeCell ref="A32:A34"/>
    <mergeCell ref="A35:A37"/>
    <mergeCell ref="A38:A40"/>
    <mergeCell ref="A77:A79"/>
    <mergeCell ref="A6:A7"/>
    <mergeCell ref="B6:B7"/>
    <mergeCell ref="A59:A61"/>
    <mergeCell ref="A62:A64"/>
    <mergeCell ref="A65:A67"/>
    <mergeCell ref="A68:A70"/>
    <mergeCell ref="A71:A73"/>
    <mergeCell ref="A74:A76"/>
    <mergeCell ref="A41:A43"/>
    <mergeCell ref="A44:A46"/>
    <mergeCell ref="A47:A49"/>
    <mergeCell ref="A50:A52"/>
    <mergeCell ref="A53:A55"/>
    <mergeCell ref="A56:A58"/>
    <mergeCell ref="A23:A25"/>
  </mergeCells>
  <conditionalFormatting sqref="A8:A76">
    <cfRule type="duplicateValues" dxfId="4750" priority="9432"/>
    <cfRule type="expression" dxfId="4749" priority="9434">
      <formula>WEEKDAY($A8,2)&gt;5</formula>
    </cfRule>
  </conditionalFormatting>
  <conditionalFormatting sqref="J6:O6">
    <cfRule type="duplicateValues" dxfId="4748" priority="9430"/>
  </conditionalFormatting>
  <conditionalFormatting sqref="Q6:W6">
    <cfRule type="duplicateValues" dxfId="4747" priority="9429"/>
  </conditionalFormatting>
  <conditionalFormatting sqref="X6:AD6">
    <cfRule type="duplicateValues" dxfId="4746" priority="9428"/>
  </conditionalFormatting>
  <conditionalFormatting sqref="AE6:AK6">
    <cfRule type="duplicateValues" dxfId="4745" priority="9427"/>
  </conditionalFormatting>
  <conditionalFormatting sqref="AL6:AR6">
    <cfRule type="duplicateValues" dxfId="4744" priority="9426"/>
  </conditionalFormatting>
  <conditionalFormatting sqref="EM5:ES6">
    <cfRule type="duplicateValues" dxfId="4743" priority="9425"/>
  </conditionalFormatting>
  <conditionalFormatting sqref="EM8:EN11 EP8:EQ11 EP13:EQ14 EM13:EN14 EM16:EN17 EP16:EQ17 EP19:EQ20 EM19:EN20 EM22:EN23 EP22:EQ23 EP25:EQ26 EM25:EN26 EM28:EN29 EP28:EQ29 EP31:EQ32 EM31:EN32 EM34:EN38 EP34:EQ38 EP40:EQ41 EM40:EN41 EM43:EN44 EP43:EQ44 EP46:EQ47 EM46:EN47 EM49:EN50 EP49:EQ50 EP52:EQ53 EM52:EN53 EM55:EN56 EP55:EQ56 EP58:EQ59 EM58:EN59 EM61:EN62 EP61:EQ62 EP64:EQ65 EM64:EN65 EM67:EN68 EP67:EQ68 EP70:EQ71 EM70:EN71 EM73:EN74 EP73:EQ74 EP76:EQ76 EM76:EN76 C8:G8 J8:K8 M8:N8 Q8:R8 T8:U8 X8:Y8 AA8:AB8 AE8:AF8 AH8:AI8 AL8:AM8 AO8:AP8 C10:G10 C9:E9 M10:N10 J10:K10 T10:U10 Q10:R10 AA10:AB10 X10:Y10 AH10:AI10 AE10:AF10 AO10:AP10 AL10:AM10">
    <cfRule type="containsBlanks" dxfId="4742" priority="9420">
      <formula>LEN(TRIM(C8))=0</formula>
    </cfRule>
  </conditionalFormatting>
  <conditionalFormatting sqref="H8:I8 H10:I10 I9">
    <cfRule type="containsBlanks" dxfId="4741" priority="9419">
      <formula>LEN(TRIM(H8))=0</formula>
    </cfRule>
  </conditionalFormatting>
  <conditionalFormatting sqref="L8 L10">
    <cfRule type="containsBlanks" dxfId="4740" priority="9418">
      <formula>LEN(TRIM(L8))=0</formula>
    </cfRule>
  </conditionalFormatting>
  <conditionalFormatting sqref="S8 S10">
    <cfRule type="containsBlanks" dxfId="4739" priority="9416">
      <formula>LEN(TRIM(S8))=0</formula>
    </cfRule>
  </conditionalFormatting>
  <conditionalFormatting sqref="EO8:EO11 EO13:EO14 EO16:EO17 EO19:EO20 EO22:EO23 EO25:EO26 EO28:EO29 EO31:EO32 EO34:EO38 EO40:EO41 EO43:EO44 EO46:EO47 EO49:EO50 EO52:EO53 EO55:EO56 EO58:EO59 EO61:EO62 EO64:EO65 EO67:EO68 EO70:EO71 EO73:EO74 EO76">
    <cfRule type="containsBlanks" dxfId="4738" priority="9408">
      <formula>LEN(TRIM(EO8))=0</formula>
    </cfRule>
  </conditionalFormatting>
  <conditionalFormatting sqref="J5:O5">
    <cfRule type="duplicateValues" dxfId="4737" priority="9012"/>
  </conditionalFormatting>
  <conditionalFormatting sqref="Q5:W5">
    <cfRule type="duplicateValues" dxfId="4736" priority="9011"/>
  </conditionalFormatting>
  <conditionalFormatting sqref="X5:AD5">
    <cfRule type="duplicateValues" dxfId="4735" priority="9010"/>
  </conditionalFormatting>
  <conditionalFormatting sqref="AE5:AK5">
    <cfRule type="duplicateValues" dxfId="4734" priority="9009"/>
  </conditionalFormatting>
  <conditionalFormatting sqref="AL5:AR5">
    <cfRule type="duplicateValues" dxfId="4733" priority="9008"/>
  </conditionalFormatting>
  <conditionalFormatting sqref="C13:G13 J13:K13 M13:N13 Q13:R13 T13:U13 X13:Y13 AA13:AB13 AE13:AF13 AH13:AI13 AL13:AM13 AO13:AP13">
    <cfRule type="containsBlanks" dxfId="4732" priority="8727">
      <formula>LEN(TRIM(C13))=0</formula>
    </cfRule>
  </conditionalFormatting>
  <conditionalFormatting sqref="H13:I13">
    <cfRule type="containsBlanks" dxfId="4731" priority="8726">
      <formula>LEN(TRIM(H13))=0</formula>
    </cfRule>
  </conditionalFormatting>
  <conditionalFormatting sqref="L13">
    <cfRule type="containsBlanks" dxfId="4730" priority="8725">
      <formula>LEN(TRIM(L13))=0</formula>
    </cfRule>
  </conditionalFormatting>
  <conditionalFormatting sqref="S13">
    <cfRule type="containsBlanks" dxfId="4729" priority="8723">
      <formula>LEN(TRIM(S13))=0</formula>
    </cfRule>
  </conditionalFormatting>
  <conditionalFormatting sqref="C16:G16 J16:K16 M16:N16 Q16:R16 T16:U16 X16:Y16 AA16:AB16 AE16:AF16 AH16:AI16 AL16:AM16 AO16:AP16">
    <cfRule type="containsBlanks" dxfId="4728" priority="8713">
      <formula>LEN(TRIM(C16))=0</formula>
    </cfRule>
  </conditionalFormatting>
  <conditionalFormatting sqref="H16:I16">
    <cfRule type="containsBlanks" dxfId="4727" priority="8712">
      <formula>LEN(TRIM(H16))=0</formula>
    </cfRule>
  </conditionalFormatting>
  <conditionalFormatting sqref="L16">
    <cfRule type="containsBlanks" dxfId="4726" priority="8711">
      <formula>LEN(TRIM(L16))=0</formula>
    </cfRule>
  </conditionalFormatting>
  <conditionalFormatting sqref="S16">
    <cfRule type="containsBlanks" dxfId="4725" priority="8709">
      <formula>LEN(TRIM(S16))=0</formula>
    </cfRule>
  </conditionalFormatting>
  <conditionalFormatting sqref="C19:G19">
    <cfRule type="containsBlanks" dxfId="4724" priority="8699">
      <formula>LEN(TRIM(C19))=0</formula>
    </cfRule>
  </conditionalFormatting>
  <conditionalFormatting sqref="H19:I19">
    <cfRule type="containsBlanks" dxfId="4723" priority="8698">
      <formula>LEN(TRIM(H19))=0</formula>
    </cfRule>
  </conditionalFormatting>
  <conditionalFormatting sqref="C22:G22">
    <cfRule type="containsBlanks" dxfId="4722" priority="8685">
      <formula>LEN(TRIM(C22))=0</formula>
    </cfRule>
  </conditionalFormatting>
  <conditionalFormatting sqref="H22:I22">
    <cfRule type="containsBlanks" dxfId="4721" priority="8684">
      <formula>LEN(TRIM(H22))=0</formula>
    </cfRule>
  </conditionalFormatting>
  <conditionalFormatting sqref="C25:G25">
    <cfRule type="containsBlanks" dxfId="4720" priority="8671">
      <formula>LEN(TRIM(C25))=0</formula>
    </cfRule>
  </conditionalFormatting>
  <conditionalFormatting sqref="H25:I25">
    <cfRule type="containsBlanks" dxfId="4719" priority="8670">
      <formula>LEN(TRIM(H25))=0</formula>
    </cfRule>
  </conditionalFormatting>
  <conditionalFormatting sqref="C28:G28">
    <cfRule type="containsBlanks" dxfId="4718" priority="8657">
      <formula>LEN(TRIM(C28))=0</formula>
    </cfRule>
  </conditionalFormatting>
  <conditionalFormatting sqref="H28:I28">
    <cfRule type="containsBlanks" dxfId="4717" priority="8656">
      <formula>LEN(TRIM(H28))=0</formula>
    </cfRule>
  </conditionalFormatting>
  <conditionalFormatting sqref="C31:G31">
    <cfRule type="containsBlanks" dxfId="4716" priority="8643">
      <formula>LEN(TRIM(C31))=0</formula>
    </cfRule>
  </conditionalFormatting>
  <conditionalFormatting sqref="H31:I31">
    <cfRule type="containsBlanks" dxfId="4715" priority="8642">
      <formula>LEN(TRIM(H31))=0</formula>
    </cfRule>
  </conditionalFormatting>
  <conditionalFormatting sqref="C34:G34">
    <cfRule type="containsBlanks" dxfId="4714" priority="8629">
      <formula>LEN(TRIM(C34))=0</formula>
    </cfRule>
  </conditionalFormatting>
  <conditionalFormatting sqref="H34:I34">
    <cfRule type="containsBlanks" dxfId="4713" priority="8628">
      <formula>LEN(TRIM(H34))=0</formula>
    </cfRule>
  </conditionalFormatting>
  <conditionalFormatting sqref="C40:G40">
    <cfRule type="containsBlanks" dxfId="4712" priority="8615">
      <formula>LEN(TRIM(C40))=0</formula>
    </cfRule>
  </conditionalFormatting>
  <conditionalFormatting sqref="H40:I40">
    <cfRule type="containsBlanks" dxfId="4711" priority="8614">
      <formula>LEN(TRIM(H40))=0</formula>
    </cfRule>
  </conditionalFormatting>
  <conditionalFormatting sqref="C37:G37">
    <cfRule type="containsBlanks" dxfId="4710" priority="8601">
      <formula>LEN(TRIM(C37))=0</formula>
    </cfRule>
  </conditionalFormatting>
  <conditionalFormatting sqref="H37:I37">
    <cfRule type="containsBlanks" dxfId="4709" priority="8600">
      <formula>LEN(TRIM(H37))=0</formula>
    </cfRule>
  </conditionalFormatting>
  <conditionalFormatting sqref="C43:G43">
    <cfRule type="containsBlanks" dxfId="4708" priority="8587">
      <formula>LEN(TRIM(C43))=0</formula>
    </cfRule>
  </conditionalFormatting>
  <conditionalFormatting sqref="H43:I43">
    <cfRule type="containsBlanks" dxfId="4707" priority="8586">
      <formula>LEN(TRIM(H43))=0</formula>
    </cfRule>
  </conditionalFormatting>
  <conditionalFormatting sqref="C46:G46">
    <cfRule type="containsBlanks" dxfId="4706" priority="8573">
      <formula>LEN(TRIM(C46))=0</formula>
    </cfRule>
  </conditionalFormatting>
  <conditionalFormatting sqref="H46:I46">
    <cfRule type="containsBlanks" dxfId="4705" priority="8572">
      <formula>LEN(TRIM(H46))=0</formula>
    </cfRule>
  </conditionalFormatting>
  <conditionalFormatting sqref="C49:G49">
    <cfRule type="containsBlanks" dxfId="4704" priority="8559">
      <formula>LEN(TRIM(C49))=0</formula>
    </cfRule>
  </conditionalFormatting>
  <conditionalFormatting sqref="H49:I49">
    <cfRule type="containsBlanks" dxfId="4703" priority="8558">
      <formula>LEN(TRIM(H49))=0</formula>
    </cfRule>
  </conditionalFormatting>
  <conditionalFormatting sqref="C52:G52">
    <cfRule type="containsBlanks" dxfId="4702" priority="8545">
      <formula>LEN(TRIM(C52))=0</formula>
    </cfRule>
  </conditionalFormatting>
  <conditionalFormatting sqref="H52:I52">
    <cfRule type="containsBlanks" dxfId="4701" priority="8544">
      <formula>LEN(TRIM(H52))=0</formula>
    </cfRule>
  </conditionalFormatting>
  <conditionalFormatting sqref="C55:G55">
    <cfRule type="containsBlanks" dxfId="4700" priority="8531">
      <formula>LEN(TRIM(C55))=0</formula>
    </cfRule>
  </conditionalFormatting>
  <conditionalFormatting sqref="H55:I55">
    <cfRule type="containsBlanks" dxfId="4699" priority="8530">
      <formula>LEN(TRIM(H55))=0</formula>
    </cfRule>
  </conditionalFormatting>
  <conditionalFormatting sqref="C58:G58">
    <cfRule type="containsBlanks" dxfId="4698" priority="8517">
      <formula>LEN(TRIM(C58))=0</formula>
    </cfRule>
  </conditionalFormatting>
  <conditionalFormatting sqref="H58:I58">
    <cfRule type="containsBlanks" dxfId="4697" priority="8516">
      <formula>LEN(TRIM(H58))=0</formula>
    </cfRule>
  </conditionalFormatting>
  <conditionalFormatting sqref="C61:G61">
    <cfRule type="containsBlanks" dxfId="4696" priority="8503">
      <formula>LEN(TRIM(C61))=0</formula>
    </cfRule>
  </conditionalFormatting>
  <conditionalFormatting sqref="H61:I61">
    <cfRule type="containsBlanks" dxfId="4695" priority="8502">
      <formula>LEN(TRIM(H61))=0</formula>
    </cfRule>
  </conditionalFormatting>
  <conditionalFormatting sqref="C64:G64 E67 E70 E73 E76">
    <cfRule type="containsBlanks" dxfId="4694" priority="8489">
      <formula>LEN(TRIM(C64))=0</formula>
    </cfRule>
  </conditionalFormatting>
  <conditionalFormatting sqref="I64">
    <cfRule type="containsBlanks" dxfId="4693" priority="8488">
      <formula>LEN(TRIM(I64))=0</formula>
    </cfRule>
  </conditionalFormatting>
  <conditionalFormatting sqref="C67:D67 F67:G67">
    <cfRule type="containsBlanks" dxfId="4692" priority="8475">
      <formula>LEN(TRIM(C67))=0</formula>
    </cfRule>
  </conditionalFormatting>
  <conditionalFormatting sqref="I67">
    <cfRule type="containsBlanks" dxfId="4691" priority="8474">
      <formula>LEN(TRIM(I67))=0</formula>
    </cfRule>
  </conditionalFormatting>
  <conditionalFormatting sqref="C70:D70 F70:G70">
    <cfRule type="containsBlanks" dxfId="4690" priority="8461">
      <formula>LEN(TRIM(C70))=0</formula>
    </cfRule>
  </conditionalFormatting>
  <conditionalFormatting sqref="I70">
    <cfRule type="containsBlanks" dxfId="4689" priority="8460">
      <formula>LEN(TRIM(I70))=0</formula>
    </cfRule>
  </conditionalFormatting>
  <conditionalFormatting sqref="C73:D73 F73:G73">
    <cfRule type="containsBlanks" dxfId="4688" priority="8447">
      <formula>LEN(TRIM(C73))=0</formula>
    </cfRule>
  </conditionalFormatting>
  <conditionalFormatting sqref="I73">
    <cfRule type="containsBlanks" dxfId="4687" priority="8446">
      <formula>LEN(TRIM(I73))=0</formula>
    </cfRule>
  </conditionalFormatting>
  <conditionalFormatting sqref="C76:D76 F76:G76">
    <cfRule type="containsBlanks" dxfId="4686" priority="8433">
      <formula>LEN(TRIM(C76))=0</formula>
    </cfRule>
  </conditionalFormatting>
  <conditionalFormatting sqref="I76">
    <cfRule type="containsBlanks" dxfId="4685" priority="8432">
      <formula>LEN(TRIM(I76))=0</formula>
    </cfRule>
  </conditionalFormatting>
  <conditionalFormatting sqref="J77:N77 Q77:U77 X77:AB77 AE77:AI77 AL77:AP77 EM77:EQ77 AL19:AM19 AE19:AF19 X19:Y19 Q19:U19 J19:N19 AA19:AB19 AH19:AI19 AO19:AP19">
    <cfRule type="containsBlanks" dxfId="4684" priority="8419">
      <formula>LEN(TRIM(J19))=0</formula>
    </cfRule>
  </conditionalFormatting>
  <conditionalFormatting sqref="J78:N78 Q78:U78 X78:AB78 AE78:AI78 AL78:AP78 EM78:EQ78">
    <cfRule type="containsBlanks" dxfId="4683" priority="8383">
      <formula>LEN(TRIM(J78))=0</formula>
    </cfRule>
  </conditionalFormatting>
  <conditionalFormatting sqref="J22:N22 Q22:U22 X22:Y22 AE22:AF22 AL22:AM22 AA22:AB22 AH22:AI22 AO22:AP22">
    <cfRule type="containsBlanks" dxfId="4682" priority="8381">
      <formula>LEN(TRIM(J22))=0</formula>
    </cfRule>
  </conditionalFormatting>
  <conditionalFormatting sqref="J25:N25 Q25:U25 X25:Y25 AE25:AF25 AL25:AM25 AA25:AB25 AH25:AI25 AO25:AP25">
    <cfRule type="containsBlanks" dxfId="4681" priority="8379">
      <formula>LEN(TRIM(J25))=0</formula>
    </cfRule>
  </conditionalFormatting>
  <conditionalFormatting sqref="J28:N28 Q28:U28 X28:Y28 AE28:AF28 AL28:AM28 AA28:AB28 AH28:AI28 AO28:AP28">
    <cfRule type="containsBlanks" dxfId="4680" priority="8377">
      <formula>LEN(TRIM(J28))=0</formula>
    </cfRule>
  </conditionalFormatting>
  <conditionalFormatting sqref="J31:N31 Q31:U31 X31:Y31 AE31:AF31 AL31:AM31 AA31:AB31 AH31:AI31 AO31:AP31">
    <cfRule type="containsBlanks" dxfId="4679" priority="8375">
      <formula>LEN(TRIM(J31))=0</formula>
    </cfRule>
  </conditionalFormatting>
  <conditionalFormatting sqref="J34:N34 Q34:U34 X34:Y34 AE34:AF34 AL34:AM34 AA34:AB34 AH34:AI34 AO34:AP34">
    <cfRule type="containsBlanks" dxfId="4678" priority="8373">
      <formula>LEN(TRIM(J34))=0</formula>
    </cfRule>
  </conditionalFormatting>
  <conditionalFormatting sqref="J37:N37 Q37:U37 X37:Y37 AE37:AF37 AL37:AM37 AA37:AB37 AH37:AI37 AO37:AP37">
    <cfRule type="containsBlanks" dxfId="4677" priority="8371">
      <formula>LEN(TRIM(J37))=0</formula>
    </cfRule>
  </conditionalFormatting>
  <conditionalFormatting sqref="J40:N40 Q40:U40 X40:Y40 AE40:AF40 AL40:AM40 AA40:AB40 AH40:AI40 AO40:AP40">
    <cfRule type="containsBlanks" dxfId="4676" priority="8369">
      <formula>LEN(TRIM(J40))=0</formula>
    </cfRule>
  </conditionalFormatting>
  <conditionalFormatting sqref="J43:N43 Q43:U43 X43:Y43 AE43:AF43 AL43:AM43 AA43:AB43 AH43:AI43 AO43:AP43">
    <cfRule type="containsBlanks" dxfId="4675" priority="8367">
      <formula>LEN(TRIM(J43))=0</formula>
    </cfRule>
  </conditionalFormatting>
  <conditionalFormatting sqref="J49:N49 Q49:U49 X49:Y49 AE49:AF49 AL49:AM49 AA49:AB49 AH49:AI49 AO49:AP49">
    <cfRule type="containsBlanks" dxfId="4674" priority="8365">
      <formula>LEN(TRIM(J49))=0</formula>
    </cfRule>
  </conditionalFormatting>
  <conditionalFormatting sqref="J46:N46 Q46:U46 X46:Y46 AE46:AF46 AL46:AM46 AA46:AB46 AH46:AI46 AO46:AP46">
    <cfRule type="containsBlanks" dxfId="4673" priority="8363">
      <formula>LEN(TRIM(J46))=0</formula>
    </cfRule>
  </conditionalFormatting>
  <conditionalFormatting sqref="J52:N52 Q52:U52 X52:Y52 AE52:AF52 AL52:AM52 AA52:AB52 AH52:AI52 AO52:AP52">
    <cfRule type="containsBlanks" dxfId="4672" priority="8361">
      <formula>LEN(TRIM(J52))=0</formula>
    </cfRule>
  </conditionalFormatting>
  <conditionalFormatting sqref="J55:N55 Q55:U55 X55:Y55 AE55:AF55 AL55:AM55 AA55:AB55 AH55:AI55 AO55:AP55">
    <cfRule type="containsBlanks" dxfId="4671" priority="8359">
      <formula>LEN(TRIM(J55))=0</formula>
    </cfRule>
  </conditionalFormatting>
  <conditionalFormatting sqref="J58:N58 Q58:U58 X58:Y58 AE58:AF58 AL58:AM58 AA58:AB58 AH58:AI58 AO58:AP58">
    <cfRule type="containsBlanks" dxfId="4670" priority="8357">
      <formula>LEN(TRIM(J58))=0</formula>
    </cfRule>
  </conditionalFormatting>
  <conditionalFormatting sqref="J61:N61 Q61:U61 X61:Y61 AE61:AF61 AL61:AM61 AA61:AB61 AH61:AI61 AO61:AP61">
    <cfRule type="containsBlanks" dxfId="4669" priority="8355">
      <formula>LEN(TRIM(J61))=0</formula>
    </cfRule>
  </conditionalFormatting>
  <conditionalFormatting sqref="J64:K64 Q64:R64 X64:Y64 AE64:AF64 AL64:AM64">
    <cfRule type="containsBlanks" dxfId="4668" priority="8353">
      <formula>LEN(TRIM(J64))=0</formula>
    </cfRule>
  </conditionalFormatting>
  <conditionalFormatting sqref="J67:K67 Q67:R67 X67:Y67 AE67:AF67 AL67:AM67">
    <cfRule type="containsBlanks" dxfId="4667" priority="8351">
      <formula>LEN(TRIM(J67))=0</formula>
    </cfRule>
  </conditionalFormatting>
  <conditionalFormatting sqref="J70:K70 Q70:R70 X70:Y70 AE70:AF70 AL70:AM70">
    <cfRule type="containsBlanks" dxfId="4666" priority="8349">
      <formula>LEN(TRIM(J70))=0</formula>
    </cfRule>
  </conditionalFormatting>
  <conditionalFormatting sqref="J73:K73 Q73:R73 X73:Y73 AE73:AF73 AL73:AM73">
    <cfRule type="containsBlanks" dxfId="4665" priority="8347">
      <formula>LEN(TRIM(J73))=0</formula>
    </cfRule>
  </conditionalFormatting>
  <conditionalFormatting sqref="J76:K76 Q76:R76 X76:Y76 AE76:AF76 AL76:AM76">
    <cfRule type="containsBlanks" dxfId="4664" priority="8345">
      <formula>LEN(TRIM(J76))=0</formula>
    </cfRule>
  </conditionalFormatting>
  <conditionalFormatting sqref="J79:N79 Q79:U79 X79:AB79 AE79:AI79 AL79:AP79 EM79:EQ79">
    <cfRule type="containsBlanks" dxfId="4663" priority="8343">
      <formula>LEN(TRIM(J79))=0</formula>
    </cfRule>
  </conditionalFormatting>
  <conditionalFormatting sqref="AS6:AY6">
    <cfRule type="duplicateValues" dxfId="4662" priority="8341"/>
  </conditionalFormatting>
  <conditionalFormatting sqref="AZ6:BF6">
    <cfRule type="duplicateValues" dxfId="4661" priority="8340"/>
  </conditionalFormatting>
  <conditionalFormatting sqref="AS10:AT10 AV10:AW10 AZ10:BA10 BC10:BD10 AS8:AT8 AV8:AW8 AZ8:BA8 BC8:BD8">
    <cfRule type="containsBlanks" dxfId="4660" priority="8339">
      <formula>LEN(TRIM(AS8))=0</formula>
    </cfRule>
  </conditionalFormatting>
  <conditionalFormatting sqref="AS5:AY5">
    <cfRule type="duplicateValues" dxfId="4659" priority="8334"/>
  </conditionalFormatting>
  <conditionalFormatting sqref="AZ5:BF5">
    <cfRule type="duplicateValues" dxfId="4658" priority="8333"/>
  </conditionalFormatting>
  <conditionalFormatting sqref="AS13:AT13 AV13:AW13 AZ13:BA13 BC13:BD13">
    <cfRule type="containsBlanks" dxfId="4657" priority="8332">
      <formula>LEN(TRIM(AS13))=0</formula>
    </cfRule>
  </conditionalFormatting>
  <conditionalFormatting sqref="AS16:AT16 AV16:AW16 AZ16:BA16 BC16:BD16">
    <cfRule type="containsBlanks" dxfId="4656" priority="8327">
      <formula>LEN(TRIM(AS16))=0</formula>
    </cfRule>
  </conditionalFormatting>
  <conditionalFormatting sqref="AS77:AW77 AZ77:BD77 AZ19:BA19 AS19:AT19 AV19:AW19 BC19:BD19">
    <cfRule type="containsBlanks" dxfId="4655" priority="8322">
      <formula>LEN(TRIM(AS19))=0</formula>
    </cfRule>
  </conditionalFormatting>
  <conditionalFormatting sqref="AS78:AW78 AZ78:BD78">
    <cfRule type="containsBlanks" dxfId="4654" priority="8286">
      <formula>LEN(TRIM(AS78))=0</formula>
    </cfRule>
  </conditionalFormatting>
  <conditionalFormatting sqref="AS22:AT22 AZ22:BA22 AV22:AW22 BC22:BD22">
    <cfRule type="containsBlanks" dxfId="4653" priority="8284">
      <formula>LEN(TRIM(AS22))=0</formula>
    </cfRule>
  </conditionalFormatting>
  <conditionalFormatting sqref="AS25:AT25 AZ25:BA25 AV25:AW25 BC25:BD25">
    <cfRule type="containsBlanks" dxfId="4652" priority="8282">
      <formula>LEN(TRIM(AS25))=0</formula>
    </cfRule>
  </conditionalFormatting>
  <conditionalFormatting sqref="AS28:AT28 AZ28:BA28 AV28:AW28 BC28:BD28">
    <cfRule type="containsBlanks" dxfId="4651" priority="8280">
      <formula>LEN(TRIM(AS28))=0</formula>
    </cfRule>
  </conditionalFormatting>
  <conditionalFormatting sqref="AS31:AT31 AZ31:BA31 AV31:AW31 BC31:BD31">
    <cfRule type="containsBlanks" dxfId="4650" priority="8278">
      <formula>LEN(TRIM(AS31))=0</formula>
    </cfRule>
  </conditionalFormatting>
  <conditionalFormatting sqref="AS34:AT34 AZ34:BA34 AV34:AW34 BC34:BD34">
    <cfRule type="containsBlanks" dxfId="4649" priority="8276">
      <formula>LEN(TRIM(AS34))=0</formula>
    </cfRule>
  </conditionalFormatting>
  <conditionalFormatting sqref="AS37:AT37 AZ37:BA37 AV37:AW37 BC37:BD37">
    <cfRule type="containsBlanks" dxfId="4648" priority="8274">
      <formula>LEN(TRIM(AS37))=0</formula>
    </cfRule>
  </conditionalFormatting>
  <conditionalFormatting sqref="AS40:AT40 AZ40:BA40 AV40:AW40 BC40:BD40">
    <cfRule type="containsBlanks" dxfId="4647" priority="8272">
      <formula>LEN(TRIM(AS40))=0</formula>
    </cfRule>
  </conditionalFormatting>
  <conditionalFormatting sqref="AS43:AT43 AZ43:BA43 AV43:AW43 BC43:BD43">
    <cfRule type="containsBlanks" dxfId="4646" priority="8270">
      <formula>LEN(TRIM(AS43))=0</formula>
    </cfRule>
  </conditionalFormatting>
  <conditionalFormatting sqref="AS49:AT49 AZ49:BA49 AV49:AW49 BC49:BD49">
    <cfRule type="containsBlanks" dxfId="4645" priority="8268">
      <formula>LEN(TRIM(AS49))=0</formula>
    </cfRule>
  </conditionalFormatting>
  <conditionalFormatting sqref="AS46:AT46 AZ46:BA46 AV46:AW46 BC46:BD46">
    <cfRule type="containsBlanks" dxfId="4644" priority="8266">
      <formula>LEN(TRIM(AS46))=0</formula>
    </cfRule>
  </conditionalFormatting>
  <conditionalFormatting sqref="AS52:AT52 AZ52:BA52 AV52:AW52 BC52:BD52">
    <cfRule type="containsBlanks" dxfId="4643" priority="8264">
      <formula>LEN(TRIM(AS52))=0</formula>
    </cfRule>
  </conditionalFormatting>
  <conditionalFormatting sqref="AS55:AT55 AZ55:BA55 AV55:AW55 BC55:BD55">
    <cfRule type="containsBlanks" dxfId="4642" priority="8262">
      <formula>LEN(TRIM(AS55))=0</formula>
    </cfRule>
  </conditionalFormatting>
  <conditionalFormatting sqref="AS58:AT58 AZ58:BA58 AV58:AW58 BC58:BD58">
    <cfRule type="containsBlanks" dxfId="4641" priority="8260">
      <formula>LEN(TRIM(AS58))=0</formula>
    </cfRule>
  </conditionalFormatting>
  <conditionalFormatting sqref="AS61:AT61 AZ61:BA61 AV61:AW61 BC61:BD61">
    <cfRule type="containsBlanks" dxfId="4640" priority="8258">
      <formula>LEN(TRIM(AS61))=0</formula>
    </cfRule>
  </conditionalFormatting>
  <conditionalFormatting sqref="AS64:AT64 AZ64:BA64">
    <cfRule type="containsBlanks" dxfId="4639" priority="8256">
      <formula>LEN(TRIM(AS64))=0</formula>
    </cfRule>
  </conditionalFormatting>
  <conditionalFormatting sqref="AS67:AT67 AZ67:BA67">
    <cfRule type="containsBlanks" dxfId="4638" priority="8254">
      <formula>LEN(TRIM(AS67))=0</formula>
    </cfRule>
  </conditionalFormatting>
  <conditionalFormatting sqref="AS70:AT70 AZ70:BA70">
    <cfRule type="containsBlanks" dxfId="4637" priority="8252">
      <formula>LEN(TRIM(AS70))=0</formula>
    </cfRule>
  </conditionalFormatting>
  <conditionalFormatting sqref="AS73:AT73 AZ73:BA73">
    <cfRule type="containsBlanks" dxfId="4636" priority="8250">
      <formula>LEN(TRIM(AS73))=0</formula>
    </cfRule>
  </conditionalFormatting>
  <conditionalFormatting sqref="AS76:AT76 AZ76:BA76">
    <cfRule type="containsBlanks" dxfId="4635" priority="8248">
      <formula>LEN(TRIM(AS76))=0</formula>
    </cfRule>
  </conditionalFormatting>
  <conditionalFormatting sqref="AS79:AW79 AZ79:BD79">
    <cfRule type="containsBlanks" dxfId="4634" priority="8246">
      <formula>LEN(TRIM(AS79))=0</formula>
    </cfRule>
  </conditionalFormatting>
  <conditionalFormatting sqref="BG6:BM6">
    <cfRule type="duplicateValues" dxfId="4633" priority="8244"/>
  </conditionalFormatting>
  <conditionalFormatting sqref="BN6:BT6">
    <cfRule type="duplicateValues" dxfId="4632" priority="8243"/>
  </conditionalFormatting>
  <conditionalFormatting sqref="BG10:BH10 BJ10:BK10 BN10:BO10 BQ10:BR10 BG8:BH8 BJ8:BK8 BN8:BO8 BQ8:BR8">
    <cfRule type="containsBlanks" dxfId="4631" priority="8242">
      <formula>LEN(TRIM(BG8))=0</formula>
    </cfRule>
  </conditionalFormatting>
  <conditionalFormatting sqref="BG5:BM5">
    <cfRule type="duplicateValues" dxfId="4630" priority="8237"/>
  </conditionalFormatting>
  <conditionalFormatting sqref="BN5:BT5">
    <cfRule type="duplicateValues" dxfId="4629" priority="8236"/>
  </conditionalFormatting>
  <conditionalFormatting sqref="BG13:BH13 BJ13:BK13 BN13:BO13 BQ13:BR13">
    <cfRule type="containsBlanks" dxfId="4628" priority="8235">
      <formula>LEN(TRIM(BG13))=0</formula>
    </cfRule>
  </conditionalFormatting>
  <conditionalFormatting sqref="BG16:BH16 BJ16:BK16 BN16:BO16 BQ16:BR16">
    <cfRule type="containsBlanks" dxfId="4627" priority="8230">
      <formula>LEN(TRIM(BG16))=0</formula>
    </cfRule>
  </conditionalFormatting>
  <conditionalFormatting sqref="BG77:BK77 BN77:BR77 BN19:BO19 BG19:BH19 BJ19:BK19 BQ19:BR19">
    <cfRule type="containsBlanks" dxfId="4626" priority="8225">
      <formula>LEN(TRIM(BG19))=0</formula>
    </cfRule>
  </conditionalFormatting>
  <conditionalFormatting sqref="BG78:BK78 BN78:BR78">
    <cfRule type="containsBlanks" dxfId="4625" priority="8189">
      <formula>LEN(TRIM(BG78))=0</formula>
    </cfRule>
  </conditionalFormatting>
  <conditionalFormatting sqref="BG22:BH22 BN22:BO22 BJ22:BK22 BQ22:BR22">
    <cfRule type="containsBlanks" dxfId="4624" priority="8187">
      <formula>LEN(TRIM(BG22))=0</formula>
    </cfRule>
  </conditionalFormatting>
  <conditionalFormatting sqref="BG25:BH25 BN25:BO25 BJ25:BK25 BQ25:BR25">
    <cfRule type="containsBlanks" dxfId="4623" priority="8185">
      <formula>LEN(TRIM(BG25))=0</formula>
    </cfRule>
  </conditionalFormatting>
  <conditionalFormatting sqref="BG28:BH28 BN28:BO28 BJ28:BK28 BQ28:BR28">
    <cfRule type="containsBlanks" dxfId="4622" priority="8183">
      <formula>LEN(TRIM(BG28))=0</formula>
    </cfRule>
  </conditionalFormatting>
  <conditionalFormatting sqref="BG31:BH31 BN31:BO31 BJ31:BK31 BQ31:BR31">
    <cfRule type="containsBlanks" dxfId="4621" priority="8181">
      <formula>LEN(TRIM(BG31))=0</formula>
    </cfRule>
  </conditionalFormatting>
  <conditionalFormatting sqref="BG34:BH34 BN34:BO34 BJ34:BK34 BQ34:BR34">
    <cfRule type="containsBlanks" dxfId="4620" priority="8179">
      <formula>LEN(TRIM(BG34))=0</formula>
    </cfRule>
  </conditionalFormatting>
  <conditionalFormatting sqref="BG37:BH37 BN37:BO37 BJ37:BK37 BQ37:BR37">
    <cfRule type="containsBlanks" dxfId="4619" priority="8177">
      <formula>LEN(TRIM(BG37))=0</formula>
    </cfRule>
  </conditionalFormatting>
  <conditionalFormatting sqref="BG40:BH40 BN40:BO40 BJ40:BK40 BQ40:BR40">
    <cfRule type="containsBlanks" dxfId="4618" priority="8175">
      <formula>LEN(TRIM(BG40))=0</formula>
    </cfRule>
  </conditionalFormatting>
  <conditionalFormatting sqref="BG43:BH43 BN43:BO43 BJ43:BK43 BQ43:BR43">
    <cfRule type="containsBlanks" dxfId="4617" priority="8173">
      <formula>LEN(TRIM(BG43))=0</formula>
    </cfRule>
  </conditionalFormatting>
  <conditionalFormatting sqref="BG49:BH49 BN49:BO49 BJ49:BK49 BQ49:BR49">
    <cfRule type="containsBlanks" dxfId="4616" priority="8171">
      <formula>LEN(TRIM(BG49))=0</formula>
    </cfRule>
  </conditionalFormatting>
  <conditionalFormatting sqref="BG46:BH46 BN46:BO46 BJ46:BK46 BQ46:BR46">
    <cfRule type="containsBlanks" dxfId="4615" priority="8169">
      <formula>LEN(TRIM(BG46))=0</formula>
    </cfRule>
  </conditionalFormatting>
  <conditionalFormatting sqref="BG52:BH52 BN52:BO52 BJ52:BK52 BQ52:BR52">
    <cfRule type="containsBlanks" dxfId="4614" priority="8167">
      <formula>LEN(TRIM(BG52))=0</formula>
    </cfRule>
  </conditionalFormatting>
  <conditionalFormatting sqref="BG55:BH55 BN55:BO55 BJ55:BK55 BQ55:BR55">
    <cfRule type="containsBlanks" dxfId="4613" priority="8165">
      <formula>LEN(TRIM(BG55))=0</formula>
    </cfRule>
  </conditionalFormatting>
  <conditionalFormatting sqref="BG58:BH58 BN58:BO58 BJ58:BK58 BQ58:BR58">
    <cfRule type="containsBlanks" dxfId="4612" priority="8163">
      <formula>LEN(TRIM(BG58))=0</formula>
    </cfRule>
  </conditionalFormatting>
  <conditionalFormatting sqref="BG61:BH61 BN61:BO61 BJ61:BK61 BQ61:BR61">
    <cfRule type="containsBlanks" dxfId="4611" priority="8161">
      <formula>LEN(TRIM(BG61))=0</formula>
    </cfRule>
  </conditionalFormatting>
  <conditionalFormatting sqref="BG64:BH64 BN64:BO64">
    <cfRule type="containsBlanks" dxfId="4610" priority="8159">
      <formula>LEN(TRIM(BG64))=0</formula>
    </cfRule>
  </conditionalFormatting>
  <conditionalFormatting sqref="BG67:BH67 BN67:BO67">
    <cfRule type="containsBlanks" dxfId="4609" priority="8157">
      <formula>LEN(TRIM(BG67))=0</formula>
    </cfRule>
  </conditionalFormatting>
  <conditionalFormatting sqref="BG70:BH70 BN70:BO70">
    <cfRule type="containsBlanks" dxfId="4608" priority="8155">
      <formula>LEN(TRIM(BG70))=0</formula>
    </cfRule>
  </conditionalFormatting>
  <conditionalFormatting sqref="BG73:BH73 BN73:BO73">
    <cfRule type="containsBlanks" dxfId="4607" priority="8153">
      <formula>LEN(TRIM(BG73))=0</formula>
    </cfRule>
  </conditionalFormatting>
  <conditionalFormatting sqref="BG76:BH76 BN76:BO76">
    <cfRule type="containsBlanks" dxfId="4606" priority="8151">
      <formula>LEN(TRIM(BG76))=0</formula>
    </cfRule>
  </conditionalFormatting>
  <conditionalFormatting sqref="BG79:BK79 BN79:BR79">
    <cfRule type="containsBlanks" dxfId="4605" priority="8149">
      <formula>LEN(TRIM(BG79))=0</formula>
    </cfRule>
  </conditionalFormatting>
  <conditionalFormatting sqref="BU6:CA6">
    <cfRule type="duplicateValues" dxfId="4604" priority="8147"/>
  </conditionalFormatting>
  <conditionalFormatting sqref="CB6:CH6">
    <cfRule type="duplicateValues" dxfId="4603" priority="8146"/>
  </conditionalFormatting>
  <conditionalFormatting sqref="BU10:BV10 BX10:BY10 CB10:CC10 CE10:CF10 CB8:CC8 CE8:CF8 BU8:BV8 BX8:BY8">
    <cfRule type="containsBlanks" dxfId="4602" priority="8145">
      <formula>LEN(TRIM(BU8))=0</formula>
    </cfRule>
  </conditionalFormatting>
  <conditionalFormatting sqref="BU5:CA5">
    <cfRule type="duplicateValues" dxfId="4601" priority="8140"/>
  </conditionalFormatting>
  <conditionalFormatting sqref="CB5:CH5">
    <cfRule type="duplicateValues" dxfId="4600" priority="8139"/>
  </conditionalFormatting>
  <conditionalFormatting sqref="BU13:BV13 BX13:BY13 CB13:CC13 CE13:CF13">
    <cfRule type="containsBlanks" dxfId="4599" priority="8138">
      <formula>LEN(TRIM(BU13))=0</formula>
    </cfRule>
  </conditionalFormatting>
  <conditionalFormatting sqref="BU16:BV16 BX16:BY16 CB16:CC16 CE16:CF16">
    <cfRule type="containsBlanks" dxfId="4598" priority="8133">
      <formula>LEN(TRIM(BU16))=0</formula>
    </cfRule>
  </conditionalFormatting>
  <conditionalFormatting sqref="BU77:BY77 CB77:CF77 CB19:CC19 BU19:BV19 BX19:BY19 CE19:CF19">
    <cfRule type="containsBlanks" dxfId="4597" priority="8128">
      <formula>LEN(TRIM(BU19))=0</formula>
    </cfRule>
  </conditionalFormatting>
  <conditionalFormatting sqref="BU78:BY78 CB78:CF78">
    <cfRule type="containsBlanks" dxfId="4596" priority="8092">
      <formula>LEN(TRIM(BU78))=0</formula>
    </cfRule>
  </conditionalFormatting>
  <conditionalFormatting sqref="BU22:BV22 CB22:CC22 BX22:BY22 CE22:CF22">
    <cfRule type="containsBlanks" dxfId="4595" priority="8090">
      <formula>LEN(TRIM(BU22))=0</formula>
    </cfRule>
  </conditionalFormatting>
  <conditionalFormatting sqref="BU25:BV25 CB25:CC25 BX25:BY25 CE25:CF25">
    <cfRule type="containsBlanks" dxfId="4594" priority="8088">
      <formula>LEN(TRIM(BU25))=0</formula>
    </cfRule>
  </conditionalFormatting>
  <conditionalFormatting sqref="BU28:BV28 CB28:CC28 BX28:BY28 CE28:CF28">
    <cfRule type="containsBlanks" dxfId="4593" priority="8086">
      <formula>LEN(TRIM(BU28))=0</formula>
    </cfRule>
  </conditionalFormatting>
  <conditionalFormatting sqref="BU31:BV31 CB31:CC31 BX31:BY31 CE31:CF31">
    <cfRule type="containsBlanks" dxfId="4592" priority="8084">
      <formula>LEN(TRIM(BU31))=0</formula>
    </cfRule>
  </conditionalFormatting>
  <conditionalFormatting sqref="BU34:BV34 CB34:CC34 BX34:BY34 CE34:CF34">
    <cfRule type="containsBlanks" dxfId="4591" priority="8082">
      <formula>LEN(TRIM(BU34))=0</formula>
    </cfRule>
  </conditionalFormatting>
  <conditionalFormatting sqref="BU37:BV37 CB37:CC37 BX37:BY37 CE37:CF37">
    <cfRule type="containsBlanks" dxfId="4590" priority="8080">
      <formula>LEN(TRIM(BU37))=0</formula>
    </cfRule>
  </conditionalFormatting>
  <conditionalFormatting sqref="BU40:BV40 CB40:CC40 BX40:BY40 CE40:CF40">
    <cfRule type="containsBlanks" dxfId="4589" priority="8078">
      <formula>LEN(TRIM(BU40))=0</formula>
    </cfRule>
  </conditionalFormatting>
  <conditionalFormatting sqref="BU43:BV43 CB43:CC43 BX43:BY43 CE43:CF43">
    <cfRule type="containsBlanks" dxfId="4588" priority="8076">
      <formula>LEN(TRIM(BU43))=0</formula>
    </cfRule>
  </conditionalFormatting>
  <conditionalFormatting sqref="BU49:BV49 CB49:CC49 BX49:BY49 CE49:CF49">
    <cfRule type="containsBlanks" dxfId="4587" priority="8074">
      <formula>LEN(TRIM(BU49))=0</formula>
    </cfRule>
  </conditionalFormatting>
  <conditionalFormatting sqref="BU46:BV46 CB46:CC46 BX46:BY46 CE46:CF46">
    <cfRule type="containsBlanks" dxfId="4586" priority="8072">
      <formula>LEN(TRIM(BU46))=0</formula>
    </cfRule>
  </conditionalFormatting>
  <conditionalFormatting sqref="BU52:BV52 CB52:CC52 BX52:BY52 CE52:CF52">
    <cfRule type="containsBlanks" dxfId="4585" priority="8070">
      <formula>LEN(TRIM(BU52))=0</formula>
    </cfRule>
  </conditionalFormatting>
  <conditionalFormatting sqref="BU55:BV55 CB55:CC55 BX55:BY55 CE55:CF55">
    <cfRule type="containsBlanks" dxfId="4584" priority="8068">
      <formula>LEN(TRIM(BU55))=0</formula>
    </cfRule>
  </conditionalFormatting>
  <conditionalFormatting sqref="BU58:BV58 CB58:CC58 BX58:BY58 CE58:CF58">
    <cfRule type="containsBlanks" dxfId="4583" priority="8066">
      <formula>LEN(TRIM(BU58))=0</formula>
    </cfRule>
  </conditionalFormatting>
  <conditionalFormatting sqref="BU61:BV61 CB61:CC61 BX61:BY61 CE61:CF61">
    <cfRule type="containsBlanks" dxfId="4582" priority="8064">
      <formula>LEN(TRIM(BU61))=0</formula>
    </cfRule>
  </conditionalFormatting>
  <conditionalFormatting sqref="BU64:BV64 CB64:CC64">
    <cfRule type="containsBlanks" dxfId="4581" priority="8062">
      <formula>LEN(TRIM(BU64))=0</formula>
    </cfRule>
  </conditionalFormatting>
  <conditionalFormatting sqref="BU67:BV67 CB67:CC67">
    <cfRule type="containsBlanks" dxfId="4580" priority="8060">
      <formula>LEN(TRIM(BU67))=0</formula>
    </cfRule>
  </conditionalFormatting>
  <conditionalFormatting sqref="BU70:BV70 CB70:CC70">
    <cfRule type="containsBlanks" dxfId="4579" priority="8058">
      <formula>LEN(TRIM(BU70))=0</formula>
    </cfRule>
  </conditionalFormatting>
  <conditionalFormatting sqref="BU73:BV73 CB73:CC73">
    <cfRule type="containsBlanks" dxfId="4578" priority="8056">
      <formula>LEN(TRIM(BU73))=0</formula>
    </cfRule>
  </conditionalFormatting>
  <conditionalFormatting sqref="BU76:BV76 CB76:CC76">
    <cfRule type="containsBlanks" dxfId="4577" priority="8054">
      <formula>LEN(TRIM(BU76))=0</formula>
    </cfRule>
  </conditionalFormatting>
  <conditionalFormatting sqref="BU79:BY79 CB79:CF79">
    <cfRule type="containsBlanks" dxfId="4576" priority="8052">
      <formula>LEN(TRIM(BU79))=0</formula>
    </cfRule>
  </conditionalFormatting>
  <conditionalFormatting sqref="CI6:CO6">
    <cfRule type="duplicateValues" dxfId="4575" priority="8050"/>
  </conditionalFormatting>
  <conditionalFormatting sqref="CP6:CV6">
    <cfRule type="duplicateValues" dxfId="4574" priority="8049"/>
  </conditionalFormatting>
  <conditionalFormatting sqref="CI10:CJ10 CL10:CM10 CP10:CQ10 CS10:CT10 CI8:CJ8 CL8:CM8 CP8:CQ8 CS8:CT8">
    <cfRule type="containsBlanks" dxfId="4573" priority="8048">
      <formula>LEN(TRIM(CI8))=0</formula>
    </cfRule>
  </conditionalFormatting>
  <conditionalFormatting sqref="CI5:CO5">
    <cfRule type="duplicateValues" dxfId="4572" priority="8043"/>
  </conditionalFormatting>
  <conditionalFormatting sqref="CP5:CV5">
    <cfRule type="duplicateValues" dxfId="4571" priority="8042"/>
  </conditionalFormatting>
  <conditionalFormatting sqref="CI13:CJ13 CL13:CM13 CP13:CQ13 CS13:CT13">
    <cfRule type="containsBlanks" dxfId="4570" priority="8041">
      <formula>LEN(TRIM(CI13))=0</formula>
    </cfRule>
  </conditionalFormatting>
  <conditionalFormatting sqref="CI16:CJ16 CL16:CM16 CP16:CQ16 CS16:CT16">
    <cfRule type="containsBlanks" dxfId="4569" priority="8036">
      <formula>LEN(TRIM(CI16))=0</formula>
    </cfRule>
  </conditionalFormatting>
  <conditionalFormatting sqref="CI77:CM77 CP77:CT77 CP19:CQ19 CI19:CJ19 CL19:CM19 CS19:CT19">
    <cfRule type="containsBlanks" dxfId="4568" priority="8031">
      <formula>LEN(TRIM(CI19))=0</formula>
    </cfRule>
  </conditionalFormatting>
  <conditionalFormatting sqref="CI78:CM78 CP78:CT78">
    <cfRule type="containsBlanks" dxfId="4567" priority="7995">
      <formula>LEN(TRIM(CI78))=0</formula>
    </cfRule>
  </conditionalFormatting>
  <conditionalFormatting sqref="CI22:CJ22 CP22:CQ22 CL22:CM22 CS22:CT22">
    <cfRule type="containsBlanks" dxfId="4566" priority="7993">
      <formula>LEN(TRIM(CI22))=0</formula>
    </cfRule>
  </conditionalFormatting>
  <conditionalFormatting sqref="CI25:CJ25 CP25:CQ25 CL25:CM25 CS25:CT25">
    <cfRule type="containsBlanks" dxfId="4565" priority="7991">
      <formula>LEN(TRIM(CI25))=0</formula>
    </cfRule>
  </conditionalFormatting>
  <conditionalFormatting sqref="CI28:CJ28 CP28:CQ28 CL28:CM28 CS28:CT28">
    <cfRule type="containsBlanks" dxfId="4564" priority="7989">
      <formula>LEN(TRIM(CI28))=0</formula>
    </cfRule>
  </conditionalFormatting>
  <conditionalFormatting sqref="CI31:CJ31 CP31:CQ31 CL31:CM31 CS31:CT31">
    <cfRule type="containsBlanks" dxfId="4563" priority="7987">
      <formula>LEN(TRIM(CI31))=0</formula>
    </cfRule>
  </conditionalFormatting>
  <conditionalFormatting sqref="CI34:CJ34 CP34:CQ34 CL34:CM34 CS34:CT34">
    <cfRule type="containsBlanks" dxfId="4562" priority="7985">
      <formula>LEN(TRIM(CI34))=0</formula>
    </cfRule>
  </conditionalFormatting>
  <conditionalFormatting sqref="CI37:CJ37 CP37:CQ37 CL37:CM37 CS37:CT37">
    <cfRule type="containsBlanks" dxfId="4561" priority="7983">
      <formula>LEN(TRIM(CI37))=0</formula>
    </cfRule>
  </conditionalFormatting>
  <conditionalFormatting sqref="CI40:CJ40 CP40:CQ40 CL40:CM40 CS40:CT40">
    <cfRule type="containsBlanks" dxfId="4560" priority="7981">
      <formula>LEN(TRIM(CI40))=0</formula>
    </cfRule>
  </conditionalFormatting>
  <conditionalFormatting sqref="CI43:CJ43 CP43:CQ43 CL43:CM43 CS43:CT43">
    <cfRule type="containsBlanks" dxfId="4559" priority="7979">
      <formula>LEN(TRIM(CI43))=0</formula>
    </cfRule>
  </conditionalFormatting>
  <conditionalFormatting sqref="CI49:CJ49 CP49:CQ49 CL49:CM49 CS49:CT49">
    <cfRule type="containsBlanks" dxfId="4558" priority="7977">
      <formula>LEN(TRIM(CI49))=0</formula>
    </cfRule>
  </conditionalFormatting>
  <conditionalFormatting sqref="CI46:CJ46 CP46:CQ46 CL46:CM46 CS46:CT46">
    <cfRule type="containsBlanks" dxfId="4557" priority="7975">
      <formula>LEN(TRIM(CI46))=0</formula>
    </cfRule>
  </conditionalFormatting>
  <conditionalFormatting sqref="CI52:CJ52 CP52:CQ52 CL52:CM52 CS52:CT52">
    <cfRule type="containsBlanks" dxfId="4556" priority="7973">
      <formula>LEN(TRIM(CI52))=0</formula>
    </cfRule>
  </conditionalFormatting>
  <conditionalFormatting sqref="CI55:CJ55 CP55:CQ55 CL55:CM55 CS55:CT55">
    <cfRule type="containsBlanks" dxfId="4555" priority="7971">
      <formula>LEN(TRIM(CI55))=0</formula>
    </cfRule>
  </conditionalFormatting>
  <conditionalFormatting sqref="CI58:CJ58 CP58:CQ58 CL58:CM58 CS58:CT58">
    <cfRule type="containsBlanks" dxfId="4554" priority="7969">
      <formula>LEN(TRIM(CI58))=0</formula>
    </cfRule>
  </conditionalFormatting>
  <conditionalFormatting sqref="CI61:CJ61 CP61:CQ61 CL61:CM61 CS61:CT61">
    <cfRule type="containsBlanks" dxfId="4553" priority="7967">
      <formula>LEN(TRIM(CI61))=0</formula>
    </cfRule>
  </conditionalFormatting>
  <conditionalFormatting sqref="CI64:CJ64 CP64:CQ64">
    <cfRule type="containsBlanks" dxfId="4552" priority="7965">
      <formula>LEN(TRIM(CI64))=0</formula>
    </cfRule>
  </conditionalFormatting>
  <conditionalFormatting sqref="CI67:CJ67 CP67:CQ67">
    <cfRule type="containsBlanks" dxfId="4551" priority="7963">
      <formula>LEN(TRIM(CI67))=0</formula>
    </cfRule>
  </conditionalFormatting>
  <conditionalFormatting sqref="CI70:CJ70 CP70:CQ70">
    <cfRule type="containsBlanks" dxfId="4550" priority="7961">
      <formula>LEN(TRIM(CI70))=0</formula>
    </cfRule>
  </conditionalFormatting>
  <conditionalFormatting sqref="CI73:CJ73 CP73:CQ73">
    <cfRule type="containsBlanks" dxfId="4549" priority="7959">
      <formula>LEN(TRIM(CI73))=0</formula>
    </cfRule>
  </conditionalFormatting>
  <conditionalFormatting sqref="CI76:CJ76 CP76:CQ76">
    <cfRule type="containsBlanks" dxfId="4548" priority="7957">
      <formula>LEN(TRIM(CI76))=0</formula>
    </cfRule>
  </conditionalFormatting>
  <conditionalFormatting sqref="CI79:CM79 CP79:CT79">
    <cfRule type="containsBlanks" dxfId="4547" priority="7955">
      <formula>LEN(TRIM(CI79))=0</formula>
    </cfRule>
  </conditionalFormatting>
  <conditionalFormatting sqref="CW10:CX10 CZ10:DA10 CW8:CX8 CZ8:DA8">
    <cfRule type="containsBlanks" dxfId="4546" priority="7951">
      <formula>LEN(TRIM(CW8))=0</formula>
    </cfRule>
  </conditionalFormatting>
  <conditionalFormatting sqref="CW5:DC5 DK5:DQ5 DY5:EE5">
    <cfRule type="duplicateValues" dxfId="4545" priority="7946"/>
  </conditionalFormatting>
  <conditionalFormatting sqref="CW13:CX13 CZ13:DA13">
    <cfRule type="containsBlanks" dxfId="4544" priority="7944">
      <formula>LEN(TRIM(CW13))=0</formula>
    </cfRule>
  </conditionalFormatting>
  <conditionalFormatting sqref="CW16:CX16 CZ16:DA16">
    <cfRule type="containsBlanks" dxfId="4543" priority="7939">
      <formula>LEN(TRIM(CW16))=0</formula>
    </cfRule>
  </conditionalFormatting>
  <conditionalFormatting sqref="CW77:DA77 CW19:CX19 CZ19:DA19">
    <cfRule type="containsBlanks" dxfId="4542" priority="7934">
      <formula>LEN(TRIM(CW19))=0</formula>
    </cfRule>
  </conditionalFormatting>
  <conditionalFormatting sqref="CW78:DA78">
    <cfRule type="containsBlanks" dxfId="4541" priority="7898">
      <formula>LEN(TRIM(CW78))=0</formula>
    </cfRule>
  </conditionalFormatting>
  <conditionalFormatting sqref="CW22:CX22 CZ22:DA22">
    <cfRule type="containsBlanks" dxfId="4540" priority="7896">
      <formula>LEN(TRIM(CW22))=0</formula>
    </cfRule>
  </conditionalFormatting>
  <conditionalFormatting sqref="CW25:CX25 CZ25:DA25">
    <cfRule type="containsBlanks" dxfId="4539" priority="7894">
      <formula>LEN(TRIM(CW25))=0</formula>
    </cfRule>
  </conditionalFormatting>
  <conditionalFormatting sqref="CW28:CX28 CZ28:DA28">
    <cfRule type="containsBlanks" dxfId="4538" priority="7892">
      <formula>LEN(TRIM(CW28))=0</formula>
    </cfRule>
  </conditionalFormatting>
  <conditionalFormatting sqref="CW31:CX31 CZ31:DA31">
    <cfRule type="containsBlanks" dxfId="4537" priority="7890">
      <formula>LEN(TRIM(CW31))=0</formula>
    </cfRule>
  </conditionalFormatting>
  <conditionalFormatting sqref="CW34:CX34 CZ34:DA34">
    <cfRule type="containsBlanks" dxfId="4536" priority="7888">
      <formula>LEN(TRIM(CW34))=0</formula>
    </cfRule>
  </conditionalFormatting>
  <conditionalFormatting sqref="CW37:CX37 CZ37:DA37">
    <cfRule type="containsBlanks" dxfId="4535" priority="7886">
      <formula>LEN(TRIM(CW37))=0</formula>
    </cfRule>
  </conditionalFormatting>
  <conditionalFormatting sqref="CW40:CX40 CZ40:DA40">
    <cfRule type="containsBlanks" dxfId="4534" priority="7884">
      <formula>LEN(TRIM(CW40))=0</formula>
    </cfRule>
  </conditionalFormatting>
  <conditionalFormatting sqref="CW43:CX43 CZ43:DA43">
    <cfRule type="containsBlanks" dxfId="4533" priority="7882">
      <formula>LEN(TRIM(CW43))=0</formula>
    </cfRule>
  </conditionalFormatting>
  <conditionalFormatting sqref="CW49:CX49 CZ49:DA49">
    <cfRule type="containsBlanks" dxfId="4532" priority="7880">
      <formula>LEN(TRIM(CW49))=0</formula>
    </cfRule>
  </conditionalFormatting>
  <conditionalFormatting sqref="CW46:CX46 CZ46:DA46">
    <cfRule type="containsBlanks" dxfId="4531" priority="7878">
      <formula>LEN(TRIM(CW46))=0</formula>
    </cfRule>
  </conditionalFormatting>
  <conditionalFormatting sqref="CW52:CX52 CZ52:DA52">
    <cfRule type="containsBlanks" dxfId="4530" priority="7876">
      <formula>LEN(TRIM(CW52))=0</formula>
    </cfRule>
  </conditionalFormatting>
  <conditionalFormatting sqref="CW55:CX55 CZ55:DA55">
    <cfRule type="containsBlanks" dxfId="4529" priority="7874">
      <formula>LEN(TRIM(CW55))=0</formula>
    </cfRule>
  </conditionalFormatting>
  <conditionalFormatting sqref="CW58:CX58 CZ58:DA58">
    <cfRule type="containsBlanks" dxfId="4528" priority="7872">
      <formula>LEN(TRIM(CW58))=0</formula>
    </cfRule>
  </conditionalFormatting>
  <conditionalFormatting sqref="CW61:CX61 CZ61:DA61">
    <cfRule type="containsBlanks" dxfId="4527" priority="7870">
      <formula>LEN(TRIM(CW61))=0</formula>
    </cfRule>
  </conditionalFormatting>
  <conditionalFormatting sqref="CW64:CX64">
    <cfRule type="containsBlanks" dxfId="4526" priority="7868">
      <formula>LEN(TRIM(CW64))=0</formula>
    </cfRule>
  </conditionalFormatting>
  <conditionalFormatting sqref="CW67:CX67">
    <cfRule type="containsBlanks" dxfId="4525" priority="7866">
      <formula>LEN(TRIM(CW67))=0</formula>
    </cfRule>
  </conditionalFormatting>
  <conditionalFormatting sqref="CW70:CX70">
    <cfRule type="containsBlanks" dxfId="4524" priority="7864">
      <formula>LEN(TRIM(CW70))=0</formula>
    </cfRule>
  </conditionalFormatting>
  <conditionalFormatting sqref="CW73:CX73">
    <cfRule type="containsBlanks" dxfId="4523" priority="7862">
      <formula>LEN(TRIM(CW73))=0</formula>
    </cfRule>
  </conditionalFormatting>
  <conditionalFormatting sqref="CW76:CX76">
    <cfRule type="containsBlanks" dxfId="4522" priority="7860">
      <formula>LEN(TRIM(CW76))=0</formula>
    </cfRule>
  </conditionalFormatting>
  <conditionalFormatting sqref="CW79:DA79">
    <cfRule type="containsBlanks" dxfId="4521" priority="7858">
      <formula>LEN(TRIM(CW79))=0</formula>
    </cfRule>
  </conditionalFormatting>
  <conditionalFormatting sqref="P5:P6">
    <cfRule type="duplicateValues" dxfId="4520" priority="7854"/>
  </conditionalFormatting>
  <conditionalFormatting sqref="O8:P8 O10:P10">
    <cfRule type="containsBlanks" dxfId="4519" priority="7724">
      <formula>LEN(TRIM(O8))=0</formula>
    </cfRule>
  </conditionalFormatting>
  <conditionalFormatting sqref="O13:P13">
    <cfRule type="containsBlanks" dxfId="4518" priority="7703">
      <formula>LEN(TRIM(O13))=0</formula>
    </cfRule>
  </conditionalFormatting>
  <conditionalFormatting sqref="O16:P16">
    <cfRule type="containsBlanks" dxfId="4517" priority="7702">
      <formula>LEN(TRIM(O16))=0</formula>
    </cfRule>
  </conditionalFormatting>
  <conditionalFormatting sqref="O19:P19">
    <cfRule type="containsBlanks" dxfId="4516" priority="7701">
      <formula>LEN(TRIM(O19))=0</formula>
    </cfRule>
  </conditionalFormatting>
  <conditionalFormatting sqref="O22:P22">
    <cfRule type="containsBlanks" dxfId="4515" priority="7700">
      <formula>LEN(TRIM(O22))=0</formula>
    </cfRule>
  </conditionalFormatting>
  <conditionalFormatting sqref="O25:P25">
    <cfRule type="containsBlanks" dxfId="4514" priority="7699">
      <formula>LEN(TRIM(O25))=0</formula>
    </cfRule>
  </conditionalFormatting>
  <conditionalFormatting sqref="O28:P28">
    <cfRule type="containsBlanks" dxfId="4513" priority="7698">
      <formula>LEN(TRIM(O28))=0</formula>
    </cfRule>
  </conditionalFormatting>
  <conditionalFormatting sqref="O31:P31">
    <cfRule type="containsBlanks" dxfId="4512" priority="7697">
      <formula>LEN(TRIM(O31))=0</formula>
    </cfRule>
  </conditionalFormatting>
  <conditionalFormatting sqref="O34:P34">
    <cfRule type="containsBlanks" dxfId="4511" priority="7696">
      <formula>LEN(TRIM(O34))=0</formula>
    </cfRule>
  </conditionalFormatting>
  <conditionalFormatting sqref="O40:P40">
    <cfRule type="containsBlanks" dxfId="4510" priority="7695">
      <formula>LEN(TRIM(O40))=0</formula>
    </cfRule>
  </conditionalFormatting>
  <conditionalFormatting sqref="O37:P37">
    <cfRule type="containsBlanks" dxfId="4509" priority="7694">
      <formula>LEN(TRIM(O37))=0</formula>
    </cfRule>
  </conditionalFormatting>
  <conditionalFormatting sqref="O43:P43">
    <cfRule type="containsBlanks" dxfId="4508" priority="7693">
      <formula>LEN(TRIM(O43))=0</formula>
    </cfRule>
  </conditionalFormatting>
  <conditionalFormatting sqref="O46:P46">
    <cfRule type="containsBlanks" dxfId="4507" priority="7692">
      <formula>LEN(TRIM(O46))=0</formula>
    </cfRule>
  </conditionalFormatting>
  <conditionalFormatting sqref="O49:P49">
    <cfRule type="containsBlanks" dxfId="4506" priority="7691">
      <formula>LEN(TRIM(O49))=0</formula>
    </cfRule>
  </conditionalFormatting>
  <conditionalFormatting sqref="O52:P52">
    <cfRule type="containsBlanks" dxfId="4505" priority="7690">
      <formula>LEN(TRIM(O52))=0</formula>
    </cfRule>
  </conditionalFormatting>
  <conditionalFormatting sqref="O55:P55">
    <cfRule type="containsBlanks" dxfId="4504" priority="7689">
      <formula>LEN(TRIM(O55))=0</formula>
    </cfRule>
  </conditionalFormatting>
  <conditionalFormatting sqref="O58:P58">
    <cfRule type="containsBlanks" dxfId="4503" priority="7688">
      <formula>LEN(TRIM(O58))=0</formula>
    </cfRule>
  </conditionalFormatting>
  <conditionalFormatting sqref="O61:P61">
    <cfRule type="containsBlanks" dxfId="4502" priority="7687">
      <formula>LEN(TRIM(O61))=0</formula>
    </cfRule>
  </conditionalFormatting>
  <conditionalFormatting sqref="P64">
    <cfRule type="containsBlanks" dxfId="4501" priority="7686">
      <formula>LEN(TRIM(P64))=0</formula>
    </cfRule>
  </conditionalFormatting>
  <conditionalFormatting sqref="P67">
    <cfRule type="containsBlanks" dxfId="4500" priority="7685">
      <formula>LEN(TRIM(P67))=0</formula>
    </cfRule>
  </conditionalFormatting>
  <conditionalFormatting sqref="P70">
    <cfRule type="containsBlanks" dxfId="4499" priority="7684">
      <formula>LEN(TRIM(P70))=0</formula>
    </cfRule>
  </conditionalFormatting>
  <conditionalFormatting sqref="P73">
    <cfRule type="containsBlanks" dxfId="4498" priority="7683">
      <formula>LEN(TRIM(P73))=0</formula>
    </cfRule>
  </conditionalFormatting>
  <conditionalFormatting sqref="P76">
    <cfRule type="containsBlanks" dxfId="4497" priority="7682">
      <formula>LEN(TRIM(P76))=0</formula>
    </cfRule>
  </conditionalFormatting>
  <conditionalFormatting sqref="V8:W8 V10:W10">
    <cfRule type="containsBlanks" dxfId="4496" priority="7681">
      <formula>LEN(TRIM(V8))=0</formula>
    </cfRule>
  </conditionalFormatting>
  <conditionalFormatting sqref="V13:W13">
    <cfRule type="containsBlanks" dxfId="4495" priority="7660">
      <formula>LEN(TRIM(V13))=0</formula>
    </cfRule>
  </conditionalFormatting>
  <conditionalFormatting sqref="V16:W16">
    <cfRule type="containsBlanks" dxfId="4494" priority="7659">
      <formula>LEN(TRIM(V16))=0</formula>
    </cfRule>
  </conditionalFormatting>
  <conditionalFormatting sqref="V19:W19">
    <cfRule type="containsBlanks" dxfId="4493" priority="7658">
      <formula>LEN(TRIM(V19))=0</formula>
    </cfRule>
  </conditionalFormatting>
  <conditionalFormatting sqref="V22:W22">
    <cfRule type="containsBlanks" dxfId="4492" priority="7657">
      <formula>LEN(TRIM(V22))=0</formula>
    </cfRule>
  </conditionalFormatting>
  <conditionalFormatting sqref="V25:W25">
    <cfRule type="containsBlanks" dxfId="4491" priority="7656">
      <formula>LEN(TRIM(V25))=0</formula>
    </cfRule>
  </conditionalFormatting>
  <conditionalFormatting sqref="V28:W28">
    <cfRule type="containsBlanks" dxfId="4490" priority="7655">
      <formula>LEN(TRIM(V28))=0</formula>
    </cfRule>
  </conditionalFormatting>
  <conditionalFormatting sqref="V31:W31">
    <cfRule type="containsBlanks" dxfId="4489" priority="7654">
      <formula>LEN(TRIM(V31))=0</formula>
    </cfRule>
  </conditionalFormatting>
  <conditionalFormatting sqref="V34:W34">
    <cfRule type="containsBlanks" dxfId="4488" priority="7653">
      <formula>LEN(TRIM(V34))=0</formula>
    </cfRule>
  </conditionalFormatting>
  <conditionalFormatting sqref="V40:W40">
    <cfRule type="containsBlanks" dxfId="4487" priority="7652">
      <formula>LEN(TRIM(V40))=0</formula>
    </cfRule>
  </conditionalFormatting>
  <conditionalFormatting sqref="V37:W37">
    <cfRule type="containsBlanks" dxfId="4486" priority="7651">
      <formula>LEN(TRIM(V37))=0</formula>
    </cfRule>
  </conditionalFormatting>
  <conditionalFormatting sqref="V43:W43">
    <cfRule type="containsBlanks" dxfId="4485" priority="7650">
      <formula>LEN(TRIM(V43))=0</formula>
    </cfRule>
  </conditionalFormatting>
  <conditionalFormatting sqref="V46:W46">
    <cfRule type="containsBlanks" dxfId="4484" priority="7649">
      <formula>LEN(TRIM(V46))=0</formula>
    </cfRule>
  </conditionalFormatting>
  <conditionalFormatting sqref="V49:W49">
    <cfRule type="containsBlanks" dxfId="4483" priority="7648">
      <formula>LEN(TRIM(V49))=0</formula>
    </cfRule>
  </conditionalFormatting>
  <conditionalFormatting sqref="V52:W52">
    <cfRule type="containsBlanks" dxfId="4482" priority="7647">
      <formula>LEN(TRIM(V52))=0</formula>
    </cfRule>
  </conditionalFormatting>
  <conditionalFormatting sqref="V55:W55">
    <cfRule type="containsBlanks" dxfId="4481" priority="7646">
      <formula>LEN(TRIM(V55))=0</formula>
    </cfRule>
  </conditionalFormatting>
  <conditionalFormatting sqref="V58:W58">
    <cfRule type="containsBlanks" dxfId="4480" priority="7645">
      <formula>LEN(TRIM(V58))=0</formula>
    </cfRule>
  </conditionalFormatting>
  <conditionalFormatting sqref="V61:W61">
    <cfRule type="containsBlanks" dxfId="4479" priority="7644">
      <formula>LEN(TRIM(V61))=0</formula>
    </cfRule>
  </conditionalFormatting>
  <conditionalFormatting sqref="W64">
    <cfRule type="containsBlanks" dxfId="4478" priority="7643">
      <formula>LEN(TRIM(W64))=0</formula>
    </cfRule>
  </conditionalFormatting>
  <conditionalFormatting sqref="W67">
    <cfRule type="containsBlanks" dxfId="4477" priority="7642">
      <formula>LEN(TRIM(W67))=0</formula>
    </cfRule>
  </conditionalFormatting>
  <conditionalFormatting sqref="W70">
    <cfRule type="containsBlanks" dxfId="4476" priority="7641">
      <formula>LEN(TRIM(W70))=0</formula>
    </cfRule>
  </conditionalFormatting>
  <conditionalFormatting sqref="W73">
    <cfRule type="containsBlanks" dxfId="4475" priority="7640">
      <formula>LEN(TRIM(W73))=0</formula>
    </cfRule>
  </conditionalFormatting>
  <conditionalFormatting sqref="W76">
    <cfRule type="containsBlanks" dxfId="4474" priority="7639">
      <formula>LEN(TRIM(W76))=0</formula>
    </cfRule>
  </conditionalFormatting>
  <conditionalFormatting sqref="AC8:AD8 AC10:AD10">
    <cfRule type="containsBlanks" dxfId="4473" priority="7638">
      <formula>LEN(TRIM(AC8))=0</formula>
    </cfRule>
  </conditionalFormatting>
  <conditionalFormatting sqref="AC13:AD13">
    <cfRule type="containsBlanks" dxfId="4472" priority="7617">
      <formula>LEN(TRIM(AC13))=0</formula>
    </cfRule>
  </conditionalFormatting>
  <conditionalFormatting sqref="AC16:AD16">
    <cfRule type="containsBlanks" dxfId="4471" priority="7616">
      <formula>LEN(TRIM(AC16))=0</formula>
    </cfRule>
  </conditionalFormatting>
  <conditionalFormatting sqref="AC19:AD19">
    <cfRule type="containsBlanks" dxfId="4470" priority="7615">
      <formula>LEN(TRIM(AC19))=0</formula>
    </cfRule>
  </conditionalFormatting>
  <conditionalFormatting sqref="AC22:AD22">
    <cfRule type="containsBlanks" dxfId="4469" priority="7614">
      <formula>LEN(TRIM(AC22))=0</formula>
    </cfRule>
  </conditionalFormatting>
  <conditionalFormatting sqref="AC25:AD25">
    <cfRule type="containsBlanks" dxfId="4468" priority="7613">
      <formula>LEN(TRIM(AC25))=0</formula>
    </cfRule>
  </conditionalFormatting>
  <conditionalFormatting sqref="AC28:AD28">
    <cfRule type="containsBlanks" dxfId="4467" priority="7612">
      <formula>LEN(TRIM(AC28))=0</formula>
    </cfRule>
  </conditionalFormatting>
  <conditionalFormatting sqref="AC31:AD31">
    <cfRule type="containsBlanks" dxfId="4466" priority="7611">
      <formula>LEN(TRIM(AC31))=0</formula>
    </cfRule>
  </conditionalFormatting>
  <conditionalFormatting sqref="AC34:AD34">
    <cfRule type="containsBlanks" dxfId="4465" priority="7610">
      <formula>LEN(TRIM(AC34))=0</formula>
    </cfRule>
  </conditionalFormatting>
  <conditionalFormatting sqref="AC40:AD40">
    <cfRule type="containsBlanks" dxfId="4464" priority="7609">
      <formula>LEN(TRIM(AC40))=0</formula>
    </cfRule>
  </conditionalFormatting>
  <conditionalFormatting sqref="AC37:AD37">
    <cfRule type="containsBlanks" dxfId="4463" priority="7608">
      <formula>LEN(TRIM(AC37))=0</formula>
    </cfRule>
  </conditionalFormatting>
  <conditionalFormatting sqref="AC43:AD43">
    <cfRule type="containsBlanks" dxfId="4462" priority="7607">
      <formula>LEN(TRIM(AC43))=0</formula>
    </cfRule>
  </conditionalFormatting>
  <conditionalFormatting sqref="AC46:AD46">
    <cfRule type="containsBlanks" dxfId="4461" priority="7606">
      <formula>LEN(TRIM(AC46))=0</formula>
    </cfRule>
  </conditionalFormatting>
  <conditionalFormatting sqref="AC49:AD49">
    <cfRule type="containsBlanks" dxfId="4460" priority="7605">
      <formula>LEN(TRIM(AC49))=0</formula>
    </cfRule>
  </conditionalFormatting>
  <conditionalFormatting sqref="AC52:AD52">
    <cfRule type="containsBlanks" dxfId="4459" priority="7604">
      <formula>LEN(TRIM(AC52))=0</formula>
    </cfRule>
  </conditionalFormatting>
  <conditionalFormatting sqref="AC55:AD55">
    <cfRule type="containsBlanks" dxfId="4458" priority="7603">
      <formula>LEN(TRIM(AC55))=0</formula>
    </cfRule>
  </conditionalFormatting>
  <conditionalFormatting sqref="AC58:AD58">
    <cfRule type="containsBlanks" dxfId="4457" priority="7602">
      <formula>LEN(TRIM(AC58))=0</formula>
    </cfRule>
  </conditionalFormatting>
  <conditionalFormatting sqref="AC61:AD61">
    <cfRule type="containsBlanks" dxfId="4456" priority="7601">
      <formula>LEN(TRIM(AC61))=0</formula>
    </cfRule>
  </conditionalFormatting>
  <conditionalFormatting sqref="AD64">
    <cfRule type="containsBlanks" dxfId="4455" priority="7600">
      <formula>LEN(TRIM(AD64))=0</formula>
    </cfRule>
  </conditionalFormatting>
  <conditionalFormatting sqref="AD67">
    <cfRule type="containsBlanks" dxfId="4454" priority="7599">
      <formula>LEN(TRIM(AD67))=0</formula>
    </cfRule>
  </conditionalFormatting>
  <conditionalFormatting sqref="AD70">
    <cfRule type="containsBlanks" dxfId="4453" priority="7598">
      <formula>LEN(TRIM(AD70))=0</formula>
    </cfRule>
  </conditionalFormatting>
  <conditionalFormatting sqref="AD73">
    <cfRule type="containsBlanks" dxfId="4452" priority="7597">
      <formula>LEN(TRIM(AD73))=0</formula>
    </cfRule>
  </conditionalFormatting>
  <conditionalFormatting sqref="AD76">
    <cfRule type="containsBlanks" dxfId="4451" priority="7596">
      <formula>LEN(TRIM(AD76))=0</formula>
    </cfRule>
  </conditionalFormatting>
  <conditionalFormatting sqref="AJ8:AK8 AJ10:AK10">
    <cfRule type="containsBlanks" dxfId="4450" priority="7595">
      <formula>LEN(TRIM(AJ8))=0</formula>
    </cfRule>
  </conditionalFormatting>
  <conditionalFormatting sqref="AJ13:AK13">
    <cfRule type="containsBlanks" dxfId="4449" priority="7574">
      <formula>LEN(TRIM(AJ13))=0</formula>
    </cfRule>
  </conditionalFormatting>
  <conditionalFormatting sqref="AJ16:AK16">
    <cfRule type="containsBlanks" dxfId="4448" priority="7573">
      <formula>LEN(TRIM(AJ16))=0</formula>
    </cfRule>
  </conditionalFormatting>
  <conditionalFormatting sqref="AJ19:AK19">
    <cfRule type="containsBlanks" dxfId="4447" priority="7572">
      <formula>LEN(TRIM(AJ19))=0</formula>
    </cfRule>
  </conditionalFormatting>
  <conditionalFormatting sqref="AJ22:AK22">
    <cfRule type="containsBlanks" dxfId="4446" priority="7571">
      <formula>LEN(TRIM(AJ22))=0</formula>
    </cfRule>
  </conditionalFormatting>
  <conditionalFormatting sqref="AJ25:AK25">
    <cfRule type="containsBlanks" dxfId="4445" priority="7570">
      <formula>LEN(TRIM(AJ25))=0</formula>
    </cfRule>
  </conditionalFormatting>
  <conditionalFormatting sqref="AJ28:AK28">
    <cfRule type="containsBlanks" dxfId="4444" priority="7569">
      <formula>LEN(TRIM(AJ28))=0</formula>
    </cfRule>
  </conditionalFormatting>
  <conditionalFormatting sqref="AJ31:AK31">
    <cfRule type="containsBlanks" dxfId="4443" priority="7568">
      <formula>LEN(TRIM(AJ31))=0</formula>
    </cfRule>
  </conditionalFormatting>
  <conditionalFormatting sqref="AJ34:AK34">
    <cfRule type="containsBlanks" dxfId="4442" priority="7567">
      <formula>LEN(TRIM(AJ34))=0</formula>
    </cfRule>
  </conditionalFormatting>
  <conditionalFormatting sqref="AJ40:AK40">
    <cfRule type="containsBlanks" dxfId="4441" priority="7566">
      <formula>LEN(TRIM(AJ40))=0</formula>
    </cfRule>
  </conditionalFormatting>
  <conditionalFormatting sqref="AJ37:AK37">
    <cfRule type="containsBlanks" dxfId="4440" priority="7565">
      <formula>LEN(TRIM(AJ37))=0</formula>
    </cfRule>
  </conditionalFormatting>
  <conditionalFormatting sqref="AJ43:AK43">
    <cfRule type="containsBlanks" dxfId="4439" priority="7564">
      <formula>LEN(TRIM(AJ43))=0</formula>
    </cfRule>
  </conditionalFormatting>
  <conditionalFormatting sqref="AJ46:AK46">
    <cfRule type="containsBlanks" dxfId="4438" priority="7563">
      <formula>LEN(TRIM(AJ46))=0</formula>
    </cfRule>
  </conditionalFormatting>
  <conditionalFormatting sqref="AJ49:AK49">
    <cfRule type="containsBlanks" dxfId="4437" priority="7562">
      <formula>LEN(TRIM(AJ49))=0</formula>
    </cfRule>
  </conditionalFormatting>
  <conditionalFormatting sqref="AJ52:AK52">
    <cfRule type="containsBlanks" dxfId="4436" priority="7561">
      <formula>LEN(TRIM(AJ52))=0</formula>
    </cfRule>
  </conditionalFormatting>
  <conditionalFormatting sqref="AJ55:AK55">
    <cfRule type="containsBlanks" dxfId="4435" priority="7560">
      <formula>LEN(TRIM(AJ55))=0</formula>
    </cfRule>
  </conditionalFormatting>
  <conditionalFormatting sqref="AJ58:AK58">
    <cfRule type="containsBlanks" dxfId="4434" priority="7559">
      <formula>LEN(TRIM(AJ58))=0</formula>
    </cfRule>
  </conditionalFormatting>
  <conditionalFormatting sqref="AJ61:AK61">
    <cfRule type="containsBlanks" dxfId="4433" priority="7558">
      <formula>LEN(TRIM(AJ61))=0</formula>
    </cfRule>
  </conditionalFormatting>
  <conditionalFormatting sqref="AK64">
    <cfRule type="containsBlanks" dxfId="4432" priority="7557">
      <formula>LEN(TRIM(AK64))=0</formula>
    </cfRule>
  </conditionalFormatting>
  <conditionalFormatting sqref="AK67">
    <cfRule type="containsBlanks" dxfId="4431" priority="7556">
      <formula>LEN(TRIM(AK67))=0</formula>
    </cfRule>
  </conditionalFormatting>
  <conditionalFormatting sqref="AK70">
    <cfRule type="containsBlanks" dxfId="4430" priority="7555">
      <formula>LEN(TRIM(AK70))=0</formula>
    </cfRule>
  </conditionalFormatting>
  <conditionalFormatting sqref="AK73">
    <cfRule type="containsBlanks" dxfId="4429" priority="7554">
      <formula>LEN(TRIM(AK73))=0</formula>
    </cfRule>
  </conditionalFormatting>
  <conditionalFormatting sqref="AK76">
    <cfRule type="containsBlanks" dxfId="4428" priority="7553">
      <formula>LEN(TRIM(AK76))=0</formula>
    </cfRule>
  </conditionalFormatting>
  <conditionalFormatting sqref="AQ8:AR8 AQ10:AR10">
    <cfRule type="containsBlanks" dxfId="4427" priority="7552">
      <formula>LEN(TRIM(AQ8))=0</formula>
    </cfRule>
  </conditionalFormatting>
  <conditionalFormatting sqref="AQ13:AR13">
    <cfRule type="containsBlanks" dxfId="4426" priority="7531">
      <formula>LEN(TRIM(AQ13))=0</formula>
    </cfRule>
  </conditionalFormatting>
  <conditionalFormatting sqref="AQ16:AR16">
    <cfRule type="containsBlanks" dxfId="4425" priority="7530">
      <formula>LEN(TRIM(AQ16))=0</formula>
    </cfRule>
  </conditionalFormatting>
  <conditionalFormatting sqref="AQ19:AR19">
    <cfRule type="containsBlanks" dxfId="4424" priority="7529">
      <formula>LEN(TRIM(AQ19))=0</formula>
    </cfRule>
  </conditionalFormatting>
  <conditionalFormatting sqref="AQ22:AR22">
    <cfRule type="containsBlanks" dxfId="4423" priority="7528">
      <formula>LEN(TRIM(AQ22))=0</formula>
    </cfRule>
  </conditionalFormatting>
  <conditionalFormatting sqref="AQ25:AR25">
    <cfRule type="containsBlanks" dxfId="4422" priority="7527">
      <formula>LEN(TRIM(AQ25))=0</formula>
    </cfRule>
  </conditionalFormatting>
  <conditionalFormatting sqref="AQ28:AR28">
    <cfRule type="containsBlanks" dxfId="4421" priority="7526">
      <formula>LEN(TRIM(AQ28))=0</formula>
    </cfRule>
  </conditionalFormatting>
  <conditionalFormatting sqref="AQ31:AR31">
    <cfRule type="containsBlanks" dxfId="4420" priority="7525">
      <formula>LEN(TRIM(AQ31))=0</formula>
    </cfRule>
  </conditionalFormatting>
  <conditionalFormatting sqref="AQ34:AR34">
    <cfRule type="containsBlanks" dxfId="4419" priority="7524">
      <formula>LEN(TRIM(AQ34))=0</formula>
    </cfRule>
  </conditionalFormatting>
  <conditionalFormatting sqref="AQ40:AR40">
    <cfRule type="containsBlanks" dxfId="4418" priority="7523">
      <formula>LEN(TRIM(AQ40))=0</formula>
    </cfRule>
  </conditionalFormatting>
  <conditionalFormatting sqref="AQ37:AR37">
    <cfRule type="containsBlanks" dxfId="4417" priority="7522">
      <formula>LEN(TRIM(AQ37))=0</formula>
    </cfRule>
  </conditionalFormatting>
  <conditionalFormatting sqref="AQ43:AR43">
    <cfRule type="containsBlanks" dxfId="4416" priority="7521">
      <formula>LEN(TRIM(AQ43))=0</formula>
    </cfRule>
  </conditionalFormatting>
  <conditionalFormatting sqref="AQ46:AR46">
    <cfRule type="containsBlanks" dxfId="4415" priority="7520">
      <formula>LEN(TRIM(AQ46))=0</formula>
    </cfRule>
  </conditionalFormatting>
  <conditionalFormatting sqref="AQ49:AR49">
    <cfRule type="containsBlanks" dxfId="4414" priority="7519">
      <formula>LEN(TRIM(AQ49))=0</formula>
    </cfRule>
  </conditionalFormatting>
  <conditionalFormatting sqref="AQ52:AR52">
    <cfRule type="containsBlanks" dxfId="4413" priority="7518">
      <formula>LEN(TRIM(AQ52))=0</formula>
    </cfRule>
  </conditionalFormatting>
  <conditionalFormatting sqref="AQ55:AR55">
    <cfRule type="containsBlanks" dxfId="4412" priority="7517">
      <formula>LEN(TRIM(AQ55))=0</formula>
    </cfRule>
  </conditionalFormatting>
  <conditionalFormatting sqref="AQ58:AR58">
    <cfRule type="containsBlanks" dxfId="4411" priority="7516">
      <formula>LEN(TRIM(AQ58))=0</formula>
    </cfRule>
  </conditionalFormatting>
  <conditionalFormatting sqref="AQ61:AR61">
    <cfRule type="containsBlanks" dxfId="4410" priority="7515">
      <formula>LEN(TRIM(AQ61))=0</formula>
    </cfRule>
  </conditionalFormatting>
  <conditionalFormatting sqref="AR64">
    <cfRule type="containsBlanks" dxfId="4409" priority="7514">
      <formula>LEN(TRIM(AR64))=0</formula>
    </cfRule>
  </conditionalFormatting>
  <conditionalFormatting sqref="AR67">
    <cfRule type="containsBlanks" dxfId="4408" priority="7513">
      <formula>LEN(TRIM(AR67))=0</formula>
    </cfRule>
  </conditionalFormatting>
  <conditionalFormatting sqref="AR70">
    <cfRule type="containsBlanks" dxfId="4407" priority="7512">
      <formula>LEN(TRIM(AR70))=0</formula>
    </cfRule>
  </conditionalFormatting>
  <conditionalFormatting sqref="AR73">
    <cfRule type="containsBlanks" dxfId="4406" priority="7511">
      <formula>LEN(TRIM(AR73))=0</formula>
    </cfRule>
  </conditionalFormatting>
  <conditionalFormatting sqref="AR76">
    <cfRule type="containsBlanks" dxfId="4405" priority="7510">
      <formula>LEN(TRIM(AR76))=0</formula>
    </cfRule>
  </conditionalFormatting>
  <conditionalFormatting sqref="AX8:AY8 AX10:AY10">
    <cfRule type="containsBlanks" dxfId="4404" priority="7509">
      <formula>LEN(TRIM(AX8))=0</formula>
    </cfRule>
  </conditionalFormatting>
  <conditionalFormatting sqref="AX13:AY13">
    <cfRule type="containsBlanks" dxfId="4403" priority="7488">
      <formula>LEN(TRIM(AX13))=0</formula>
    </cfRule>
  </conditionalFormatting>
  <conditionalFormatting sqref="AX16:AY16">
    <cfRule type="containsBlanks" dxfId="4402" priority="7487">
      <formula>LEN(TRIM(AX16))=0</formula>
    </cfRule>
  </conditionalFormatting>
  <conditionalFormatting sqref="AX19:AY19">
    <cfRule type="containsBlanks" dxfId="4401" priority="7486">
      <formula>LEN(TRIM(AX19))=0</formula>
    </cfRule>
  </conditionalFormatting>
  <conditionalFormatting sqref="AX22:AY22">
    <cfRule type="containsBlanks" dxfId="4400" priority="7485">
      <formula>LEN(TRIM(AX22))=0</formula>
    </cfRule>
  </conditionalFormatting>
  <conditionalFormatting sqref="AX25:AY25">
    <cfRule type="containsBlanks" dxfId="4399" priority="7484">
      <formula>LEN(TRIM(AX25))=0</formula>
    </cfRule>
  </conditionalFormatting>
  <conditionalFormatting sqref="AX28:AY28">
    <cfRule type="containsBlanks" dxfId="4398" priority="7483">
      <formula>LEN(TRIM(AX28))=0</formula>
    </cfRule>
  </conditionalFormatting>
  <conditionalFormatting sqref="AX31:AY31">
    <cfRule type="containsBlanks" dxfId="4397" priority="7482">
      <formula>LEN(TRIM(AX31))=0</formula>
    </cfRule>
  </conditionalFormatting>
  <conditionalFormatting sqref="AX34:AY34">
    <cfRule type="containsBlanks" dxfId="4396" priority="7481">
      <formula>LEN(TRIM(AX34))=0</formula>
    </cfRule>
  </conditionalFormatting>
  <conditionalFormatting sqref="AX40:AY40">
    <cfRule type="containsBlanks" dxfId="4395" priority="7480">
      <formula>LEN(TRIM(AX40))=0</formula>
    </cfRule>
  </conditionalFormatting>
  <conditionalFormatting sqref="AX37:AY37">
    <cfRule type="containsBlanks" dxfId="4394" priority="7479">
      <formula>LEN(TRIM(AX37))=0</formula>
    </cfRule>
  </conditionalFormatting>
  <conditionalFormatting sqref="AX43:AY43">
    <cfRule type="containsBlanks" dxfId="4393" priority="7478">
      <formula>LEN(TRIM(AX43))=0</formula>
    </cfRule>
  </conditionalFormatting>
  <conditionalFormatting sqref="AX46:AY46">
    <cfRule type="containsBlanks" dxfId="4392" priority="7477">
      <formula>LEN(TRIM(AX46))=0</formula>
    </cfRule>
  </conditionalFormatting>
  <conditionalFormatting sqref="AX49:AY49">
    <cfRule type="containsBlanks" dxfId="4391" priority="7476">
      <formula>LEN(TRIM(AX49))=0</formula>
    </cfRule>
  </conditionalFormatting>
  <conditionalFormatting sqref="AX52:AY52">
    <cfRule type="containsBlanks" dxfId="4390" priority="7475">
      <formula>LEN(TRIM(AX52))=0</formula>
    </cfRule>
  </conditionalFormatting>
  <conditionalFormatting sqref="AX55:AY55">
    <cfRule type="containsBlanks" dxfId="4389" priority="7474">
      <formula>LEN(TRIM(AX55))=0</formula>
    </cfRule>
  </conditionalFormatting>
  <conditionalFormatting sqref="AX58:AY58">
    <cfRule type="containsBlanks" dxfId="4388" priority="7473">
      <formula>LEN(TRIM(AX58))=0</formula>
    </cfRule>
  </conditionalFormatting>
  <conditionalFormatting sqref="AX61:AY61">
    <cfRule type="containsBlanks" dxfId="4387" priority="7472">
      <formula>LEN(TRIM(AX61))=0</formula>
    </cfRule>
  </conditionalFormatting>
  <conditionalFormatting sqref="AY64">
    <cfRule type="containsBlanks" dxfId="4386" priority="7471">
      <formula>LEN(TRIM(AY64))=0</formula>
    </cfRule>
  </conditionalFormatting>
  <conditionalFormatting sqref="AY67">
    <cfRule type="containsBlanks" dxfId="4385" priority="7470">
      <formula>LEN(TRIM(AY67))=0</formula>
    </cfRule>
  </conditionalFormatting>
  <conditionalFormatting sqref="AY70">
    <cfRule type="containsBlanks" dxfId="4384" priority="7469">
      <formula>LEN(TRIM(AY70))=0</formula>
    </cfRule>
  </conditionalFormatting>
  <conditionalFormatting sqref="AY73">
    <cfRule type="containsBlanks" dxfId="4383" priority="7468">
      <formula>LEN(TRIM(AY73))=0</formula>
    </cfRule>
  </conditionalFormatting>
  <conditionalFormatting sqref="AY76">
    <cfRule type="containsBlanks" dxfId="4382" priority="7467">
      <formula>LEN(TRIM(AY76))=0</formula>
    </cfRule>
  </conditionalFormatting>
  <conditionalFormatting sqref="BE8:BF8 BE10:BF10">
    <cfRule type="containsBlanks" dxfId="4381" priority="7466">
      <formula>LEN(TRIM(BE8))=0</formula>
    </cfRule>
  </conditionalFormatting>
  <conditionalFormatting sqref="BE13:BF13">
    <cfRule type="containsBlanks" dxfId="4380" priority="7445">
      <formula>LEN(TRIM(BE13))=0</formula>
    </cfRule>
  </conditionalFormatting>
  <conditionalFormatting sqref="BE16:BF16">
    <cfRule type="containsBlanks" dxfId="4379" priority="7444">
      <formula>LEN(TRIM(BE16))=0</formula>
    </cfRule>
  </conditionalFormatting>
  <conditionalFormatting sqref="BE19:BF19">
    <cfRule type="containsBlanks" dxfId="4378" priority="7443">
      <formula>LEN(TRIM(BE19))=0</formula>
    </cfRule>
  </conditionalFormatting>
  <conditionalFormatting sqref="BE22:BF22">
    <cfRule type="containsBlanks" dxfId="4377" priority="7442">
      <formula>LEN(TRIM(BE22))=0</formula>
    </cfRule>
  </conditionalFormatting>
  <conditionalFormatting sqref="BE25:BF25">
    <cfRule type="containsBlanks" dxfId="4376" priority="7441">
      <formula>LEN(TRIM(BE25))=0</formula>
    </cfRule>
  </conditionalFormatting>
  <conditionalFormatting sqref="BE28:BF28">
    <cfRule type="containsBlanks" dxfId="4375" priority="7440">
      <formula>LEN(TRIM(BE28))=0</formula>
    </cfRule>
  </conditionalFormatting>
  <conditionalFormatting sqref="BE31:BF31">
    <cfRule type="containsBlanks" dxfId="4374" priority="7439">
      <formula>LEN(TRIM(BE31))=0</formula>
    </cfRule>
  </conditionalFormatting>
  <conditionalFormatting sqref="BE34:BF34">
    <cfRule type="containsBlanks" dxfId="4373" priority="7438">
      <formula>LEN(TRIM(BE34))=0</formula>
    </cfRule>
  </conditionalFormatting>
  <conditionalFormatting sqref="BE40:BF40">
    <cfRule type="containsBlanks" dxfId="4372" priority="7437">
      <formula>LEN(TRIM(BE40))=0</formula>
    </cfRule>
  </conditionalFormatting>
  <conditionalFormatting sqref="BE37:BF37">
    <cfRule type="containsBlanks" dxfId="4371" priority="7436">
      <formula>LEN(TRIM(BE37))=0</formula>
    </cfRule>
  </conditionalFormatting>
  <conditionalFormatting sqref="BE43:BF43">
    <cfRule type="containsBlanks" dxfId="4370" priority="7435">
      <formula>LEN(TRIM(BE43))=0</formula>
    </cfRule>
  </conditionalFormatting>
  <conditionalFormatting sqref="BE46:BF46">
    <cfRule type="containsBlanks" dxfId="4369" priority="7434">
      <formula>LEN(TRIM(BE46))=0</formula>
    </cfRule>
  </conditionalFormatting>
  <conditionalFormatting sqref="BE49:BF49">
    <cfRule type="containsBlanks" dxfId="4368" priority="7433">
      <formula>LEN(TRIM(BE49))=0</formula>
    </cfRule>
  </conditionalFormatting>
  <conditionalFormatting sqref="BE52:BF52">
    <cfRule type="containsBlanks" dxfId="4367" priority="7432">
      <formula>LEN(TRIM(BE52))=0</formula>
    </cfRule>
  </conditionalFormatting>
  <conditionalFormatting sqref="BE55:BF55">
    <cfRule type="containsBlanks" dxfId="4366" priority="7431">
      <formula>LEN(TRIM(BE55))=0</formula>
    </cfRule>
  </conditionalFormatting>
  <conditionalFormatting sqref="BE58:BF58">
    <cfRule type="containsBlanks" dxfId="4365" priority="7430">
      <formula>LEN(TRIM(BE58))=0</formula>
    </cfRule>
  </conditionalFormatting>
  <conditionalFormatting sqref="BE61:BF61">
    <cfRule type="containsBlanks" dxfId="4364" priority="7429">
      <formula>LEN(TRIM(BE61))=0</formula>
    </cfRule>
  </conditionalFormatting>
  <conditionalFormatting sqref="BF64">
    <cfRule type="containsBlanks" dxfId="4363" priority="7428">
      <formula>LEN(TRIM(BF64))=0</formula>
    </cfRule>
  </conditionalFormatting>
  <conditionalFormatting sqref="BF67">
    <cfRule type="containsBlanks" dxfId="4362" priority="7427">
      <formula>LEN(TRIM(BF67))=0</formula>
    </cfRule>
  </conditionalFormatting>
  <conditionalFormatting sqref="BF70">
    <cfRule type="containsBlanks" dxfId="4361" priority="7426">
      <formula>LEN(TRIM(BF70))=0</formula>
    </cfRule>
  </conditionalFormatting>
  <conditionalFormatting sqref="BF73">
    <cfRule type="containsBlanks" dxfId="4360" priority="7425">
      <formula>LEN(TRIM(BF73))=0</formula>
    </cfRule>
  </conditionalFormatting>
  <conditionalFormatting sqref="BF76">
    <cfRule type="containsBlanks" dxfId="4359" priority="7424">
      <formula>LEN(TRIM(BF76))=0</formula>
    </cfRule>
  </conditionalFormatting>
  <conditionalFormatting sqref="BL8:BM8 BL10:BM10">
    <cfRule type="containsBlanks" dxfId="4358" priority="7423">
      <formula>LEN(TRIM(BL8))=0</formula>
    </cfRule>
  </conditionalFormatting>
  <conditionalFormatting sqref="BL13:BM13">
    <cfRule type="containsBlanks" dxfId="4357" priority="7402">
      <formula>LEN(TRIM(BL13))=0</formula>
    </cfRule>
  </conditionalFormatting>
  <conditionalFormatting sqref="BL16:BM16">
    <cfRule type="containsBlanks" dxfId="4356" priority="7401">
      <formula>LEN(TRIM(BL16))=0</formula>
    </cfRule>
  </conditionalFormatting>
  <conditionalFormatting sqref="BL19:BM19">
    <cfRule type="containsBlanks" dxfId="4355" priority="7400">
      <formula>LEN(TRIM(BL19))=0</formula>
    </cfRule>
  </conditionalFormatting>
  <conditionalFormatting sqref="BL22:BM22">
    <cfRule type="containsBlanks" dxfId="4354" priority="7399">
      <formula>LEN(TRIM(BL22))=0</formula>
    </cfRule>
  </conditionalFormatting>
  <conditionalFormatting sqref="BL25:BM25">
    <cfRule type="containsBlanks" dxfId="4353" priority="7398">
      <formula>LEN(TRIM(BL25))=0</formula>
    </cfRule>
  </conditionalFormatting>
  <conditionalFormatting sqref="BL28:BM28">
    <cfRule type="containsBlanks" dxfId="4352" priority="7397">
      <formula>LEN(TRIM(BL28))=0</formula>
    </cfRule>
  </conditionalFormatting>
  <conditionalFormatting sqref="BL31:BM31">
    <cfRule type="containsBlanks" dxfId="4351" priority="7396">
      <formula>LEN(TRIM(BL31))=0</formula>
    </cfRule>
  </conditionalFormatting>
  <conditionalFormatting sqref="BL34:BM34">
    <cfRule type="containsBlanks" dxfId="4350" priority="7395">
      <formula>LEN(TRIM(BL34))=0</formula>
    </cfRule>
  </conditionalFormatting>
  <conditionalFormatting sqref="BL40:BM40">
    <cfRule type="containsBlanks" dxfId="4349" priority="7394">
      <formula>LEN(TRIM(BL40))=0</formula>
    </cfRule>
  </conditionalFormatting>
  <conditionalFormatting sqref="BL37:BM37">
    <cfRule type="containsBlanks" dxfId="4348" priority="7393">
      <formula>LEN(TRIM(BL37))=0</formula>
    </cfRule>
  </conditionalFormatting>
  <conditionalFormatting sqref="BL43:BM43">
    <cfRule type="containsBlanks" dxfId="4347" priority="7392">
      <formula>LEN(TRIM(BL43))=0</formula>
    </cfRule>
  </conditionalFormatting>
  <conditionalFormatting sqref="BL46:BM46">
    <cfRule type="containsBlanks" dxfId="4346" priority="7391">
      <formula>LEN(TRIM(BL46))=0</formula>
    </cfRule>
  </conditionalFormatting>
  <conditionalFormatting sqref="BL49:BM49">
    <cfRule type="containsBlanks" dxfId="4345" priority="7390">
      <formula>LEN(TRIM(BL49))=0</formula>
    </cfRule>
  </conditionalFormatting>
  <conditionalFormatting sqref="BL52:BM52">
    <cfRule type="containsBlanks" dxfId="4344" priority="7389">
      <formula>LEN(TRIM(BL52))=0</formula>
    </cfRule>
  </conditionalFormatting>
  <conditionalFormatting sqref="BL55:BM55">
    <cfRule type="containsBlanks" dxfId="4343" priority="7388">
      <formula>LEN(TRIM(BL55))=0</formula>
    </cfRule>
  </conditionalFormatting>
  <conditionalFormatting sqref="BL58:BM58">
    <cfRule type="containsBlanks" dxfId="4342" priority="7387">
      <formula>LEN(TRIM(BL58))=0</formula>
    </cfRule>
  </conditionalFormatting>
  <conditionalFormatting sqref="BL61:BM61">
    <cfRule type="containsBlanks" dxfId="4341" priority="7386">
      <formula>LEN(TRIM(BL61))=0</formula>
    </cfRule>
  </conditionalFormatting>
  <conditionalFormatting sqref="BM64">
    <cfRule type="containsBlanks" dxfId="4340" priority="7385">
      <formula>LEN(TRIM(BM64))=0</formula>
    </cfRule>
  </conditionalFormatting>
  <conditionalFormatting sqref="BM67">
    <cfRule type="containsBlanks" dxfId="4339" priority="7384">
      <formula>LEN(TRIM(BM67))=0</formula>
    </cfRule>
  </conditionalFormatting>
  <conditionalFormatting sqref="BM70">
    <cfRule type="containsBlanks" dxfId="4338" priority="7383">
      <formula>LEN(TRIM(BM70))=0</formula>
    </cfRule>
  </conditionalFormatting>
  <conditionalFormatting sqref="BM73">
    <cfRule type="containsBlanks" dxfId="4337" priority="7382">
      <formula>LEN(TRIM(BM73))=0</formula>
    </cfRule>
  </conditionalFormatting>
  <conditionalFormatting sqref="BM76">
    <cfRule type="containsBlanks" dxfId="4336" priority="7381">
      <formula>LEN(TRIM(BM76))=0</formula>
    </cfRule>
  </conditionalFormatting>
  <conditionalFormatting sqref="BS8:BT8 BS10:BT10">
    <cfRule type="containsBlanks" dxfId="4335" priority="7380">
      <formula>LEN(TRIM(BS8))=0</formula>
    </cfRule>
  </conditionalFormatting>
  <conditionalFormatting sqref="BS13:BT13">
    <cfRule type="containsBlanks" dxfId="4334" priority="7359">
      <formula>LEN(TRIM(BS13))=0</formula>
    </cfRule>
  </conditionalFormatting>
  <conditionalFormatting sqref="BS16:BT16">
    <cfRule type="containsBlanks" dxfId="4333" priority="7358">
      <formula>LEN(TRIM(BS16))=0</formula>
    </cfRule>
  </conditionalFormatting>
  <conditionalFormatting sqref="BS19:BT19">
    <cfRule type="containsBlanks" dxfId="4332" priority="7357">
      <formula>LEN(TRIM(BS19))=0</formula>
    </cfRule>
  </conditionalFormatting>
  <conditionalFormatting sqref="BS22:BT22">
    <cfRule type="containsBlanks" dxfId="4331" priority="7356">
      <formula>LEN(TRIM(BS22))=0</formula>
    </cfRule>
  </conditionalFormatting>
  <conditionalFormatting sqref="BS25:BT25">
    <cfRule type="containsBlanks" dxfId="4330" priority="7355">
      <formula>LEN(TRIM(BS25))=0</formula>
    </cfRule>
  </conditionalFormatting>
  <conditionalFormatting sqref="BS28:BT28">
    <cfRule type="containsBlanks" dxfId="4329" priority="7354">
      <formula>LEN(TRIM(BS28))=0</formula>
    </cfRule>
  </conditionalFormatting>
  <conditionalFormatting sqref="BS31:BT31">
    <cfRule type="containsBlanks" dxfId="4328" priority="7353">
      <formula>LEN(TRIM(BS31))=0</formula>
    </cfRule>
  </conditionalFormatting>
  <conditionalFormatting sqref="BS34:BT34">
    <cfRule type="containsBlanks" dxfId="4327" priority="7352">
      <formula>LEN(TRIM(BS34))=0</formula>
    </cfRule>
  </conditionalFormatting>
  <conditionalFormatting sqref="BS40:BT40">
    <cfRule type="containsBlanks" dxfId="4326" priority="7351">
      <formula>LEN(TRIM(BS40))=0</formula>
    </cfRule>
  </conditionalFormatting>
  <conditionalFormatting sqref="BS37:BT37">
    <cfRule type="containsBlanks" dxfId="4325" priority="7350">
      <formula>LEN(TRIM(BS37))=0</formula>
    </cfRule>
  </conditionalFormatting>
  <conditionalFormatting sqref="BS43:BT43">
    <cfRule type="containsBlanks" dxfId="4324" priority="7349">
      <formula>LEN(TRIM(BS43))=0</formula>
    </cfRule>
  </conditionalFormatting>
  <conditionalFormatting sqref="BS46:BT46">
    <cfRule type="containsBlanks" dxfId="4323" priority="7348">
      <formula>LEN(TRIM(BS46))=0</formula>
    </cfRule>
  </conditionalFormatting>
  <conditionalFormatting sqref="BS49:BT49">
    <cfRule type="containsBlanks" dxfId="4322" priority="7347">
      <formula>LEN(TRIM(BS49))=0</formula>
    </cfRule>
  </conditionalFormatting>
  <conditionalFormatting sqref="BS52:BT52">
    <cfRule type="containsBlanks" dxfId="4321" priority="7346">
      <formula>LEN(TRIM(BS52))=0</formula>
    </cfRule>
  </conditionalFormatting>
  <conditionalFormatting sqref="BS55:BT55">
    <cfRule type="containsBlanks" dxfId="4320" priority="7345">
      <formula>LEN(TRIM(BS55))=0</formula>
    </cfRule>
  </conditionalFormatting>
  <conditionalFormatting sqref="BS58:BT58">
    <cfRule type="containsBlanks" dxfId="4319" priority="7344">
      <formula>LEN(TRIM(BS58))=0</formula>
    </cfRule>
  </conditionalFormatting>
  <conditionalFormatting sqref="BS61:BT61">
    <cfRule type="containsBlanks" dxfId="4318" priority="7343">
      <formula>LEN(TRIM(BS61))=0</formula>
    </cfRule>
  </conditionalFormatting>
  <conditionalFormatting sqref="BT64">
    <cfRule type="containsBlanks" dxfId="4317" priority="7342">
      <formula>LEN(TRIM(BT64))=0</formula>
    </cfRule>
  </conditionalFormatting>
  <conditionalFormatting sqref="BT67">
    <cfRule type="containsBlanks" dxfId="4316" priority="7341">
      <formula>LEN(TRIM(BT67))=0</formula>
    </cfRule>
  </conditionalFormatting>
  <conditionalFormatting sqref="BT70">
    <cfRule type="containsBlanks" dxfId="4315" priority="7340">
      <formula>LEN(TRIM(BT70))=0</formula>
    </cfRule>
  </conditionalFormatting>
  <conditionalFormatting sqref="BT73">
    <cfRule type="containsBlanks" dxfId="4314" priority="7339">
      <formula>LEN(TRIM(BT73))=0</formula>
    </cfRule>
  </conditionalFormatting>
  <conditionalFormatting sqref="BT76">
    <cfRule type="containsBlanks" dxfId="4313" priority="7338">
      <formula>LEN(TRIM(BT76))=0</formula>
    </cfRule>
  </conditionalFormatting>
  <conditionalFormatting sqref="BZ8:CA8 BZ10:CA10">
    <cfRule type="containsBlanks" dxfId="4312" priority="7337">
      <formula>LEN(TRIM(BZ8))=0</formula>
    </cfRule>
  </conditionalFormatting>
  <conditionalFormatting sqref="BZ13:CA13">
    <cfRule type="containsBlanks" dxfId="4311" priority="7316">
      <formula>LEN(TRIM(BZ13))=0</formula>
    </cfRule>
  </conditionalFormatting>
  <conditionalFormatting sqref="BZ16:CA16">
    <cfRule type="containsBlanks" dxfId="4310" priority="7315">
      <formula>LEN(TRIM(BZ16))=0</formula>
    </cfRule>
  </conditionalFormatting>
  <conditionalFormatting sqref="BZ19:CA19">
    <cfRule type="containsBlanks" dxfId="4309" priority="7314">
      <formula>LEN(TRIM(BZ19))=0</formula>
    </cfRule>
  </conditionalFormatting>
  <conditionalFormatting sqref="BZ22:CA22">
    <cfRule type="containsBlanks" dxfId="4308" priority="7313">
      <formula>LEN(TRIM(BZ22))=0</formula>
    </cfRule>
  </conditionalFormatting>
  <conditionalFormatting sqref="BZ25:CA25">
    <cfRule type="containsBlanks" dxfId="4307" priority="7312">
      <formula>LEN(TRIM(BZ25))=0</formula>
    </cfRule>
  </conditionalFormatting>
  <conditionalFormatting sqref="BZ28:CA28">
    <cfRule type="containsBlanks" dxfId="4306" priority="7311">
      <formula>LEN(TRIM(BZ28))=0</formula>
    </cfRule>
  </conditionalFormatting>
  <conditionalFormatting sqref="BZ31:CA31">
    <cfRule type="containsBlanks" dxfId="4305" priority="7310">
      <formula>LEN(TRIM(BZ31))=0</formula>
    </cfRule>
  </conditionalFormatting>
  <conditionalFormatting sqref="BZ34:CA34">
    <cfRule type="containsBlanks" dxfId="4304" priority="7309">
      <formula>LEN(TRIM(BZ34))=0</formula>
    </cfRule>
  </conditionalFormatting>
  <conditionalFormatting sqref="BZ40:CA40">
    <cfRule type="containsBlanks" dxfId="4303" priority="7308">
      <formula>LEN(TRIM(BZ40))=0</formula>
    </cfRule>
  </conditionalFormatting>
  <conditionalFormatting sqref="BZ37:CA37">
    <cfRule type="containsBlanks" dxfId="4302" priority="7307">
      <formula>LEN(TRIM(BZ37))=0</formula>
    </cfRule>
  </conditionalFormatting>
  <conditionalFormatting sqref="BZ43:CA43">
    <cfRule type="containsBlanks" dxfId="4301" priority="7306">
      <formula>LEN(TRIM(BZ43))=0</formula>
    </cfRule>
  </conditionalFormatting>
  <conditionalFormatting sqref="BZ46:CA46">
    <cfRule type="containsBlanks" dxfId="4300" priority="7305">
      <formula>LEN(TRIM(BZ46))=0</formula>
    </cfRule>
  </conditionalFormatting>
  <conditionalFormatting sqref="BZ49:CA49">
    <cfRule type="containsBlanks" dxfId="4299" priority="7304">
      <formula>LEN(TRIM(BZ49))=0</formula>
    </cfRule>
  </conditionalFormatting>
  <conditionalFormatting sqref="BZ52:CA52">
    <cfRule type="containsBlanks" dxfId="4298" priority="7303">
      <formula>LEN(TRIM(BZ52))=0</formula>
    </cfRule>
  </conditionalFormatting>
  <conditionalFormatting sqref="BZ55:CA55">
    <cfRule type="containsBlanks" dxfId="4297" priority="7302">
      <formula>LEN(TRIM(BZ55))=0</formula>
    </cfRule>
  </conditionalFormatting>
  <conditionalFormatting sqref="BZ58:CA58">
    <cfRule type="containsBlanks" dxfId="4296" priority="7301">
      <formula>LEN(TRIM(BZ58))=0</formula>
    </cfRule>
  </conditionalFormatting>
  <conditionalFormatting sqref="BZ61:CA61">
    <cfRule type="containsBlanks" dxfId="4295" priority="7300">
      <formula>LEN(TRIM(BZ61))=0</formula>
    </cfRule>
  </conditionalFormatting>
  <conditionalFormatting sqref="CA64">
    <cfRule type="containsBlanks" dxfId="4294" priority="7299">
      <formula>LEN(TRIM(CA64))=0</formula>
    </cfRule>
  </conditionalFormatting>
  <conditionalFormatting sqref="CA67">
    <cfRule type="containsBlanks" dxfId="4293" priority="7298">
      <formula>LEN(TRIM(CA67))=0</formula>
    </cfRule>
  </conditionalFormatting>
  <conditionalFormatting sqref="CA70">
    <cfRule type="containsBlanks" dxfId="4292" priority="7297">
      <formula>LEN(TRIM(CA70))=0</formula>
    </cfRule>
  </conditionalFormatting>
  <conditionalFormatting sqref="CA73">
    <cfRule type="containsBlanks" dxfId="4291" priority="7296">
      <formula>LEN(TRIM(CA73))=0</formula>
    </cfRule>
  </conditionalFormatting>
  <conditionalFormatting sqref="CA76">
    <cfRule type="containsBlanks" dxfId="4290" priority="7295">
      <formula>LEN(TRIM(CA76))=0</formula>
    </cfRule>
  </conditionalFormatting>
  <conditionalFormatting sqref="CG8:CH8 CG10:CH10">
    <cfRule type="containsBlanks" dxfId="4289" priority="7294">
      <formula>LEN(TRIM(CG8))=0</formula>
    </cfRule>
  </conditionalFormatting>
  <conditionalFormatting sqref="CG13:CH13">
    <cfRule type="containsBlanks" dxfId="4288" priority="7273">
      <formula>LEN(TRIM(CG13))=0</formula>
    </cfRule>
  </conditionalFormatting>
  <conditionalFormatting sqref="CG16:CH16">
    <cfRule type="containsBlanks" dxfId="4287" priority="7272">
      <formula>LEN(TRIM(CG16))=0</formula>
    </cfRule>
  </conditionalFormatting>
  <conditionalFormatting sqref="CG19:CH19">
    <cfRule type="containsBlanks" dxfId="4286" priority="7271">
      <formula>LEN(TRIM(CG19))=0</formula>
    </cfRule>
  </conditionalFormatting>
  <conditionalFormatting sqref="CG22:CH22">
    <cfRule type="containsBlanks" dxfId="4285" priority="7270">
      <formula>LEN(TRIM(CG22))=0</formula>
    </cfRule>
  </conditionalFormatting>
  <conditionalFormatting sqref="CG25:CH25">
    <cfRule type="containsBlanks" dxfId="4284" priority="7269">
      <formula>LEN(TRIM(CG25))=0</formula>
    </cfRule>
  </conditionalFormatting>
  <conditionalFormatting sqref="CG28:CH28">
    <cfRule type="containsBlanks" dxfId="4283" priority="7268">
      <formula>LEN(TRIM(CG28))=0</formula>
    </cfRule>
  </conditionalFormatting>
  <conditionalFormatting sqref="CG31:CH31">
    <cfRule type="containsBlanks" dxfId="4282" priority="7267">
      <formula>LEN(TRIM(CG31))=0</formula>
    </cfRule>
  </conditionalFormatting>
  <conditionalFormatting sqref="CG34:CH34">
    <cfRule type="containsBlanks" dxfId="4281" priority="7266">
      <formula>LEN(TRIM(CG34))=0</formula>
    </cfRule>
  </conditionalFormatting>
  <conditionalFormatting sqref="CG40:CH40">
    <cfRule type="containsBlanks" dxfId="4280" priority="7265">
      <formula>LEN(TRIM(CG40))=0</formula>
    </cfRule>
  </conditionalFormatting>
  <conditionalFormatting sqref="CG37:CH37">
    <cfRule type="containsBlanks" dxfId="4279" priority="7264">
      <formula>LEN(TRIM(CG37))=0</formula>
    </cfRule>
  </conditionalFormatting>
  <conditionalFormatting sqref="CG43:CH43">
    <cfRule type="containsBlanks" dxfId="4278" priority="7263">
      <formula>LEN(TRIM(CG43))=0</formula>
    </cfRule>
  </conditionalFormatting>
  <conditionalFormatting sqref="CG46:CH46">
    <cfRule type="containsBlanks" dxfId="4277" priority="7262">
      <formula>LEN(TRIM(CG46))=0</formula>
    </cfRule>
  </conditionalFormatting>
  <conditionalFormatting sqref="CG49:CH49">
    <cfRule type="containsBlanks" dxfId="4276" priority="7261">
      <formula>LEN(TRIM(CG49))=0</formula>
    </cfRule>
  </conditionalFormatting>
  <conditionalFormatting sqref="CG52:CH52">
    <cfRule type="containsBlanks" dxfId="4275" priority="7260">
      <formula>LEN(TRIM(CG52))=0</formula>
    </cfRule>
  </conditionalFormatting>
  <conditionalFormatting sqref="CG55:CH55">
    <cfRule type="containsBlanks" dxfId="4274" priority="7259">
      <formula>LEN(TRIM(CG55))=0</formula>
    </cfRule>
  </conditionalFormatting>
  <conditionalFormatting sqref="CG58:CH58">
    <cfRule type="containsBlanks" dxfId="4273" priority="7258">
      <formula>LEN(TRIM(CG58))=0</formula>
    </cfRule>
  </conditionalFormatting>
  <conditionalFormatting sqref="CG61:CH61">
    <cfRule type="containsBlanks" dxfId="4272" priority="7257">
      <formula>LEN(TRIM(CG61))=0</formula>
    </cfRule>
  </conditionalFormatting>
  <conditionalFormatting sqref="CH64">
    <cfRule type="containsBlanks" dxfId="4271" priority="7256">
      <formula>LEN(TRIM(CH64))=0</formula>
    </cfRule>
  </conditionalFormatting>
  <conditionalFormatting sqref="CH67">
    <cfRule type="containsBlanks" dxfId="4270" priority="7255">
      <formula>LEN(TRIM(CH67))=0</formula>
    </cfRule>
  </conditionalFormatting>
  <conditionalFormatting sqref="CH70">
    <cfRule type="containsBlanks" dxfId="4269" priority="7254">
      <formula>LEN(TRIM(CH70))=0</formula>
    </cfRule>
  </conditionalFormatting>
  <conditionalFormatting sqref="CH73">
    <cfRule type="containsBlanks" dxfId="4268" priority="7253">
      <formula>LEN(TRIM(CH73))=0</formula>
    </cfRule>
  </conditionalFormatting>
  <conditionalFormatting sqref="CH76">
    <cfRule type="containsBlanks" dxfId="4267" priority="7252">
      <formula>LEN(TRIM(CH76))=0</formula>
    </cfRule>
  </conditionalFormatting>
  <conditionalFormatting sqref="CN8:CO8 CN10:CO10">
    <cfRule type="containsBlanks" dxfId="4266" priority="7251">
      <formula>LEN(TRIM(CN8))=0</formula>
    </cfRule>
  </conditionalFormatting>
  <conditionalFormatting sqref="CN13:CO13">
    <cfRule type="containsBlanks" dxfId="4265" priority="7230">
      <formula>LEN(TRIM(CN13))=0</formula>
    </cfRule>
  </conditionalFormatting>
  <conditionalFormatting sqref="CN16:CO16">
    <cfRule type="containsBlanks" dxfId="4264" priority="7229">
      <formula>LEN(TRIM(CN16))=0</formula>
    </cfRule>
  </conditionalFormatting>
  <conditionalFormatting sqref="CN19:CO19">
    <cfRule type="containsBlanks" dxfId="4263" priority="7228">
      <formula>LEN(TRIM(CN19))=0</formula>
    </cfRule>
  </conditionalFormatting>
  <conditionalFormatting sqref="CN22:CO22">
    <cfRule type="containsBlanks" dxfId="4262" priority="7227">
      <formula>LEN(TRIM(CN22))=0</formula>
    </cfRule>
  </conditionalFormatting>
  <conditionalFormatting sqref="CN25:CO25">
    <cfRule type="containsBlanks" dxfId="4261" priority="7226">
      <formula>LEN(TRIM(CN25))=0</formula>
    </cfRule>
  </conditionalFormatting>
  <conditionalFormatting sqref="CN28:CO28">
    <cfRule type="containsBlanks" dxfId="4260" priority="7225">
      <formula>LEN(TRIM(CN28))=0</formula>
    </cfRule>
  </conditionalFormatting>
  <conditionalFormatting sqref="CN31:CO31">
    <cfRule type="containsBlanks" dxfId="4259" priority="7224">
      <formula>LEN(TRIM(CN31))=0</formula>
    </cfRule>
  </conditionalFormatting>
  <conditionalFormatting sqref="CN34:CO34">
    <cfRule type="containsBlanks" dxfId="4258" priority="7223">
      <formula>LEN(TRIM(CN34))=0</formula>
    </cfRule>
  </conditionalFormatting>
  <conditionalFormatting sqref="CN40:CO40">
    <cfRule type="containsBlanks" dxfId="4257" priority="7222">
      <formula>LEN(TRIM(CN40))=0</formula>
    </cfRule>
  </conditionalFormatting>
  <conditionalFormatting sqref="CN37:CO37">
    <cfRule type="containsBlanks" dxfId="4256" priority="7221">
      <formula>LEN(TRIM(CN37))=0</formula>
    </cfRule>
  </conditionalFormatting>
  <conditionalFormatting sqref="CN43:CO43">
    <cfRule type="containsBlanks" dxfId="4255" priority="7220">
      <formula>LEN(TRIM(CN43))=0</formula>
    </cfRule>
  </conditionalFormatting>
  <conditionalFormatting sqref="CN46:CO46">
    <cfRule type="containsBlanks" dxfId="4254" priority="7219">
      <formula>LEN(TRIM(CN46))=0</formula>
    </cfRule>
  </conditionalFormatting>
  <conditionalFormatting sqref="CN49:CO49">
    <cfRule type="containsBlanks" dxfId="4253" priority="7218">
      <formula>LEN(TRIM(CN49))=0</formula>
    </cfRule>
  </conditionalFormatting>
  <conditionalFormatting sqref="CN52:CO52">
    <cfRule type="containsBlanks" dxfId="4252" priority="7217">
      <formula>LEN(TRIM(CN52))=0</formula>
    </cfRule>
  </conditionalFormatting>
  <conditionalFormatting sqref="CN55:CO55">
    <cfRule type="containsBlanks" dxfId="4251" priority="7216">
      <formula>LEN(TRIM(CN55))=0</formula>
    </cfRule>
  </conditionalFormatting>
  <conditionalFormatting sqref="CN58:CO58">
    <cfRule type="containsBlanks" dxfId="4250" priority="7215">
      <formula>LEN(TRIM(CN58))=0</formula>
    </cfRule>
  </conditionalFormatting>
  <conditionalFormatting sqref="CN61:CO61">
    <cfRule type="containsBlanks" dxfId="4249" priority="7214">
      <formula>LEN(TRIM(CN61))=0</formula>
    </cfRule>
  </conditionalFormatting>
  <conditionalFormatting sqref="CO64">
    <cfRule type="containsBlanks" dxfId="4248" priority="7213">
      <formula>LEN(TRIM(CO64))=0</formula>
    </cfRule>
  </conditionalFormatting>
  <conditionalFormatting sqref="CO67">
    <cfRule type="containsBlanks" dxfId="4247" priority="7212">
      <formula>LEN(TRIM(CO67))=0</formula>
    </cfRule>
  </conditionalFormatting>
  <conditionalFormatting sqref="CO70">
    <cfRule type="containsBlanks" dxfId="4246" priority="7211">
      <formula>LEN(TRIM(CO70))=0</formula>
    </cfRule>
  </conditionalFormatting>
  <conditionalFormatting sqref="CO73">
    <cfRule type="containsBlanks" dxfId="4245" priority="7210">
      <formula>LEN(TRIM(CO73))=0</formula>
    </cfRule>
  </conditionalFormatting>
  <conditionalFormatting sqref="CO76">
    <cfRule type="containsBlanks" dxfId="4244" priority="7209">
      <formula>LEN(TRIM(CO76))=0</formula>
    </cfRule>
  </conditionalFormatting>
  <conditionalFormatting sqref="CU8:CV8 CU10:CV10">
    <cfRule type="containsBlanks" dxfId="4243" priority="7208">
      <formula>LEN(TRIM(CU8))=0</formula>
    </cfRule>
  </conditionalFormatting>
  <conditionalFormatting sqref="CU13:CV13">
    <cfRule type="containsBlanks" dxfId="4242" priority="7187">
      <formula>LEN(TRIM(CU13))=0</formula>
    </cfRule>
  </conditionalFormatting>
  <conditionalFormatting sqref="CU16:CV16">
    <cfRule type="containsBlanks" dxfId="4241" priority="7186">
      <formula>LEN(TRIM(CU16))=0</formula>
    </cfRule>
  </conditionalFormatting>
  <conditionalFormatting sqref="CU19:CV19">
    <cfRule type="containsBlanks" dxfId="4240" priority="7185">
      <formula>LEN(TRIM(CU19))=0</formula>
    </cfRule>
  </conditionalFormatting>
  <conditionalFormatting sqref="CU22:CV22">
    <cfRule type="containsBlanks" dxfId="4239" priority="7184">
      <formula>LEN(TRIM(CU22))=0</formula>
    </cfRule>
  </conditionalFormatting>
  <conditionalFormatting sqref="CU25:CV25">
    <cfRule type="containsBlanks" dxfId="4238" priority="7183">
      <formula>LEN(TRIM(CU25))=0</formula>
    </cfRule>
  </conditionalFormatting>
  <conditionalFormatting sqref="CU28:CV28">
    <cfRule type="containsBlanks" dxfId="4237" priority="7182">
      <formula>LEN(TRIM(CU28))=0</formula>
    </cfRule>
  </conditionalFormatting>
  <conditionalFormatting sqref="CU31:CV31">
    <cfRule type="containsBlanks" dxfId="4236" priority="7181">
      <formula>LEN(TRIM(CU31))=0</formula>
    </cfRule>
  </conditionalFormatting>
  <conditionalFormatting sqref="CU34:CV34">
    <cfRule type="containsBlanks" dxfId="4235" priority="7180">
      <formula>LEN(TRIM(CU34))=0</formula>
    </cfRule>
  </conditionalFormatting>
  <conditionalFormatting sqref="CU40:CV40">
    <cfRule type="containsBlanks" dxfId="4234" priority="7179">
      <formula>LEN(TRIM(CU40))=0</formula>
    </cfRule>
  </conditionalFormatting>
  <conditionalFormatting sqref="CU37:CV37">
    <cfRule type="containsBlanks" dxfId="4233" priority="7178">
      <formula>LEN(TRIM(CU37))=0</formula>
    </cfRule>
  </conditionalFormatting>
  <conditionalFormatting sqref="CU43:CV43">
    <cfRule type="containsBlanks" dxfId="4232" priority="7177">
      <formula>LEN(TRIM(CU43))=0</formula>
    </cfRule>
  </conditionalFormatting>
  <conditionalFormatting sqref="CU46:CV46">
    <cfRule type="containsBlanks" dxfId="4231" priority="7176">
      <formula>LEN(TRIM(CU46))=0</formula>
    </cfRule>
  </conditionalFormatting>
  <conditionalFormatting sqref="CU49:CV49">
    <cfRule type="containsBlanks" dxfId="4230" priority="7175">
      <formula>LEN(TRIM(CU49))=0</formula>
    </cfRule>
  </conditionalFormatting>
  <conditionalFormatting sqref="CU52:CV52">
    <cfRule type="containsBlanks" dxfId="4229" priority="7174">
      <formula>LEN(TRIM(CU52))=0</formula>
    </cfRule>
  </conditionalFormatting>
  <conditionalFormatting sqref="CU55:CV55">
    <cfRule type="containsBlanks" dxfId="4228" priority="7173">
      <formula>LEN(TRIM(CU55))=0</formula>
    </cfRule>
  </conditionalFormatting>
  <conditionalFormatting sqref="CU58:CV58">
    <cfRule type="containsBlanks" dxfId="4227" priority="7172">
      <formula>LEN(TRIM(CU58))=0</formula>
    </cfRule>
  </conditionalFormatting>
  <conditionalFormatting sqref="CU61:CV61">
    <cfRule type="containsBlanks" dxfId="4226" priority="7171">
      <formula>LEN(TRIM(CU61))=0</formula>
    </cfRule>
  </conditionalFormatting>
  <conditionalFormatting sqref="CV64">
    <cfRule type="containsBlanks" dxfId="4225" priority="7170">
      <formula>LEN(TRIM(CV64))=0</formula>
    </cfRule>
  </conditionalFormatting>
  <conditionalFormatting sqref="CV67">
    <cfRule type="containsBlanks" dxfId="4224" priority="7169">
      <formula>LEN(TRIM(CV67))=0</formula>
    </cfRule>
  </conditionalFormatting>
  <conditionalFormatting sqref="CV70">
    <cfRule type="containsBlanks" dxfId="4223" priority="7168">
      <formula>LEN(TRIM(CV70))=0</formula>
    </cfRule>
  </conditionalFormatting>
  <conditionalFormatting sqref="CV73">
    <cfRule type="containsBlanks" dxfId="4222" priority="7167">
      <formula>LEN(TRIM(CV73))=0</formula>
    </cfRule>
  </conditionalFormatting>
  <conditionalFormatting sqref="CV76">
    <cfRule type="containsBlanks" dxfId="4221" priority="7166">
      <formula>LEN(TRIM(CV76))=0</formula>
    </cfRule>
  </conditionalFormatting>
  <conditionalFormatting sqref="DB8:DC8 DB14:DC14 DB17:DC17 DB20:DC20 DB23:DC23 DB26:DC26 DB29:DC29 DB32:DC32 DB35:DC35 DB38:DC38 DB41:DC41 DB44:DC44 DB47:DC47 DB50:DC50 DB53:DC53 DB56:DC56 DB59:DC59 DC62 DC65 DC68 DC71 DB10:DC11 DI8:DJ8 DI14:DJ14 DI17:DJ17 DI20:DJ20 DI23:DJ23 DI26:DJ26 DI29:DJ29 DI32:DJ32 DI35:DJ35 DI38:DJ38 DI41:DJ41 DI44:DJ44 DI47:DJ47 DI50:DJ50 DI53:DJ53 DI56:DJ56 DI59:DJ59 DJ62 DJ65 DJ68 DJ71 DI10:DJ11 DP8:DQ8 DP14:DQ14 DP17:DQ17 DP20:DQ20 DP23:DQ23 DP26:DQ26 DP29:DQ29 DP32:DQ32 DP35:DQ35 DP38:DQ38 DP41:DQ41 DP44:DQ44 DP47:DQ47 DP50:DQ50 DP53:DQ53 DP56:DQ56 DP59:DQ59 DQ62 DQ65 DQ68 DQ71 DP10:DQ11 DW8:DX8 DW14:DX14 DW17:DX17 DW20:DX20 DW23:DX23 DW26:DX26 DW29:DX29 DW32:DX32 DW35:DX35 DW38:DX38 DW41:DX41 DW44:DX44 DW47:DX47 DW50:DX50 DW53:DX53 DW56:DX56 DW59:DX59 DX62 DX65 DX68 DX71 DW10:DX11 ED8:EE8 ED14:EE14 ED17:EE17 ED20:EE20 ED23:EE23 ED26:EE26 ED29:EE29 ED32:EE32 ED35:EE35 ED38:EE38 ED41:EE41 ED44:EE44 ED47:EE47 ED50:EE50 ED53:EE53 ED56:EE56 ED59:EE59 EE62 EE65 EE68 EE71 ED10:EE11 EK8:EL8 EK14:EL14 EK17:EL17 EK20:EL20 EK23:EL23 EK26:EL26 EK29:EL29 EK32:EL32 EK35:EL35 EK38:EL38 EK41:EL41 EK44:EL44 EK47:EL47 EK50:EL50 EK53:EL53 EK56:EL56 EK59:EL59 EL62 EL65 EL68 EL71 EK10:EL11">
    <cfRule type="containsBlanks" dxfId="4220" priority="7165">
      <formula>LEN(TRIM(DB8))=0</formula>
    </cfRule>
  </conditionalFormatting>
  <conditionalFormatting sqref="DB13:DC13 DI13:DJ13 DP13:DQ13 DW13:DX13 ED13:EE13 EK13:EL13">
    <cfRule type="containsBlanks" dxfId="4219" priority="7144">
      <formula>LEN(TRIM(DB13))=0</formula>
    </cfRule>
  </conditionalFormatting>
  <conditionalFormatting sqref="DB16:DC16 DI16:DJ16 DP16:DQ16 DW16:DX16 ED16:EE16 EK16:EL16">
    <cfRule type="containsBlanks" dxfId="4218" priority="7143">
      <formula>LEN(TRIM(DB16))=0</formula>
    </cfRule>
  </conditionalFormatting>
  <conditionalFormatting sqref="DB19:DC19 DI19:DJ19 DP19:DQ19 DW19:DX19 ED19:EE19 EK19:EL19">
    <cfRule type="containsBlanks" dxfId="4217" priority="7142">
      <formula>LEN(TRIM(DB19))=0</formula>
    </cfRule>
  </conditionalFormatting>
  <conditionalFormatting sqref="DB22:DC22 DI22:DJ22 DP22:DQ22 DW22:DX22 ED22:EE22 EK22:EL22">
    <cfRule type="containsBlanks" dxfId="4216" priority="7141">
      <formula>LEN(TRIM(DB22))=0</formula>
    </cfRule>
  </conditionalFormatting>
  <conditionalFormatting sqref="DB25:DC25 DI25:DJ25 DP25:DQ25 DW25:DX25 ED25:EE25 EK25:EL25">
    <cfRule type="containsBlanks" dxfId="4215" priority="7140">
      <formula>LEN(TRIM(DB25))=0</formula>
    </cfRule>
  </conditionalFormatting>
  <conditionalFormatting sqref="DB28:DC28 DI28:DJ28 DP28:DQ28 DW28:DX28 ED28:EE28 EK28:EL28">
    <cfRule type="containsBlanks" dxfId="4214" priority="7139">
      <formula>LEN(TRIM(DB28))=0</formula>
    </cfRule>
  </conditionalFormatting>
  <conditionalFormatting sqref="DB31:DC31 DI31:DJ31 DP31:DQ31 DW31:DX31 ED31:EE31 EK31:EL31">
    <cfRule type="containsBlanks" dxfId="4213" priority="7138">
      <formula>LEN(TRIM(DB31))=0</formula>
    </cfRule>
  </conditionalFormatting>
  <conditionalFormatting sqref="DB34:DC34 DI34:DJ34 DP34:DQ34 DW34:DX34 ED34:EE34 EK34:EL34">
    <cfRule type="containsBlanks" dxfId="4212" priority="7137">
      <formula>LEN(TRIM(DB34))=0</formula>
    </cfRule>
  </conditionalFormatting>
  <conditionalFormatting sqref="DB40:DC40 DI40:DJ40 DP40:DQ40 DW40:DX40 ED40:EE40 EK40:EL40">
    <cfRule type="containsBlanks" dxfId="4211" priority="7136">
      <formula>LEN(TRIM(DB40))=0</formula>
    </cfRule>
  </conditionalFormatting>
  <conditionalFormatting sqref="DB37:DC37 DI37:DJ37 DP37:DQ37 DW37:DX37 ED37:EE37 EK37:EL37">
    <cfRule type="containsBlanks" dxfId="4210" priority="7135">
      <formula>LEN(TRIM(DB37))=0</formula>
    </cfRule>
  </conditionalFormatting>
  <conditionalFormatting sqref="DB43:DC43 DI43:DJ43 DP43:DQ43 DW43:DX43 ED43:EE43 EK43:EL43">
    <cfRule type="containsBlanks" dxfId="4209" priority="7134">
      <formula>LEN(TRIM(DB43))=0</formula>
    </cfRule>
  </conditionalFormatting>
  <conditionalFormatting sqref="DB46:DC46 DI46:DJ46 DP46:DQ46 DW46:DX46 ED46:EE46 EK46:EL46">
    <cfRule type="containsBlanks" dxfId="4208" priority="7133">
      <formula>LEN(TRIM(DB46))=0</formula>
    </cfRule>
  </conditionalFormatting>
  <conditionalFormatting sqref="DB49:DC49 DI49:DJ49 DP49:DQ49 DW49:DX49 ED49:EE49 EK49:EL49">
    <cfRule type="containsBlanks" dxfId="4207" priority="7132">
      <formula>LEN(TRIM(DB49))=0</formula>
    </cfRule>
  </conditionalFormatting>
  <conditionalFormatting sqref="DB52:DC52 DI52:DJ52 DP52:DQ52 DW52:DX52 ED52:EE52 EK52:EL52">
    <cfRule type="containsBlanks" dxfId="4206" priority="7131">
      <formula>LEN(TRIM(DB52))=0</formula>
    </cfRule>
  </conditionalFormatting>
  <conditionalFormatting sqref="DB55:DC55 DI55:DJ55 DP55:DQ55 DW55:DX55 ED55:EE55 EK55:EL55">
    <cfRule type="containsBlanks" dxfId="4205" priority="7130">
      <formula>LEN(TRIM(DB55))=0</formula>
    </cfRule>
  </conditionalFormatting>
  <conditionalFormatting sqref="DB58:DC58 DI58:DJ58 DP58:DQ58 DW58:DX58 ED58:EE58 EK58:EL58">
    <cfRule type="containsBlanks" dxfId="4204" priority="7129">
      <formula>LEN(TRIM(DB58))=0</formula>
    </cfRule>
  </conditionalFormatting>
  <conditionalFormatting sqref="DB61:DC61 DI61:DJ61 DP61:DQ61 DW61:DX61 ED61:EE61 EK61:EL61">
    <cfRule type="containsBlanks" dxfId="4203" priority="7128">
      <formula>LEN(TRIM(DB61))=0</formula>
    </cfRule>
  </conditionalFormatting>
  <conditionalFormatting sqref="DC64 DJ64 DQ64 DX64 EE64 EL64">
    <cfRule type="containsBlanks" dxfId="4202" priority="7127">
      <formula>LEN(TRIM(DC64))=0</formula>
    </cfRule>
  </conditionalFormatting>
  <conditionalFormatting sqref="DC67 DJ67 DQ67 DX67 EE67 EL67">
    <cfRule type="containsBlanks" dxfId="4201" priority="7126">
      <formula>LEN(TRIM(DC67))=0</formula>
    </cfRule>
  </conditionalFormatting>
  <conditionalFormatting sqref="DC70 DJ70 DQ70 DX70 EE70 EL70">
    <cfRule type="containsBlanks" dxfId="4200" priority="7125">
      <formula>LEN(TRIM(DC70))=0</formula>
    </cfRule>
  </conditionalFormatting>
  <conditionalFormatting sqref="DC73 DJ73 DQ73 DX73 EE73 EL73">
    <cfRule type="containsBlanks" dxfId="4199" priority="7124">
      <formula>LEN(TRIM(DC73))=0</formula>
    </cfRule>
  </conditionalFormatting>
  <conditionalFormatting sqref="DC76 DJ76 DQ76 DX76 EE76 EL76">
    <cfRule type="containsBlanks" dxfId="4198" priority="7123">
      <formula>LEN(TRIM(DC76))=0</formula>
    </cfRule>
  </conditionalFormatting>
  <conditionalFormatting sqref="ER8:ES12 ER14:ES15 ER17:ES17 ER20:ES20 ER23:ES23 ER26:ES26 ER29:ES29 ER32:ES32 ER35:ES35 ER38:ES38 ER41:ES41 ER44:ES44 ER47:ES47 ER50:ES50 ER53:ES53 ER56:ES56 ER59:ES59 ER62:ES62 ER65:ES65">
    <cfRule type="containsBlanks" dxfId="4197" priority="7122">
      <formula>LEN(TRIM(ER8))=0</formula>
    </cfRule>
  </conditionalFormatting>
  <conditionalFormatting sqref="ER18:ES18">
    <cfRule type="containsBlanks" dxfId="4196" priority="7121">
      <formula>LEN(TRIM(ER18))=0</formula>
    </cfRule>
  </conditionalFormatting>
  <conditionalFormatting sqref="ER21:ES21">
    <cfRule type="containsBlanks" dxfId="4195" priority="7120">
      <formula>LEN(TRIM(ER21))=0</formula>
    </cfRule>
  </conditionalFormatting>
  <conditionalFormatting sqref="ER24:ES24">
    <cfRule type="containsBlanks" dxfId="4194" priority="7119">
      <formula>LEN(TRIM(ER24))=0</formula>
    </cfRule>
  </conditionalFormatting>
  <conditionalFormatting sqref="ER27:ES27">
    <cfRule type="containsBlanks" dxfId="4193" priority="7118">
      <formula>LEN(TRIM(ER27))=0</formula>
    </cfRule>
  </conditionalFormatting>
  <conditionalFormatting sqref="ER30:ES30">
    <cfRule type="containsBlanks" dxfId="4192" priority="7117">
      <formula>LEN(TRIM(ER30))=0</formula>
    </cfRule>
  </conditionalFormatting>
  <conditionalFormatting sqref="ER33:ES33">
    <cfRule type="containsBlanks" dxfId="4191" priority="7116">
      <formula>LEN(TRIM(ER33))=0</formula>
    </cfRule>
  </conditionalFormatting>
  <conditionalFormatting sqref="ER36:ES36">
    <cfRule type="containsBlanks" dxfId="4190" priority="7115">
      <formula>LEN(TRIM(ER36))=0</formula>
    </cfRule>
  </conditionalFormatting>
  <conditionalFormatting sqref="ER39:ES39">
    <cfRule type="containsBlanks" dxfId="4189" priority="7114">
      <formula>LEN(TRIM(ER39))=0</formula>
    </cfRule>
  </conditionalFormatting>
  <conditionalFormatting sqref="ER42:ES42">
    <cfRule type="containsBlanks" dxfId="4188" priority="7113">
      <formula>LEN(TRIM(ER42))=0</formula>
    </cfRule>
  </conditionalFormatting>
  <conditionalFormatting sqref="ER45:ES45">
    <cfRule type="containsBlanks" dxfId="4187" priority="7112">
      <formula>LEN(TRIM(ER45))=0</formula>
    </cfRule>
  </conditionalFormatting>
  <conditionalFormatting sqref="ER48:ES48">
    <cfRule type="containsBlanks" dxfId="4186" priority="7111">
      <formula>LEN(TRIM(ER48))=0</formula>
    </cfRule>
  </conditionalFormatting>
  <conditionalFormatting sqref="ER51:ES51">
    <cfRule type="containsBlanks" dxfId="4185" priority="7110">
      <formula>LEN(TRIM(ER51))=0</formula>
    </cfRule>
  </conditionalFormatting>
  <conditionalFormatting sqref="ER54:ES54">
    <cfRule type="containsBlanks" dxfId="4184" priority="7109">
      <formula>LEN(TRIM(ER54))=0</formula>
    </cfRule>
  </conditionalFormatting>
  <conditionalFormatting sqref="ER57:ES57">
    <cfRule type="containsBlanks" dxfId="4183" priority="7108">
      <formula>LEN(TRIM(ER57))=0</formula>
    </cfRule>
  </conditionalFormatting>
  <conditionalFormatting sqref="ER60:ES60">
    <cfRule type="containsBlanks" dxfId="4182" priority="7107">
      <formula>LEN(TRIM(ER60))=0</formula>
    </cfRule>
  </conditionalFormatting>
  <conditionalFormatting sqref="ER63:ES63">
    <cfRule type="containsBlanks" dxfId="4181" priority="7106">
      <formula>LEN(TRIM(ER63))=0</formula>
    </cfRule>
  </conditionalFormatting>
  <conditionalFormatting sqref="ER66:ES66">
    <cfRule type="containsBlanks" dxfId="4180" priority="7105">
      <formula>LEN(TRIM(ER66))=0</formula>
    </cfRule>
  </conditionalFormatting>
  <conditionalFormatting sqref="ER13:ES13">
    <cfRule type="containsBlanks" dxfId="4179" priority="7101">
      <formula>LEN(TRIM(ER13))=0</formula>
    </cfRule>
  </conditionalFormatting>
  <conditionalFormatting sqref="ER16:ES16">
    <cfRule type="containsBlanks" dxfId="4178" priority="7100">
      <formula>LEN(TRIM(ER16))=0</formula>
    </cfRule>
  </conditionalFormatting>
  <conditionalFormatting sqref="ER19:ES19">
    <cfRule type="containsBlanks" dxfId="4177" priority="7099">
      <formula>LEN(TRIM(ER19))=0</formula>
    </cfRule>
  </conditionalFormatting>
  <conditionalFormatting sqref="ER22:ES22">
    <cfRule type="containsBlanks" dxfId="4176" priority="7098">
      <formula>LEN(TRIM(ER22))=0</formula>
    </cfRule>
  </conditionalFormatting>
  <conditionalFormatting sqref="ER25:ES25">
    <cfRule type="containsBlanks" dxfId="4175" priority="7097">
      <formula>LEN(TRIM(ER25))=0</formula>
    </cfRule>
  </conditionalFormatting>
  <conditionalFormatting sqref="ER28:ES28">
    <cfRule type="containsBlanks" dxfId="4174" priority="7096">
      <formula>LEN(TRIM(ER28))=0</formula>
    </cfRule>
  </conditionalFormatting>
  <conditionalFormatting sqref="ER31:ES31">
    <cfRule type="containsBlanks" dxfId="4173" priority="7095">
      <formula>LEN(TRIM(ER31))=0</formula>
    </cfRule>
  </conditionalFormatting>
  <conditionalFormatting sqref="ER34:ES34">
    <cfRule type="containsBlanks" dxfId="4172" priority="7094">
      <formula>LEN(TRIM(ER34))=0</formula>
    </cfRule>
  </conditionalFormatting>
  <conditionalFormatting sqref="ER40:ES40">
    <cfRule type="containsBlanks" dxfId="4171" priority="7093">
      <formula>LEN(TRIM(ER40))=0</formula>
    </cfRule>
  </conditionalFormatting>
  <conditionalFormatting sqref="ER37:ES37">
    <cfRule type="containsBlanks" dxfId="4170" priority="7092">
      <formula>LEN(TRIM(ER37))=0</formula>
    </cfRule>
  </conditionalFormatting>
  <conditionalFormatting sqref="ER43:ES43">
    <cfRule type="containsBlanks" dxfId="4169" priority="7091">
      <formula>LEN(TRIM(ER43))=0</formula>
    </cfRule>
  </conditionalFormatting>
  <conditionalFormatting sqref="ER46:ES46">
    <cfRule type="containsBlanks" dxfId="4168" priority="7090">
      <formula>LEN(TRIM(ER46))=0</formula>
    </cfRule>
  </conditionalFormatting>
  <conditionalFormatting sqref="ER49:ES49">
    <cfRule type="containsBlanks" dxfId="4167" priority="7089">
      <formula>LEN(TRIM(ER49))=0</formula>
    </cfRule>
  </conditionalFormatting>
  <conditionalFormatting sqref="ER52:ES52">
    <cfRule type="containsBlanks" dxfId="4166" priority="7088">
      <formula>LEN(TRIM(ER52))=0</formula>
    </cfRule>
  </conditionalFormatting>
  <conditionalFormatting sqref="ER55:ES55">
    <cfRule type="containsBlanks" dxfId="4165" priority="7087">
      <formula>LEN(TRIM(ER55))=0</formula>
    </cfRule>
  </conditionalFormatting>
  <conditionalFormatting sqref="ER58:ES58">
    <cfRule type="containsBlanks" dxfId="4164" priority="7086">
      <formula>LEN(TRIM(ER58))=0</formula>
    </cfRule>
  </conditionalFormatting>
  <conditionalFormatting sqref="ER61:ES61">
    <cfRule type="containsBlanks" dxfId="4163" priority="7085">
      <formula>LEN(TRIM(ER61))=0</formula>
    </cfRule>
  </conditionalFormatting>
  <conditionalFormatting sqref="ER64:ES64">
    <cfRule type="containsBlanks" dxfId="4162" priority="7084">
      <formula>LEN(TRIM(ER64))=0</formula>
    </cfRule>
  </conditionalFormatting>
  <conditionalFormatting sqref="ER67:ES67">
    <cfRule type="containsBlanks" dxfId="4161" priority="7083">
      <formula>LEN(TRIM(ER67))=0</formula>
    </cfRule>
  </conditionalFormatting>
  <conditionalFormatting sqref="H64 H67 H70 H73 H76">
    <cfRule type="containsBlanks" dxfId="4160" priority="7077">
      <formula>LEN(TRIM(H64))=0</formula>
    </cfRule>
  </conditionalFormatting>
  <conditionalFormatting sqref="L64:N64 L67 L70 L73 L76">
    <cfRule type="containsBlanks" dxfId="4159" priority="7070">
      <formula>LEN(TRIM(L64))=0</formula>
    </cfRule>
  </conditionalFormatting>
  <conditionalFormatting sqref="M67:N67">
    <cfRule type="containsBlanks" dxfId="4158" priority="7069">
      <formula>LEN(TRIM(M67))=0</formula>
    </cfRule>
  </conditionalFormatting>
  <conditionalFormatting sqref="M70:N70">
    <cfRule type="containsBlanks" dxfId="4157" priority="7068">
      <formula>LEN(TRIM(M70))=0</formula>
    </cfRule>
  </conditionalFormatting>
  <conditionalFormatting sqref="M73:N73">
    <cfRule type="containsBlanks" dxfId="4156" priority="7067">
      <formula>LEN(TRIM(M73))=0</formula>
    </cfRule>
  </conditionalFormatting>
  <conditionalFormatting sqref="M76:N76">
    <cfRule type="containsBlanks" dxfId="4155" priority="7066">
      <formula>LEN(TRIM(M76))=0</formula>
    </cfRule>
  </conditionalFormatting>
  <conditionalFormatting sqref="O64 O67 O70 O73 O76">
    <cfRule type="containsBlanks" dxfId="4154" priority="7063">
      <formula>LEN(TRIM(O64))=0</formula>
    </cfRule>
  </conditionalFormatting>
  <conditionalFormatting sqref="S64:U64 S67 S70 S73 S76">
    <cfRule type="containsBlanks" dxfId="4153" priority="7056">
      <formula>LEN(TRIM(S64))=0</formula>
    </cfRule>
  </conditionalFormatting>
  <conditionalFormatting sqref="T67:U67">
    <cfRule type="containsBlanks" dxfId="4152" priority="7055">
      <formula>LEN(TRIM(T67))=0</formula>
    </cfRule>
  </conditionalFormatting>
  <conditionalFormatting sqref="T70:U70">
    <cfRule type="containsBlanks" dxfId="4151" priority="7054">
      <formula>LEN(TRIM(T70))=0</formula>
    </cfRule>
  </conditionalFormatting>
  <conditionalFormatting sqref="T73:U73">
    <cfRule type="containsBlanks" dxfId="4150" priority="7053">
      <formula>LEN(TRIM(T73))=0</formula>
    </cfRule>
  </conditionalFormatting>
  <conditionalFormatting sqref="T76:U76">
    <cfRule type="containsBlanks" dxfId="4149" priority="7052">
      <formula>LEN(TRIM(T76))=0</formula>
    </cfRule>
  </conditionalFormatting>
  <conditionalFormatting sqref="V64 V67 V70 V73 V76">
    <cfRule type="containsBlanks" dxfId="4148" priority="7049">
      <formula>LEN(TRIM(V64))=0</formula>
    </cfRule>
  </conditionalFormatting>
  <conditionalFormatting sqref="AA64:AB64">
    <cfRule type="containsBlanks" dxfId="4147" priority="7042">
      <formula>LEN(TRIM(AA64))=0</formula>
    </cfRule>
  </conditionalFormatting>
  <conditionalFormatting sqref="AA67:AB67">
    <cfRule type="containsBlanks" dxfId="4146" priority="7041">
      <formula>LEN(TRIM(AA67))=0</formula>
    </cfRule>
  </conditionalFormatting>
  <conditionalFormatting sqref="AA70:AB70">
    <cfRule type="containsBlanks" dxfId="4145" priority="7040">
      <formula>LEN(TRIM(AA70))=0</formula>
    </cfRule>
  </conditionalFormatting>
  <conditionalFormatting sqref="AA73:AB73">
    <cfRule type="containsBlanks" dxfId="4144" priority="7039">
      <formula>LEN(TRIM(AA73))=0</formula>
    </cfRule>
  </conditionalFormatting>
  <conditionalFormatting sqref="AA76:AB76">
    <cfRule type="containsBlanks" dxfId="4143" priority="7038">
      <formula>LEN(TRIM(AA76))=0</formula>
    </cfRule>
  </conditionalFormatting>
  <conditionalFormatting sqref="AC64 AC67 AC70 AC73 AC76">
    <cfRule type="containsBlanks" dxfId="4142" priority="7035">
      <formula>LEN(TRIM(AC64))=0</formula>
    </cfRule>
  </conditionalFormatting>
  <conditionalFormatting sqref="AH64:AI64">
    <cfRule type="containsBlanks" dxfId="4141" priority="7028">
      <formula>LEN(TRIM(AH64))=0</formula>
    </cfRule>
  </conditionalFormatting>
  <conditionalFormatting sqref="AH67:AI67">
    <cfRule type="containsBlanks" dxfId="4140" priority="7027">
      <formula>LEN(TRIM(AH67))=0</formula>
    </cfRule>
  </conditionalFormatting>
  <conditionalFormatting sqref="AH70:AI70">
    <cfRule type="containsBlanks" dxfId="4139" priority="7026">
      <formula>LEN(TRIM(AH70))=0</formula>
    </cfRule>
  </conditionalFormatting>
  <conditionalFormatting sqref="AH73:AI73">
    <cfRule type="containsBlanks" dxfId="4138" priority="7025">
      <formula>LEN(TRIM(AH73))=0</formula>
    </cfRule>
  </conditionalFormatting>
  <conditionalFormatting sqref="AH76:AI76">
    <cfRule type="containsBlanks" dxfId="4137" priority="7024">
      <formula>LEN(TRIM(AH76))=0</formula>
    </cfRule>
  </conditionalFormatting>
  <conditionalFormatting sqref="AJ64 AJ67 AJ70 AJ73 AJ76">
    <cfRule type="containsBlanks" dxfId="4136" priority="7021">
      <formula>LEN(TRIM(AJ64))=0</formula>
    </cfRule>
  </conditionalFormatting>
  <conditionalFormatting sqref="AO64:AP64">
    <cfRule type="containsBlanks" dxfId="4135" priority="7014">
      <formula>LEN(TRIM(AO64))=0</formula>
    </cfRule>
  </conditionalFormatting>
  <conditionalFormatting sqref="AO67:AP67">
    <cfRule type="containsBlanks" dxfId="4134" priority="7013">
      <formula>LEN(TRIM(AO67))=0</formula>
    </cfRule>
  </conditionalFormatting>
  <conditionalFormatting sqref="AO70:AP70">
    <cfRule type="containsBlanks" dxfId="4133" priority="7012">
      <formula>LEN(TRIM(AO70))=0</formula>
    </cfRule>
  </conditionalFormatting>
  <conditionalFormatting sqref="AO73:AP73">
    <cfRule type="containsBlanks" dxfId="4132" priority="7011">
      <formula>LEN(TRIM(AO73))=0</formula>
    </cfRule>
  </conditionalFormatting>
  <conditionalFormatting sqref="AO76:AP76">
    <cfRule type="containsBlanks" dxfId="4131" priority="7010">
      <formula>LEN(TRIM(AO76))=0</formula>
    </cfRule>
  </conditionalFormatting>
  <conditionalFormatting sqref="AQ64 AQ67 AQ70 AQ73 AQ76">
    <cfRule type="containsBlanks" dxfId="4130" priority="7007">
      <formula>LEN(TRIM(AQ64))=0</formula>
    </cfRule>
  </conditionalFormatting>
  <conditionalFormatting sqref="AV64:AW64">
    <cfRule type="containsBlanks" dxfId="4129" priority="7000">
      <formula>LEN(TRIM(AV64))=0</formula>
    </cfRule>
  </conditionalFormatting>
  <conditionalFormatting sqref="AV67:AW67">
    <cfRule type="containsBlanks" dxfId="4128" priority="6999">
      <formula>LEN(TRIM(AV67))=0</formula>
    </cfRule>
  </conditionalFormatting>
  <conditionalFormatting sqref="AV70:AW70">
    <cfRule type="containsBlanks" dxfId="4127" priority="6998">
      <formula>LEN(TRIM(AV70))=0</formula>
    </cfRule>
  </conditionalFormatting>
  <conditionalFormatting sqref="AV73:AW73">
    <cfRule type="containsBlanks" dxfId="4126" priority="6997">
      <formula>LEN(TRIM(AV73))=0</formula>
    </cfRule>
  </conditionalFormatting>
  <conditionalFormatting sqref="AV76:AW76">
    <cfRule type="containsBlanks" dxfId="4125" priority="6996">
      <formula>LEN(TRIM(AV76))=0</formula>
    </cfRule>
  </conditionalFormatting>
  <conditionalFormatting sqref="AX64 AX67 AX70 AX73 AX76">
    <cfRule type="containsBlanks" dxfId="4124" priority="6993">
      <formula>LEN(TRIM(AX64))=0</formula>
    </cfRule>
  </conditionalFormatting>
  <conditionalFormatting sqref="BC64:BD64">
    <cfRule type="containsBlanks" dxfId="4123" priority="6986">
      <formula>LEN(TRIM(BC64))=0</formula>
    </cfRule>
  </conditionalFormatting>
  <conditionalFormatting sqref="BC67:BD67">
    <cfRule type="containsBlanks" dxfId="4122" priority="6985">
      <formula>LEN(TRIM(BC67))=0</formula>
    </cfRule>
  </conditionalFormatting>
  <conditionalFormatting sqref="BC70:BD70">
    <cfRule type="containsBlanks" dxfId="4121" priority="6984">
      <formula>LEN(TRIM(BC70))=0</formula>
    </cfRule>
  </conditionalFormatting>
  <conditionalFormatting sqref="BC73:BD73">
    <cfRule type="containsBlanks" dxfId="4120" priority="6983">
      <formula>LEN(TRIM(BC73))=0</formula>
    </cfRule>
  </conditionalFormatting>
  <conditionalFormatting sqref="BC76:BD76">
    <cfRule type="containsBlanks" dxfId="4119" priority="6982">
      <formula>LEN(TRIM(BC76))=0</formula>
    </cfRule>
  </conditionalFormatting>
  <conditionalFormatting sqref="BE64 BE67 BE70 BE73 BE76">
    <cfRule type="containsBlanks" dxfId="4118" priority="6979">
      <formula>LEN(TRIM(BE64))=0</formula>
    </cfRule>
  </conditionalFormatting>
  <conditionalFormatting sqref="BJ64:BK64">
    <cfRule type="containsBlanks" dxfId="4117" priority="6972">
      <formula>LEN(TRIM(BJ64))=0</formula>
    </cfRule>
  </conditionalFormatting>
  <conditionalFormatting sqref="BJ67:BK67">
    <cfRule type="containsBlanks" dxfId="4116" priority="6971">
      <formula>LEN(TRIM(BJ67))=0</formula>
    </cfRule>
  </conditionalFormatting>
  <conditionalFormatting sqref="BJ70:BK70">
    <cfRule type="containsBlanks" dxfId="4115" priority="6970">
      <formula>LEN(TRIM(BJ70))=0</formula>
    </cfRule>
  </conditionalFormatting>
  <conditionalFormatting sqref="BJ73:BK73">
    <cfRule type="containsBlanks" dxfId="4114" priority="6969">
      <formula>LEN(TRIM(BJ73))=0</formula>
    </cfRule>
  </conditionalFormatting>
  <conditionalFormatting sqref="BJ76:BK76">
    <cfRule type="containsBlanks" dxfId="4113" priority="6968">
      <formula>LEN(TRIM(BJ76))=0</formula>
    </cfRule>
  </conditionalFormatting>
  <conditionalFormatting sqref="BL64 BL67 BL70 BL73 BL76">
    <cfRule type="containsBlanks" dxfId="4112" priority="6965">
      <formula>LEN(TRIM(BL64))=0</formula>
    </cfRule>
  </conditionalFormatting>
  <conditionalFormatting sqref="BQ64:BR64">
    <cfRule type="containsBlanks" dxfId="4111" priority="6958">
      <formula>LEN(TRIM(BQ64))=0</formula>
    </cfRule>
  </conditionalFormatting>
  <conditionalFormatting sqref="BQ67:BR67">
    <cfRule type="containsBlanks" dxfId="4110" priority="6957">
      <formula>LEN(TRIM(BQ67))=0</formula>
    </cfRule>
  </conditionalFormatting>
  <conditionalFormatting sqref="BQ70:BR70">
    <cfRule type="containsBlanks" dxfId="4109" priority="6956">
      <formula>LEN(TRIM(BQ70))=0</formula>
    </cfRule>
  </conditionalFormatting>
  <conditionalFormatting sqref="BQ73:BR73">
    <cfRule type="containsBlanks" dxfId="4108" priority="6955">
      <formula>LEN(TRIM(BQ73))=0</formula>
    </cfRule>
  </conditionalFormatting>
  <conditionalFormatting sqref="BQ76:BR76">
    <cfRule type="containsBlanks" dxfId="4107" priority="6954">
      <formula>LEN(TRIM(BQ76))=0</formula>
    </cfRule>
  </conditionalFormatting>
  <conditionalFormatting sqref="BS64 BS67 BS70 BS73 BS76">
    <cfRule type="containsBlanks" dxfId="4106" priority="6951">
      <formula>LEN(TRIM(BS64))=0</formula>
    </cfRule>
  </conditionalFormatting>
  <conditionalFormatting sqref="BX64:BY64">
    <cfRule type="containsBlanks" dxfId="4105" priority="6944">
      <formula>LEN(TRIM(BX64))=0</formula>
    </cfRule>
  </conditionalFormatting>
  <conditionalFormatting sqref="BX67:BY67">
    <cfRule type="containsBlanks" dxfId="4104" priority="6943">
      <formula>LEN(TRIM(BX67))=0</formula>
    </cfRule>
  </conditionalFormatting>
  <conditionalFormatting sqref="BX70:BY70">
    <cfRule type="containsBlanks" dxfId="4103" priority="6942">
      <formula>LEN(TRIM(BX70))=0</formula>
    </cfRule>
  </conditionalFormatting>
  <conditionalFormatting sqref="BX73:BY73">
    <cfRule type="containsBlanks" dxfId="4102" priority="6941">
      <formula>LEN(TRIM(BX73))=0</formula>
    </cfRule>
  </conditionalFormatting>
  <conditionalFormatting sqref="BX76:BY76">
    <cfRule type="containsBlanks" dxfId="4101" priority="6940">
      <formula>LEN(TRIM(BX76))=0</formula>
    </cfRule>
  </conditionalFormatting>
  <conditionalFormatting sqref="BZ64 BZ67 BZ70 BZ73 BZ76">
    <cfRule type="containsBlanks" dxfId="4100" priority="6937">
      <formula>LEN(TRIM(BZ64))=0</formula>
    </cfRule>
  </conditionalFormatting>
  <conditionalFormatting sqref="CE64:CF64">
    <cfRule type="containsBlanks" dxfId="4099" priority="6930">
      <formula>LEN(TRIM(CE64))=0</formula>
    </cfRule>
  </conditionalFormatting>
  <conditionalFormatting sqref="CE67:CF67">
    <cfRule type="containsBlanks" dxfId="4098" priority="6929">
      <formula>LEN(TRIM(CE67))=0</formula>
    </cfRule>
  </conditionalFormatting>
  <conditionalFormatting sqref="CE70:CF70">
    <cfRule type="containsBlanks" dxfId="4097" priority="6928">
      <formula>LEN(TRIM(CE70))=0</formula>
    </cfRule>
  </conditionalFormatting>
  <conditionalFormatting sqref="CE73:CF73">
    <cfRule type="containsBlanks" dxfId="4096" priority="6927">
      <formula>LEN(TRIM(CE73))=0</formula>
    </cfRule>
  </conditionalFormatting>
  <conditionalFormatting sqref="CE76:CF76">
    <cfRule type="containsBlanks" dxfId="4095" priority="6926">
      <formula>LEN(TRIM(CE76))=0</formula>
    </cfRule>
  </conditionalFormatting>
  <conditionalFormatting sqref="CG64 CG67 CG70 CG73 CG76">
    <cfRule type="containsBlanks" dxfId="4094" priority="6923">
      <formula>LEN(TRIM(CG64))=0</formula>
    </cfRule>
  </conditionalFormatting>
  <conditionalFormatting sqref="CL64:CM64">
    <cfRule type="containsBlanks" dxfId="4093" priority="6916">
      <formula>LEN(TRIM(CL64))=0</formula>
    </cfRule>
  </conditionalFormatting>
  <conditionalFormatting sqref="CL67:CM67">
    <cfRule type="containsBlanks" dxfId="4092" priority="6915">
      <formula>LEN(TRIM(CL67))=0</formula>
    </cfRule>
  </conditionalFormatting>
  <conditionalFormatting sqref="CL70:CM70">
    <cfRule type="containsBlanks" dxfId="4091" priority="6914">
      <formula>LEN(TRIM(CL70))=0</formula>
    </cfRule>
  </conditionalFormatting>
  <conditionalFormatting sqref="CL73:CM73">
    <cfRule type="containsBlanks" dxfId="4090" priority="6913">
      <formula>LEN(TRIM(CL73))=0</formula>
    </cfRule>
  </conditionalFormatting>
  <conditionalFormatting sqref="CL76:CM76">
    <cfRule type="containsBlanks" dxfId="4089" priority="6912">
      <formula>LEN(TRIM(CL76))=0</formula>
    </cfRule>
  </conditionalFormatting>
  <conditionalFormatting sqref="CN64 CN67 CN70 CN73 CN76">
    <cfRule type="containsBlanks" dxfId="4088" priority="6909">
      <formula>LEN(TRIM(CN64))=0</formula>
    </cfRule>
  </conditionalFormatting>
  <conditionalFormatting sqref="CS64:CT64">
    <cfRule type="containsBlanks" dxfId="4087" priority="6902">
      <formula>LEN(TRIM(CS64))=0</formula>
    </cfRule>
  </conditionalFormatting>
  <conditionalFormatting sqref="CS67:CT67">
    <cfRule type="containsBlanks" dxfId="4086" priority="6901">
      <formula>LEN(TRIM(CS67))=0</formula>
    </cfRule>
  </conditionalFormatting>
  <conditionalFormatting sqref="CS70:CT70">
    <cfRule type="containsBlanks" dxfId="4085" priority="6900">
      <formula>LEN(TRIM(CS70))=0</formula>
    </cfRule>
  </conditionalFormatting>
  <conditionalFormatting sqref="CS73:CT73">
    <cfRule type="containsBlanks" dxfId="4084" priority="6899">
      <formula>LEN(TRIM(CS73))=0</formula>
    </cfRule>
  </conditionalFormatting>
  <conditionalFormatting sqref="CS76:CT76">
    <cfRule type="containsBlanks" dxfId="4083" priority="6898">
      <formula>LEN(TRIM(CS76))=0</formula>
    </cfRule>
  </conditionalFormatting>
  <conditionalFormatting sqref="CU64 CU67 CU70 CU73 CU76">
    <cfRule type="containsBlanks" dxfId="4082" priority="6895">
      <formula>LEN(TRIM(CU64))=0</formula>
    </cfRule>
  </conditionalFormatting>
  <conditionalFormatting sqref="CZ64:DA64">
    <cfRule type="containsBlanks" dxfId="4081" priority="6888">
      <formula>LEN(TRIM(CZ64))=0</formula>
    </cfRule>
  </conditionalFormatting>
  <conditionalFormatting sqref="CZ67:DA67">
    <cfRule type="containsBlanks" dxfId="4080" priority="6887">
      <formula>LEN(TRIM(CZ67))=0</formula>
    </cfRule>
  </conditionalFormatting>
  <conditionalFormatting sqref="CZ70:DA70">
    <cfRule type="containsBlanks" dxfId="4079" priority="6886">
      <formula>LEN(TRIM(CZ70))=0</formula>
    </cfRule>
  </conditionalFormatting>
  <conditionalFormatting sqref="CZ73:DA73">
    <cfRule type="containsBlanks" dxfId="4078" priority="6885">
      <formula>LEN(TRIM(CZ73))=0</formula>
    </cfRule>
  </conditionalFormatting>
  <conditionalFormatting sqref="CZ76:DA76">
    <cfRule type="containsBlanks" dxfId="4077" priority="6884">
      <formula>LEN(TRIM(CZ76))=0</formula>
    </cfRule>
  </conditionalFormatting>
  <conditionalFormatting sqref="DB62 DB65 DB68 DB71 DB74">
    <cfRule type="containsBlanks" dxfId="4076" priority="6883">
      <formula>LEN(TRIM(DB62))=0</formula>
    </cfRule>
  </conditionalFormatting>
  <conditionalFormatting sqref="DB64 DB67 DB70 DB73 DB76">
    <cfRule type="containsBlanks" dxfId="4075" priority="6881">
      <formula>LEN(TRIM(DB64))=0</formula>
    </cfRule>
  </conditionalFormatting>
  <conditionalFormatting sqref="ER68:ES68">
    <cfRule type="containsBlanks" dxfId="4074" priority="6878">
      <formula>LEN(TRIM(ER68))=0</formula>
    </cfRule>
  </conditionalFormatting>
  <conditionalFormatting sqref="ER69:ES69">
    <cfRule type="containsBlanks" dxfId="4073" priority="6877">
      <formula>LEN(TRIM(ER69))=0</formula>
    </cfRule>
  </conditionalFormatting>
  <conditionalFormatting sqref="ER70:ES70">
    <cfRule type="containsBlanks" dxfId="4072" priority="6876">
      <formula>LEN(TRIM(ER70))=0</formula>
    </cfRule>
  </conditionalFormatting>
  <conditionalFormatting sqref="ER71:ES71">
    <cfRule type="containsBlanks" dxfId="4071" priority="6875">
      <formula>LEN(TRIM(ER71))=0</formula>
    </cfRule>
  </conditionalFormatting>
  <conditionalFormatting sqref="ER72:ES72">
    <cfRule type="containsBlanks" dxfId="4070" priority="6874">
      <formula>LEN(TRIM(ER72))=0</formula>
    </cfRule>
  </conditionalFormatting>
  <conditionalFormatting sqref="ER73:ES73">
    <cfRule type="containsBlanks" dxfId="4069" priority="6873">
      <formula>LEN(TRIM(ER73))=0</formula>
    </cfRule>
  </conditionalFormatting>
  <conditionalFormatting sqref="ER74:ES74">
    <cfRule type="containsBlanks" dxfId="4068" priority="6872">
      <formula>LEN(TRIM(ER74))=0</formula>
    </cfRule>
  </conditionalFormatting>
  <conditionalFormatting sqref="ER75:ES75">
    <cfRule type="containsBlanks" dxfId="4067" priority="6871">
      <formula>LEN(TRIM(ER75))=0</formula>
    </cfRule>
  </conditionalFormatting>
  <conditionalFormatting sqref="ER76:ES76">
    <cfRule type="containsBlanks" dxfId="4066" priority="6870">
      <formula>LEN(TRIM(ER76))=0</formula>
    </cfRule>
  </conditionalFormatting>
  <conditionalFormatting sqref="C5:I5 A6:I6">
    <cfRule type="duplicateValues" dxfId="4065" priority="9435"/>
  </conditionalFormatting>
  <conditionalFormatting sqref="C9:D9">
    <cfRule type="cellIs" dxfId="4064" priority="6869" operator="notEqual">
      <formula>115</formula>
    </cfRule>
  </conditionalFormatting>
  <conditionalFormatting sqref="EM9:EN9">
    <cfRule type="cellIs" dxfId="4063" priority="6824" operator="notEqual">
      <formula>115</formula>
    </cfRule>
  </conditionalFormatting>
  <conditionalFormatting sqref="EP9:EQ9">
    <cfRule type="cellIs" dxfId="4062" priority="6823" operator="notEqual">
      <formula>115</formula>
    </cfRule>
  </conditionalFormatting>
  <conditionalFormatting sqref="EM12:EN12 EP12:EQ12">
    <cfRule type="containsBlanks" dxfId="4061" priority="6822">
      <formula>LEN(TRIM(EM12))=0</formula>
    </cfRule>
  </conditionalFormatting>
  <conditionalFormatting sqref="EO12">
    <cfRule type="containsBlanks" dxfId="4060" priority="6815">
      <formula>LEN(TRIM(EO12))=0</formula>
    </cfRule>
  </conditionalFormatting>
  <conditionalFormatting sqref="EM12:EN12">
    <cfRule type="cellIs" dxfId="4059" priority="6746" operator="notEqual">
      <formula>115</formula>
    </cfRule>
  </conditionalFormatting>
  <conditionalFormatting sqref="EP12:EQ12">
    <cfRule type="cellIs" dxfId="4058" priority="6745" operator="notEqual">
      <formula>115</formula>
    </cfRule>
  </conditionalFormatting>
  <conditionalFormatting sqref="EM15:EN15 EP15:EQ15">
    <cfRule type="containsBlanks" dxfId="4057" priority="6744">
      <formula>LEN(TRIM(EM15))=0</formula>
    </cfRule>
  </conditionalFormatting>
  <conditionalFormatting sqref="EO15">
    <cfRule type="containsBlanks" dxfId="4056" priority="6737">
      <formula>LEN(TRIM(EO15))=0</formula>
    </cfRule>
  </conditionalFormatting>
  <conditionalFormatting sqref="EM15:EN15">
    <cfRule type="cellIs" dxfId="4055" priority="6668" operator="notEqual">
      <formula>115</formula>
    </cfRule>
  </conditionalFormatting>
  <conditionalFormatting sqref="EP15:EQ15">
    <cfRule type="cellIs" dxfId="4054" priority="6667" operator="notEqual">
      <formula>115</formula>
    </cfRule>
  </conditionalFormatting>
  <conditionalFormatting sqref="EM18:EN18 EP18:EQ18">
    <cfRule type="containsBlanks" dxfId="4053" priority="6666">
      <formula>LEN(TRIM(EM18))=0</formula>
    </cfRule>
  </conditionalFormatting>
  <conditionalFormatting sqref="EO18">
    <cfRule type="containsBlanks" dxfId="4052" priority="6659">
      <formula>LEN(TRIM(EO18))=0</formula>
    </cfRule>
  </conditionalFormatting>
  <conditionalFormatting sqref="EM18:EN18">
    <cfRule type="cellIs" dxfId="4051" priority="6590" operator="notEqual">
      <formula>115</formula>
    </cfRule>
  </conditionalFormatting>
  <conditionalFormatting sqref="EP18:EQ18">
    <cfRule type="cellIs" dxfId="4050" priority="6589" operator="notEqual">
      <formula>115</formula>
    </cfRule>
  </conditionalFormatting>
  <conditionalFormatting sqref="EM21:EN21 EP21:EQ21">
    <cfRule type="containsBlanks" dxfId="4049" priority="6588">
      <formula>LEN(TRIM(EM21))=0</formula>
    </cfRule>
  </conditionalFormatting>
  <conditionalFormatting sqref="EO21">
    <cfRule type="containsBlanks" dxfId="4048" priority="6581">
      <formula>LEN(TRIM(EO21))=0</formula>
    </cfRule>
  </conditionalFormatting>
  <conditionalFormatting sqref="EM21:EN21">
    <cfRule type="cellIs" dxfId="4047" priority="6512" operator="notEqual">
      <formula>115</formula>
    </cfRule>
  </conditionalFormatting>
  <conditionalFormatting sqref="EP21:EQ21">
    <cfRule type="cellIs" dxfId="4046" priority="6511" operator="notEqual">
      <formula>115</formula>
    </cfRule>
  </conditionalFormatting>
  <conditionalFormatting sqref="EM24:EN24 EP24:EQ24">
    <cfRule type="containsBlanks" dxfId="4045" priority="6510">
      <formula>LEN(TRIM(EM24))=0</formula>
    </cfRule>
  </conditionalFormatting>
  <conditionalFormatting sqref="EO24">
    <cfRule type="containsBlanks" dxfId="4044" priority="6503">
      <formula>LEN(TRIM(EO24))=0</formula>
    </cfRule>
  </conditionalFormatting>
  <conditionalFormatting sqref="EM24:EN24">
    <cfRule type="cellIs" dxfId="4043" priority="6434" operator="notEqual">
      <formula>115</formula>
    </cfRule>
  </conditionalFormatting>
  <conditionalFormatting sqref="EP24:EQ24">
    <cfRule type="cellIs" dxfId="4042" priority="6433" operator="notEqual">
      <formula>115</formula>
    </cfRule>
  </conditionalFormatting>
  <conditionalFormatting sqref="EM27:EN27 EP27:EQ27">
    <cfRule type="containsBlanks" dxfId="4041" priority="6432">
      <formula>LEN(TRIM(EM27))=0</formula>
    </cfRule>
  </conditionalFormatting>
  <conditionalFormatting sqref="EO27">
    <cfRule type="containsBlanks" dxfId="4040" priority="6425">
      <formula>LEN(TRIM(EO27))=0</formula>
    </cfRule>
  </conditionalFormatting>
  <conditionalFormatting sqref="EM27:EN27">
    <cfRule type="cellIs" dxfId="4039" priority="6356" operator="notEqual">
      <formula>115</formula>
    </cfRule>
  </conditionalFormatting>
  <conditionalFormatting sqref="EP27:EQ27">
    <cfRule type="cellIs" dxfId="4038" priority="6355" operator="notEqual">
      <formula>115</formula>
    </cfRule>
  </conditionalFormatting>
  <conditionalFormatting sqref="EM30:EN30 EP30:EQ30">
    <cfRule type="containsBlanks" dxfId="4037" priority="6354">
      <formula>LEN(TRIM(EM30))=0</formula>
    </cfRule>
  </conditionalFormatting>
  <conditionalFormatting sqref="EO30">
    <cfRule type="containsBlanks" dxfId="4036" priority="6347">
      <formula>LEN(TRIM(EO30))=0</formula>
    </cfRule>
  </conditionalFormatting>
  <conditionalFormatting sqref="EM30:EN30">
    <cfRule type="cellIs" dxfId="4035" priority="6278" operator="notEqual">
      <formula>115</formula>
    </cfRule>
  </conditionalFormatting>
  <conditionalFormatting sqref="EP30:EQ30">
    <cfRule type="cellIs" dxfId="4034" priority="6277" operator="notEqual">
      <formula>115</formula>
    </cfRule>
  </conditionalFormatting>
  <conditionalFormatting sqref="EM33:EN33 EP33:EQ33">
    <cfRule type="containsBlanks" dxfId="4033" priority="6276">
      <formula>LEN(TRIM(EM33))=0</formula>
    </cfRule>
  </conditionalFormatting>
  <conditionalFormatting sqref="EO33">
    <cfRule type="containsBlanks" dxfId="4032" priority="6269">
      <formula>LEN(TRIM(EO33))=0</formula>
    </cfRule>
  </conditionalFormatting>
  <conditionalFormatting sqref="EM33:EN33">
    <cfRule type="cellIs" dxfId="4031" priority="6200" operator="notEqual">
      <formula>115</formula>
    </cfRule>
  </conditionalFormatting>
  <conditionalFormatting sqref="EP33:EQ33">
    <cfRule type="cellIs" dxfId="4030" priority="6199" operator="notEqual">
      <formula>115</formula>
    </cfRule>
  </conditionalFormatting>
  <conditionalFormatting sqref="EM39:EN39 EP39:EQ39">
    <cfRule type="containsBlanks" dxfId="4029" priority="6198">
      <formula>LEN(TRIM(EM39))=0</formula>
    </cfRule>
  </conditionalFormatting>
  <conditionalFormatting sqref="EO39">
    <cfRule type="containsBlanks" dxfId="4028" priority="6191">
      <formula>LEN(TRIM(EO39))=0</formula>
    </cfRule>
  </conditionalFormatting>
  <conditionalFormatting sqref="EM39:EN39">
    <cfRule type="cellIs" dxfId="4027" priority="6122" operator="notEqual">
      <formula>115</formula>
    </cfRule>
  </conditionalFormatting>
  <conditionalFormatting sqref="EP39:EQ39">
    <cfRule type="cellIs" dxfId="4026" priority="6121" operator="notEqual">
      <formula>115</formula>
    </cfRule>
  </conditionalFormatting>
  <conditionalFormatting sqref="EM42:EN42 EP42:EQ42">
    <cfRule type="containsBlanks" dxfId="4025" priority="6120">
      <formula>LEN(TRIM(EM42))=0</formula>
    </cfRule>
  </conditionalFormatting>
  <conditionalFormatting sqref="EO42">
    <cfRule type="containsBlanks" dxfId="4024" priority="6113">
      <formula>LEN(TRIM(EO42))=0</formula>
    </cfRule>
  </conditionalFormatting>
  <conditionalFormatting sqref="EM42:EN42">
    <cfRule type="cellIs" dxfId="4023" priority="6044" operator="notEqual">
      <formula>115</formula>
    </cfRule>
  </conditionalFormatting>
  <conditionalFormatting sqref="EP42:EQ42">
    <cfRule type="cellIs" dxfId="4022" priority="6043" operator="notEqual">
      <formula>115</formula>
    </cfRule>
  </conditionalFormatting>
  <conditionalFormatting sqref="EM45:EN45 EP45:EQ45">
    <cfRule type="containsBlanks" dxfId="4021" priority="6042">
      <formula>LEN(TRIM(EM45))=0</formula>
    </cfRule>
  </conditionalFormatting>
  <conditionalFormatting sqref="EO45">
    <cfRule type="containsBlanks" dxfId="4020" priority="6035">
      <formula>LEN(TRIM(EO45))=0</formula>
    </cfRule>
  </conditionalFormatting>
  <conditionalFormatting sqref="EM45:EN45">
    <cfRule type="cellIs" dxfId="4019" priority="5966" operator="notEqual">
      <formula>115</formula>
    </cfRule>
  </conditionalFormatting>
  <conditionalFormatting sqref="EP45:EQ45">
    <cfRule type="cellIs" dxfId="4018" priority="5965" operator="notEqual">
      <formula>115</formula>
    </cfRule>
  </conditionalFormatting>
  <conditionalFormatting sqref="EM48:EN48 EP48:EQ48">
    <cfRule type="containsBlanks" dxfId="4017" priority="5964">
      <formula>LEN(TRIM(EM48))=0</formula>
    </cfRule>
  </conditionalFormatting>
  <conditionalFormatting sqref="EO48">
    <cfRule type="containsBlanks" dxfId="4016" priority="5957">
      <formula>LEN(TRIM(EO48))=0</formula>
    </cfRule>
  </conditionalFormatting>
  <conditionalFormatting sqref="EM48:EN48">
    <cfRule type="cellIs" dxfId="4015" priority="5888" operator="notEqual">
      <formula>115</formula>
    </cfRule>
  </conditionalFormatting>
  <conditionalFormatting sqref="EP48:EQ48">
    <cfRule type="cellIs" dxfId="4014" priority="5887" operator="notEqual">
      <formula>115</formula>
    </cfRule>
  </conditionalFormatting>
  <conditionalFormatting sqref="EM51:EN51 EP51:EQ51">
    <cfRule type="containsBlanks" dxfId="4013" priority="5886">
      <formula>LEN(TRIM(EM51))=0</formula>
    </cfRule>
  </conditionalFormatting>
  <conditionalFormatting sqref="EO51">
    <cfRule type="containsBlanks" dxfId="4012" priority="5879">
      <formula>LEN(TRIM(EO51))=0</formula>
    </cfRule>
  </conditionalFormatting>
  <conditionalFormatting sqref="EM51:EN51">
    <cfRule type="cellIs" dxfId="4011" priority="5810" operator="notEqual">
      <formula>115</formula>
    </cfRule>
  </conditionalFormatting>
  <conditionalFormatting sqref="EP51:EQ51">
    <cfRule type="cellIs" dxfId="4010" priority="5809" operator="notEqual">
      <formula>115</formula>
    </cfRule>
  </conditionalFormatting>
  <conditionalFormatting sqref="EM54:EN54 EP54:EQ54">
    <cfRule type="containsBlanks" dxfId="4009" priority="5808">
      <formula>LEN(TRIM(EM54))=0</formula>
    </cfRule>
  </conditionalFormatting>
  <conditionalFormatting sqref="EO54">
    <cfRule type="containsBlanks" dxfId="4008" priority="5801">
      <formula>LEN(TRIM(EO54))=0</formula>
    </cfRule>
  </conditionalFormatting>
  <conditionalFormatting sqref="EM54:EN54">
    <cfRule type="cellIs" dxfId="4007" priority="5732" operator="notEqual">
      <formula>115</formula>
    </cfRule>
  </conditionalFormatting>
  <conditionalFormatting sqref="EP54:EQ54">
    <cfRule type="cellIs" dxfId="4006" priority="5731" operator="notEqual">
      <formula>115</formula>
    </cfRule>
  </conditionalFormatting>
  <conditionalFormatting sqref="EM57:EN57 EP57:EQ57">
    <cfRule type="containsBlanks" dxfId="4005" priority="5730">
      <formula>LEN(TRIM(EM57))=0</formula>
    </cfRule>
  </conditionalFormatting>
  <conditionalFormatting sqref="EO57">
    <cfRule type="containsBlanks" dxfId="4004" priority="5723">
      <formula>LEN(TRIM(EO57))=0</formula>
    </cfRule>
  </conditionalFormatting>
  <conditionalFormatting sqref="EM57:EN57">
    <cfRule type="cellIs" dxfId="4003" priority="5654" operator="notEqual">
      <formula>115</formula>
    </cfRule>
  </conditionalFormatting>
  <conditionalFormatting sqref="EP57:EQ57">
    <cfRule type="cellIs" dxfId="4002" priority="5653" operator="notEqual">
      <formula>115</formula>
    </cfRule>
  </conditionalFormatting>
  <conditionalFormatting sqref="EM60:EN60 EP60:EQ60">
    <cfRule type="containsBlanks" dxfId="4001" priority="5652">
      <formula>LEN(TRIM(EM60))=0</formula>
    </cfRule>
  </conditionalFormatting>
  <conditionalFormatting sqref="EO60">
    <cfRule type="containsBlanks" dxfId="4000" priority="5645">
      <formula>LEN(TRIM(EO60))=0</formula>
    </cfRule>
  </conditionalFormatting>
  <conditionalFormatting sqref="EM60:EN60">
    <cfRule type="cellIs" dxfId="3999" priority="5576" operator="notEqual">
      <formula>115</formula>
    </cfRule>
  </conditionalFormatting>
  <conditionalFormatting sqref="EP60:EQ60">
    <cfRule type="cellIs" dxfId="3998" priority="5575" operator="notEqual">
      <formula>115</formula>
    </cfRule>
  </conditionalFormatting>
  <conditionalFormatting sqref="EM63:EN63 EP63:EQ63">
    <cfRule type="containsBlanks" dxfId="3997" priority="5574">
      <formula>LEN(TRIM(EM63))=0</formula>
    </cfRule>
  </conditionalFormatting>
  <conditionalFormatting sqref="EO63">
    <cfRule type="containsBlanks" dxfId="3996" priority="5567">
      <formula>LEN(TRIM(EO63))=0</formula>
    </cfRule>
  </conditionalFormatting>
  <conditionalFormatting sqref="EM63:EN63">
    <cfRule type="cellIs" dxfId="3995" priority="5498" operator="notEqual">
      <formula>115</formula>
    </cfRule>
  </conditionalFormatting>
  <conditionalFormatting sqref="EP63:EQ63">
    <cfRule type="cellIs" dxfId="3994" priority="5497" operator="notEqual">
      <formula>115</formula>
    </cfRule>
  </conditionalFormatting>
  <conditionalFormatting sqref="EM66:EN66 EP66:EQ66">
    <cfRule type="containsBlanks" dxfId="3993" priority="5496">
      <formula>LEN(TRIM(EM66))=0</formula>
    </cfRule>
  </conditionalFormatting>
  <conditionalFormatting sqref="EO66">
    <cfRule type="containsBlanks" dxfId="3992" priority="5489">
      <formula>LEN(TRIM(EO66))=0</formula>
    </cfRule>
  </conditionalFormatting>
  <conditionalFormatting sqref="EM66:EN66">
    <cfRule type="cellIs" dxfId="3991" priority="5420" operator="notEqual">
      <formula>115</formula>
    </cfRule>
  </conditionalFormatting>
  <conditionalFormatting sqref="EP66:EQ66">
    <cfRule type="cellIs" dxfId="3990" priority="5419" operator="notEqual">
      <formula>115</formula>
    </cfRule>
  </conditionalFormatting>
  <conditionalFormatting sqref="EM69:EN69 EP69:EQ69">
    <cfRule type="containsBlanks" dxfId="3989" priority="5418">
      <formula>LEN(TRIM(EM69))=0</formula>
    </cfRule>
  </conditionalFormatting>
  <conditionalFormatting sqref="EO69">
    <cfRule type="containsBlanks" dxfId="3988" priority="5411">
      <formula>LEN(TRIM(EO69))=0</formula>
    </cfRule>
  </conditionalFormatting>
  <conditionalFormatting sqref="EM69:EN69">
    <cfRule type="cellIs" dxfId="3987" priority="5342" operator="notEqual">
      <formula>115</formula>
    </cfRule>
  </conditionalFormatting>
  <conditionalFormatting sqref="EP69:EQ69">
    <cfRule type="cellIs" dxfId="3986" priority="5341" operator="notEqual">
      <formula>115</formula>
    </cfRule>
  </conditionalFormatting>
  <conditionalFormatting sqref="EM72:EN72 EP72:EQ72">
    <cfRule type="containsBlanks" dxfId="3985" priority="5340">
      <formula>LEN(TRIM(EM72))=0</formula>
    </cfRule>
  </conditionalFormatting>
  <conditionalFormatting sqref="EO72">
    <cfRule type="containsBlanks" dxfId="3984" priority="5333">
      <formula>LEN(TRIM(EO72))=0</formula>
    </cfRule>
  </conditionalFormatting>
  <conditionalFormatting sqref="EM72:EN72">
    <cfRule type="cellIs" dxfId="3983" priority="5264" operator="notEqual">
      <formula>115</formula>
    </cfRule>
  </conditionalFormatting>
  <conditionalFormatting sqref="EP72:EQ72">
    <cfRule type="cellIs" dxfId="3982" priority="5263" operator="notEqual">
      <formula>115</formula>
    </cfRule>
  </conditionalFormatting>
  <conditionalFormatting sqref="EM75:EN75 EP75:EQ75">
    <cfRule type="containsBlanks" dxfId="3981" priority="5262">
      <formula>LEN(TRIM(EM75))=0</formula>
    </cfRule>
  </conditionalFormatting>
  <conditionalFormatting sqref="EO75">
    <cfRule type="containsBlanks" dxfId="3980" priority="5255">
      <formula>LEN(TRIM(EO75))=0</formula>
    </cfRule>
  </conditionalFormatting>
  <conditionalFormatting sqref="EM75:EN75">
    <cfRule type="cellIs" dxfId="3979" priority="5186" operator="notEqual">
      <formula>115</formula>
    </cfRule>
  </conditionalFormatting>
  <conditionalFormatting sqref="EP75:EQ75">
    <cfRule type="cellIs" dxfId="3978" priority="5185" operator="notEqual">
      <formula>115</formula>
    </cfRule>
  </conditionalFormatting>
  <conditionalFormatting sqref="C11:G11 J11:K11 M11:N11 Q11:R11 T11:U11 X11:Y11 AA11:AB11 AE11:AF11 AH11:AI11 AL11:AM11 AO11:AP11">
    <cfRule type="containsBlanks" dxfId="3977" priority="5151">
      <formula>LEN(TRIM(C11))=0</formula>
    </cfRule>
  </conditionalFormatting>
  <conditionalFormatting sqref="H11:I11">
    <cfRule type="containsBlanks" dxfId="3976" priority="5150">
      <formula>LEN(TRIM(H11))=0</formula>
    </cfRule>
  </conditionalFormatting>
  <conditionalFormatting sqref="L11">
    <cfRule type="containsBlanks" dxfId="3975" priority="5149">
      <formula>LEN(TRIM(L11))=0</formula>
    </cfRule>
  </conditionalFormatting>
  <conditionalFormatting sqref="S11">
    <cfRule type="containsBlanks" dxfId="3974" priority="5148">
      <formula>LEN(TRIM(S11))=0</formula>
    </cfRule>
  </conditionalFormatting>
  <conditionalFormatting sqref="AS11:AT11 AV11:AW11">
    <cfRule type="containsBlanks" dxfId="3973" priority="5144">
      <formula>LEN(TRIM(AS11))=0</formula>
    </cfRule>
  </conditionalFormatting>
  <conditionalFormatting sqref="CB11:CC11 CE11:CF11">
    <cfRule type="containsBlanks" dxfId="3972" priority="5138">
      <formula>LEN(TRIM(CB11))=0</formula>
    </cfRule>
  </conditionalFormatting>
  <conditionalFormatting sqref="CI11:CJ11 CL11:CM11 CP11:CQ11 CS11:CT11">
    <cfRule type="containsBlanks" dxfId="3971" priority="5135">
      <formula>LEN(TRIM(CI11))=0</formula>
    </cfRule>
  </conditionalFormatting>
  <conditionalFormatting sqref="CW11">
    <cfRule type="containsBlanks" dxfId="3970" priority="5132">
      <formula>LEN(TRIM(CW11))=0</formula>
    </cfRule>
  </conditionalFormatting>
  <conditionalFormatting sqref="O11:P11">
    <cfRule type="containsBlanks" dxfId="3969" priority="5130">
      <formula>LEN(TRIM(O11))=0</formula>
    </cfRule>
  </conditionalFormatting>
  <conditionalFormatting sqref="V11:W11">
    <cfRule type="containsBlanks" dxfId="3968" priority="5129">
      <formula>LEN(TRIM(V11))=0</formula>
    </cfRule>
  </conditionalFormatting>
  <conditionalFormatting sqref="AC11:AD11">
    <cfRule type="containsBlanks" dxfId="3967" priority="5128">
      <formula>LEN(TRIM(AC11))=0</formula>
    </cfRule>
  </conditionalFormatting>
  <conditionalFormatting sqref="AJ11:AK11">
    <cfRule type="containsBlanks" dxfId="3966" priority="5127">
      <formula>LEN(TRIM(AJ11))=0</formula>
    </cfRule>
  </conditionalFormatting>
  <conditionalFormatting sqref="AQ11:AR11">
    <cfRule type="containsBlanks" dxfId="3965" priority="5126">
      <formula>LEN(TRIM(AQ11))=0</formula>
    </cfRule>
  </conditionalFormatting>
  <conditionalFormatting sqref="AX11:AY11">
    <cfRule type="containsBlanks" dxfId="3964" priority="5125">
      <formula>LEN(TRIM(AX11))=0</formula>
    </cfRule>
  </conditionalFormatting>
  <conditionalFormatting sqref="BE11:BF11">
    <cfRule type="containsBlanks" dxfId="3963" priority="5124">
      <formula>LEN(TRIM(BE11))=0</formula>
    </cfRule>
  </conditionalFormatting>
  <conditionalFormatting sqref="BL11:BM11">
    <cfRule type="containsBlanks" dxfId="3962" priority="5123">
      <formula>LEN(TRIM(BL11))=0</formula>
    </cfRule>
  </conditionalFormatting>
  <conditionalFormatting sqref="BS11:BT11">
    <cfRule type="containsBlanks" dxfId="3961" priority="5122">
      <formula>LEN(TRIM(BS11))=0</formula>
    </cfRule>
  </conditionalFormatting>
  <conditionalFormatting sqref="BZ11:CA11">
    <cfRule type="containsBlanks" dxfId="3960" priority="5121">
      <formula>LEN(TRIM(BZ11))=0</formula>
    </cfRule>
  </conditionalFormatting>
  <conditionalFormatting sqref="CG11:CH11">
    <cfRule type="containsBlanks" dxfId="3959" priority="5120">
      <formula>LEN(TRIM(CG11))=0</formula>
    </cfRule>
  </conditionalFormatting>
  <conditionalFormatting sqref="CN11:CO11">
    <cfRule type="containsBlanks" dxfId="3958" priority="5119">
      <formula>LEN(TRIM(CN11))=0</formula>
    </cfRule>
  </conditionalFormatting>
  <conditionalFormatting sqref="CU11:CV11">
    <cfRule type="containsBlanks" dxfId="3957" priority="5118">
      <formula>LEN(TRIM(CU11))=0</formula>
    </cfRule>
  </conditionalFormatting>
  <conditionalFormatting sqref="C14:G14 J14:K14 M14:N14 Q14:R14 T14:U14 X14:Y14 AA14:AB14 AE14:AF14 AH14:AI14 AL14:AM14 AO14:AP14">
    <cfRule type="containsBlanks" dxfId="3956" priority="5085">
      <formula>LEN(TRIM(C14))=0</formula>
    </cfRule>
  </conditionalFormatting>
  <conditionalFormatting sqref="H14:I14">
    <cfRule type="containsBlanks" dxfId="3955" priority="5084">
      <formula>LEN(TRIM(H14))=0</formula>
    </cfRule>
  </conditionalFormatting>
  <conditionalFormatting sqref="L14">
    <cfRule type="containsBlanks" dxfId="3954" priority="5083">
      <formula>LEN(TRIM(L14))=0</formula>
    </cfRule>
  </conditionalFormatting>
  <conditionalFormatting sqref="S14">
    <cfRule type="containsBlanks" dxfId="3953" priority="5082">
      <formula>LEN(TRIM(S14))=0</formula>
    </cfRule>
  </conditionalFormatting>
  <conditionalFormatting sqref="AS14:AT14 AV14:AW14">
    <cfRule type="containsBlanks" dxfId="3952" priority="5078">
      <formula>LEN(TRIM(AS14))=0</formula>
    </cfRule>
  </conditionalFormatting>
  <conditionalFormatting sqref="CB14:CC14 CE14:CF14">
    <cfRule type="containsBlanks" dxfId="3951" priority="5072">
      <formula>LEN(TRIM(CB14))=0</formula>
    </cfRule>
  </conditionalFormatting>
  <conditionalFormatting sqref="CI14:CJ14 CL14:CM14 CP14:CQ14 CS14:CT14">
    <cfRule type="containsBlanks" dxfId="3950" priority="5069">
      <formula>LEN(TRIM(CI14))=0</formula>
    </cfRule>
  </conditionalFormatting>
  <conditionalFormatting sqref="CW14">
    <cfRule type="containsBlanks" dxfId="3949" priority="5066">
      <formula>LEN(TRIM(CW14))=0</formula>
    </cfRule>
  </conditionalFormatting>
  <conditionalFormatting sqref="O14:P14">
    <cfRule type="containsBlanks" dxfId="3948" priority="5064">
      <formula>LEN(TRIM(O14))=0</formula>
    </cfRule>
  </conditionalFormatting>
  <conditionalFormatting sqref="V14:W14">
    <cfRule type="containsBlanks" dxfId="3947" priority="5063">
      <formula>LEN(TRIM(V14))=0</formula>
    </cfRule>
  </conditionalFormatting>
  <conditionalFormatting sqref="AC14:AD14">
    <cfRule type="containsBlanks" dxfId="3946" priority="5062">
      <formula>LEN(TRIM(AC14))=0</formula>
    </cfRule>
  </conditionalFormatting>
  <conditionalFormatting sqref="AJ14:AK14">
    <cfRule type="containsBlanks" dxfId="3945" priority="5061">
      <formula>LEN(TRIM(AJ14))=0</formula>
    </cfRule>
  </conditionalFormatting>
  <conditionalFormatting sqref="AQ14:AR14">
    <cfRule type="containsBlanks" dxfId="3944" priority="5060">
      <formula>LEN(TRIM(AQ14))=0</formula>
    </cfRule>
  </conditionalFormatting>
  <conditionalFormatting sqref="AX14:AY14">
    <cfRule type="containsBlanks" dxfId="3943" priority="5059">
      <formula>LEN(TRIM(AX14))=0</formula>
    </cfRule>
  </conditionalFormatting>
  <conditionalFormatting sqref="BE14:BF14">
    <cfRule type="containsBlanks" dxfId="3942" priority="5058">
      <formula>LEN(TRIM(BE14))=0</formula>
    </cfRule>
  </conditionalFormatting>
  <conditionalFormatting sqref="BL14:BM14">
    <cfRule type="containsBlanks" dxfId="3941" priority="5057">
      <formula>LEN(TRIM(BL14))=0</formula>
    </cfRule>
  </conditionalFormatting>
  <conditionalFormatting sqref="BS14:BT14">
    <cfRule type="containsBlanks" dxfId="3940" priority="5056">
      <formula>LEN(TRIM(BS14))=0</formula>
    </cfRule>
  </conditionalFormatting>
  <conditionalFormatting sqref="BZ14:CA14">
    <cfRule type="containsBlanks" dxfId="3939" priority="5055">
      <formula>LEN(TRIM(BZ14))=0</formula>
    </cfRule>
  </conditionalFormatting>
  <conditionalFormatting sqref="CG14:CH14">
    <cfRule type="containsBlanks" dxfId="3938" priority="5054">
      <formula>LEN(TRIM(CG14))=0</formula>
    </cfRule>
  </conditionalFormatting>
  <conditionalFormatting sqref="CN14:CO14">
    <cfRule type="containsBlanks" dxfId="3937" priority="5053">
      <formula>LEN(TRIM(CN14))=0</formula>
    </cfRule>
  </conditionalFormatting>
  <conditionalFormatting sqref="CU14:CV14">
    <cfRule type="containsBlanks" dxfId="3936" priority="5052">
      <formula>LEN(TRIM(CU14))=0</formula>
    </cfRule>
  </conditionalFormatting>
  <conditionalFormatting sqref="C17:G17 J17:K17 M17:N17 Q17:R17 T17:U17 X17:Y17 AA17:AB17 AE17:AF17 AH17:AI17 AL17:AM17 AO17:AP17">
    <cfRule type="containsBlanks" dxfId="3935" priority="5019">
      <formula>LEN(TRIM(C17))=0</formula>
    </cfRule>
  </conditionalFormatting>
  <conditionalFormatting sqref="H17:I17">
    <cfRule type="containsBlanks" dxfId="3934" priority="5018">
      <formula>LEN(TRIM(H17))=0</formula>
    </cfRule>
  </conditionalFormatting>
  <conditionalFormatting sqref="L17">
    <cfRule type="containsBlanks" dxfId="3933" priority="5017">
      <formula>LEN(TRIM(L17))=0</formula>
    </cfRule>
  </conditionalFormatting>
  <conditionalFormatting sqref="S17">
    <cfRule type="containsBlanks" dxfId="3932" priority="5016">
      <formula>LEN(TRIM(S17))=0</formula>
    </cfRule>
  </conditionalFormatting>
  <conditionalFormatting sqref="AS17:AT17 AV17:AW17">
    <cfRule type="containsBlanks" dxfId="3931" priority="5012">
      <formula>LEN(TRIM(AS17))=0</formula>
    </cfRule>
  </conditionalFormatting>
  <conditionalFormatting sqref="CB17:CC17 CE17:CF17">
    <cfRule type="containsBlanks" dxfId="3930" priority="5006">
      <formula>LEN(TRIM(CB17))=0</formula>
    </cfRule>
  </conditionalFormatting>
  <conditionalFormatting sqref="CI17:CJ17 CL17:CM17 CP17:CQ17 CS17:CT17">
    <cfRule type="containsBlanks" dxfId="3929" priority="5003">
      <formula>LEN(TRIM(CI17))=0</formula>
    </cfRule>
  </conditionalFormatting>
  <conditionalFormatting sqref="CW17">
    <cfRule type="containsBlanks" dxfId="3928" priority="5000">
      <formula>LEN(TRIM(CW17))=0</formula>
    </cfRule>
  </conditionalFormatting>
  <conditionalFormatting sqref="O17:P17">
    <cfRule type="containsBlanks" dxfId="3927" priority="4998">
      <formula>LEN(TRIM(O17))=0</formula>
    </cfRule>
  </conditionalFormatting>
  <conditionalFormatting sqref="V17:W17">
    <cfRule type="containsBlanks" dxfId="3926" priority="4997">
      <formula>LEN(TRIM(V17))=0</formula>
    </cfRule>
  </conditionalFormatting>
  <conditionalFormatting sqref="AC17:AD17">
    <cfRule type="containsBlanks" dxfId="3925" priority="4996">
      <formula>LEN(TRIM(AC17))=0</formula>
    </cfRule>
  </conditionalFormatting>
  <conditionalFormatting sqref="AJ17:AK17">
    <cfRule type="containsBlanks" dxfId="3924" priority="4995">
      <formula>LEN(TRIM(AJ17))=0</formula>
    </cfRule>
  </conditionalFormatting>
  <conditionalFormatting sqref="AQ17:AR17">
    <cfRule type="containsBlanks" dxfId="3923" priority="4994">
      <formula>LEN(TRIM(AQ17))=0</formula>
    </cfRule>
  </conditionalFormatting>
  <conditionalFormatting sqref="AX17:AY17">
    <cfRule type="containsBlanks" dxfId="3922" priority="4993">
      <formula>LEN(TRIM(AX17))=0</formula>
    </cfRule>
  </conditionalFormatting>
  <conditionalFormatting sqref="BE17:BF17">
    <cfRule type="containsBlanks" dxfId="3921" priority="4992">
      <formula>LEN(TRIM(BE17))=0</formula>
    </cfRule>
  </conditionalFormatting>
  <conditionalFormatting sqref="BL17:BM17">
    <cfRule type="containsBlanks" dxfId="3920" priority="4991">
      <formula>LEN(TRIM(BL17))=0</formula>
    </cfRule>
  </conditionalFormatting>
  <conditionalFormatting sqref="BS17:BT17">
    <cfRule type="containsBlanks" dxfId="3919" priority="4990">
      <formula>LEN(TRIM(BS17))=0</formula>
    </cfRule>
  </conditionalFormatting>
  <conditionalFormatting sqref="BZ17:CA17">
    <cfRule type="containsBlanks" dxfId="3918" priority="4989">
      <formula>LEN(TRIM(BZ17))=0</formula>
    </cfRule>
  </conditionalFormatting>
  <conditionalFormatting sqref="CG17:CH17">
    <cfRule type="containsBlanks" dxfId="3917" priority="4988">
      <formula>LEN(TRIM(CG17))=0</formula>
    </cfRule>
  </conditionalFormatting>
  <conditionalFormatting sqref="CN17:CO17">
    <cfRule type="containsBlanks" dxfId="3916" priority="4987">
      <formula>LEN(TRIM(CN17))=0</formula>
    </cfRule>
  </conditionalFormatting>
  <conditionalFormatting sqref="CU17:CV17">
    <cfRule type="containsBlanks" dxfId="3915" priority="4986">
      <formula>LEN(TRIM(CU17))=0</formula>
    </cfRule>
  </conditionalFormatting>
  <conditionalFormatting sqref="C20:G20 J20:K20 M20:N20 Q20:R20 T20:U20 X20:Y20 AA20:AB20 AE20:AF20 AH20:AI20 AL20:AM20 AO20:AP20">
    <cfRule type="containsBlanks" dxfId="3914" priority="4953">
      <formula>LEN(TRIM(C20))=0</formula>
    </cfRule>
  </conditionalFormatting>
  <conditionalFormatting sqref="H20:I20">
    <cfRule type="containsBlanks" dxfId="3913" priority="4952">
      <formula>LEN(TRIM(H20))=0</formula>
    </cfRule>
  </conditionalFormatting>
  <conditionalFormatting sqref="L20">
    <cfRule type="containsBlanks" dxfId="3912" priority="4951">
      <formula>LEN(TRIM(L20))=0</formula>
    </cfRule>
  </conditionalFormatting>
  <conditionalFormatting sqref="S20">
    <cfRule type="containsBlanks" dxfId="3911" priority="4950">
      <formula>LEN(TRIM(S20))=0</formula>
    </cfRule>
  </conditionalFormatting>
  <conditionalFormatting sqref="AS20:AT20 AV20:AW20">
    <cfRule type="containsBlanks" dxfId="3910" priority="4946">
      <formula>LEN(TRIM(AS20))=0</formula>
    </cfRule>
  </conditionalFormatting>
  <conditionalFormatting sqref="CB20:CC20 CE20:CF20">
    <cfRule type="containsBlanks" dxfId="3909" priority="4940">
      <formula>LEN(TRIM(CB20))=0</formula>
    </cfRule>
  </conditionalFormatting>
  <conditionalFormatting sqref="CI20:CJ20 CL20:CM20 CP20:CQ20 CS20:CT20">
    <cfRule type="containsBlanks" dxfId="3908" priority="4937">
      <formula>LEN(TRIM(CI20))=0</formula>
    </cfRule>
  </conditionalFormatting>
  <conditionalFormatting sqref="CW20">
    <cfRule type="containsBlanks" dxfId="3907" priority="4934">
      <formula>LEN(TRIM(CW20))=0</formula>
    </cfRule>
  </conditionalFormatting>
  <conditionalFormatting sqref="O20:P20">
    <cfRule type="containsBlanks" dxfId="3906" priority="4932">
      <formula>LEN(TRIM(O20))=0</formula>
    </cfRule>
  </conditionalFormatting>
  <conditionalFormatting sqref="V20:W20">
    <cfRule type="containsBlanks" dxfId="3905" priority="4931">
      <formula>LEN(TRIM(V20))=0</formula>
    </cfRule>
  </conditionalFormatting>
  <conditionalFormatting sqref="AC20:AD20">
    <cfRule type="containsBlanks" dxfId="3904" priority="4930">
      <formula>LEN(TRIM(AC20))=0</formula>
    </cfRule>
  </conditionalFormatting>
  <conditionalFormatting sqref="AJ20:AK20">
    <cfRule type="containsBlanks" dxfId="3903" priority="4929">
      <formula>LEN(TRIM(AJ20))=0</formula>
    </cfRule>
  </conditionalFormatting>
  <conditionalFormatting sqref="AQ20:AR20">
    <cfRule type="containsBlanks" dxfId="3902" priority="4928">
      <formula>LEN(TRIM(AQ20))=0</formula>
    </cfRule>
  </conditionalFormatting>
  <conditionalFormatting sqref="AX20:AY20">
    <cfRule type="containsBlanks" dxfId="3901" priority="4927">
      <formula>LEN(TRIM(AX20))=0</formula>
    </cfRule>
  </conditionalFormatting>
  <conditionalFormatting sqref="BE20:BF20">
    <cfRule type="containsBlanks" dxfId="3900" priority="4926">
      <formula>LEN(TRIM(BE20))=0</formula>
    </cfRule>
  </conditionalFormatting>
  <conditionalFormatting sqref="BL20:BM20">
    <cfRule type="containsBlanks" dxfId="3899" priority="4925">
      <formula>LEN(TRIM(BL20))=0</formula>
    </cfRule>
  </conditionalFormatting>
  <conditionalFormatting sqref="BS20:BT20">
    <cfRule type="containsBlanks" dxfId="3898" priority="4924">
      <formula>LEN(TRIM(BS20))=0</formula>
    </cfRule>
  </conditionalFormatting>
  <conditionalFormatting sqref="BZ20:CA20">
    <cfRule type="containsBlanks" dxfId="3897" priority="4923">
      <formula>LEN(TRIM(BZ20))=0</formula>
    </cfRule>
  </conditionalFormatting>
  <conditionalFormatting sqref="CG20:CH20">
    <cfRule type="containsBlanks" dxfId="3896" priority="4922">
      <formula>LEN(TRIM(CG20))=0</formula>
    </cfRule>
  </conditionalFormatting>
  <conditionalFormatting sqref="CN20:CO20">
    <cfRule type="containsBlanks" dxfId="3895" priority="4921">
      <formula>LEN(TRIM(CN20))=0</formula>
    </cfRule>
  </conditionalFormatting>
  <conditionalFormatting sqref="CU20:CV20">
    <cfRule type="containsBlanks" dxfId="3894" priority="4920">
      <formula>LEN(TRIM(CU20))=0</formula>
    </cfRule>
  </conditionalFormatting>
  <conditionalFormatting sqref="C23:G23 J23:K23 M23:N23 Q23:R23 T23:U23 X23:Y23 AA23:AB23 AE23:AF23 AH23:AI23 AL23:AM23 AO23:AP23">
    <cfRule type="containsBlanks" dxfId="3893" priority="4887">
      <formula>LEN(TRIM(C23))=0</formula>
    </cfRule>
  </conditionalFormatting>
  <conditionalFormatting sqref="H23:I23">
    <cfRule type="containsBlanks" dxfId="3892" priority="4886">
      <formula>LEN(TRIM(H23))=0</formula>
    </cfRule>
  </conditionalFormatting>
  <conditionalFormatting sqref="L23">
    <cfRule type="containsBlanks" dxfId="3891" priority="4885">
      <formula>LEN(TRIM(L23))=0</formula>
    </cfRule>
  </conditionalFormatting>
  <conditionalFormatting sqref="S23">
    <cfRule type="containsBlanks" dxfId="3890" priority="4884">
      <formula>LEN(TRIM(S23))=0</formula>
    </cfRule>
  </conditionalFormatting>
  <conditionalFormatting sqref="AS23:AT23 AV23:AW23">
    <cfRule type="containsBlanks" dxfId="3889" priority="4880">
      <formula>LEN(TRIM(AS23))=0</formula>
    </cfRule>
  </conditionalFormatting>
  <conditionalFormatting sqref="CB23:CC23 CE23:CF23">
    <cfRule type="containsBlanks" dxfId="3888" priority="4874">
      <formula>LEN(TRIM(CB23))=0</formula>
    </cfRule>
  </conditionalFormatting>
  <conditionalFormatting sqref="CI23:CJ23 CL23:CM23 CP23:CQ23 CS23:CT23">
    <cfRule type="containsBlanks" dxfId="3887" priority="4871">
      <formula>LEN(TRIM(CI23))=0</formula>
    </cfRule>
  </conditionalFormatting>
  <conditionalFormatting sqref="CW23:CX23">
    <cfRule type="containsBlanks" dxfId="3886" priority="4868">
      <formula>LEN(TRIM(CW23))=0</formula>
    </cfRule>
  </conditionalFormatting>
  <conditionalFormatting sqref="O23:P23">
    <cfRule type="containsBlanks" dxfId="3885" priority="4866">
      <formula>LEN(TRIM(O23))=0</formula>
    </cfRule>
  </conditionalFormatting>
  <conditionalFormatting sqref="V23:W23">
    <cfRule type="containsBlanks" dxfId="3884" priority="4865">
      <formula>LEN(TRIM(V23))=0</formula>
    </cfRule>
  </conditionalFormatting>
  <conditionalFormatting sqref="AC23:AD23">
    <cfRule type="containsBlanks" dxfId="3883" priority="4864">
      <formula>LEN(TRIM(AC23))=0</formula>
    </cfRule>
  </conditionalFormatting>
  <conditionalFormatting sqref="AJ23:AK23">
    <cfRule type="containsBlanks" dxfId="3882" priority="4863">
      <formula>LEN(TRIM(AJ23))=0</formula>
    </cfRule>
  </conditionalFormatting>
  <conditionalFormatting sqref="AQ23:AR23">
    <cfRule type="containsBlanks" dxfId="3881" priority="4862">
      <formula>LEN(TRIM(AQ23))=0</formula>
    </cfRule>
  </conditionalFormatting>
  <conditionalFormatting sqref="AX23:AY23">
    <cfRule type="containsBlanks" dxfId="3880" priority="4861">
      <formula>LEN(TRIM(AX23))=0</formula>
    </cfRule>
  </conditionalFormatting>
  <conditionalFormatting sqref="BE23:BF23">
    <cfRule type="containsBlanks" dxfId="3879" priority="4860">
      <formula>LEN(TRIM(BE23))=0</formula>
    </cfRule>
  </conditionalFormatting>
  <conditionalFormatting sqref="BL23:BM23">
    <cfRule type="containsBlanks" dxfId="3878" priority="4859">
      <formula>LEN(TRIM(BL23))=0</formula>
    </cfRule>
  </conditionalFormatting>
  <conditionalFormatting sqref="BS23:BT23">
    <cfRule type="containsBlanks" dxfId="3877" priority="4858">
      <formula>LEN(TRIM(BS23))=0</formula>
    </cfRule>
  </conditionalFormatting>
  <conditionalFormatting sqref="BZ23:CA23">
    <cfRule type="containsBlanks" dxfId="3876" priority="4857">
      <formula>LEN(TRIM(BZ23))=0</formula>
    </cfRule>
  </conditionalFormatting>
  <conditionalFormatting sqref="CG23:CH23">
    <cfRule type="containsBlanks" dxfId="3875" priority="4856">
      <formula>LEN(TRIM(CG23))=0</formula>
    </cfRule>
  </conditionalFormatting>
  <conditionalFormatting sqref="CN23:CO23">
    <cfRule type="containsBlanks" dxfId="3874" priority="4855">
      <formula>LEN(TRIM(CN23))=0</formula>
    </cfRule>
  </conditionalFormatting>
  <conditionalFormatting sqref="CU23:CV23">
    <cfRule type="containsBlanks" dxfId="3873" priority="4854">
      <formula>LEN(TRIM(CU23))=0</formula>
    </cfRule>
  </conditionalFormatting>
  <conditionalFormatting sqref="C26:G26 J26:K26 M26:N26 Q26:R26 T26:U26 X26:Y26 AA26:AB26 AE26:AF26 AH26:AI26 AL26:AM26 AO26:AP26">
    <cfRule type="containsBlanks" dxfId="3872" priority="4821">
      <formula>LEN(TRIM(C26))=0</formula>
    </cfRule>
  </conditionalFormatting>
  <conditionalFormatting sqref="H26:I26">
    <cfRule type="containsBlanks" dxfId="3871" priority="4820">
      <formula>LEN(TRIM(H26))=0</formula>
    </cfRule>
  </conditionalFormatting>
  <conditionalFormatting sqref="L26">
    <cfRule type="containsBlanks" dxfId="3870" priority="4819">
      <formula>LEN(TRIM(L26))=0</formula>
    </cfRule>
  </conditionalFormatting>
  <conditionalFormatting sqref="S26">
    <cfRule type="containsBlanks" dxfId="3869" priority="4818">
      <formula>LEN(TRIM(S26))=0</formula>
    </cfRule>
  </conditionalFormatting>
  <conditionalFormatting sqref="AS26:AT26 AV26:AW26">
    <cfRule type="containsBlanks" dxfId="3868" priority="4814">
      <formula>LEN(TRIM(AS26))=0</formula>
    </cfRule>
  </conditionalFormatting>
  <conditionalFormatting sqref="CB26:CC26 CE26:CF26">
    <cfRule type="containsBlanks" dxfId="3867" priority="4808">
      <formula>LEN(TRIM(CB26))=0</formula>
    </cfRule>
  </conditionalFormatting>
  <conditionalFormatting sqref="CI26:CJ26 CL26:CM26 CP26:CQ26 CS26:CT26">
    <cfRule type="containsBlanks" dxfId="3866" priority="4805">
      <formula>LEN(TRIM(CI26))=0</formula>
    </cfRule>
  </conditionalFormatting>
  <conditionalFormatting sqref="CW26:CX26">
    <cfRule type="containsBlanks" dxfId="3865" priority="4802">
      <formula>LEN(TRIM(CW26))=0</formula>
    </cfRule>
  </conditionalFormatting>
  <conditionalFormatting sqref="O26:P26">
    <cfRule type="containsBlanks" dxfId="3864" priority="4800">
      <formula>LEN(TRIM(O26))=0</formula>
    </cfRule>
  </conditionalFormatting>
  <conditionalFormatting sqref="V26:W26">
    <cfRule type="containsBlanks" dxfId="3863" priority="4799">
      <formula>LEN(TRIM(V26))=0</formula>
    </cfRule>
  </conditionalFormatting>
  <conditionalFormatting sqref="AC26:AD26">
    <cfRule type="containsBlanks" dxfId="3862" priority="4798">
      <formula>LEN(TRIM(AC26))=0</formula>
    </cfRule>
  </conditionalFormatting>
  <conditionalFormatting sqref="AJ26:AK26">
    <cfRule type="containsBlanks" dxfId="3861" priority="4797">
      <formula>LEN(TRIM(AJ26))=0</formula>
    </cfRule>
  </conditionalFormatting>
  <conditionalFormatting sqref="AQ26:AR26">
    <cfRule type="containsBlanks" dxfId="3860" priority="4796">
      <formula>LEN(TRIM(AQ26))=0</formula>
    </cfRule>
  </conditionalFormatting>
  <conditionalFormatting sqref="AX26:AY26">
    <cfRule type="containsBlanks" dxfId="3859" priority="4795">
      <formula>LEN(TRIM(AX26))=0</formula>
    </cfRule>
  </conditionalFormatting>
  <conditionalFormatting sqref="BE26:BF26">
    <cfRule type="containsBlanks" dxfId="3858" priority="4794">
      <formula>LEN(TRIM(BE26))=0</formula>
    </cfRule>
  </conditionalFormatting>
  <conditionalFormatting sqref="BL26:BM26">
    <cfRule type="containsBlanks" dxfId="3857" priority="4793">
      <formula>LEN(TRIM(BL26))=0</formula>
    </cfRule>
  </conditionalFormatting>
  <conditionalFormatting sqref="BS26:BT26">
    <cfRule type="containsBlanks" dxfId="3856" priority="4792">
      <formula>LEN(TRIM(BS26))=0</formula>
    </cfRule>
  </conditionalFormatting>
  <conditionalFormatting sqref="BZ26:CA26">
    <cfRule type="containsBlanks" dxfId="3855" priority="4791">
      <formula>LEN(TRIM(BZ26))=0</formula>
    </cfRule>
  </conditionalFormatting>
  <conditionalFormatting sqref="CG26:CH26">
    <cfRule type="containsBlanks" dxfId="3854" priority="4790">
      <formula>LEN(TRIM(CG26))=0</formula>
    </cfRule>
  </conditionalFormatting>
  <conditionalFormatting sqref="CN26:CO26">
    <cfRule type="containsBlanks" dxfId="3853" priority="4789">
      <formula>LEN(TRIM(CN26))=0</formula>
    </cfRule>
  </conditionalFormatting>
  <conditionalFormatting sqref="CU26:CV26">
    <cfRule type="containsBlanks" dxfId="3852" priority="4788">
      <formula>LEN(TRIM(CU26))=0</formula>
    </cfRule>
  </conditionalFormatting>
  <conditionalFormatting sqref="C29:G29 J29:K29 M29:N29 Q29:R29 T29:U29 X29:Y29 AA29:AB29 AE29:AF29 AH29:AI29 AL29:AM29 AO29:AP29">
    <cfRule type="containsBlanks" dxfId="3851" priority="4755">
      <formula>LEN(TRIM(C29))=0</formula>
    </cfRule>
  </conditionalFormatting>
  <conditionalFormatting sqref="H29:I29">
    <cfRule type="containsBlanks" dxfId="3850" priority="4754">
      <formula>LEN(TRIM(H29))=0</formula>
    </cfRule>
  </conditionalFormatting>
  <conditionalFormatting sqref="L29">
    <cfRule type="containsBlanks" dxfId="3849" priority="4753">
      <formula>LEN(TRIM(L29))=0</formula>
    </cfRule>
  </conditionalFormatting>
  <conditionalFormatting sqref="S29">
    <cfRule type="containsBlanks" dxfId="3848" priority="4752">
      <formula>LEN(TRIM(S29))=0</formula>
    </cfRule>
  </conditionalFormatting>
  <conditionalFormatting sqref="AS29:AT29 AV29:AW29">
    <cfRule type="containsBlanks" dxfId="3847" priority="4748">
      <formula>LEN(TRIM(AS29))=0</formula>
    </cfRule>
  </conditionalFormatting>
  <conditionalFormatting sqref="CB29:CC29 CE29:CF29">
    <cfRule type="containsBlanks" dxfId="3846" priority="4742">
      <formula>LEN(TRIM(CB29))=0</formula>
    </cfRule>
  </conditionalFormatting>
  <conditionalFormatting sqref="CI29:CJ29 CL29:CM29 CP29:CQ29 CS29:CT29">
    <cfRule type="containsBlanks" dxfId="3845" priority="4739">
      <formula>LEN(TRIM(CI29))=0</formula>
    </cfRule>
  </conditionalFormatting>
  <conditionalFormatting sqref="CW29:CX29">
    <cfRule type="containsBlanks" dxfId="3844" priority="4736">
      <formula>LEN(TRIM(CW29))=0</formula>
    </cfRule>
  </conditionalFormatting>
  <conditionalFormatting sqref="O29:P29">
    <cfRule type="containsBlanks" dxfId="3843" priority="4734">
      <formula>LEN(TRIM(O29))=0</formula>
    </cfRule>
  </conditionalFormatting>
  <conditionalFormatting sqref="V29:W29">
    <cfRule type="containsBlanks" dxfId="3842" priority="4733">
      <formula>LEN(TRIM(V29))=0</formula>
    </cfRule>
  </conditionalFormatting>
  <conditionalFormatting sqref="AC29:AD29">
    <cfRule type="containsBlanks" dxfId="3841" priority="4732">
      <formula>LEN(TRIM(AC29))=0</formula>
    </cfRule>
  </conditionalFormatting>
  <conditionalFormatting sqref="AJ29:AK29">
    <cfRule type="containsBlanks" dxfId="3840" priority="4731">
      <formula>LEN(TRIM(AJ29))=0</formula>
    </cfRule>
  </conditionalFormatting>
  <conditionalFormatting sqref="AQ29:AR29">
    <cfRule type="containsBlanks" dxfId="3839" priority="4730">
      <formula>LEN(TRIM(AQ29))=0</formula>
    </cfRule>
  </conditionalFormatting>
  <conditionalFormatting sqref="AX29:AY29">
    <cfRule type="containsBlanks" dxfId="3838" priority="4729">
      <formula>LEN(TRIM(AX29))=0</formula>
    </cfRule>
  </conditionalFormatting>
  <conditionalFormatting sqref="BE29:BF29">
    <cfRule type="containsBlanks" dxfId="3837" priority="4728">
      <formula>LEN(TRIM(BE29))=0</formula>
    </cfRule>
  </conditionalFormatting>
  <conditionalFormatting sqref="BL29:BM29">
    <cfRule type="containsBlanks" dxfId="3836" priority="4727">
      <formula>LEN(TRIM(BL29))=0</formula>
    </cfRule>
  </conditionalFormatting>
  <conditionalFormatting sqref="BS29:BT29">
    <cfRule type="containsBlanks" dxfId="3835" priority="4726">
      <formula>LEN(TRIM(BS29))=0</formula>
    </cfRule>
  </conditionalFormatting>
  <conditionalFormatting sqref="BZ29:CA29">
    <cfRule type="containsBlanks" dxfId="3834" priority="4725">
      <formula>LEN(TRIM(BZ29))=0</formula>
    </cfRule>
  </conditionalFormatting>
  <conditionalFormatting sqref="CG29:CH29">
    <cfRule type="containsBlanks" dxfId="3833" priority="4724">
      <formula>LEN(TRIM(CG29))=0</formula>
    </cfRule>
  </conditionalFormatting>
  <conditionalFormatting sqref="CN29:CO29">
    <cfRule type="containsBlanks" dxfId="3832" priority="4723">
      <formula>LEN(TRIM(CN29))=0</formula>
    </cfRule>
  </conditionalFormatting>
  <conditionalFormatting sqref="CU29:CV29">
    <cfRule type="containsBlanks" dxfId="3831" priority="4722">
      <formula>LEN(TRIM(CU29))=0</formula>
    </cfRule>
  </conditionalFormatting>
  <conditionalFormatting sqref="C32:G32 J32:K32 M32:N32 Q32:R32 T32:U32 X32:Y32 AA32:AB32 AE32:AF32 AH32:AI32 AL32:AM32 AO32:AP32">
    <cfRule type="containsBlanks" dxfId="3830" priority="4689">
      <formula>LEN(TRIM(C32))=0</formula>
    </cfRule>
  </conditionalFormatting>
  <conditionalFormatting sqref="H32:I32">
    <cfRule type="containsBlanks" dxfId="3829" priority="4688">
      <formula>LEN(TRIM(H32))=0</formula>
    </cfRule>
  </conditionalFormatting>
  <conditionalFormatting sqref="L32">
    <cfRule type="containsBlanks" dxfId="3828" priority="4687">
      <formula>LEN(TRIM(L32))=0</formula>
    </cfRule>
  </conditionalFormatting>
  <conditionalFormatting sqref="S32">
    <cfRule type="containsBlanks" dxfId="3827" priority="4686">
      <formula>LEN(TRIM(S32))=0</formula>
    </cfRule>
  </conditionalFormatting>
  <conditionalFormatting sqref="AS32:AT32 AV32:AW32">
    <cfRule type="containsBlanks" dxfId="3826" priority="4682">
      <formula>LEN(TRIM(AS32))=0</formula>
    </cfRule>
  </conditionalFormatting>
  <conditionalFormatting sqref="CB32:CC32 CE32:CF32">
    <cfRule type="containsBlanks" dxfId="3825" priority="4676">
      <formula>LEN(TRIM(CB32))=0</formula>
    </cfRule>
  </conditionalFormatting>
  <conditionalFormatting sqref="CI32:CJ32 CL32:CM32 CP32:CQ32 CS32:CT32">
    <cfRule type="containsBlanks" dxfId="3824" priority="4673">
      <formula>LEN(TRIM(CI32))=0</formula>
    </cfRule>
  </conditionalFormatting>
  <conditionalFormatting sqref="CW32:CX32">
    <cfRule type="containsBlanks" dxfId="3823" priority="4670">
      <formula>LEN(TRIM(CW32))=0</formula>
    </cfRule>
  </conditionalFormatting>
  <conditionalFormatting sqref="O32:P32">
    <cfRule type="containsBlanks" dxfId="3822" priority="4668">
      <formula>LEN(TRIM(O32))=0</formula>
    </cfRule>
  </conditionalFormatting>
  <conditionalFormatting sqref="V32:W32">
    <cfRule type="containsBlanks" dxfId="3821" priority="4667">
      <formula>LEN(TRIM(V32))=0</formula>
    </cfRule>
  </conditionalFormatting>
  <conditionalFormatting sqref="AC32:AD32">
    <cfRule type="containsBlanks" dxfId="3820" priority="4666">
      <formula>LEN(TRIM(AC32))=0</formula>
    </cfRule>
  </conditionalFormatting>
  <conditionalFormatting sqref="AJ32:AK32">
    <cfRule type="containsBlanks" dxfId="3819" priority="4665">
      <formula>LEN(TRIM(AJ32))=0</formula>
    </cfRule>
  </conditionalFormatting>
  <conditionalFormatting sqref="AQ32:AR32">
    <cfRule type="containsBlanks" dxfId="3818" priority="4664">
      <formula>LEN(TRIM(AQ32))=0</formula>
    </cfRule>
  </conditionalFormatting>
  <conditionalFormatting sqref="AX32:AY32">
    <cfRule type="containsBlanks" dxfId="3817" priority="4663">
      <formula>LEN(TRIM(AX32))=0</formula>
    </cfRule>
  </conditionalFormatting>
  <conditionalFormatting sqref="BE32:BF32">
    <cfRule type="containsBlanks" dxfId="3816" priority="4662">
      <formula>LEN(TRIM(BE32))=0</formula>
    </cfRule>
  </conditionalFormatting>
  <conditionalFormatting sqref="BL32:BM32">
    <cfRule type="containsBlanks" dxfId="3815" priority="4661">
      <formula>LEN(TRIM(BL32))=0</formula>
    </cfRule>
  </conditionalFormatting>
  <conditionalFormatting sqref="BS32:BT32">
    <cfRule type="containsBlanks" dxfId="3814" priority="4660">
      <formula>LEN(TRIM(BS32))=0</formula>
    </cfRule>
  </conditionalFormatting>
  <conditionalFormatting sqref="BZ32:CA32">
    <cfRule type="containsBlanks" dxfId="3813" priority="4659">
      <formula>LEN(TRIM(BZ32))=0</formula>
    </cfRule>
  </conditionalFormatting>
  <conditionalFormatting sqref="CG32:CH32">
    <cfRule type="containsBlanks" dxfId="3812" priority="4658">
      <formula>LEN(TRIM(CG32))=0</formula>
    </cfRule>
  </conditionalFormatting>
  <conditionalFormatting sqref="CN32:CO32">
    <cfRule type="containsBlanks" dxfId="3811" priority="4657">
      <formula>LEN(TRIM(CN32))=0</formula>
    </cfRule>
  </conditionalFormatting>
  <conditionalFormatting sqref="CU32:CV32">
    <cfRule type="containsBlanks" dxfId="3810" priority="4656">
      <formula>LEN(TRIM(CU32))=0</formula>
    </cfRule>
  </conditionalFormatting>
  <conditionalFormatting sqref="C35:G35 J35:K35 M35:N35 Q35:R35 T35:U35 X35:Y35 AA35:AB35 AE35:AF35 AH35:AI35 AL35:AM35 AO35:AP35">
    <cfRule type="containsBlanks" dxfId="3809" priority="4623">
      <formula>LEN(TRIM(C35))=0</formula>
    </cfRule>
  </conditionalFormatting>
  <conditionalFormatting sqref="H35:I35">
    <cfRule type="containsBlanks" dxfId="3808" priority="4622">
      <formula>LEN(TRIM(H35))=0</formula>
    </cfRule>
  </conditionalFormatting>
  <conditionalFormatting sqref="L35">
    <cfRule type="containsBlanks" dxfId="3807" priority="4621">
      <formula>LEN(TRIM(L35))=0</formula>
    </cfRule>
  </conditionalFormatting>
  <conditionalFormatting sqref="S35">
    <cfRule type="containsBlanks" dxfId="3806" priority="4620">
      <formula>LEN(TRIM(S35))=0</formula>
    </cfRule>
  </conditionalFormatting>
  <conditionalFormatting sqref="AS35:AT35 AV35:AW35">
    <cfRule type="containsBlanks" dxfId="3805" priority="4616">
      <formula>LEN(TRIM(AS35))=0</formula>
    </cfRule>
  </conditionalFormatting>
  <conditionalFormatting sqref="CB35:CC35 CE35:CF35">
    <cfRule type="containsBlanks" dxfId="3804" priority="4610">
      <formula>LEN(TRIM(CB35))=0</formula>
    </cfRule>
  </conditionalFormatting>
  <conditionalFormatting sqref="CI35:CJ35 CL35:CM35 CP35:CQ35 CS35:CT35">
    <cfRule type="containsBlanks" dxfId="3803" priority="4607">
      <formula>LEN(TRIM(CI35))=0</formula>
    </cfRule>
  </conditionalFormatting>
  <conditionalFormatting sqref="CW35:CX35">
    <cfRule type="containsBlanks" dxfId="3802" priority="4604">
      <formula>LEN(TRIM(CW35))=0</formula>
    </cfRule>
  </conditionalFormatting>
  <conditionalFormatting sqref="O35:P35">
    <cfRule type="containsBlanks" dxfId="3801" priority="4602">
      <formula>LEN(TRIM(O35))=0</formula>
    </cfRule>
  </conditionalFormatting>
  <conditionalFormatting sqref="V35:W35">
    <cfRule type="containsBlanks" dxfId="3800" priority="4601">
      <formula>LEN(TRIM(V35))=0</formula>
    </cfRule>
  </conditionalFormatting>
  <conditionalFormatting sqref="AC35:AD35">
    <cfRule type="containsBlanks" dxfId="3799" priority="4600">
      <formula>LEN(TRIM(AC35))=0</formula>
    </cfRule>
  </conditionalFormatting>
  <conditionalFormatting sqref="AJ35:AK35">
    <cfRule type="containsBlanks" dxfId="3798" priority="4599">
      <formula>LEN(TRIM(AJ35))=0</formula>
    </cfRule>
  </conditionalFormatting>
  <conditionalFormatting sqref="AQ35:AR35">
    <cfRule type="containsBlanks" dxfId="3797" priority="4598">
      <formula>LEN(TRIM(AQ35))=0</formula>
    </cfRule>
  </conditionalFormatting>
  <conditionalFormatting sqref="AX35:AY35">
    <cfRule type="containsBlanks" dxfId="3796" priority="4597">
      <formula>LEN(TRIM(AX35))=0</formula>
    </cfRule>
  </conditionalFormatting>
  <conditionalFormatting sqref="BE35:BF35">
    <cfRule type="containsBlanks" dxfId="3795" priority="4596">
      <formula>LEN(TRIM(BE35))=0</formula>
    </cfRule>
  </conditionalFormatting>
  <conditionalFormatting sqref="BL35:BM35">
    <cfRule type="containsBlanks" dxfId="3794" priority="4595">
      <formula>LEN(TRIM(BL35))=0</formula>
    </cfRule>
  </conditionalFormatting>
  <conditionalFormatting sqref="BS35:BT35">
    <cfRule type="containsBlanks" dxfId="3793" priority="4594">
      <formula>LEN(TRIM(BS35))=0</formula>
    </cfRule>
  </conditionalFormatting>
  <conditionalFormatting sqref="BZ35:CA35">
    <cfRule type="containsBlanks" dxfId="3792" priority="4593">
      <formula>LEN(TRIM(BZ35))=0</formula>
    </cfRule>
  </conditionalFormatting>
  <conditionalFormatting sqref="CG35:CH35">
    <cfRule type="containsBlanks" dxfId="3791" priority="4592">
      <formula>LEN(TRIM(CG35))=0</formula>
    </cfRule>
  </conditionalFormatting>
  <conditionalFormatting sqref="CN35:CO35">
    <cfRule type="containsBlanks" dxfId="3790" priority="4591">
      <formula>LEN(TRIM(CN35))=0</formula>
    </cfRule>
  </conditionalFormatting>
  <conditionalFormatting sqref="CU35:CV35">
    <cfRule type="containsBlanks" dxfId="3789" priority="4590">
      <formula>LEN(TRIM(CU35))=0</formula>
    </cfRule>
  </conditionalFormatting>
  <conditionalFormatting sqref="C38:G38 J38:K38 M38:N38 Q38:R38 T38:U38 X38:Y38 AA38:AB38 AE38:AF38 AH38:AI38 AL38:AM38 AO38:AP38">
    <cfRule type="containsBlanks" dxfId="3788" priority="4557">
      <formula>LEN(TRIM(C38))=0</formula>
    </cfRule>
  </conditionalFormatting>
  <conditionalFormatting sqref="H38:I38">
    <cfRule type="containsBlanks" dxfId="3787" priority="4556">
      <formula>LEN(TRIM(H38))=0</formula>
    </cfRule>
  </conditionalFormatting>
  <conditionalFormatting sqref="L38">
    <cfRule type="containsBlanks" dxfId="3786" priority="4555">
      <formula>LEN(TRIM(L38))=0</formula>
    </cfRule>
  </conditionalFormatting>
  <conditionalFormatting sqref="S38">
    <cfRule type="containsBlanks" dxfId="3785" priority="4554">
      <formula>LEN(TRIM(S38))=0</formula>
    </cfRule>
  </conditionalFormatting>
  <conditionalFormatting sqref="AS38:AT38 AV38:AW38">
    <cfRule type="containsBlanks" dxfId="3784" priority="4550">
      <formula>LEN(TRIM(AS38))=0</formula>
    </cfRule>
  </conditionalFormatting>
  <conditionalFormatting sqref="CB38:CC38 CE38:CF38">
    <cfRule type="containsBlanks" dxfId="3783" priority="4544">
      <formula>LEN(TRIM(CB38))=0</formula>
    </cfRule>
  </conditionalFormatting>
  <conditionalFormatting sqref="CI38:CJ38 CL38:CM38 CP38:CQ38 CS38:CT38">
    <cfRule type="containsBlanks" dxfId="3782" priority="4541">
      <formula>LEN(TRIM(CI38))=0</formula>
    </cfRule>
  </conditionalFormatting>
  <conditionalFormatting sqref="CW38:CX38">
    <cfRule type="containsBlanks" dxfId="3781" priority="4538">
      <formula>LEN(TRIM(CW38))=0</formula>
    </cfRule>
  </conditionalFormatting>
  <conditionalFormatting sqref="O38:P38">
    <cfRule type="containsBlanks" dxfId="3780" priority="4536">
      <formula>LEN(TRIM(O38))=0</formula>
    </cfRule>
  </conditionalFormatting>
  <conditionalFormatting sqref="V38:W38">
    <cfRule type="containsBlanks" dxfId="3779" priority="4535">
      <formula>LEN(TRIM(V38))=0</formula>
    </cfRule>
  </conditionalFormatting>
  <conditionalFormatting sqref="AC38:AD38">
    <cfRule type="containsBlanks" dxfId="3778" priority="4534">
      <formula>LEN(TRIM(AC38))=0</formula>
    </cfRule>
  </conditionalFormatting>
  <conditionalFormatting sqref="AJ38:AK38">
    <cfRule type="containsBlanks" dxfId="3777" priority="4533">
      <formula>LEN(TRIM(AJ38))=0</formula>
    </cfRule>
  </conditionalFormatting>
  <conditionalFormatting sqref="AQ38:AR38">
    <cfRule type="containsBlanks" dxfId="3776" priority="4532">
      <formula>LEN(TRIM(AQ38))=0</formula>
    </cfRule>
  </conditionalFormatting>
  <conditionalFormatting sqref="AX38:AY38">
    <cfRule type="containsBlanks" dxfId="3775" priority="4531">
      <formula>LEN(TRIM(AX38))=0</formula>
    </cfRule>
  </conditionalFormatting>
  <conditionalFormatting sqref="BE38:BF38">
    <cfRule type="containsBlanks" dxfId="3774" priority="4530">
      <formula>LEN(TRIM(BE38))=0</formula>
    </cfRule>
  </conditionalFormatting>
  <conditionalFormatting sqref="BL38:BM38">
    <cfRule type="containsBlanks" dxfId="3773" priority="4529">
      <formula>LEN(TRIM(BL38))=0</formula>
    </cfRule>
  </conditionalFormatting>
  <conditionalFormatting sqref="BS38:BT38">
    <cfRule type="containsBlanks" dxfId="3772" priority="4528">
      <formula>LEN(TRIM(BS38))=0</formula>
    </cfRule>
  </conditionalFormatting>
  <conditionalFormatting sqref="BZ38:CA38">
    <cfRule type="containsBlanks" dxfId="3771" priority="4527">
      <formula>LEN(TRIM(BZ38))=0</formula>
    </cfRule>
  </conditionalFormatting>
  <conditionalFormatting sqref="CG38:CH38">
    <cfRule type="containsBlanks" dxfId="3770" priority="4526">
      <formula>LEN(TRIM(CG38))=0</formula>
    </cfRule>
  </conditionalFormatting>
  <conditionalFormatting sqref="CN38:CO38">
    <cfRule type="containsBlanks" dxfId="3769" priority="4525">
      <formula>LEN(TRIM(CN38))=0</formula>
    </cfRule>
  </conditionalFormatting>
  <conditionalFormatting sqref="CU38:CV38">
    <cfRule type="containsBlanks" dxfId="3768" priority="4524">
      <formula>LEN(TRIM(CU38))=0</formula>
    </cfRule>
  </conditionalFormatting>
  <conditionalFormatting sqref="C41:G41 J41:K41 M41:N41 Q41:R41 T41:U41 X41:Y41 AA41:AB41 AE41:AF41 AH41:AI41 AL41:AM41 AO41:AP41">
    <cfRule type="containsBlanks" dxfId="3767" priority="4491">
      <formula>LEN(TRIM(C41))=0</formula>
    </cfRule>
  </conditionalFormatting>
  <conditionalFormatting sqref="H41:I41">
    <cfRule type="containsBlanks" dxfId="3766" priority="4490">
      <formula>LEN(TRIM(H41))=0</formula>
    </cfRule>
  </conditionalFormatting>
  <conditionalFormatting sqref="L41">
    <cfRule type="containsBlanks" dxfId="3765" priority="4489">
      <formula>LEN(TRIM(L41))=0</formula>
    </cfRule>
  </conditionalFormatting>
  <conditionalFormatting sqref="S41">
    <cfRule type="containsBlanks" dxfId="3764" priority="4488">
      <formula>LEN(TRIM(S41))=0</formula>
    </cfRule>
  </conditionalFormatting>
  <conditionalFormatting sqref="AS41:AT41 AV41:AW41">
    <cfRule type="containsBlanks" dxfId="3763" priority="4484">
      <formula>LEN(TRIM(AS41))=0</formula>
    </cfRule>
  </conditionalFormatting>
  <conditionalFormatting sqref="CB41:CC41 CE41:CF41">
    <cfRule type="containsBlanks" dxfId="3762" priority="4478">
      <formula>LEN(TRIM(CB41))=0</formula>
    </cfRule>
  </conditionalFormatting>
  <conditionalFormatting sqref="CI41:CJ41 CL41:CM41 CP41:CQ41 CS41:CT41">
    <cfRule type="containsBlanks" dxfId="3761" priority="4475">
      <formula>LEN(TRIM(CI41))=0</formula>
    </cfRule>
  </conditionalFormatting>
  <conditionalFormatting sqref="CW41:CX41">
    <cfRule type="containsBlanks" dxfId="3760" priority="4472">
      <formula>LEN(TRIM(CW41))=0</formula>
    </cfRule>
  </conditionalFormatting>
  <conditionalFormatting sqref="O41:P41">
    <cfRule type="containsBlanks" dxfId="3759" priority="4470">
      <formula>LEN(TRIM(O41))=0</formula>
    </cfRule>
  </conditionalFormatting>
  <conditionalFormatting sqref="V41:W41">
    <cfRule type="containsBlanks" dxfId="3758" priority="4469">
      <formula>LEN(TRIM(V41))=0</formula>
    </cfRule>
  </conditionalFormatting>
  <conditionalFormatting sqref="AC41:AD41">
    <cfRule type="containsBlanks" dxfId="3757" priority="4468">
      <formula>LEN(TRIM(AC41))=0</formula>
    </cfRule>
  </conditionalFormatting>
  <conditionalFormatting sqref="AJ41:AK41">
    <cfRule type="containsBlanks" dxfId="3756" priority="4467">
      <formula>LEN(TRIM(AJ41))=0</formula>
    </cfRule>
  </conditionalFormatting>
  <conditionalFormatting sqref="AQ41:AR41">
    <cfRule type="containsBlanks" dxfId="3755" priority="4466">
      <formula>LEN(TRIM(AQ41))=0</formula>
    </cfRule>
  </conditionalFormatting>
  <conditionalFormatting sqref="AX41:AY41">
    <cfRule type="containsBlanks" dxfId="3754" priority="4465">
      <formula>LEN(TRIM(AX41))=0</formula>
    </cfRule>
  </conditionalFormatting>
  <conditionalFormatting sqref="BE41:BF41">
    <cfRule type="containsBlanks" dxfId="3753" priority="4464">
      <formula>LEN(TRIM(BE41))=0</formula>
    </cfRule>
  </conditionalFormatting>
  <conditionalFormatting sqref="BL41:BM41">
    <cfRule type="containsBlanks" dxfId="3752" priority="4463">
      <formula>LEN(TRIM(BL41))=0</formula>
    </cfRule>
  </conditionalFormatting>
  <conditionalFormatting sqref="BS41:BT41">
    <cfRule type="containsBlanks" dxfId="3751" priority="4462">
      <formula>LEN(TRIM(BS41))=0</formula>
    </cfRule>
  </conditionalFormatting>
  <conditionalFormatting sqref="BZ41:CA41">
    <cfRule type="containsBlanks" dxfId="3750" priority="4461">
      <formula>LEN(TRIM(BZ41))=0</formula>
    </cfRule>
  </conditionalFormatting>
  <conditionalFormatting sqref="CG41:CH41">
    <cfRule type="containsBlanks" dxfId="3749" priority="4460">
      <formula>LEN(TRIM(CG41))=0</formula>
    </cfRule>
  </conditionalFormatting>
  <conditionalFormatting sqref="CN41:CO41">
    <cfRule type="containsBlanks" dxfId="3748" priority="4459">
      <formula>LEN(TRIM(CN41))=0</formula>
    </cfRule>
  </conditionalFormatting>
  <conditionalFormatting sqref="CU41:CV41">
    <cfRule type="containsBlanks" dxfId="3747" priority="4458">
      <formula>LEN(TRIM(CU41))=0</formula>
    </cfRule>
  </conditionalFormatting>
  <conditionalFormatting sqref="C44:G44 J44:K44 M44:N44 Q44:R44 T44:U44 X44:Y44 AA44:AB44 AE44:AF44 AH44:AI44 AL44:AM44 AO44:AP44">
    <cfRule type="containsBlanks" dxfId="3746" priority="4425">
      <formula>LEN(TRIM(C44))=0</formula>
    </cfRule>
  </conditionalFormatting>
  <conditionalFormatting sqref="H44:I44">
    <cfRule type="containsBlanks" dxfId="3745" priority="4424">
      <formula>LEN(TRIM(H44))=0</formula>
    </cfRule>
  </conditionalFormatting>
  <conditionalFormatting sqref="L44">
    <cfRule type="containsBlanks" dxfId="3744" priority="4423">
      <formula>LEN(TRIM(L44))=0</formula>
    </cfRule>
  </conditionalFormatting>
  <conditionalFormatting sqref="S44">
    <cfRule type="containsBlanks" dxfId="3743" priority="4422">
      <formula>LEN(TRIM(S44))=0</formula>
    </cfRule>
  </conditionalFormatting>
  <conditionalFormatting sqref="AS44:AT44 AV44:AW44">
    <cfRule type="containsBlanks" dxfId="3742" priority="4418">
      <formula>LEN(TRIM(AS44))=0</formula>
    </cfRule>
  </conditionalFormatting>
  <conditionalFormatting sqref="CB44:CC44 CE44:CF44">
    <cfRule type="containsBlanks" dxfId="3741" priority="4412">
      <formula>LEN(TRIM(CB44))=0</formula>
    </cfRule>
  </conditionalFormatting>
  <conditionalFormatting sqref="CI44:CJ44 CL44:CM44 CP44:CQ44 CS44:CT44">
    <cfRule type="containsBlanks" dxfId="3740" priority="4409">
      <formula>LEN(TRIM(CI44))=0</formula>
    </cfRule>
  </conditionalFormatting>
  <conditionalFormatting sqref="CW44:CX44">
    <cfRule type="containsBlanks" dxfId="3739" priority="4406">
      <formula>LEN(TRIM(CW44))=0</formula>
    </cfRule>
  </conditionalFormatting>
  <conditionalFormatting sqref="O44:P44">
    <cfRule type="containsBlanks" dxfId="3738" priority="4404">
      <formula>LEN(TRIM(O44))=0</formula>
    </cfRule>
  </conditionalFormatting>
  <conditionalFormatting sqref="V44:W44">
    <cfRule type="containsBlanks" dxfId="3737" priority="4403">
      <formula>LEN(TRIM(V44))=0</formula>
    </cfRule>
  </conditionalFormatting>
  <conditionalFormatting sqref="AC44:AD44">
    <cfRule type="containsBlanks" dxfId="3736" priority="4402">
      <formula>LEN(TRIM(AC44))=0</formula>
    </cfRule>
  </conditionalFormatting>
  <conditionalFormatting sqref="AJ44:AK44">
    <cfRule type="containsBlanks" dxfId="3735" priority="4401">
      <formula>LEN(TRIM(AJ44))=0</formula>
    </cfRule>
  </conditionalFormatting>
  <conditionalFormatting sqref="AQ44:AR44">
    <cfRule type="containsBlanks" dxfId="3734" priority="4400">
      <formula>LEN(TRIM(AQ44))=0</formula>
    </cfRule>
  </conditionalFormatting>
  <conditionalFormatting sqref="AX44:AY44">
    <cfRule type="containsBlanks" dxfId="3733" priority="4399">
      <formula>LEN(TRIM(AX44))=0</formula>
    </cfRule>
  </conditionalFormatting>
  <conditionalFormatting sqref="BE44:BF44">
    <cfRule type="containsBlanks" dxfId="3732" priority="4398">
      <formula>LEN(TRIM(BE44))=0</formula>
    </cfRule>
  </conditionalFormatting>
  <conditionalFormatting sqref="BL44:BM44">
    <cfRule type="containsBlanks" dxfId="3731" priority="4397">
      <formula>LEN(TRIM(BL44))=0</formula>
    </cfRule>
  </conditionalFormatting>
  <conditionalFormatting sqref="BS44:BT44">
    <cfRule type="containsBlanks" dxfId="3730" priority="4396">
      <formula>LEN(TRIM(BS44))=0</formula>
    </cfRule>
  </conditionalFormatting>
  <conditionalFormatting sqref="BZ44:CA44">
    <cfRule type="containsBlanks" dxfId="3729" priority="4395">
      <formula>LEN(TRIM(BZ44))=0</formula>
    </cfRule>
  </conditionalFormatting>
  <conditionalFormatting sqref="CG44:CH44">
    <cfRule type="containsBlanks" dxfId="3728" priority="4394">
      <formula>LEN(TRIM(CG44))=0</formula>
    </cfRule>
  </conditionalFormatting>
  <conditionalFormatting sqref="CN44:CO44">
    <cfRule type="containsBlanks" dxfId="3727" priority="4393">
      <formula>LEN(TRIM(CN44))=0</formula>
    </cfRule>
  </conditionalFormatting>
  <conditionalFormatting sqref="CU44:CV44">
    <cfRule type="containsBlanks" dxfId="3726" priority="4392">
      <formula>LEN(TRIM(CU44))=0</formula>
    </cfRule>
  </conditionalFormatting>
  <conditionalFormatting sqref="C47:G47 J47:K47 M47:N47 Q47:R47 T47:U47 X47:Y47 AA47:AB47 AE47:AF47 AH47:AI47 AL47:AM47 AO47:AP47">
    <cfRule type="containsBlanks" dxfId="3725" priority="4359">
      <formula>LEN(TRIM(C47))=0</formula>
    </cfRule>
  </conditionalFormatting>
  <conditionalFormatting sqref="H47:I47">
    <cfRule type="containsBlanks" dxfId="3724" priority="4358">
      <formula>LEN(TRIM(H47))=0</formula>
    </cfRule>
  </conditionalFormatting>
  <conditionalFormatting sqref="L47">
    <cfRule type="containsBlanks" dxfId="3723" priority="4357">
      <formula>LEN(TRIM(L47))=0</formula>
    </cfRule>
  </conditionalFormatting>
  <conditionalFormatting sqref="S47">
    <cfRule type="containsBlanks" dxfId="3722" priority="4356">
      <formula>LEN(TRIM(S47))=0</formula>
    </cfRule>
  </conditionalFormatting>
  <conditionalFormatting sqref="AS47:AT47 AV47:AW47">
    <cfRule type="containsBlanks" dxfId="3721" priority="4352">
      <formula>LEN(TRIM(AS47))=0</formula>
    </cfRule>
  </conditionalFormatting>
  <conditionalFormatting sqref="CB47:CC47 CE47:CF47">
    <cfRule type="containsBlanks" dxfId="3720" priority="4346">
      <formula>LEN(TRIM(CB47))=0</formula>
    </cfRule>
  </conditionalFormatting>
  <conditionalFormatting sqref="CI47:CJ47 CL47:CM47 CP47:CQ47 CS47:CT47">
    <cfRule type="containsBlanks" dxfId="3719" priority="4343">
      <formula>LEN(TRIM(CI47))=0</formula>
    </cfRule>
  </conditionalFormatting>
  <conditionalFormatting sqref="CW47:CX47">
    <cfRule type="containsBlanks" dxfId="3718" priority="4340">
      <formula>LEN(TRIM(CW47))=0</formula>
    </cfRule>
  </conditionalFormatting>
  <conditionalFormatting sqref="O47:P47">
    <cfRule type="containsBlanks" dxfId="3717" priority="4338">
      <formula>LEN(TRIM(O47))=0</formula>
    </cfRule>
  </conditionalFormatting>
  <conditionalFormatting sqref="V47:W47">
    <cfRule type="containsBlanks" dxfId="3716" priority="4337">
      <formula>LEN(TRIM(V47))=0</formula>
    </cfRule>
  </conditionalFormatting>
  <conditionalFormatting sqref="AC47:AD47">
    <cfRule type="containsBlanks" dxfId="3715" priority="4336">
      <formula>LEN(TRIM(AC47))=0</formula>
    </cfRule>
  </conditionalFormatting>
  <conditionalFormatting sqref="AJ47:AK47">
    <cfRule type="containsBlanks" dxfId="3714" priority="4335">
      <formula>LEN(TRIM(AJ47))=0</formula>
    </cfRule>
  </conditionalFormatting>
  <conditionalFormatting sqref="AQ47:AR47">
    <cfRule type="containsBlanks" dxfId="3713" priority="4334">
      <formula>LEN(TRIM(AQ47))=0</formula>
    </cfRule>
  </conditionalFormatting>
  <conditionalFormatting sqref="AX47:AY47">
    <cfRule type="containsBlanks" dxfId="3712" priority="4333">
      <formula>LEN(TRIM(AX47))=0</formula>
    </cfRule>
  </conditionalFormatting>
  <conditionalFormatting sqref="BE47:BF47">
    <cfRule type="containsBlanks" dxfId="3711" priority="4332">
      <formula>LEN(TRIM(BE47))=0</formula>
    </cfRule>
  </conditionalFormatting>
  <conditionalFormatting sqref="BL47:BM47">
    <cfRule type="containsBlanks" dxfId="3710" priority="4331">
      <formula>LEN(TRIM(BL47))=0</formula>
    </cfRule>
  </conditionalFormatting>
  <conditionalFormatting sqref="BS47:BT47">
    <cfRule type="containsBlanks" dxfId="3709" priority="4330">
      <formula>LEN(TRIM(BS47))=0</formula>
    </cfRule>
  </conditionalFormatting>
  <conditionalFormatting sqref="BZ47:CA47">
    <cfRule type="containsBlanks" dxfId="3708" priority="4329">
      <formula>LEN(TRIM(BZ47))=0</formula>
    </cfRule>
  </conditionalFormatting>
  <conditionalFormatting sqref="CG47:CH47">
    <cfRule type="containsBlanks" dxfId="3707" priority="4328">
      <formula>LEN(TRIM(CG47))=0</formula>
    </cfRule>
  </conditionalFormatting>
  <conditionalFormatting sqref="CN47:CO47">
    <cfRule type="containsBlanks" dxfId="3706" priority="4327">
      <formula>LEN(TRIM(CN47))=0</formula>
    </cfRule>
  </conditionalFormatting>
  <conditionalFormatting sqref="CU47:CV47">
    <cfRule type="containsBlanks" dxfId="3705" priority="4326">
      <formula>LEN(TRIM(CU47))=0</formula>
    </cfRule>
  </conditionalFormatting>
  <conditionalFormatting sqref="C50:G50 J50:K50 M50:N50 Q50:R50 T50:U50 X50:Y50 AA50:AB50 AE50:AF50 AH50:AI50 AL50:AM50 AO50:AP50">
    <cfRule type="containsBlanks" dxfId="3704" priority="4293">
      <formula>LEN(TRIM(C50))=0</formula>
    </cfRule>
  </conditionalFormatting>
  <conditionalFormatting sqref="H50:I50">
    <cfRule type="containsBlanks" dxfId="3703" priority="4292">
      <formula>LEN(TRIM(H50))=0</formula>
    </cfRule>
  </conditionalFormatting>
  <conditionalFormatting sqref="L50">
    <cfRule type="containsBlanks" dxfId="3702" priority="4291">
      <formula>LEN(TRIM(L50))=0</formula>
    </cfRule>
  </conditionalFormatting>
  <conditionalFormatting sqref="S50">
    <cfRule type="containsBlanks" dxfId="3701" priority="4290">
      <formula>LEN(TRIM(S50))=0</formula>
    </cfRule>
  </conditionalFormatting>
  <conditionalFormatting sqref="AS50:AT50 AV50:AW50">
    <cfRule type="containsBlanks" dxfId="3700" priority="4286">
      <formula>LEN(TRIM(AS50))=0</formula>
    </cfRule>
  </conditionalFormatting>
  <conditionalFormatting sqref="CB50:CC50 CE50:CF50">
    <cfRule type="containsBlanks" dxfId="3699" priority="4280">
      <formula>LEN(TRIM(CB50))=0</formula>
    </cfRule>
  </conditionalFormatting>
  <conditionalFormatting sqref="CI50:CJ50 CL50:CM50 CP50:CQ50 CS50:CT50">
    <cfRule type="containsBlanks" dxfId="3698" priority="4277">
      <formula>LEN(TRIM(CI50))=0</formula>
    </cfRule>
  </conditionalFormatting>
  <conditionalFormatting sqref="CW50:CX50">
    <cfRule type="containsBlanks" dxfId="3697" priority="4274">
      <formula>LEN(TRIM(CW50))=0</formula>
    </cfRule>
  </conditionalFormatting>
  <conditionalFormatting sqref="O50:P50">
    <cfRule type="containsBlanks" dxfId="3696" priority="4272">
      <formula>LEN(TRIM(O50))=0</formula>
    </cfRule>
  </conditionalFormatting>
  <conditionalFormatting sqref="V50:W50">
    <cfRule type="containsBlanks" dxfId="3695" priority="4271">
      <formula>LEN(TRIM(V50))=0</formula>
    </cfRule>
  </conditionalFormatting>
  <conditionalFormatting sqref="AC50:AD50">
    <cfRule type="containsBlanks" dxfId="3694" priority="4270">
      <formula>LEN(TRIM(AC50))=0</formula>
    </cfRule>
  </conditionalFormatting>
  <conditionalFormatting sqref="AJ50:AK50">
    <cfRule type="containsBlanks" dxfId="3693" priority="4269">
      <formula>LEN(TRIM(AJ50))=0</formula>
    </cfRule>
  </conditionalFormatting>
  <conditionalFormatting sqref="AQ50:AR50">
    <cfRule type="containsBlanks" dxfId="3692" priority="4268">
      <formula>LEN(TRIM(AQ50))=0</formula>
    </cfRule>
  </conditionalFormatting>
  <conditionalFormatting sqref="AX50:AY50">
    <cfRule type="containsBlanks" dxfId="3691" priority="4267">
      <formula>LEN(TRIM(AX50))=0</formula>
    </cfRule>
  </conditionalFormatting>
  <conditionalFormatting sqref="BE50:BF50">
    <cfRule type="containsBlanks" dxfId="3690" priority="4266">
      <formula>LEN(TRIM(BE50))=0</formula>
    </cfRule>
  </conditionalFormatting>
  <conditionalFormatting sqref="BL50:BM50">
    <cfRule type="containsBlanks" dxfId="3689" priority="4265">
      <formula>LEN(TRIM(BL50))=0</formula>
    </cfRule>
  </conditionalFormatting>
  <conditionalFormatting sqref="BS50:BT50">
    <cfRule type="containsBlanks" dxfId="3688" priority="4264">
      <formula>LEN(TRIM(BS50))=0</formula>
    </cfRule>
  </conditionalFormatting>
  <conditionalFormatting sqref="BZ50:CA50">
    <cfRule type="containsBlanks" dxfId="3687" priority="4263">
      <formula>LEN(TRIM(BZ50))=0</formula>
    </cfRule>
  </conditionalFormatting>
  <conditionalFormatting sqref="CG50:CH50">
    <cfRule type="containsBlanks" dxfId="3686" priority="4262">
      <formula>LEN(TRIM(CG50))=0</formula>
    </cfRule>
  </conditionalFormatting>
  <conditionalFormatting sqref="CN50:CO50">
    <cfRule type="containsBlanks" dxfId="3685" priority="4261">
      <formula>LEN(TRIM(CN50))=0</formula>
    </cfRule>
  </conditionalFormatting>
  <conditionalFormatting sqref="CU50:CV50">
    <cfRule type="containsBlanks" dxfId="3684" priority="4260">
      <formula>LEN(TRIM(CU50))=0</formula>
    </cfRule>
  </conditionalFormatting>
  <conditionalFormatting sqref="C53:G53 J53:K53 M53:N53 Q53:R53 T53:U53 X53:Y53 AA53:AB53 AE53:AF53 AH53:AI53 AL53:AM53 AO53:AP53">
    <cfRule type="containsBlanks" dxfId="3683" priority="4227">
      <formula>LEN(TRIM(C53))=0</formula>
    </cfRule>
  </conditionalFormatting>
  <conditionalFormatting sqref="H53:I53">
    <cfRule type="containsBlanks" dxfId="3682" priority="4226">
      <formula>LEN(TRIM(H53))=0</formula>
    </cfRule>
  </conditionalFormatting>
  <conditionalFormatting sqref="L53">
    <cfRule type="containsBlanks" dxfId="3681" priority="4225">
      <formula>LEN(TRIM(L53))=0</formula>
    </cfRule>
  </conditionalFormatting>
  <conditionalFormatting sqref="S53">
    <cfRule type="containsBlanks" dxfId="3680" priority="4224">
      <formula>LEN(TRIM(S53))=0</formula>
    </cfRule>
  </conditionalFormatting>
  <conditionalFormatting sqref="AS53:AT53 AV53:AW53">
    <cfRule type="containsBlanks" dxfId="3679" priority="4220">
      <formula>LEN(TRIM(AS53))=0</formula>
    </cfRule>
  </conditionalFormatting>
  <conditionalFormatting sqref="CB53:CC53 CE53:CF53">
    <cfRule type="containsBlanks" dxfId="3678" priority="4214">
      <formula>LEN(TRIM(CB53))=0</formula>
    </cfRule>
  </conditionalFormatting>
  <conditionalFormatting sqref="CI53:CJ53 CL53:CM53 CP53:CQ53 CS53:CT53">
    <cfRule type="containsBlanks" dxfId="3677" priority="4211">
      <formula>LEN(TRIM(CI53))=0</formula>
    </cfRule>
  </conditionalFormatting>
  <conditionalFormatting sqref="CW53:CX53">
    <cfRule type="containsBlanks" dxfId="3676" priority="4208">
      <formula>LEN(TRIM(CW53))=0</formula>
    </cfRule>
  </conditionalFormatting>
  <conditionalFormatting sqref="O53:P53">
    <cfRule type="containsBlanks" dxfId="3675" priority="4206">
      <formula>LEN(TRIM(O53))=0</formula>
    </cfRule>
  </conditionalFormatting>
  <conditionalFormatting sqref="V53:W53">
    <cfRule type="containsBlanks" dxfId="3674" priority="4205">
      <formula>LEN(TRIM(V53))=0</formula>
    </cfRule>
  </conditionalFormatting>
  <conditionalFormatting sqref="AC53:AD53">
    <cfRule type="containsBlanks" dxfId="3673" priority="4204">
      <formula>LEN(TRIM(AC53))=0</formula>
    </cfRule>
  </conditionalFormatting>
  <conditionalFormatting sqref="AJ53:AK53">
    <cfRule type="containsBlanks" dxfId="3672" priority="4203">
      <formula>LEN(TRIM(AJ53))=0</formula>
    </cfRule>
  </conditionalFormatting>
  <conditionalFormatting sqref="AQ53:AR53">
    <cfRule type="containsBlanks" dxfId="3671" priority="4202">
      <formula>LEN(TRIM(AQ53))=0</formula>
    </cfRule>
  </conditionalFormatting>
  <conditionalFormatting sqref="AX53:AY53">
    <cfRule type="containsBlanks" dxfId="3670" priority="4201">
      <formula>LEN(TRIM(AX53))=0</formula>
    </cfRule>
  </conditionalFormatting>
  <conditionalFormatting sqref="BE53:BF53">
    <cfRule type="containsBlanks" dxfId="3669" priority="4200">
      <formula>LEN(TRIM(BE53))=0</formula>
    </cfRule>
  </conditionalFormatting>
  <conditionalFormatting sqref="BL53:BM53">
    <cfRule type="containsBlanks" dxfId="3668" priority="4199">
      <formula>LEN(TRIM(BL53))=0</formula>
    </cfRule>
  </conditionalFormatting>
  <conditionalFormatting sqref="BS53:BT53">
    <cfRule type="containsBlanks" dxfId="3667" priority="4198">
      <formula>LEN(TRIM(BS53))=0</formula>
    </cfRule>
  </conditionalFormatting>
  <conditionalFormatting sqref="BZ53:CA53">
    <cfRule type="containsBlanks" dxfId="3666" priority="4197">
      <formula>LEN(TRIM(BZ53))=0</formula>
    </cfRule>
  </conditionalFormatting>
  <conditionalFormatting sqref="CG53:CH53">
    <cfRule type="containsBlanks" dxfId="3665" priority="4196">
      <formula>LEN(TRIM(CG53))=0</formula>
    </cfRule>
  </conditionalFormatting>
  <conditionalFormatting sqref="CN53:CO53">
    <cfRule type="containsBlanks" dxfId="3664" priority="4195">
      <formula>LEN(TRIM(CN53))=0</formula>
    </cfRule>
  </conditionalFormatting>
  <conditionalFormatting sqref="CU53:CV53">
    <cfRule type="containsBlanks" dxfId="3663" priority="4194">
      <formula>LEN(TRIM(CU53))=0</formula>
    </cfRule>
  </conditionalFormatting>
  <conditionalFormatting sqref="C56:G56 J56:K56 M56:N56 Q56:R56 T56:U56 X56:Y56 AA56:AB56 AE56:AF56 AH56:AI56 AL56:AM56 AO56:AP56">
    <cfRule type="containsBlanks" dxfId="3662" priority="4161">
      <formula>LEN(TRIM(C56))=0</formula>
    </cfRule>
  </conditionalFormatting>
  <conditionalFormatting sqref="H56:I56">
    <cfRule type="containsBlanks" dxfId="3661" priority="4160">
      <formula>LEN(TRIM(H56))=0</formula>
    </cfRule>
  </conditionalFormatting>
  <conditionalFormatting sqref="L56">
    <cfRule type="containsBlanks" dxfId="3660" priority="4159">
      <formula>LEN(TRIM(L56))=0</formula>
    </cfRule>
  </conditionalFormatting>
  <conditionalFormatting sqref="S56">
    <cfRule type="containsBlanks" dxfId="3659" priority="4158">
      <formula>LEN(TRIM(S56))=0</formula>
    </cfRule>
  </conditionalFormatting>
  <conditionalFormatting sqref="AS56:AT56 AV56:AW56">
    <cfRule type="containsBlanks" dxfId="3658" priority="4154">
      <formula>LEN(TRIM(AS56))=0</formula>
    </cfRule>
  </conditionalFormatting>
  <conditionalFormatting sqref="CB56:CC56 CE56:CF56">
    <cfRule type="containsBlanks" dxfId="3657" priority="4148">
      <formula>LEN(TRIM(CB56))=0</formula>
    </cfRule>
  </conditionalFormatting>
  <conditionalFormatting sqref="CI56:CJ56 CL56:CM56 CP56:CQ56 CS56:CT56">
    <cfRule type="containsBlanks" dxfId="3656" priority="4145">
      <formula>LEN(TRIM(CI56))=0</formula>
    </cfRule>
  </conditionalFormatting>
  <conditionalFormatting sqref="CW56:CX56">
    <cfRule type="containsBlanks" dxfId="3655" priority="4142">
      <formula>LEN(TRIM(CW56))=0</formula>
    </cfRule>
  </conditionalFormatting>
  <conditionalFormatting sqref="O56:P56">
    <cfRule type="containsBlanks" dxfId="3654" priority="4140">
      <formula>LEN(TRIM(O56))=0</formula>
    </cfRule>
  </conditionalFormatting>
  <conditionalFormatting sqref="V56:W56">
    <cfRule type="containsBlanks" dxfId="3653" priority="4139">
      <formula>LEN(TRIM(V56))=0</formula>
    </cfRule>
  </conditionalFormatting>
  <conditionalFormatting sqref="AC56:AD56">
    <cfRule type="containsBlanks" dxfId="3652" priority="4138">
      <formula>LEN(TRIM(AC56))=0</formula>
    </cfRule>
  </conditionalFormatting>
  <conditionalFormatting sqref="AJ56:AK56">
    <cfRule type="containsBlanks" dxfId="3651" priority="4137">
      <formula>LEN(TRIM(AJ56))=0</formula>
    </cfRule>
  </conditionalFormatting>
  <conditionalFormatting sqref="AQ56:AR56">
    <cfRule type="containsBlanks" dxfId="3650" priority="4136">
      <formula>LEN(TRIM(AQ56))=0</formula>
    </cfRule>
  </conditionalFormatting>
  <conditionalFormatting sqref="AX56:AY56">
    <cfRule type="containsBlanks" dxfId="3649" priority="4135">
      <formula>LEN(TRIM(AX56))=0</formula>
    </cfRule>
  </conditionalFormatting>
  <conditionalFormatting sqref="BE56:BF56">
    <cfRule type="containsBlanks" dxfId="3648" priority="4134">
      <formula>LEN(TRIM(BE56))=0</formula>
    </cfRule>
  </conditionalFormatting>
  <conditionalFormatting sqref="BL56:BM56">
    <cfRule type="containsBlanks" dxfId="3647" priority="4133">
      <formula>LEN(TRIM(BL56))=0</formula>
    </cfRule>
  </conditionalFormatting>
  <conditionalFormatting sqref="BS56:BT56">
    <cfRule type="containsBlanks" dxfId="3646" priority="4132">
      <formula>LEN(TRIM(BS56))=0</formula>
    </cfRule>
  </conditionalFormatting>
  <conditionalFormatting sqref="BZ56:CA56">
    <cfRule type="containsBlanks" dxfId="3645" priority="4131">
      <formula>LEN(TRIM(BZ56))=0</formula>
    </cfRule>
  </conditionalFormatting>
  <conditionalFormatting sqref="CG56:CH56">
    <cfRule type="containsBlanks" dxfId="3644" priority="4130">
      <formula>LEN(TRIM(CG56))=0</formula>
    </cfRule>
  </conditionalFormatting>
  <conditionalFormatting sqref="CN56:CO56">
    <cfRule type="containsBlanks" dxfId="3643" priority="4129">
      <formula>LEN(TRIM(CN56))=0</formula>
    </cfRule>
  </conditionalFormatting>
  <conditionalFormatting sqref="CU56:CV56">
    <cfRule type="containsBlanks" dxfId="3642" priority="4128">
      <formula>LEN(TRIM(CU56))=0</formula>
    </cfRule>
  </conditionalFormatting>
  <conditionalFormatting sqref="C59:G59 J59:K59 M59:N59 Q59:R59 T59:U59 X59:Y59 AA59:AB59 AE59:AF59 AH59:AI59 AL59:AM59 AO59:AP59">
    <cfRule type="containsBlanks" dxfId="3641" priority="4095">
      <formula>LEN(TRIM(C59))=0</formula>
    </cfRule>
  </conditionalFormatting>
  <conditionalFormatting sqref="H59:I59">
    <cfRule type="containsBlanks" dxfId="3640" priority="4094">
      <formula>LEN(TRIM(H59))=0</formula>
    </cfRule>
  </conditionalFormatting>
  <conditionalFormatting sqref="L59">
    <cfRule type="containsBlanks" dxfId="3639" priority="4093">
      <formula>LEN(TRIM(L59))=0</formula>
    </cfRule>
  </conditionalFormatting>
  <conditionalFormatting sqref="S59">
    <cfRule type="containsBlanks" dxfId="3638" priority="4092">
      <formula>LEN(TRIM(S59))=0</formula>
    </cfRule>
  </conditionalFormatting>
  <conditionalFormatting sqref="AS59:AT59 AV59:AW59">
    <cfRule type="containsBlanks" dxfId="3637" priority="4088">
      <formula>LEN(TRIM(AS59))=0</formula>
    </cfRule>
  </conditionalFormatting>
  <conditionalFormatting sqref="CB59:CC59 CE59:CF59">
    <cfRule type="containsBlanks" dxfId="3636" priority="4082">
      <formula>LEN(TRIM(CB59))=0</formula>
    </cfRule>
  </conditionalFormatting>
  <conditionalFormatting sqref="CI59:CJ59 CL59:CM59 CP59:CQ59 CS59:CT59">
    <cfRule type="containsBlanks" dxfId="3635" priority="4079">
      <formula>LEN(TRIM(CI59))=0</formula>
    </cfRule>
  </conditionalFormatting>
  <conditionalFormatting sqref="CW59:CX59">
    <cfRule type="containsBlanks" dxfId="3634" priority="4076">
      <formula>LEN(TRIM(CW59))=0</formula>
    </cfRule>
  </conditionalFormatting>
  <conditionalFormatting sqref="O59:P59">
    <cfRule type="containsBlanks" dxfId="3633" priority="4074">
      <formula>LEN(TRIM(O59))=0</formula>
    </cfRule>
  </conditionalFormatting>
  <conditionalFormatting sqref="V59:W59">
    <cfRule type="containsBlanks" dxfId="3632" priority="4073">
      <formula>LEN(TRIM(V59))=0</formula>
    </cfRule>
  </conditionalFormatting>
  <conditionalFormatting sqref="AC59:AD59">
    <cfRule type="containsBlanks" dxfId="3631" priority="4072">
      <formula>LEN(TRIM(AC59))=0</formula>
    </cfRule>
  </conditionalFormatting>
  <conditionalFormatting sqref="AJ59:AK59">
    <cfRule type="containsBlanks" dxfId="3630" priority="4071">
      <formula>LEN(TRIM(AJ59))=0</formula>
    </cfRule>
  </conditionalFormatting>
  <conditionalFormatting sqref="AQ59:AR59">
    <cfRule type="containsBlanks" dxfId="3629" priority="4070">
      <formula>LEN(TRIM(AQ59))=0</formula>
    </cfRule>
  </conditionalFormatting>
  <conditionalFormatting sqref="AX59:AY59">
    <cfRule type="containsBlanks" dxfId="3628" priority="4069">
      <formula>LEN(TRIM(AX59))=0</formula>
    </cfRule>
  </conditionalFormatting>
  <conditionalFormatting sqref="BE59:BF59">
    <cfRule type="containsBlanks" dxfId="3627" priority="4068">
      <formula>LEN(TRIM(BE59))=0</formula>
    </cfRule>
  </conditionalFormatting>
  <conditionalFormatting sqref="BL59:BM59">
    <cfRule type="containsBlanks" dxfId="3626" priority="4067">
      <formula>LEN(TRIM(BL59))=0</formula>
    </cfRule>
  </conditionalFormatting>
  <conditionalFormatting sqref="BS59:BT59">
    <cfRule type="containsBlanks" dxfId="3625" priority="4066">
      <formula>LEN(TRIM(BS59))=0</formula>
    </cfRule>
  </conditionalFormatting>
  <conditionalFormatting sqref="BZ59:CA59">
    <cfRule type="containsBlanks" dxfId="3624" priority="4065">
      <formula>LEN(TRIM(BZ59))=0</formula>
    </cfRule>
  </conditionalFormatting>
  <conditionalFormatting sqref="CG59:CH59">
    <cfRule type="containsBlanks" dxfId="3623" priority="4064">
      <formula>LEN(TRIM(CG59))=0</formula>
    </cfRule>
  </conditionalFormatting>
  <conditionalFormatting sqref="CN59:CO59">
    <cfRule type="containsBlanks" dxfId="3622" priority="4063">
      <formula>LEN(TRIM(CN59))=0</formula>
    </cfRule>
  </conditionalFormatting>
  <conditionalFormatting sqref="CU59:CV59">
    <cfRule type="containsBlanks" dxfId="3621" priority="4062">
      <formula>LEN(TRIM(CU59))=0</formula>
    </cfRule>
  </conditionalFormatting>
  <conditionalFormatting sqref="C62:G62 J62:K62 M62:N62 Q62:R62 T62:U62 X62:Y62 AA62:AB62 AE62:AF62 AH62:AI62 AL62:AM62 AO62:AP62">
    <cfRule type="containsBlanks" dxfId="3620" priority="4029">
      <formula>LEN(TRIM(C62))=0</formula>
    </cfRule>
  </conditionalFormatting>
  <conditionalFormatting sqref="H62:I62">
    <cfRule type="containsBlanks" dxfId="3619" priority="4028">
      <formula>LEN(TRIM(H62))=0</formula>
    </cfRule>
  </conditionalFormatting>
  <conditionalFormatting sqref="L62">
    <cfRule type="containsBlanks" dxfId="3618" priority="4027">
      <formula>LEN(TRIM(L62))=0</formula>
    </cfRule>
  </conditionalFormatting>
  <conditionalFormatting sqref="S62">
    <cfRule type="containsBlanks" dxfId="3617" priority="4026">
      <formula>LEN(TRIM(S62))=0</formula>
    </cfRule>
  </conditionalFormatting>
  <conditionalFormatting sqref="AS62:AT62 AV62:AW62">
    <cfRule type="containsBlanks" dxfId="3616" priority="4022">
      <formula>LEN(TRIM(AS62))=0</formula>
    </cfRule>
  </conditionalFormatting>
  <conditionalFormatting sqref="CB62:CC62 CE62:CF62">
    <cfRule type="containsBlanks" dxfId="3615" priority="4016">
      <formula>LEN(TRIM(CB62))=0</formula>
    </cfRule>
  </conditionalFormatting>
  <conditionalFormatting sqref="CI62:CJ62 CL62:CM62 CP62:CQ62 CS62:CT62">
    <cfRule type="containsBlanks" dxfId="3614" priority="4013">
      <formula>LEN(TRIM(CI62))=0</formula>
    </cfRule>
  </conditionalFormatting>
  <conditionalFormatting sqref="CW62:CX62">
    <cfRule type="containsBlanks" dxfId="3613" priority="4010">
      <formula>LEN(TRIM(CW62))=0</formula>
    </cfRule>
  </conditionalFormatting>
  <conditionalFormatting sqref="O62:P62">
    <cfRule type="containsBlanks" dxfId="3612" priority="4008">
      <formula>LEN(TRIM(O62))=0</formula>
    </cfRule>
  </conditionalFormatting>
  <conditionalFormatting sqref="V62:W62">
    <cfRule type="containsBlanks" dxfId="3611" priority="4007">
      <formula>LEN(TRIM(V62))=0</formula>
    </cfRule>
  </conditionalFormatting>
  <conditionalFormatting sqref="AC62:AD62">
    <cfRule type="containsBlanks" dxfId="3610" priority="4006">
      <formula>LEN(TRIM(AC62))=0</formula>
    </cfRule>
  </conditionalFormatting>
  <conditionalFormatting sqref="AJ62:AK62">
    <cfRule type="containsBlanks" dxfId="3609" priority="4005">
      <formula>LEN(TRIM(AJ62))=0</formula>
    </cfRule>
  </conditionalFormatting>
  <conditionalFormatting sqref="AQ62:AR62">
    <cfRule type="containsBlanks" dxfId="3608" priority="4004">
      <formula>LEN(TRIM(AQ62))=0</formula>
    </cfRule>
  </conditionalFormatting>
  <conditionalFormatting sqref="AX62:AY62">
    <cfRule type="containsBlanks" dxfId="3607" priority="4003">
      <formula>LEN(TRIM(AX62))=0</formula>
    </cfRule>
  </conditionalFormatting>
  <conditionalFormatting sqref="BE62:BF62">
    <cfRule type="containsBlanks" dxfId="3606" priority="4002">
      <formula>LEN(TRIM(BE62))=0</formula>
    </cfRule>
  </conditionalFormatting>
  <conditionalFormatting sqref="BL62:BM62">
    <cfRule type="containsBlanks" dxfId="3605" priority="4001">
      <formula>LEN(TRIM(BL62))=0</formula>
    </cfRule>
  </conditionalFormatting>
  <conditionalFormatting sqref="BS62:BT62">
    <cfRule type="containsBlanks" dxfId="3604" priority="4000">
      <formula>LEN(TRIM(BS62))=0</formula>
    </cfRule>
  </conditionalFormatting>
  <conditionalFormatting sqref="BZ62:CA62">
    <cfRule type="containsBlanks" dxfId="3603" priority="3999">
      <formula>LEN(TRIM(BZ62))=0</formula>
    </cfRule>
  </conditionalFormatting>
  <conditionalFormatting sqref="CG62:CH62">
    <cfRule type="containsBlanks" dxfId="3602" priority="3998">
      <formula>LEN(TRIM(CG62))=0</formula>
    </cfRule>
  </conditionalFormatting>
  <conditionalFormatting sqref="CN62:CO62">
    <cfRule type="containsBlanks" dxfId="3601" priority="3997">
      <formula>LEN(TRIM(CN62))=0</formula>
    </cfRule>
  </conditionalFormatting>
  <conditionalFormatting sqref="CU62:CV62">
    <cfRule type="containsBlanks" dxfId="3600" priority="3996">
      <formula>LEN(TRIM(CU62))=0</formula>
    </cfRule>
  </conditionalFormatting>
  <conditionalFormatting sqref="C65:G65 J65:K65 M65:N65 Q65:R65 T65:U65 X65:Y65 AA65:AB65 AE65:AF65 AH65:AI65 AL65:AM65 AO65:AP65">
    <cfRule type="containsBlanks" dxfId="3599" priority="3963">
      <formula>LEN(TRIM(C65))=0</formula>
    </cfRule>
  </conditionalFormatting>
  <conditionalFormatting sqref="H65:I65">
    <cfRule type="containsBlanks" dxfId="3598" priority="3962">
      <formula>LEN(TRIM(H65))=0</formula>
    </cfRule>
  </conditionalFormatting>
  <conditionalFormatting sqref="L65">
    <cfRule type="containsBlanks" dxfId="3597" priority="3961">
      <formula>LEN(TRIM(L65))=0</formula>
    </cfRule>
  </conditionalFormatting>
  <conditionalFormatting sqref="S65">
    <cfRule type="containsBlanks" dxfId="3596" priority="3960">
      <formula>LEN(TRIM(S65))=0</formula>
    </cfRule>
  </conditionalFormatting>
  <conditionalFormatting sqref="AS65:AT65 AV65:AW65">
    <cfRule type="containsBlanks" dxfId="3595" priority="3956">
      <formula>LEN(TRIM(AS65))=0</formula>
    </cfRule>
  </conditionalFormatting>
  <conditionalFormatting sqref="CB65:CC65 CE65:CF65">
    <cfRule type="containsBlanks" dxfId="3594" priority="3950">
      <formula>LEN(TRIM(CB65))=0</formula>
    </cfRule>
  </conditionalFormatting>
  <conditionalFormatting sqref="CI65:CJ65 CL65:CM65 CP65:CQ65 CS65:CT65">
    <cfRule type="containsBlanks" dxfId="3593" priority="3947">
      <formula>LEN(TRIM(CI65))=0</formula>
    </cfRule>
  </conditionalFormatting>
  <conditionalFormatting sqref="CW65:CX65">
    <cfRule type="containsBlanks" dxfId="3592" priority="3944">
      <formula>LEN(TRIM(CW65))=0</formula>
    </cfRule>
  </conditionalFormatting>
  <conditionalFormatting sqref="O65:P65">
    <cfRule type="containsBlanks" dxfId="3591" priority="3942">
      <formula>LEN(TRIM(O65))=0</formula>
    </cfRule>
  </conditionalFormatting>
  <conditionalFormatting sqref="V65:W65">
    <cfRule type="containsBlanks" dxfId="3590" priority="3941">
      <formula>LEN(TRIM(V65))=0</formula>
    </cfRule>
  </conditionalFormatting>
  <conditionalFormatting sqref="AC65:AD65">
    <cfRule type="containsBlanks" dxfId="3589" priority="3940">
      <formula>LEN(TRIM(AC65))=0</formula>
    </cfRule>
  </conditionalFormatting>
  <conditionalFormatting sqref="AJ65:AK65">
    <cfRule type="containsBlanks" dxfId="3588" priority="3939">
      <formula>LEN(TRIM(AJ65))=0</formula>
    </cfRule>
  </conditionalFormatting>
  <conditionalFormatting sqref="AQ65:AR65">
    <cfRule type="containsBlanks" dxfId="3587" priority="3938">
      <formula>LEN(TRIM(AQ65))=0</formula>
    </cfRule>
  </conditionalFormatting>
  <conditionalFormatting sqref="AX65:AY65">
    <cfRule type="containsBlanks" dxfId="3586" priority="3937">
      <formula>LEN(TRIM(AX65))=0</formula>
    </cfRule>
  </conditionalFormatting>
  <conditionalFormatting sqref="BE65:BF65">
    <cfRule type="containsBlanks" dxfId="3585" priority="3936">
      <formula>LEN(TRIM(BE65))=0</formula>
    </cfRule>
  </conditionalFormatting>
  <conditionalFormatting sqref="BL65:BM65">
    <cfRule type="containsBlanks" dxfId="3584" priority="3935">
      <formula>LEN(TRIM(BL65))=0</formula>
    </cfRule>
  </conditionalFormatting>
  <conditionalFormatting sqref="BS65:BT65">
    <cfRule type="containsBlanks" dxfId="3583" priority="3934">
      <formula>LEN(TRIM(BS65))=0</formula>
    </cfRule>
  </conditionalFormatting>
  <conditionalFormatting sqref="BZ65:CA65">
    <cfRule type="containsBlanks" dxfId="3582" priority="3933">
      <formula>LEN(TRIM(BZ65))=0</formula>
    </cfRule>
  </conditionalFormatting>
  <conditionalFormatting sqref="CG65:CH65">
    <cfRule type="containsBlanks" dxfId="3581" priority="3932">
      <formula>LEN(TRIM(CG65))=0</formula>
    </cfRule>
  </conditionalFormatting>
  <conditionalFormatting sqref="CN65:CO65">
    <cfRule type="containsBlanks" dxfId="3580" priority="3931">
      <formula>LEN(TRIM(CN65))=0</formula>
    </cfRule>
  </conditionalFormatting>
  <conditionalFormatting sqref="CU65:CV65">
    <cfRule type="containsBlanks" dxfId="3579" priority="3930">
      <formula>LEN(TRIM(CU65))=0</formula>
    </cfRule>
  </conditionalFormatting>
  <conditionalFormatting sqref="C68:G68 J68:K68 M68:N68 Q68:R68 T68:U68 X68:Y68 AA68:AB68 AE68:AF68 AH68:AI68 AL68:AM68 AO68:AP68">
    <cfRule type="containsBlanks" dxfId="3578" priority="3897">
      <formula>LEN(TRIM(C68))=0</formula>
    </cfRule>
  </conditionalFormatting>
  <conditionalFormatting sqref="H68:I68">
    <cfRule type="containsBlanks" dxfId="3577" priority="3896">
      <formula>LEN(TRIM(H68))=0</formula>
    </cfRule>
  </conditionalFormatting>
  <conditionalFormatting sqref="L68">
    <cfRule type="containsBlanks" dxfId="3576" priority="3895">
      <formula>LEN(TRIM(L68))=0</formula>
    </cfRule>
  </conditionalFormatting>
  <conditionalFormatting sqref="S68">
    <cfRule type="containsBlanks" dxfId="3575" priority="3894">
      <formula>LEN(TRIM(S68))=0</formula>
    </cfRule>
  </conditionalFormatting>
  <conditionalFormatting sqref="AS68:AT68 AV68:AW68">
    <cfRule type="containsBlanks" dxfId="3574" priority="3890">
      <formula>LEN(TRIM(AS68))=0</formula>
    </cfRule>
  </conditionalFormatting>
  <conditionalFormatting sqref="CB68:CC68 CE68:CF68">
    <cfRule type="containsBlanks" dxfId="3573" priority="3884">
      <formula>LEN(TRIM(CB68))=0</formula>
    </cfRule>
  </conditionalFormatting>
  <conditionalFormatting sqref="CI68:CJ68 CL68:CM68 CP68:CQ68 CS68:CT68">
    <cfRule type="containsBlanks" dxfId="3572" priority="3881">
      <formula>LEN(TRIM(CI68))=0</formula>
    </cfRule>
  </conditionalFormatting>
  <conditionalFormatting sqref="CW68:CX68">
    <cfRule type="containsBlanks" dxfId="3571" priority="3878">
      <formula>LEN(TRIM(CW68))=0</formula>
    </cfRule>
  </conditionalFormatting>
  <conditionalFormatting sqref="O68:P68">
    <cfRule type="containsBlanks" dxfId="3570" priority="3876">
      <formula>LEN(TRIM(O68))=0</formula>
    </cfRule>
  </conditionalFormatting>
  <conditionalFormatting sqref="V68:W68">
    <cfRule type="containsBlanks" dxfId="3569" priority="3875">
      <formula>LEN(TRIM(V68))=0</formula>
    </cfRule>
  </conditionalFormatting>
  <conditionalFormatting sqref="AC68:AD68">
    <cfRule type="containsBlanks" dxfId="3568" priority="3874">
      <formula>LEN(TRIM(AC68))=0</formula>
    </cfRule>
  </conditionalFormatting>
  <conditionalFormatting sqref="AJ68:AK68">
    <cfRule type="containsBlanks" dxfId="3567" priority="3873">
      <formula>LEN(TRIM(AJ68))=0</formula>
    </cfRule>
  </conditionalFormatting>
  <conditionalFormatting sqref="AQ68:AR68">
    <cfRule type="containsBlanks" dxfId="3566" priority="3872">
      <formula>LEN(TRIM(AQ68))=0</formula>
    </cfRule>
  </conditionalFormatting>
  <conditionalFormatting sqref="AX68:AY68">
    <cfRule type="containsBlanks" dxfId="3565" priority="3871">
      <formula>LEN(TRIM(AX68))=0</formula>
    </cfRule>
  </conditionalFormatting>
  <conditionalFormatting sqref="BE68:BF68">
    <cfRule type="containsBlanks" dxfId="3564" priority="3870">
      <formula>LEN(TRIM(BE68))=0</formula>
    </cfRule>
  </conditionalFormatting>
  <conditionalFormatting sqref="BL68:BM68">
    <cfRule type="containsBlanks" dxfId="3563" priority="3869">
      <formula>LEN(TRIM(BL68))=0</formula>
    </cfRule>
  </conditionalFormatting>
  <conditionalFormatting sqref="BS68:BT68">
    <cfRule type="containsBlanks" dxfId="3562" priority="3868">
      <formula>LEN(TRIM(BS68))=0</formula>
    </cfRule>
  </conditionalFormatting>
  <conditionalFormatting sqref="BZ68:CA68">
    <cfRule type="containsBlanks" dxfId="3561" priority="3867">
      <formula>LEN(TRIM(BZ68))=0</formula>
    </cfRule>
  </conditionalFormatting>
  <conditionalFormatting sqref="CG68:CH68">
    <cfRule type="containsBlanks" dxfId="3560" priority="3866">
      <formula>LEN(TRIM(CG68))=0</formula>
    </cfRule>
  </conditionalFormatting>
  <conditionalFormatting sqref="CN68:CO68">
    <cfRule type="containsBlanks" dxfId="3559" priority="3865">
      <formula>LEN(TRIM(CN68))=0</formula>
    </cfRule>
  </conditionalFormatting>
  <conditionalFormatting sqref="CU68:CV68">
    <cfRule type="containsBlanks" dxfId="3558" priority="3864">
      <formula>LEN(TRIM(CU68))=0</formula>
    </cfRule>
  </conditionalFormatting>
  <conditionalFormatting sqref="C71:G71 J71:K71 M71:N71 Q71:R71 T71:U71 X71:Y71 AA71:AB71 AE71:AF71 AH71:AI71 AL71:AM71 AO71:AP71">
    <cfRule type="containsBlanks" dxfId="3557" priority="3831">
      <formula>LEN(TRIM(C71))=0</formula>
    </cfRule>
  </conditionalFormatting>
  <conditionalFormatting sqref="H71:I71">
    <cfRule type="containsBlanks" dxfId="3556" priority="3830">
      <formula>LEN(TRIM(H71))=0</formula>
    </cfRule>
  </conditionalFormatting>
  <conditionalFormatting sqref="L71">
    <cfRule type="containsBlanks" dxfId="3555" priority="3829">
      <formula>LEN(TRIM(L71))=0</formula>
    </cfRule>
  </conditionalFormatting>
  <conditionalFormatting sqref="S71">
    <cfRule type="containsBlanks" dxfId="3554" priority="3828">
      <formula>LEN(TRIM(S71))=0</formula>
    </cfRule>
  </conditionalFormatting>
  <conditionalFormatting sqref="AS71:AT71 AV71:AW71">
    <cfRule type="containsBlanks" dxfId="3553" priority="3824">
      <formula>LEN(TRIM(AS71))=0</formula>
    </cfRule>
  </conditionalFormatting>
  <conditionalFormatting sqref="CB71:CC71 CE71:CF71">
    <cfRule type="containsBlanks" dxfId="3552" priority="3818">
      <formula>LEN(TRIM(CB71))=0</formula>
    </cfRule>
  </conditionalFormatting>
  <conditionalFormatting sqref="CI71:CJ71 CL71:CM71 CP71:CQ71 CS71:CT71">
    <cfRule type="containsBlanks" dxfId="3551" priority="3815">
      <formula>LEN(TRIM(CI71))=0</formula>
    </cfRule>
  </conditionalFormatting>
  <conditionalFormatting sqref="CW71:CX71">
    <cfRule type="containsBlanks" dxfId="3550" priority="3812">
      <formula>LEN(TRIM(CW71))=0</formula>
    </cfRule>
  </conditionalFormatting>
  <conditionalFormatting sqref="O71:P71">
    <cfRule type="containsBlanks" dxfId="3549" priority="3810">
      <formula>LEN(TRIM(O71))=0</formula>
    </cfRule>
  </conditionalFormatting>
  <conditionalFormatting sqref="V71:W71">
    <cfRule type="containsBlanks" dxfId="3548" priority="3809">
      <formula>LEN(TRIM(V71))=0</formula>
    </cfRule>
  </conditionalFormatting>
  <conditionalFormatting sqref="AC71:AD71">
    <cfRule type="containsBlanks" dxfId="3547" priority="3808">
      <formula>LEN(TRIM(AC71))=0</formula>
    </cfRule>
  </conditionalFormatting>
  <conditionalFormatting sqref="AJ71:AK71">
    <cfRule type="containsBlanks" dxfId="3546" priority="3807">
      <formula>LEN(TRIM(AJ71))=0</formula>
    </cfRule>
  </conditionalFormatting>
  <conditionalFormatting sqref="AQ71:AR71">
    <cfRule type="containsBlanks" dxfId="3545" priority="3806">
      <formula>LEN(TRIM(AQ71))=0</formula>
    </cfRule>
  </conditionalFormatting>
  <conditionalFormatting sqref="AX71:AY71">
    <cfRule type="containsBlanks" dxfId="3544" priority="3805">
      <formula>LEN(TRIM(AX71))=0</formula>
    </cfRule>
  </conditionalFormatting>
  <conditionalFormatting sqref="BE71:BF71">
    <cfRule type="containsBlanks" dxfId="3543" priority="3804">
      <formula>LEN(TRIM(BE71))=0</formula>
    </cfRule>
  </conditionalFormatting>
  <conditionalFormatting sqref="BL71:BM71">
    <cfRule type="containsBlanks" dxfId="3542" priority="3803">
      <formula>LEN(TRIM(BL71))=0</formula>
    </cfRule>
  </conditionalFormatting>
  <conditionalFormatting sqref="BS71:BT71">
    <cfRule type="containsBlanks" dxfId="3541" priority="3802">
      <formula>LEN(TRIM(BS71))=0</formula>
    </cfRule>
  </conditionalFormatting>
  <conditionalFormatting sqref="BZ71:CA71">
    <cfRule type="containsBlanks" dxfId="3540" priority="3801">
      <formula>LEN(TRIM(BZ71))=0</formula>
    </cfRule>
  </conditionalFormatting>
  <conditionalFormatting sqref="CG71:CH71">
    <cfRule type="containsBlanks" dxfId="3539" priority="3800">
      <formula>LEN(TRIM(CG71))=0</formula>
    </cfRule>
  </conditionalFormatting>
  <conditionalFormatting sqref="CN71:CO71">
    <cfRule type="containsBlanks" dxfId="3538" priority="3799">
      <formula>LEN(TRIM(CN71))=0</formula>
    </cfRule>
  </conditionalFormatting>
  <conditionalFormatting sqref="CU71:CV71">
    <cfRule type="containsBlanks" dxfId="3537" priority="3798">
      <formula>LEN(TRIM(CU71))=0</formula>
    </cfRule>
  </conditionalFormatting>
  <conditionalFormatting sqref="C74:G74 J74:K74 M74:N74 Q74:R74 T74:U74 X74:Y74 AA74:AB74 AE74:AF74 AH74:AI74 AL74:AM74 AO74:AP74">
    <cfRule type="containsBlanks" dxfId="3536" priority="3765">
      <formula>LEN(TRIM(C74))=0</formula>
    </cfRule>
  </conditionalFormatting>
  <conditionalFormatting sqref="H74:I74">
    <cfRule type="containsBlanks" dxfId="3535" priority="3764">
      <formula>LEN(TRIM(H74))=0</formula>
    </cfRule>
  </conditionalFormatting>
  <conditionalFormatting sqref="L74">
    <cfRule type="containsBlanks" dxfId="3534" priority="3763">
      <formula>LEN(TRIM(L74))=0</formula>
    </cfRule>
  </conditionalFormatting>
  <conditionalFormatting sqref="S74">
    <cfRule type="containsBlanks" dxfId="3533" priority="3762">
      <formula>LEN(TRIM(S74))=0</formula>
    </cfRule>
  </conditionalFormatting>
  <conditionalFormatting sqref="AS74:AT74 AV74:AW74">
    <cfRule type="containsBlanks" dxfId="3532" priority="3758">
      <formula>LEN(TRIM(AS74))=0</formula>
    </cfRule>
  </conditionalFormatting>
  <conditionalFormatting sqref="CB74:CC74 CE74:CF74">
    <cfRule type="containsBlanks" dxfId="3531" priority="3752">
      <formula>LEN(TRIM(CB74))=0</formula>
    </cfRule>
  </conditionalFormatting>
  <conditionalFormatting sqref="CI74:CJ74 CL74:CM74 CP74:CQ74 CS74:CT74">
    <cfRule type="containsBlanks" dxfId="3530" priority="3749">
      <formula>LEN(TRIM(CI74))=0</formula>
    </cfRule>
  </conditionalFormatting>
  <conditionalFormatting sqref="CW74:CX74">
    <cfRule type="containsBlanks" dxfId="3529" priority="3746">
      <formula>LEN(TRIM(CW74))=0</formula>
    </cfRule>
  </conditionalFormatting>
  <conditionalFormatting sqref="O74:P74">
    <cfRule type="containsBlanks" dxfId="3528" priority="3744">
      <formula>LEN(TRIM(O74))=0</formula>
    </cfRule>
  </conditionalFormatting>
  <conditionalFormatting sqref="V74:W74">
    <cfRule type="containsBlanks" dxfId="3527" priority="3743">
      <formula>LEN(TRIM(V74))=0</formula>
    </cfRule>
  </conditionalFormatting>
  <conditionalFormatting sqref="AC74:AD74">
    <cfRule type="containsBlanks" dxfId="3526" priority="3742">
      <formula>LEN(TRIM(AC74))=0</formula>
    </cfRule>
  </conditionalFormatting>
  <conditionalFormatting sqref="AJ74:AK74">
    <cfRule type="containsBlanks" dxfId="3525" priority="3741">
      <formula>LEN(TRIM(AJ74))=0</formula>
    </cfRule>
  </conditionalFormatting>
  <conditionalFormatting sqref="AQ74:AR74">
    <cfRule type="containsBlanks" dxfId="3524" priority="3740">
      <formula>LEN(TRIM(AQ74))=0</formula>
    </cfRule>
  </conditionalFormatting>
  <conditionalFormatting sqref="AX74:AY74">
    <cfRule type="containsBlanks" dxfId="3523" priority="3739">
      <formula>LEN(TRIM(AX74))=0</formula>
    </cfRule>
  </conditionalFormatting>
  <conditionalFormatting sqref="BE74:BF74">
    <cfRule type="containsBlanks" dxfId="3522" priority="3738">
      <formula>LEN(TRIM(BE74))=0</formula>
    </cfRule>
  </conditionalFormatting>
  <conditionalFormatting sqref="BL74:BM74">
    <cfRule type="containsBlanks" dxfId="3521" priority="3737">
      <formula>LEN(TRIM(BL74))=0</formula>
    </cfRule>
  </conditionalFormatting>
  <conditionalFormatting sqref="BS74:BT74">
    <cfRule type="containsBlanks" dxfId="3520" priority="3736">
      <formula>LEN(TRIM(BS74))=0</formula>
    </cfRule>
  </conditionalFormatting>
  <conditionalFormatting sqref="BZ74:CA74">
    <cfRule type="containsBlanks" dxfId="3519" priority="3735">
      <formula>LEN(TRIM(BZ74))=0</formula>
    </cfRule>
  </conditionalFormatting>
  <conditionalFormatting sqref="CG74:CH74">
    <cfRule type="containsBlanks" dxfId="3518" priority="3734">
      <formula>LEN(TRIM(CG74))=0</formula>
    </cfRule>
  </conditionalFormatting>
  <conditionalFormatting sqref="CN74:CO74">
    <cfRule type="containsBlanks" dxfId="3517" priority="3733">
      <formula>LEN(TRIM(CN74))=0</formula>
    </cfRule>
  </conditionalFormatting>
  <conditionalFormatting sqref="CU74:CV74">
    <cfRule type="containsBlanks" dxfId="3516" priority="3732">
      <formula>LEN(TRIM(CU74))=0</formula>
    </cfRule>
  </conditionalFormatting>
  <conditionalFormatting sqref="F9:H9">
    <cfRule type="containsBlanks" dxfId="3515" priority="3699">
      <formula>LEN(TRIM(F9))=0</formula>
    </cfRule>
  </conditionalFormatting>
  <conditionalFormatting sqref="F9:G9">
    <cfRule type="cellIs" dxfId="3514" priority="3698" operator="notEqual">
      <formula>115</formula>
    </cfRule>
  </conditionalFormatting>
  <conditionalFormatting sqref="J9:L9">
    <cfRule type="containsBlanks" dxfId="3513" priority="3697">
      <formula>LEN(TRIM(J9))=0</formula>
    </cfRule>
  </conditionalFormatting>
  <conditionalFormatting sqref="P9">
    <cfRule type="containsBlanks" dxfId="3512" priority="3696">
      <formula>LEN(TRIM(P9))=0</formula>
    </cfRule>
  </conditionalFormatting>
  <conditionalFormatting sqref="J9:K9">
    <cfRule type="cellIs" dxfId="3511" priority="3695" operator="notEqual">
      <formula>115</formula>
    </cfRule>
  </conditionalFormatting>
  <conditionalFormatting sqref="M9:O9">
    <cfRule type="containsBlanks" dxfId="3510" priority="3694">
      <formula>LEN(TRIM(M9))=0</formula>
    </cfRule>
  </conditionalFormatting>
  <conditionalFormatting sqref="M9:N9">
    <cfRule type="cellIs" dxfId="3509" priority="3693" operator="notEqual">
      <formula>115</formula>
    </cfRule>
  </conditionalFormatting>
  <conditionalFormatting sqref="Q9:S9">
    <cfRule type="containsBlanks" dxfId="3508" priority="3692">
      <formula>LEN(TRIM(Q9))=0</formula>
    </cfRule>
  </conditionalFormatting>
  <conditionalFormatting sqref="W9">
    <cfRule type="containsBlanks" dxfId="3507" priority="3691">
      <formula>LEN(TRIM(W9))=0</formula>
    </cfRule>
  </conditionalFormatting>
  <conditionalFormatting sqref="Q9:R9">
    <cfRule type="cellIs" dxfId="3506" priority="3690" operator="notEqual">
      <formula>115</formula>
    </cfRule>
  </conditionalFormatting>
  <conditionalFormatting sqref="T9:V9">
    <cfRule type="containsBlanks" dxfId="3505" priority="3689">
      <formula>LEN(TRIM(T9))=0</formula>
    </cfRule>
  </conditionalFormatting>
  <conditionalFormatting sqref="T9:U9">
    <cfRule type="cellIs" dxfId="3504" priority="3688" operator="notEqual">
      <formula>115</formula>
    </cfRule>
  </conditionalFormatting>
  <conditionalFormatting sqref="X9:Y9">
    <cfRule type="containsBlanks" dxfId="3503" priority="3687">
      <formula>LEN(TRIM(X9))=0</formula>
    </cfRule>
  </conditionalFormatting>
  <conditionalFormatting sqref="AD9">
    <cfRule type="containsBlanks" dxfId="3502" priority="3686">
      <formula>LEN(TRIM(AD9))=0</formula>
    </cfRule>
  </conditionalFormatting>
  <conditionalFormatting sqref="X9:Y9">
    <cfRule type="cellIs" dxfId="3501" priority="3685" operator="notEqual">
      <formula>115</formula>
    </cfRule>
  </conditionalFormatting>
  <conditionalFormatting sqref="AA9:AC9">
    <cfRule type="containsBlanks" dxfId="3500" priority="3684">
      <formula>LEN(TRIM(AA9))=0</formula>
    </cfRule>
  </conditionalFormatting>
  <conditionalFormatting sqref="AA9:AB9">
    <cfRule type="cellIs" dxfId="3499" priority="3683" operator="notEqual">
      <formula>115</formula>
    </cfRule>
  </conditionalFormatting>
  <conditionalFormatting sqref="AE9:AF9">
    <cfRule type="containsBlanks" dxfId="3498" priority="3682">
      <formula>LEN(TRIM(AE9))=0</formula>
    </cfRule>
  </conditionalFormatting>
  <conditionalFormatting sqref="AK9">
    <cfRule type="containsBlanks" dxfId="3497" priority="3681">
      <formula>LEN(TRIM(AK9))=0</formula>
    </cfRule>
  </conditionalFormatting>
  <conditionalFormatting sqref="AE9:AF9">
    <cfRule type="cellIs" dxfId="3496" priority="3680" operator="notEqual">
      <formula>115</formula>
    </cfRule>
  </conditionalFormatting>
  <conditionalFormatting sqref="AH9:AJ9">
    <cfRule type="containsBlanks" dxfId="3495" priority="3679">
      <formula>LEN(TRIM(AH9))=0</formula>
    </cfRule>
  </conditionalFormatting>
  <conditionalFormatting sqref="AH9:AI9">
    <cfRule type="cellIs" dxfId="3494" priority="3678" operator="notEqual">
      <formula>115</formula>
    </cfRule>
  </conditionalFormatting>
  <conditionalFormatting sqref="AL9:AM9">
    <cfRule type="containsBlanks" dxfId="3493" priority="3677">
      <formula>LEN(TRIM(AL9))=0</formula>
    </cfRule>
  </conditionalFormatting>
  <conditionalFormatting sqref="AR9">
    <cfRule type="containsBlanks" dxfId="3492" priority="3676">
      <formula>LEN(TRIM(AR9))=0</formula>
    </cfRule>
  </conditionalFormatting>
  <conditionalFormatting sqref="AL9:AM9">
    <cfRule type="cellIs" dxfId="3491" priority="3675" operator="notEqual">
      <formula>115</formula>
    </cfRule>
  </conditionalFormatting>
  <conditionalFormatting sqref="AO9:AQ9">
    <cfRule type="containsBlanks" dxfId="3490" priority="3674">
      <formula>LEN(TRIM(AO9))=0</formula>
    </cfRule>
  </conditionalFormatting>
  <conditionalFormatting sqref="AO9:AP9">
    <cfRule type="cellIs" dxfId="3489" priority="3673" operator="notEqual">
      <formula>115</formula>
    </cfRule>
  </conditionalFormatting>
  <conditionalFormatting sqref="AS9:AT9">
    <cfRule type="containsBlanks" dxfId="3488" priority="3672">
      <formula>LEN(TRIM(AS9))=0</formula>
    </cfRule>
  </conditionalFormatting>
  <conditionalFormatting sqref="AY9">
    <cfRule type="containsBlanks" dxfId="3487" priority="3671">
      <formula>LEN(TRIM(AY9))=0</formula>
    </cfRule>
  </conditionalFormatting>
  <conditionalFormatting sqref="AS9:AT9">
    <cfRule type="cellIs" dxfId="3486" priority="3670" operator="notEqual">
      <formula>115</formula>
    </cfRule>
  </conditionalFormatting>
  <conditionalFormatting sqref="AV9:AX9">
    <cfRule type="containsBlanks" dxfId="3485" priority="3669">
      <formula>LEN(TRIM(AV9))=0</formula>
    </cfRule>
  </conditionalFormatting>
  <conditionalFormatting sqref="AV9:AW9">
    <cfRule type="cellIs" dxfId="3484" priority="3668" operator="notEqual">
      <formula>115</formula>
    </cfRule>
  </conditionalFormatting>
  <conditionalFormatting sqref="AZ9:BA9">
    <cfRule type="containsBlanks" dxfId="3483" priority="3667">
      <formula>LEN(TRIM(AZ9))=0</formula>
    </cfRule>
  </conditionalFormatting>
  <conditionalFormatting sqref="BF9">
    <cfRule type="containsBlanks" dxfId="3482" priority="3666">
      <formula>LEN(TRIM(BF9))=0</formula>
    </cfRule>
  </conditionalFormatting>
  <conditionalFormatting sqref="AZ9:BA9">
    <cfRule type="cellIs" dxfId="3481" priority="3665" operator="notEqual">
      <formula>115</formula>
    </cfRule>
  </conditionalFormatting>
  <conditionalFormatting sqref="BC9:BE9">
    <cfRule type="containsBlanks" dxfId="3480" priority="3664">
      <formula>LEN(TRIM(BC9))=0</formula>
    </cfRule>
  </conditionalFormatting>
  <conditionalFormatting sqref="BC9:BD9">
    <cfRule type="cellIs" dxfId="3479" priority="3663" operator="notEqual">
      <formula>115</formula>
    </cfRule>
  </conditionalFormatting>
  <conditionalFormatting sqref="BG9:BH9">
    <cfRule type="containsBlanks" dxfId="3478" priority="3662">
      <formula>LEN(TRIM(BG9))=0</formula>
    </cfRule>
  </conditionalFormatting>
  <conditionalFormatting sqref="BM9">
    <cfRule type="containsBlanks" dxfId="3477" priority="3661">
      <formula>LEN(TRIM(BM9))=0</formula>
    </cfRule>
  </conditionalFormatting>
  <conditionalFormatting sqref="BG9:BH9">
    <cfRule type="cellIs" dxfId="3476" priority="3660" operator="notEqual">
      <formula>115</formula>
    </cfRule>
  </conditionalFormatting>
  <conditionalFormatting sqref="BJ9:BL9">
    <cfRule type="containsBlanks" dxfId="3475" priority="3659">
      <formula>LEN(TRIM(BJ9))=0</formula>
    </cfRule>
  </conditionalFormatting>
  <conditionalFormatting sqref="BJ9:BK9">
    <cfRule type="cellIs" dxfId="3474" priority="3658" operator="notEqual">
      <formula>115</formula>
    </cfRule>
  </conditionalFormatting>
  <conditionalFormatting sqref="BN9:BO9">
    <cfRule type="containsBlanks" dxfId="3473" priority="3657">
      <formula>LEN(TRIM(BN9))=0</formula>
    </cfRule>
  </conditionalFormatting>
  <conditionalFormatting sqref="BT9">
    <cfRule type="containsBlanks" dxfId="3472" priority="3656">
      <formula>LEN(TRIM(BT9))=0</formula>
    </cfRule>
  </conditionalFormatting>
  <conditionalFormatting sqref="BN9:BO9">
    <cfRule type="cellIs" dxfId="3471" priority="3655" operator="notEqual">
      <formula>115</formula>
    </cfRule>
  </conditionalFormatting>
  <conditionalFormatting sqref="BQ9:BS9">
    <cfRule type="containsBlanks" dxfId="3470" priority="3654">
      <formula>LEN(TRIM(BQ9))=0</formula>
    </cfRule>
  </conditionalFormatting>
  <conditionalFormatting sqref="BQ9:BR9">
    <cfRule type="cellIs" dxfId="3469" priority="3653" operator="notEqual">
      <formula>115</formula>
    </cfRule>
  </conditionalFormatting>
  <conditionalFormatting sqref="BU9:BV9">
    <cfRule type="containsBlanks" dxfId="3468" priority="3652">
      <formula>LEN(TRIM(BU9))=0</formula>
    </cfRule>
  </conditionalFormatting>
  <conditionalFormatting sqref="CA9">
    <cfRule type="containsBlanks" dxfId="3467" priority="3651">
      <formula>LEN(TRIM(CA9))=0</formula>
    </cfRule>
  </conditionalFormatting>
  <conditionalFormatting sqref="BU9:BV9">
    <cfRule type="cellIs" dxfId="3466" priority="3650" operator="notEqual">
      <formula>115</formula>
    </cfRule>
  </conditionalFormatting>
  <conditionalFormatting sqref="BX9:BZ9">
    <cfRule type="containsBlanks" dxfId="3465" priority="3649">
      <formula>LEN(TRIM(BX9))=0</formula>
    </cfRule>
  </conditionalFormatting>
  <conditionalFormatting sqref="BX9:BY9">
    <cfRule type="cellIs" dxfId="3464" priority="3648" operator="notEqual">
      <formula>115</formula>
    </cfRule>
  </conditionalFormatting>
  <conditionalFormatting sqref="CB9:CC9">
    <cfRule type="containsBlanks" dxfId="3463" priority="3647">
      <formula>LEN(TRIM(CB9))=0</formula>
    </cfRule>
  </conditionalFormatting>
  <conditionalFormatting sqref="CH9">
    <cfRule type="containsBlanks" dxfId="3462" priority="3646">
      <formula>LEN(TRIM(CH9))=0</formula>
    </cfRule>
  </conditionalFormatting>
  <conditionalFormatting sqref="CB9:CC9">
    <cfRule type="cellIs" dxfId="3461" priority="3645" operator="notEqual">
      <formula>115</formula>
    </cfRule>
  </conditionalFormatting>
  <conditionalFormatting sqref="CE9:CG9">
    <cfRule type="containsBlanks" dxfId="3460" priority="3644">
      <formula>LEN(TRIM(CE9))=0</formula>
    </cfRule>
  </conditionalFormatting>
  <conditionalFormatting sqref="CE9:CF9">
    <cfRule type="cellIs" dxfId="3459" priority="3643" operator="notEqual">
      <formula>115</formula>
    </cfRule>
  </conditionalFormatting>
  <conditionalFormatting sqref="CI9:CJ9">
    <cfRule type="containsBlanks" dxfId="3458" priority="3642">
      <formula>LEN(TRIM(CI9))=0</formula>
    </cfRule>
  </conditionalFormatting>
  <conditionalFormatting sqref="CO9">
    <cfRule type="containsBlanks" dxfId="3457" priority="3641">
      <formula>LEN(TRIM(CO9))=0</formula>
    </cfRule>
  </conditionalFormatting>
  <conditionalFormatting sqref="CI9:CJ9">
    <cfRule type="cellIs" dxfId="3456" priority="3640" operator="notEqual">
      <formula>115</formula>
    </cfRule>
  </conditionalFormatting>
  <conditionalFormatting sqref="CL9:CN9">
    <cfRule type="containsBlanks" dxfId="3455" priority="3639">
      <formula>LEN(TRIM(CL9))=0</formula>
    </cfRule>
  </conditionalFormatting>
  <conditionalFormatting sqref="CL9:CM9">
    <cfRule type="cellIs" dxfId="3454" priority="3638" operator="notEqual">
      <formula>115</formula>
    </cfRule>
  </conditionalFormatting>
  <conditionalFormatting sqref="CP9:CQ9">
    <cfRule type="containsBlanks" dxfId="3453" priority="3637">
      <formula>LEN(TRIM(CP9))=0</formula>
    </cfRule>
  </conditionalFormatting>
  <conditionalFormatting sqref="CV9">
    <cfRule type="containsBlanks" dxfId="3452" priority="3636">
      <formula>LEN(TRIM(CV9))=0</formula>
    </cfRule>
  </conditionalFormatting>
  <conditionalFormatting sqref="CP9:CQ9">
    <cfRule type="cellIs" dxfId="3451" priority="3635" operator="notEqual">
      <formula>115</formula>
    </cfRule>
  </conditionalFormatting>
  <conditionalFormatting sqref="CS9:CU9">
    <cfRule type="containsBlanks" dxfId="3450" priority="3634">
      <formula>LEN(TRIM(CS9))=0</formula>
    </cfRule>
  </conditionalFormatting>
  <conditionalFormatting sqref="CS9:CT9">
    <cfRule type="cellIs" dxfId="3449" priority="3633" operator="notEqual">
      <formula>115</formula>
    </cfRule>
  </conditionalFormatting>
  <conditionalFormatting sqref="CW9:CX9">
    <cfRule type="containsBlanks" dxfId="3448" priority="3632">
      <formula>LEN(TRIM(CW9))=0</formula>
    </cfRule>
  </conditionalFormatting>
  <conditionalFormatting sqref="DC9 DJ9 DQ9 DX9 EE9 EL9">
    <cfRule type="containsBlanks" dxfId="3447" priority="3631">
      <formula>LEN(TRIM(DC9))=0</formula>
    </cfRule>
  </conditionalFormatting>
  <conditionalFormatting sqref="CW9:CX9">
    <cfRule type="cellIs" dxfId="3446" priority="3630" operator="notEqual">
      <formula>115</formula>
    </cfRule>
  </conditionalFormatting>
  <conditionalFormatting sqref="CZ9:DB9">
    <cfRule type="containsBlanks" dxfId="3445" priority="3629">
      <formula>LEN(TRIM(CZ9))=0</formula>
    </cfRule>
  </conditionalFormatting>
  <conditionalFormatting sqref="CZ9:DA9">
    <cfRule type="cellIs" dxfId="3444" priority="3628" operator="notEqual">
      <formula>115</formula>
    </cfRule>
  </conditionalFormatting>
  <conditionalFormatting sqref="C12:E12">
    <cfRule type="containsBlanks" dxfId="3443" priority="3627">
      <formula>LEN(TRIM(C12))=0</formula>
    </cfRule>
  </conditionalFormatting>
  <conditionalFormatting sqref="I12">
    <cfRule type="containsBlanks" dxfId="3442" priority="3626">
      <formula>LEN(TRIM(I12))=0</formula>
    </cfRule>
  </conditionalFormatting>
  <conditionalFormatting sqref="C12:D12">
    <cfRule type="cellIs" dxfId="3441" priority="3625" operator="notEqual">
      <formula>115</formula>
    </cfRule>
  </conditionalFormatting>
  <conditionalFormatting sqref="F12:H12">
    <cfRule type="containsBlanks" dxfId="3440" priority="3624">
      <formula>LEN(TRIM(F12))=0</formula>
    </cfRule>
  </conditionalFormatting>
  <conditionalFormatting sqref="F12:G12">
    <cfRule type="cellIs" dxfId="3439" priority="3623" operator="notEqual">
      <formula>115</formula>
    </cfRule>
  </conditionalFormatting>
  <conditionalFormatting sqref="J12:L12">
    <cfRule type="containsBlanks" dxfId="3438" priority="3622">
      <formula>LEN(TRIM(J12))=0</formula>
    </cfRule>
  </conditionalFormatting>
  <conditionalFormatting sqref="P12">
    <cfRule type="containsBlanks" dxfId="3437" priority="3621">
      <formula>LEN(TRIM(P12))=0</formula>
    </cfRule>
  </conditionalFormatting>
  <conditionalFormatting sqref="J12:K12">
    <cfRule type="cellIs" dxfId="3436" priority="3620" operator="notEqual">
      <formula>115</formula>
    </cfRule>
  </conditionalFormatting>
  <conditionalFormatting sqref="M12:O12">
    <cfRule type="containsBlanks" dxfId="3435" priority="3619">
      <formula>LEN(TRIM(M12))=0</formula>
    </cfRule>
  </conditionalFormatting>
  <conditionalFormatting sqref="M12:N12">
    <cfRule type="cellIs" dxfId="3434" priority="3618" operator="notEqual">
      <formula>115</formula>
    </cfRule>
  </conditionalFormatting>
  <conditionalFormatting sqref="Q12:S12">
    <cfRule type="containsBlanks" dxfId="3433" priority="3617">
      <formula>LEN(TRIM(Q12))=0</formula>
    </cfRule>
  </conditionalFormatting>
  <conditionalFormatting sqref="W12">
    <cfRule type="containsBlanks" dxfId="3432" priority="3616">
      <formula>LEN(TRIM(W12))=0</formula>
    </cfRule>
  </conditionalFormatting>
  <conditionalFormatting sqref="Q12:R12">
    <cfRule type="cellIs" dxfId="3431" priority="3615" operator="notEqual">
      <formula>115</formula>
    </cfRule>
  </conditionalFormatting>
  <conditionalFormatting sqref="T12:V12">
    <cfRule type="containsBlanks" dxfId="3430" priority="3614">
      <formula>LEN(TRIM(T12))=0</formula>
    </cfRule>
  </conditionalFormatting>
  <conditionalFormatting sqref="T12:U12">
    <cfRule type="cellIs" dxfId="3429" priority="3613" operator="notEqual">
      <formula>115</formula>
    </cfRule>
  </conditionalFormatting>
  <conditionalFormatting sqref="X12:Y12">
    <cfRule type="containsBlanks" dxfId="3428" priority="3612">
      <formula>LEN(TRIM(X12))=0</formula>
    </cfRule>
  </conditionalFormatting>
  <conditionalFormatting sqref="AD12">
    <cfRule type="containsBlanks" dxfId="3427" priority="3611">
      <formula>LEN(TRIM(AD12))=0</formula>
    </cfRule>
  </conditionalFormatting>
  <conditionalFormatting sqref="X12:Y12">
    <cfRule type="cellIs" dxfId="3426" priority="3610" operator="notEqual">
      <formula>115</formula>
    </cfRule>
  </conditionalFormatting>
  <conditionalFormatting sqref="AA12:AC12">
    <cfRule type="containsBlanks" dxfId="3425" priority="3609">
      <formula>LEN(TRIM(AA12))=0</formula>
    </cfRule>
  </conditionalFormatting>
  <conditionalFormatting sqref="AA12:AB12">
    <cfRule type="cellIs" dxfId="3424" priority="3608" operator="notEqual">
      <formula>115</formula>
    </cfRule>
  </conditionalFormatting>
  <conditionalFormatting sqref="AE12:AF12">
    <cfRule type="containsBlanks" dxfId="3423" priority="3607">
      <formula>LEN(TRIM(AE12))=0</formula>
    </cfRule>
  </conditionalFormatting>
  <conditionalFormatting sqref="AK12">
    <cfRule type="containsBlanks" dxfId="3422" priority="3606">
      <formula>LEN(TRIM(AK12))=0</formula>
    </cfRule>
  </conditionalFormatting>
  <conditionalFormatting sqref="AE12:AF12">
    <cfRule type="cellIs" dxfId="3421" priority="3605" operator="notEqual">
      <formula>115</formula>
    </cfRule>
  </conditionalFormatting>
  <conditionalFormatting sqref="AH12:AJ12">
    <cfRule type="containsBlanks" dxfId="3420" priority="3604">
      <formula>LEN(TRIM(AH12))=0</formula>
    </cfRule>
  </conditionalFormatting>
  <conditionalFormatting sqref="AH12:AI12">
    <cfRule type="cellIs" dxfId="3419" priority="3603" operator="notEqual">
      <formula>115</formula>
    </cfRule>
  </conditionalFormatting>
  <conditionalFormatting sqref="AL12:AM12">
    <cfRule type="containsBlanks" dxfId="3418" priority="3602">
      <formula>LEN(TRIM(AL12))=0</formula>
    </cfRule>
  </conditionalFormatting>
  <conditionalFormatting sqref="AR12">
    <cfRule type="containsBlanks" dxfId="3417" priority="3601">
      <formula>LEN(TRIM(AR12))=0</formula>
    </cfRule>
  </conditionalFormatting>
  <conditionalFormatting sqref="AL12:AM12">
    <cfRule type="cellIs" dxfId="3416" priority="3600" operator="notEqual">
      <formula>115</formula>
    </cfRule>
  </conditionalFormatting>
  <conditionalFormatting sqref="AO12:AQ12">
    <cfRule type="containsBlanks" dxfId="3415" priority="3599">
      <formula>LEN(TRIM(AO12))=0</formula>
    </cfRule>
  </conditionalFormatting>
  <conditionalFormatting sqref="AO12:AP12">
    <cfRule type="cellIs" dxfId="3414" priority="3598" operator="notEqual">
      <formula>115</formula>
    </cfRule>
  </conditionalFormatting>
  <conditionalFormatting sqref="AS12:AT12">
    <cfRule type="containsBlanks" dxfId="3413" priority="3597">
      <formula>LEN(TRIM(AS12))=0</formula>
    </cfRule>
  </conditionalFormatting>
  <conditionalFormatting sqref="AY12">
    <cfRule type="containsBlanks" dxfId="3412" priority="3596">
      <formula>LEN(TRIM(AY12))=0</formula>
    </cfRule>
  </conditionalFormatting>
  <conditionalFormatting sqref="AS12:AT12">
    <cfRule type="cellIs" dxfId="3411" priority="3595" operator="notEqual">
      <formula>115</formula>
    </cfRule>
  </conditionalFormatting>
  <conditionalFormatting sqref="AV12:AX12">
    <cfRule type="containsBlanks" dxfId="3410" priority="3594">
      <formula>LEN(TRIM(AV12))=0</formula>
    </cfRule>
  </conditionalFormatting>
  <conditionalFormatting sqref="AV12:AW12">
    <cfRule type="cellIs" dxfId="3409" priority="3593" operator="notEqual">
      <formula>115</formula>
    </cfRule>
  </conditionalFormatting>
  <conditionalFormatting sqref="AZ12:BA12">
    <cfRule type="containsBlanks" dxfId="3408" priority="3592">
      <formula>LEN(TRIM(AZ12))=0</formula>
    </cfRule>
  </conditionalFormatting>
  <conditionalFormatting sqref="BF12">
    <cfRule type="containsBlanks" dxfId="3407" priority="3591">
      <formula>LEN(TRIM(BF12))=0</formula>
    </cfRule>
  </conditionalFormatting>
  <conditionalFormatting sqref="AZ12:BA12">
    <cfRule type="cellIs" dxfId="3406" priority="3590" operator="notEqual">
      <formula>115</formula>
    </cfRule>
  </conditionalFormatting>
  <conditionalFormatting sqref="BC12:BE12">
    <cfRule type="containsBlanks" dxfId="3405" priority="3589">
      <formula>LEN(TRIM(BC12))=0</formula>
    </cfRule>
  </conditionalFormatting>
  <conditionalFormatting sqref="BC12:BD12">
    <cfRule type="cellIs" dxfId="3404" priority="3588" operator="notEqual">
      <formula>115</formula>
    </cfRule>
  </conditionalFormatting>
  <conditionalFormatting sqref="BG12:BH12">
    <cfRule type="containsBlanks" dxfId="3403" priority="3587">
      <formula>LEN(TRIM(BG12))=0</formula>
    </cfRule>
  </conditionalFormatting>
  <conditionalFormatting sqref="BM12">
    <cfRule type="containsBlanks" dxfId="3402" priority="3586">
      <formula>LEN(TRIM(BM12))=0</formula>
    </cfRule>
  </conditionalFormatting>
  <conditionalFormatting sqref="BG12:BH12">
    <cfRule type="cellIs" dxfId="3401" priority="3585" operator="notEqual">
      <formula>115</formula>
    </cfRule>
  </conditionalFormatting>
  <conditionalFormatting sqref="BJ12:BL12">
    <cfRule type="containsBlanks" dxfId="3400" priority="3584">
      <formula>LEN(TRIM(BJ12))=0</formula>
    </cfRule>
  </conditionalFormatting>
  <conditionalFormatting sqref="BJ12:BK12">
    <cfRule type="cellIs" dxfId="3399" priority="3583" operator="notEqual">
      <formula>115</formula>
    </cfRule>
  </conditionalFormatting>
  <conditionalFormatting sqref="BN12:BO12">
    <cfRule type="containsBlanks" dxfId="3398" priority="3582">
      <formula>LEN(TRIM(BN12))=0</formula>
    </cfRule>
  </conditionalFormatting>
  <conditionalFormatting sqref="BT12">
    <cfRule type="containsBlanks" dxfId="3397" priority="3581">
      <formula>LEN(TRIM(BT12))=0</formula>
    </cfRule>
  </conditionalFormatting>
  <conditionalFormatting sqref="BN12:BO12">
    <cfRule type="cellIs" dxfId="3396" priority="3580" operator="notEqual">
      <formula>115</formula>
    </cfRule>
  </conditionalFormatting>
  <conditionalFormatting sqref="BQ12:BS12">
    <cfRule type="containsBlanks" dxfId="3395" priority="3579">
      <formula>LEN(TRIM(BQ12))=0</formula>
    </cfRule>
  </conditionalFormatting>
  <conditionalFormatting sqref="BQ12:BR12">
    <cfRule type="cellIs" dxfId="3394" priority="3578" operator="notEqual">
      <formula>115</formula>
    </cfRule>
  </conditionalFormatting>
  <conditionalFormatting sqref="BU12:BV12">
    <cfRule type="containsBlanks" dxfId="3393" priority="3577">
      <formula>LEN(TRIM(BU12))=0</formula>
    </cfRule>
  </conditionalFormatting>
  <conditionalFormatting sqref="CA12">
    <cfRule type="containsBlanks" dxfId="3392" priority="3576">
      <formula>LEN(TRIM(CA12))=0</formula>
    </cfRule>
  </conditionalFormatting>
  <conditionalFormatting sqref="BU12:BV12">
    <cfRule type="cellIs" dxfId="3391" priority="3575" operator="notEqual">
      <formula>115</formula>
    </cfRule>
  </conditionalFormatting>
  <conditionalFormatting sqref="BX12:BZ12">
    <cfRule type="containsBlanks" dxfId="3390" priority="3574">
      <formula>LEN(TRIM(BX12))=0</formula>
    </cfRule>
  </conditionalFormatting>
  <conditionalFormatting sqref="BX12:BY12">
    <cfRule type="cellIs" dxfId="3389" priority="3573" operator="notEqual">
      <formula>115</formula>
    </cfRule>
  </conditionalFormatting>
  <conditionalFormatting sqref="CB12:CC12">
    <cfRule type="containsBlanks" dxfId="3388" priority="3572">
      <formula>LEN(TRIM(CB12))=0</formula>
    </cfRule>
  </conditionalFormatting>
  <conditionalFormatting sqref="CH12">
    <cfRule type="containsBlanks" dxfId="3387" priority="3571">
      <formula>LEN(TRIM(CH12))=0</formula>
    </cfRule>
  </conditionalFormatting>
  <conditionalFormatting sqref="CB12:CC12">
    <cfRule type="cellIs" dxfId="3386" priority="3570" operator="notEqual">
      <formula>115</formula>
    </cfRule>
  </conditionalFormatting>
  <conditionalFormatting sqref="CE12:CG12">
    <cfRule type="containsBlanks" dxfId="3385" priority="3569">
      <formula>LEN(TRIM(CE12))=0</formula>
    </cfRule>
  </conditionalFormatting>
  <conditionalFormatting sqref="CE12:CF12">
    <cfRule type="cellIs" dxfId="3384" priority="3568" operator="notEqual">
      <formula>115</formula>
    </cfRule>
  </conditionalFormatting>
  <conditionalFormatting sqref="CI12:CJ12">
    <cfRule type="containsBlanks" dxfId="3383" priority="3567">
      <formula>LEN(TRIM(CI12))=0</formula>
    </cfRule>
  </conditionalFormatting>
  <conditionalFormatting sqref="CO12">
    <cfRule type="containsBlanks" dxfId="3382" priority="3566">
      <formula>LEN(TRIM(CO12))=0</formula>
    </cfRule>
  </conditionalFormatting>
  <conditionalFormatting sqref="CI12:CJ12">
    <cfRule type="cellIs" dxfId="3381" priority="3565" operator="notEqual">
      <formula>115</formula>
    </cfRule>
  </conditionalFormatting>
  <conditionalFormatting sqref="CL12:CN12">
    <cfRule type="containsBlanks" dxfId="3380" priority="3564">
      <formula>LEN(TRIM(CL12))=0</formula>
    </cfRule>
  </conditionalFormatting>
  <conditionalFormatting sqref="CL12:CM12">
    <cfRule type="cellIs" dxfId="3379" priority="3563" operator="notEqual">
      <formula>115</formula>
    </cfRule>
  </conditionalFormatting>
  <conditionalFormatting sqref="CP12:CQ12">
    <cfRule type="containsBlanks" dxfId="3378" priority="3562">
      <formula>LEN(TRIM(CP12))=0</formula>
    </cfRule>
  </conditionalFormatting>
  <conditionalFormatting sqref="CV12">
    <cfRule type="containsBlanks" dxfId="3377" priority="3561">
      <formula>LEN(TRIM(CV12))=0</formula>
    </cfRule>
  </conditionalFormatting>
  <conditionalFormatting sqref="CP12:CQ12">
    <cfRule type="cellIs" dxfId="3376" priority="3560" operator="notEqual">
      <formula>115</formula>
    </cfRule>
  </conditionalFormatting>
  <conditionalFormatting sqref="CS12:CU12">
    <cfRule type="containsBlanks" dxfId="3375" priority="3559">
      <formula>LEN(TRIM(CS12))=0</formula>
    </cfRule>
  </conditionalFormatting>
  <conditionalFormatting sqref="CS12:CT12">
    <cfRule type="cellIs" dxfId="3374" priority="3558" operator="notEqual">
      <formula>115</formula>
    </cfRule>
  </conditionalFormatting>
  <conditionalFormatting sqref="CW12:CX12">
    <cfRule type="containsBlanks" dxfId="3373" priority="3557">
      <formula>LEN(TRIM(CW12))=0</formula>
    </cfRule>
  </conditionalFormatting>
  <conditionalFormatting sqref="DC12 DJ12 DQ12 DX12 EE12 EL12">
    <cfRule type="containsBlanks" dxfId="3372" priority="3556">
      <formula>LEN(TRIM(DC12))=0</formula>
    </cfRule>
  </conditionalFormatting>
  <conditionalFormatting sqref="CW12:CX12">
    <cfRule type="cellIs" dxfId="3371" priority="3555" operator="notEqual">
      <formula>115</formula>
    </cfRule>
  </conditionalFormatting>
  <conditionalFormatting sqref="CZ12:DB12">
    <cfRule type="containsBlanks" dxfId="3370" priority="3554">
      <formula>LEN(TRIM(CZ12))=0</formula>
    </cfRule>
  </conditionalFormatting>
  <conditionalFormatting sqref="CZ12:DA12">
    <cfRule type="cellIs" dxfId="3369" priority="3553" operator="notEqual">
      <formula>115</formula>
    </cfRule>
  </conditionalFormatting>
  <conditionalFormatting sqref="C15:E15">
    <cfRule type="containsBlanks" dxfId="3368" priority="3552">
      <formula>LEN(TRIM(C15))=0</formula>
    </cfRule>
  </conditionalFormatting>
  <conditionalFormatting sqref="I15">
    <cfRule type="containsBlanks" dxfId="3367" priority="3551">
      <formula>LEN(TRIM(I15))=0</formula>
    </cfRule>
  </conditionalFormatting>
  <conditionalFormatting sqref="C15:D15">
    <cfRule type="cellIs" dxfId="3366" priority="3550" operator="notEqual">
      <formula>115</formula>
    </cfRule>
  </conditionalFormatting>
  <conditionalFormatting sqref="F15:H15">
    <cfRule type="containsBlanks" dxfId="3365" priority="3549">
      <formula>LEN(TRIM(F15))=0</formula>
    </cfRule>
  </conditionalFormatting>
  <conditionalFormatting sqref="F15:G15">
    <cfRule type="cellIs" dxfId="3364" priority="3548" operator="notEqual">
      <formula>115</formula>
    </cfRule>
  </conditionalFormatting>
  <conditionalFormatting sqref="J15:L15">
    <cfRule type="containsBlanks" dxfId="3363" priority="3547">
      <formula>LEN(TRIM(J15))=0</formula>
    </cfRule>
  </conditionalFormatting>
  <conditionalFormatting sqref="P15">
    <cfRule type="containsBlanks" dxfId="3362" priority="3546">
      <formula>LEN(TRIM(P15))=0</formula>
    </cfRule>
  </conditionalFormatting>
  <conditionalFormatting sqref="J15:K15">
    <cfRule type="cellIs" dxfId="3361" priority="3545" operator="notEqual">
      <formula>115</formula>
    </cfRule>
  </conditionalFormatting>
  <conditionalFormatting sqref="M15:O15">
    <cfRule type="containsBlanks" dxfId="3360" priority="3544">
      <formula>LEN(TRIM(M15))=0</formula>
    </cfRule>
  </conditionalFormatting>
  <conditionalFormatting sqref="M15:N15">
    <cfRule type="cellIs" dxfId="3359" priority="3543" operator="notEqual">
      <formula>115</formula>
    </cfRule>
  </conditionalFormatting>
  <conditionalFormatting sqref="Q15:S15">
    <cfRule type="containsBlanks" dxfId="3358" priority="3542">
      <formula>LEN(TRIM(Q15))=0</formula>
    </cfRule>
  </conditionalFormatting>
  <conditionalFormatting sqref="W15">
    <cfRule type="containsBlanks" dxfId="3357" priority="3541">
      <formula>LEN(TRIM(W15))=0</formula>
    </cfRule>
  </conditionalFormatting>
  <conditionalFormatting sqref="Q15:R15">
    <cfRule type="cellIs" dxfId="3356" priority="3540" operator="notEqual">
      <formula>115</formula>
    </cfRule>
  </conditionalFormatting>
  <conditionalFormatting sqref="T15:V15">
    <cfRule type="containsBlanks" dxfId="3355" priority="3539">
      <formula>LEN(TRIM(T15))=0</formula>
    </cfRule>
  </conditionalFormatting>
  <conditionalFormatting sqref="T15:U15">
    <cfRule type="cellIs" dxfId="3354" priority="3538" operator="notEqual">
      <formula>115</formula>
    </cfRule>
  </conditionalFormatting>
  <conditionalFormatting sqref="X15:Y15">
    <cfRule type="containsBlanks" dxfId="3353" priority="3537">
      <formula>LEN(TRIM(X15))=0</formula>
    </cfRule>
  </conditionalFormatting>
  <conditionalFormatting sqref="AD15">
    <cfRule type="containsBlanks" dxfId="3352" priority="3536">
      <formula>LEN(TRIM(AD15))=0</formula>
    </cfRule>
  </conditionalFormatting>
  <conditionalFormatting sqref="X15:Y15">
    <cfRule type="cellIs" dxfId="3351" priority="3535" operator="notEqual">
      <formula>115</formula>
    </cfRule>
  </conditionalFormatting>
  <conditionalFormatting sqref="AA15:AC15">
    <cfRule type="containsBlanks" dxfId="3350" priority="3534">
      <formula>LEN(TRIM(AA15))=0</formula>
    </cfRule>
  </conditionalFormatting>
  <conditionalFormatting sqref="AA15:AB15">
    <cfRule type="cellIs" dxfId="3349" priority="3533" operator="notEqual">
      <formula>115</formula>
    </cfRule>
  </conditionalFormatting>
  <conditionalFormatting sqref="AE15:AF15">
    <cfRule type="containsBlanks" dxfId="3348" priority="3532">
      <formula>LEN(TRIM(AE15))=0</formula>
    </cfRule>
  </conditionalFormatting>
  <conditionalFormatting sqref="AK15">
    <cfRule type="containsBlanks" dxfId="3347" priority="3531">
      <formula>LEN(TRIM(AK15))=0</formula>
    </cfRule>
  </conditionalFormatting>
  <conditionalFormatting sqref="AE15:AF15">
    <cfRule type="cellIs" dxfId="3346" priority="3530" operator="notEqual">
      <formula>115</formula>
    </cfRule>
  </conditionalFormatting>
  <conditionalFormatting sqref="AH15:AJ15">
    <cfRule type="containsBlanks" dxfId="3345" priority="3529">
      <formula>LEN(TRIM(AH15))=0</formula>
    </cfRule>
  </conditionalFormatting>
  <conditionalFormatting sqref="AH15:AI15">
    <cfRule type="cellIs" dxfId="3344" priority="3528" operator="notEqual">
      <formula>115</formula>
    </cfRule>
  </conditionalFormatting>
  <conditionalFormatting sqref="AL15:AM15">
    <cfRule type="containsBlanks" dxfId="3343" priority="3527">
      <formula>LEN(TRIM(AL15))=0</formula>
    </cfRule>
  </conditionalFormatting>
  <conditionalFormatting sqref="AR15">
    <cfRule type="containsBlanks" dxfId="3342" priority="3526">
      <formula>LEN(TRIM(AR15))=0</formula>
    </cfRule>
  </conditionalFormatting>
  <conditionalFormatting sqref="AL15:AM15">
    <cfRule type="cellIs" dxfId="3341" priority="3525" operator="notEqual">
      <formula>115</formula>
    </cfRule>
  </conditionalFormatting>
  <conditionalFormatting sqref="AO15:AQ15">
    <cfRule type="containsBlanks" dxfId="3340" priority="3524">
      <formula>LEN(TRIM(AO15))=0</formula>
    </cfRule>
  </conditionalFormatting>
  <conditionalFormatting sqref="AO15:AP15">
    <cfRule type="cellIs" dxfId="3339" priority="3523" operator="notEqual">
      <formula>115</formula>
    </cfRule>
  </conditionalFormatting>
  <conditionalFormatting sqref="AS15:AT15">
    <cfRule type="containsBlanks" dxfId="3338" priority="3522">
      <formula>LEN(TRIM(AS15))=0</formula>
    </cfRule>
  </conditionalFormatting>
  <conditionalFormatting sqref="AY15">
    <cfRule type="containsBlanks" dxfId="3337" priority="3521">
      <formula>LEN(TRIM(AY15))=0</formula>
    </cfRule>
  </conditionalFormatting>
  <conditionalFormatting sqref="AS15:AT15">
    <cfRule type="cellIs" dxfId="3336" priority="3520" operator="notEqual">
      <formula>115</formula>
    </cfRule>
  </conditionalFormatting>
  <conditionalFormatting sqref="AV15:AX15">
    <cfRule type="containsBlanks" dxfId="3335" priority="3519">
      <formula>LEN(TRIM(AV15))=0</formula>
    </cfRule>
  </conditionalFormatting>
  <conditionalFormatting sqref="AV15:AW15">
    <cfRule type="cellIs" dxfId="3334" priority="3518" operator="notEqual">
      <formula>115</formula>
    </cfRule>
  </conditionalFormatting>
  <conditionalFormatting sqref="AZ15:BA15">
    <cfRule type="containsBlanks" dxfId="3333" priority="3517">
      <formula>LEN(TRIM(AZ15))=0</formula>
    </cfRule>
  </conditionalFormatting>
  <conditionalFormatting sqref="BF15">
    <cfRule type="containsBlanks" dxfId="3332" priority="3516">
      <formula>LEN(TRIM(BF15))=0</formula>
    </cfRule>
  </conditionalFormatting>
  <conditionalFormatting sqref="AZ15:BA15">
    <cfRule type="cellIs" dxfId="3331" priority="3515" operator="notEqual">
      <formula>115</formula>
    </cfRule>
  </conditionalFormatting>
  <conditionalFormatting sqref="BC15:BE15">
    <cfRule type="containsBlanks" dxfId="3330" priority="3514">
      <formula>LEN(TRIM(BC15))=0</formula>
    </cfRule>
  </conditionalFormatting>
  <conditionalFormatting sqref="BC15:BD15">
    <cfRule type="cellIs" dxfId="3329" priority="3513" operator="notEqual">
      <formula>115</formula>
    </cfRule>
  </conditionalFormatting>
  <conditionalFormatting sqref="BG15:BH15">
    <cfRule type="containsBlanks" dxfId="3328" priority="3512">
      <formula>LEN(TRIM(BG15))=0</formula>
    </cfRule>
  </conditionalFormatting>
  <conditionalFormatting sqref="BM15">
    <cfRule type="containsBlanks" dxfId="3327" priority="3511">
      <formula>LEN(TRIM(BM15))=0</formula>
    </cfRule>
  </conditionalFormatting>
  <conditionalFormatting sqref="BG15:BH15">
    <cfRule type="cellIs" dxfId="3326" priority="3510" operator="notEqual">
      <formula>115</formula>
    </cfRule>
  </conditionalFormatting>
  <conditionalFormatting sqref="BJ15:BL15">
    <cfRule type="containsBlanks" dxfId="3325" priority="3509">
      <formula>LEN(TRIM(BJ15))=0</formula>
    </cfRule>
  </conditionalFormatting>
  <conditionalFormatting sqref="BJ15:BK15">
    <cfRule type="cellIs" dxfId="3324" priority="3508" operator="notEqual">
      <formula>115</formula>
    </cfRule>
  </conditionalFormatting>
  <conditionalFormatting sqref="BN15:BO15">
    <cfRule type="containsBlanks" dxfId="3323" priority="3507">
      <formula>LEN(TRIM(BN15))=0</formula>
    </cfRule>
  </conditionalFormatting>
  <conditionalFormatting sqref="BT15">
    <cfRule type="containsBlanks" dxfId="3322" priority="3506">
      <formula>LEN(TRIM(BT15))=0</formula>
    </cfRule>
  </conditionalFormatting>
  <conditionalFormatting sqref="BN15:BO15">
    <cfRule type="cellIs" dxfId="3321" priority="3505" operator="notEqual">
      <formula>115</formula>
    </cfRule>
  </conditionalFormatting>
  <conditionalFormatting sqref="BQ15:BS15">
    <cfRule type="containsBlanks" dxfId="3320" priority="3504">
      <formula>LEN(TRIM(BQ15))=0</formula>
    </cfRule>
  </conditionalFormatting>
  <conditionalFormatting sqref="BQ15:BR15">
    <cfRule type="cellIs" dxfId="3319" priority="3503" operator="notEqual">
      <formula>115</formula>
    </cfRule>
  </conditionalFormatting>
  <conditionalFormatting sqref="BU15:BV15">
    <cfRule type="containsBlanks" dxfId="3318" priority="3502">
      <formula>LEN(TRIM(BU15))=0</formula>
    </cfRule>
  </conditionalFormatting>
  <conditionalFormatting sqref="CA15">
    <cfRule type="containsBlanks" dxfId="3317" priority="3501">
      <formula>LEN(TRIM(CA15))=0</formula>
    </cfRule>
  </conditionalFormatting>
  <conditionalFormatting sqref="BU15:BV15">
    <cfRule type="cellIs" dxfId="3316" priority="3500" operator="notEqual">
      <formula>115</formula>
    </cfRule>
  </conditionalFormatting>
  <conditionalFormatting sqref="BX15:BZ15">
    <cfRule type="containsBlanks" dxfId="3315" priority="3499">
      <formula>LEN(TRIM(BX15))=0</formula>
    </cfRule>
  </conditionalFormatting>
  <conditionalFormatting sqref="BX15:BY15">
    <cfRule type="cellIs" dxfId="3314" priority="3498" operator="notEqual">
      <formula>115</formula>
    </cfRule>
  </conditionalFormatting>
  <conditionalFormatting sqref="CB15:CC15">
    <cfRule type="containsBlanks" dxfId="3313" priority="3497">
      <formula>LEN(TRIM(CB15))=0</formula>
    </cfRule>
  </conditionalFormatting>
  <conditionalFormatting sqref="CH15">
    <cfRule type="containsBlanks" dxfId="3312" priority="3496">
      <formula>LEN(TRIM(CH15))=0</formula>
    </cfRule>
  </conditionalFormatting>
  <conditionalFormatting sqref="CB15:CC15">
    <cfRule type="cellIs" dxfId="3311" priority="3495" operator="notEqual">
      <formula>115</formula>
    </cfRule>
  </conditionalFormatting>
  <conditionalFormatting sqref="CE15:CG15">
    <cfRule type="containsBlanks" dxfId="3310" priority="3494">
      <formula>LEN(TRIM(CE15))=0</formula>
    </cfRule>
  </conditionalFormatting>
  <conditionalFormatting sqref="CE15:CF15">
    <cfRule type="cellIs" dxfId="3309" priority="3493" operator="notEqual">
      <formula>115</formula>
    </cfRule>
  </conditionalFormatting>
  <conditionalFormatting sqref="CI15:CJ15">
    <cfRule type="containsBlanks" dxfId="3308" priority="3492">
      <formula>LEN(TRIM(CI15))=0</formula>
    </cfRule>
  </conditionalFormatting>
  <conditionalFormatting sqref="CO15">
    <cfRule type="containsBlanks" dxfId="3307" priority="3491">
      <formula>LEN(TRIM(CO15))=0</formula>
    </cfRule>
  </conditionalFormatting>
  <conditionalFormatting sqref="CI15:CJ15">
    <cfRule type="cellIs" dxfId="3306" priority="3490" operator="notEqual">
      <formula>115</formula>
    </cfRule>
  </conditionalFormatting>
  <conditionalFormatting sqref="CL15:CN15">
    <cfRule type="containsBlanks" dxfId="3305" priority="3489">
      <formula>LEN(TRIM(CL15))=0</formula>
    </cfRule>
  </conditionalFormatting>
  <conditionalFormatting sqref="CL15:CM15">
    <cfRule type="cellIs" dxfId="3304" priority="3488" operator="notEqual">
      <formula>115</formula>
    </cfRule>
  </conditionalFormatting>
  <conditionalFormatting sqref="CP15:CQ15">
    <cfRule type="containsBlanks" dxfId="3303" priority="3487">
      <formula>LEN(TRIM(CP15))=0</formula>
    </cfRule>
  </conditionalFormatting>
  <conditionalFormatting sqref="CV15">
    <cfRule type="containsBlanks" dxfId="3302" priority="3486">
      <formula>LEN(TRIM(CV15))=0</formula>
    </cfRule>
  </conditionalFormatting>
  <conditionalFormatting sqref="CP15:CQ15">
    <cfRule type="cellIs" dxfId="3301" priority="3485" operator="notEqual">
      <formula>115</formula>
    </cfRule>
  </conditionalFormatting>
  <conditionalFormatting sqref="CS15:CU15">
    <cfRule type="containsBlanks" dxfId="3300" priority="3484">
      <formula>LEN(TRIM(CS15))=0</formula>
    </cfRule>
  </conditionalFormatting>
  <conditionalFormatting sqref="CS15:CT15">
    <cfRule type="cellIs" dxfId="3299" priority="3483" operator="notEqual">
      <formula>115</formula>
    </cfRule>
  </conditionalFormatting>
  <conditionalFormatting sqref="CW15:CX15">
    <cfRule type="containsBlanks" dxfId="3298" priority="3482">
      <formula>LEN(TRIM(CW15))=0</formula>
    </cfRule>
  </conditionalFormatting>
  <conditionalFormatting sqref="DC15 DJ15 DQ15 DX15 EE15 EL15">
    <cfRule type="containsBlanks" dxfId="3297" priority="3481">
      <formula>LEN(TRIM(DC15))=0</formula>
    </cfRule>
  </conditionalFormatting>
  <conditionalFormatting sqref="CW15:CX15">
    <cfRule type="cellIs" dxfId="3296" priority="3480" operator="notEqual">
      <formula>115</formula>
    </cfRule>
  </conditionalFormatting>
  <conditionalFormatting sqref="CZ15:DB15">
    <cfRule type="containsBlanks" dxfId="3295" priority="3479">
      <formula>LEN(TRIM(CZ15))=0</formula>
    </cfRule>
  </conditionalFormatting>
  <conditionalFormatting sqref="CZ15:DA15">
    <cfRule type="cellIs" dxfId="3294" priority="3478" operator="notEqual">
      <formula>115</formula>
    </cfRule>
  </conditionalFormatting>
  <conditionalFormatting sqref="C18:E18">
    <cfRule type="containsBlanks" dxfId="3293" priority="3477">
      <formula>LEN(TRIM(C18))=0</formula>
    </cfRule>
  </conditionalFormatting>
  <conditionalFormatting sqref="I18">
    <cfRule type="containsBlanks" dxfId="3292" priority="3476">
      <formula>LEN(TRIM(I18))=0</formula>
    </cfRule>
  </conditionalFormatting>
  <conditionalFormatting sqref="C18:D18">
    <cfRule type="cellIs" dxfId="3291" priority="3475" operator="notEqual">
      <formula>115</formula>
    </cfRule>
  </conditionalFormatting>
  <conditionalFormatting sqref="F18:H18">
    <cfRule type="containsBlanks" dxfId="3290" priority="3474">
      <formula>LEN(TRIM(F18))=0</formula>
    </cfRule>
  </conditionalFormatting>
  <conditionalFormatting sqref="F18:G18">
    <cfRule type="cellIs" dxfId="3289" priority="3473" operator="notEqual">
      <formula>115</formula>
    </cfRule>
  </conditionalFormatting>
  <conditionalFormatting sqref="J18:L18">
    <cfRule type="containsBlanks" dxfId="3288" priority="3472">
      <formula>LEN(TRIM(J18))=0</formula>
    </cfRule>
  </conditionalFormatting>
  <conditionalFormatting sqref="P18">
    <cfRule type="containsBlanks" dxfId="3287" priority="3471">
      <formula>LEN(TRIM(P18))=0</formula>
    </cfRule>
  </conditionalFormatting>
  <conditionalFormatting sqref="J18:K18">
    <cfRule type="cellIs" dxfId="3286" priority="3470" operator="notEqual">
      <formula>115</formula>
    </cfRule>
  </conditionalFormatting>
  <conditionalFormatting sqref="M18:O18">
    <cfRule type="containsBlanks" dxfId="3285" priority="3469">
      <formula>LEN(TRIM(M18))=0</formula>
    </cfRule>
  </conditionalFormatting>
  <conditionalFormatting sqref="M18:N18">
    <cfRule type="cellIs" dxfId="3284" priority="3468" operator="notEqual">
      <formula>115</formula>
    </cfRule>
  </conditionalFormatting>
  <conditionalFormatting sqref="Q18:S18">
    <cfRule type="containsBlanks" dxfId="3283" priority="3467">
      <formula>LEN(TRIM(Q18))=0</formula>
    </cfRule>
  </conditionalFormatting>
  <conditionalFormatting sqref="W18">
    <cfRule type="containsBlanks" dxfId="3282" priority="3466">
      <formula>LEN(TRIM(W18))=0</formula>
    </cfRule>
  </conditionalFormatting>
  <conditionalFormatting sqref="Q18:R18">
    <cfRule type="cellIs" dxfId="3281" priority="3465" operator="notEqual">
      <formula>115</formula>
    </cfRule>
  </conditionalFormatting>
  <conditionalFormatting sqref="T18:V18">
    <cfRule type="containsBlanks" dxfId="3280" priority="3464">
      <formula>LEN(TRIM(T18))=0</formula>
    </cfRule>
  </conditionalFormatting>
  <conditionalFormatting sqref="T18:U18">
    <cfRule type="cellIs" dxfId="3279" priority="3463" operator="notEqual">
      <formula>115</formula>
    </cfRule>
  </conditionalFormatting>
  <conditionalFormatting sqref="X18:Y18">
    <cfRule type="containsBlanks" dxfId="3278" priority="3462">
      <formula>LEN(TRIM(X18))=0</formula>
    </cfRule>
  </conditionalFormatting>
  <conditionalFormatting sqref="AD18">
    <cfRule type="containsBlanks" dxfId="3277" priority="3461">
      <formula>LEN(TRIM(AD18))=0</formula>
    </cfRule>
  </conditionalFormatting>
  <conditionalFormatting sqref="X18:Y18">
    <cfRule type="cellIs" dxfId="3276" priority="3460" operator="notEqual">
      <formula>115</formula>
    </cfRule>
  </conditionalFormatting>
  <conditionalFormatting sqref="AA18:AC18">
    <cfRule type="containsBlanks" dxfId="3275" priority="3459">
      <formula>LEN(TRIM(AA18))=0</formula>
    </cfRule>
  </conditionalFormatting>
  <conditionalFormatting sqref="AA18:AB18">
    <cfRule type="cellIs" dxfId="3274" priority="3458" operator="notEqual">
      <formula>115</formula>
    </cfRule>
  </conditionalFormatting>
  <conditionalFormatting sqref="AE18:AF18">
    <cfRule type="containsBlanks" dxfId="3273" priority="3457">
      <formula>LEN(TRIM(AE18))=0</formula>
    </cfRule>
  </conditionalFormatting>
  <conditionalFormatting sqref="AK18">
    <cfRule type="containsBlanks" dxfId="3272" priority="3456">
      <formula>LEN(TRIM(AK18))=0</formula>
    </cfRule>
  </conditionalFormatting>
  <conditionalFormatting sqref="AE18:AF18">
    <cfRule type="cellIs" dxfId="3271" priority="3455" operator="notEqual">
      <formula>115</formula>
    </cfRule>
  </conditionalFormatting>
  <conditionalFormatting sqref="AH18:AJ18">
    <cfRule type="containsBlanks" dxfId="3270" priority="3454">
      <formula>LEN(TRIM(AH18))=0</formula>
    </cfRule>
  </conditionalFormatting>
  <conditionalFormatting sqref="AH18:AI18">
    <cfRule type="cellIs" dxfId="3269" priority="3453" operator="notEqual">
      <formula>115</formula>
    </cfRule>
  </conditionalFormatting>
  <conditionalFormatting sqref="AL18:AM18">
    <cfRule type="containsBlanks" dxfId="3268" priority="3452">
      <formula>LEN(TRIM(AL18))=0</formula>
    </cfRule>
  </conditionalFormatting>
  <conditionalFormatting sqref="AR18">
    <cfRule type="containsBlanks" dxfId="3267" priority="3451">
      <formula>LEN(TRIM(AR18))=0</formula>
    </cfRule>
  </conditionalFormatting>
  <conditionalFormatting sqref="AL18:AM18">
    <cfRule type="cellIs" dxfId="3266" priority="3450" operator="notEqual">
      <formula>115</formula>
    </cfRule>
  </conditionalFormatting>
  <conditionalFormatting sqref="AO18:AQ18">
    <cfRule type="containsBlanks" dxfId="3265" priority="3449">
      <formula>LEN(TRIM(AO18))=0</formula>
    </cfRule>
  </conditionalFormatting>
  <conditionalFormatting sqref="AO18:AP18">
    <cfRule type="cellIs" dxfId="3264" priority="3448" operator="notEqual">
      <formula>115</formula>
    </cfRule>
  </conditionalFormatting>
  <conditionalFormatting sqref="AS18:AT18">
    <cfRule type="containsBlanks" dxfId="3263" priority="3447">
      <formula>LEN(TRIM(AS18))=0</formula>
    </cfRule>
  </conditionalFormatting>
  <conditionalFormatting sqref="AY18">
    <cfRule type="containsBlanks" dxfId="3262" priority="3446">
      <formula>LEN(TRIM(AY18))=0</formula>
    </cfRule>
  </conditionalFormatting>
  <conditionalFormatting sqref="AS18:AT18">
    <cfRule type="cellIs" dxfId="3261" priority="3445" operator="notEqual">
      <formula>115</formula>
    </cfRule>
  </conditionalFormatting>
  <conditionalFormatting sqref="AV18:AX18">
    <cfRule type="containsBlanks" dxfId="3260" priority="3444">
      <formula>LEN(TRIM(AV18))=0</formula>
    </cfRule>
  </conditionalFormatting>
  <conditionalFormatting sqref="AV18:AW18">
    <cfRule type="cellIs" dxfId="3259" priority="3443" operator="notEqual">
      <formula>115</formula>
    </cfRule>
  </conditionalFormatting>
  <conditionalFormatting sqref="AZ18:BA18">
    <cfRule type="containsBlanks" dxfId="3258" priority="3442">
      <formula>LEN(TRIM(AZ18))=0</formula>
    </cfRule>
  </conditionalFormatting>
  <conditionalFormatting sqref="BF18">
    <cfRule type="containsBlanks" dxfId="3257" priority="3441">
      <formula>LEN(TRIM(BF18))=0</formula>
    </cfRule>
  </conditionalFormatting>
  <conditionalFormatting sqref="AZ18:BA18">
    <cfRule type="cellIs" dxfId="3256" priority="3440" operator="notEqual">
      <formula>115</formula>
    </cfRule>
  </conditionalFormatting>
  <conditionalFormatting sqref="BC18:BE18">
    <cfRule type="containsBlanks" dxfId="3255" priority="3439">
      <formula>LEN(TRIM(BC18))=0</formula>
    </cfRule>
  </conditionalFormatting>
  <conditionalFormatting sqref="BC18:BD18">
    <cfRule type="cellIs" dxfId="3254" priority="3438" operator="notEqual">
      <formula>115</formula>
    </cfRule>
  </conditionalFormatting>
  <conditionalFormatting sqref="BG18:BH18">
    <cfRule type="containsBlanks" dxfId="3253" priority="3437">
      <formula>LEN(TRIM(BG18))=0</formula>
    </cfRule>
  </conditionalFormatting>
  <conditionalFormatting sqref="BM18">
    <cfRule type="containsBlanks" dxfId="3252" priority="3436">
      <formula>LEN(TRIM(BM18))=0</formula>
    </cfRule>
  </conditionalFormatting>
  <conditionalFormatting sqref="BG18:BH18">
    <cfRule type="cellIs" dxfId="3251" priority="3435" operator="notEqual">
      <formula>115</formula>
    </cfRule>
  </conditionalFormatting>
  <conditionalFormatting sqref="BJ18:BL18">
    <cfRule type="containsBlanks" dxfId="3250" priority="3434">
      <formula>LEN(TRIM(BJ18))=0</formula>
    </cfRule>
  </conditionalFormatting>
  <conditionalFormatting sqref="BJ18:BK18">
    <cfRule type="cellIs" dxfId="3249" priority="3433" operator="notEqual">
      <formula>115</formula>
    </cfRule>
  </conditionalFormatting>
  <conditionalFormatting sqref="BN18:BO18">
    <cfRule type="containsBlanks" dxfId="3248" priority="3432">
      <formula>LEN(TRIM(BN18))=0</formula>
    </cfRule>
  </conditionalFormatting>
  <conditionalFormatting sqref="BT18">
    <cfRule type="containsBlanks" dxfId="3247" priority="3431">
      <formula>LEN(TRIM(BT18))=0</formula>
    </cfRule>
  </conditionalFormatting>
  <conditionalFormatting sqref="BN18:BO18">
    <cfRule type="cellIs" dxfId="3246" priority="3430" operator="notEqual">
      <formula>115</formula>
    </cfRule>
  </conditionalFormatting>
  <conditionalFormatting sqref="BQ18:BS18">
    <cfRule type="containsBlanks" dxfId="3245" priority="3429">
      <formula>LEN(TRIM(BQ18))=0</formula>
    </cfRule>
  </conditionalFormatting>
  <conditionalFormatting sqref="BQ18:BR18">
    <cfRule type="cellIs" dxfId="3244" priority="3428" operator="notEqual">
      <formula>115</formula>
    </cfRule>
  </conditionalFormatting>
  <conditionalFormatting sqref="BU18:BV18">
    <cfRule type="containsBlanks" dxfId="3243" priority="3427">
      <formula>LEN(TRIM(BU18))=0</formula>
    </cfRule>
  </conditionalFormatting>
  <conditionalFormatting sqref="CA18">
    <cfRule type="containsBlanks" dxfId="3242" priority="3426">
      <formula>LEN(TRIM(CA18))=0</formula>
    </cfRule>
  </conditionalFormatting>
  <conditionalFormatting sqref="BU18:BV18">
    <cfRule type="cellIs" dxfId="3241" priority="3425" operator="notEqual">
      <formula>115</formula>
    </cfRule>
  </conditionalFormatting>
  <conditionalFormatting sqref="BX18:BZ18">
    <cfRule type="containsBlanks" dxfId="3240" priority="3424">
      <formula>LEN(TRIM(BX18))=0</formula>
    </cfRule>
  </conditionalFormatting>
  <conditionalFormatting sqref="BX18:BY18">
    <cfRule type="cellIs" dxfId="3239" priority="3423" operator="notEqual">
      <formula>115</formula>
    </cfRule>
  </conditionalFormatting>
  <conditionalFormatting sqref="CB18:CC18">
    <cfRule type="containsBlanks" dxfId="3238" priority="3422">
      <formula>LEN(TRIM(CB18))=0</formula>
    </cfRule>
  </conditionalFormatting>
  <conditionalFormatting sqref="CH18">
    <cfRule type="containsBlanks" dxfId="3237" priority="3421">
      <formula>LEN(TRIM(CH18))=0</formula>
    </cfRule>
  </conditionalFormatting>
  <conditionalFormatting sqref="CB18:CC18">
    <cfRule type="cellIs" dxfId="3236" priority="3420" operator="notEqual">
      <formula>115</formula>
    </cfRule>
  </conditionalFormatting>
  <conditionalFormatting sqref="CE18:CG18">
    <cfRule type="containsBlanks" dxfId="3235" priority="3419">
      <formula>LEN(TRIM(CE18))=0</formula>
    </cfRule>
  </conditionalFormatting>
  <conditionalFormatting sqref="CE18:CF18">
    <cfRule type="cellIs" dxfId="3234" priority="3418" operator="notEqual">
      <formula>115</formula>
    </cfRule>
  </conditionalFormatting>
  <conditionalFormatting sqref="CI18:CJ18">
    <cfRule type="containsBlanks" dxfId="3233" priority="3417">
      <formula>LEN(TRIM(CI18))=0</formula>
    </cfRule>
  </conditionalFormatting>
  <conditionalFormatting sqref="CO18">
    <cfRule type="containsBlanks" dxfId="3232" priority="3416">
      <formula>LEN(TRIM(CO18))=0</formula>
    </cfRule>
  </conditionalFormatting>
  <conditionalFormatting sqref="CI18:CJ18">
    <cfRule type="cellIs" dxfId="3231" priority="3415" operator="notEqual">
      <formula>115</formula>
    </cfRule>
  </conditionalFormatting>
  <conditionalFormatting sqref="CL18:CN18">
    <cfRule type="containsBlanks" dxfId="3230" priority="3414">
      <formula>LEN(TRIM(CL18))=0</formula>
    </cfRule>
  </conditionalFormatting>
  <conditionalFormatting sqref="CL18:CM18">
    <cfRule type="cellIs" dxfId="3229" priority="3413" operator="notEqual">
      <formula>115</formula>
    </cfRule>
  </conditionalFormatting>
  <conditionalFormatting sqref="CP18:CQ18">
    <cfRule type="containsBlanks" dxfId="3228" priority="3412">
      <formula>LEN(TRIM(CP18))=0</formula>
    </cfRule>
  </conditionalFormatting>
  <conditionalFormatting sqref="CV18">
    <cfRule type="containsBlanks" dxfId="3227" priority="3411">
      <formula>LEN(TRIM(CV18))=0</formula>
    </cfRule>
  </conditionalFormatting>
  <conditionalFormatting sqref="CP18:CQ18">
    <cfRule type="cellIs" dxfId="3226" priority="3410" operator="notEqual">
      <formula>115</formula>
    </cfRule>
  </conditionalFormatting>
  <conditionalFormatting sqref="CS18:CU18">
    <cfRule type="containsBlanks" dxfId="3225" priority="3409">
      <formula>LEN(TRIM(CS18))=0</formula>
    </cfRule>
  </conditionalFormatting>
  <conditionalFormatting sqref="CS18:CT18">
    <cfRule type="cellIs" dxfId="3224" priority="3408" operator="notEqual">
      <formula>115</formula>
    </cfRule>
  </conditionalFormatting>
  <conditionalFormatting sqref="CW18:CX18">
    <cfRule type="containsBlanks" dxfId="3223" priority="3407">
      <formula>LEN(TRIM(CW18))=0</formula>
    </cfRule>
  </conditionalFormatting>
  <conditionalFormatting sqref="DC18 DJ18 DQ18 DX18 EE18 EL18">
    <cfRule type="containsBlanks" dxfId="3222" priority="3406">
      <formula>LEN(TRIM(DC18))=0</formula>
    </cfRule>
  </conditionalFormatting>
  <conditionalFormatting sqref="CW18:CX18">
    <cfRule type="cellIs" dxfId="3221" priority="3405" operator="notEqual">
      <formula>115</formula>
    </cfRule>
  </conditionalFormatting>
  <conditionalFormatting sqref="CZ18:DB18">
    <cfRule type="containsBlanks" dxfId="3220" priority="3404">
      <formula>LEN(TRIM(CZ18))=0</formula>
    </cfRule>
  </conditionalFormatting>
  <conditionalFormatting sqref="CZ18:DA18">
    <cfRule type="cellIs" dxfId="3219" priority="3403" operator="notEqual">
      <formula>115</formula>
    </cfRule>
  </conditionalFormatting>
  <conditionalFormatting sqref="C21:E21">
    <cfRule type="containsBlanks" dxfId="3218" priority="3402">
      <formula>LEN(TRIM(C21))=0</formula>
    </cfRule>
  </conditionalFormatting>
  <conditionalFormatting sqref="I21">
    <cfRule type="containsBlanks" dxfId="3217" priority="3401">
      <formula>LEN(TRIM(I21))=0</formula>
    </cfRule>
  </conditionalFormatting>
  <conditionalFormatting sqref="C21:D21">
    <cfRule type="cellIs" dxfId="3216" priority="3400" operator="notEqual">
      <formula>115</formula>
    </cfRule>
  </conditionalFormatting>
  <conditionalFormatting sqref="F21:H21">
    <cfRule type="containsBlanks" dxfId="3215" priority="3399">
      <formula>LEN(TRIM(F21))=0</formula>
    </cfRule>
  </conditionalFormatting>
  <conditionalFormatting sqref="F21:G21">
    <cfRule type="cellIs" dxfId="3214" priority="3398" operator="notEqual">
      <formula>115</formula>
    </cfRule>
  </conditionalFormatting>
  <conditionalFormatting sqref="J21:L21">
    <cfRule type="containsBlanks" dxfId="3213" priority="3397">
      <formula>LEN(TRIM(J21))=0</formula>
    </cfRule>
  </conditionalFormatting>
  <conditionalFormatting sqref="P21">
    <cfRule type="containsBlanks" dxfId="3212" priority="3396">
      <formula>LEN(TRIM(P21))=0</formula>
    </cfRule>
  </conditionalFormatting>
  <conditionalFormatting sqref="J21:K21">
    <cfRule type="cellIs" dxfId="3211" priority="3395" operator="notEqual">
      <formula>115</formula>
    </cfRule>
  </conditionalFormatting>
  <conditionalFormatting sqref="M21:O21">
    <cfRule type="containsBlanks" dxfId="3210" priority="3394">
      <formula>LEN(TRIM(M21))=0</formula>
    </cfRule>
  </conditionalFormatting>
  <conditionalFormatting sqref="M21:N21">
    <cfRule type="cellIs" dxfId="3209" priority="3393" operator="notEqual">
      <formula>115</formula>
    </cfRule>
  </conditionalFormatting>
  <conditionalFormatting sqref="Q21:S21">
    <cfRule type="containsBlanks" dxfId="3208" priority="3392">
      <formula>LEN(TRIM(Q21))=0</formula>
    </cfRule>
  </conditionalFormatting>
  <conditionalFormatting sqref="W21">
    <cfRule type="containsBlanks" dxfId="3207" priority="3391">
      <formula>LEN(TRIM(W21))=0</formula>
    </cfRule>
  </conditionalFormatting>
  <conditionalFormatting sqref="Q21:R21">
    <cfRule type="cellIs" dxfId="3206" priority="3390" operator="notEqual">
      <formula>115</formula>
    </cfRule>
  </conditionalFormatting>
  <conditionalFormatting sqref="T21:V21">
    <cfRule type="containsBlanks" dxfId="3205" priority="3389">
      <formula>LEN(TRIM(T21))=0</formula>
    </cfRule>
  </conditionalFormatting>
  <conditionalFormatting sqref="T21:U21">
    <cfRule type="cellIs" dxfId="3204" priority="3388" operator="notEqual">
      <formula>115</formula>
    </cfRule>
  </conditionalFormatting>
  <conditionalFormatting sqref="X21:Y21">
    <cfRule type="containsBlanks" dxfId="3203" priority="3387">
      <formula>LEN(TRIM(X21))=0</formula>
    </cfRule>
  </conditionalFormatting>
  <conditionalFormatting sqref="AD21">
    <cfRule type="containsBlanks" dxfId="3202" priority="3386">
      <formula>LEN(TRIM(AD21))=0</formula>
    </cfRule>
  </conditionalFormatting>
  <conditionalFormatting sqref="X21:Y21">
    <cfRule type="cellIs" dxfId="3201" priority="3385" operator="notEqual">
      <formula>115</formula>
    </cfRule>
  </conditionalFormatting>
  <conditionalFormatting sqref="AA21:AC21">
    <cfRule type="containsBlanks" dxfId="3200" priority="3384">
      <formula>LEN(TRIM(AA21))=0</formula>
    </cfRule>
  </conditionalFormatting>
  <conditionalFormatting sqref="AA21:AB21">
    <cfRule type="cellIs" dxfId="3199" priority="3383" operator="notEqual">
      <formula>115</formula>
    </cfRule>
  </conditionalFormatting>
  <conditionalFormatting sqref="AE21:AF21">
    <cfRule type="containsBlanks" dxfId="3198" priority="3382">
      <formula>LEN(TRIM(AE21))=0</formula>
    </cfRule>
  </conditionalFormatting>
  <conditionalFormatting sqref="AK21">
    <cfRule type="containsBlanks" dxfId="3197" priority="3381">
      <formula>LEN(TRIM(AK21))=0</formula>
    </cfRule>
  </conditionalFormatting>
  <conditionalFormatting sqref="AE21:AF21">
    <cfRule type="cellIs" dxfId="3196" priority="3380" operator="notEqual">
      <formula>115</formula>
    </cfRule>
  </conditionalFormatting>
  <conditionalFormatting sqref="AH21:AJ21">
    <cfRule type="containsBlanks" dxfId="3195" priority="3379">
      <formula>LEN(TRIM(AH21))=0</formula>
    </cfRule>
  </conditionalFormatting>
  <conditionalFormatting sqref="AH21:AI21">
    <cfRule type="cellIs" dxfId="3194" priority="3378" operator="notEqual">
      <formula>115</formula>
    </cfRule>
  </conditionalFormatting>
  <conditionalFormatting sqref="AL21:AM21">
    <cfRule type="containsBlanks" dxfId="3193" priority="3377">
      <formula>LEN(TRIM(AL21))=0</formula>
    </cfRule>
  </conditionalFormatting>
  <conditionalFormatting sqref="AR21">
    <cfRule type="containsBlanks" dxfId="3192" priority="3376">
      <formula>LEN(TRIM(AR21))=0</formula>
    </cfRule>
  </conditionalFormatting>
  <conditionalFormatting sqref="AL21:AM21">
    <cfRule type="cellIs" dxfId="3191" priority="3375" operator="notEqual">
      <formula>115</formula>
    </cfRule>
  </conditionalFormatting>
  <conditionalFormatting sqref="AO21:AQ21">
    <cfRule type="containsBlanks" dxfId="3190" priority="3374">
      <formula>LEN(TRIM(AO21))=0</formula>
    </cfRule>
  </conditionalFormatting>
  <conditionalFormatting sqref="AO21:AP21">
    <cfRule type="cellIs" dxfId="3189" priority="3373" operator="notEqual">
      <formula>115</formula>
    </cfRule>
  </conditionalFormatting>
  <conditionalFormatting sqref="AS21:AT21">
    <cfRule type="containsBlanks" dxfId="3188" priority="3372">
      <formula>LEN(TRIM(AS21))=0</formula>
    </cfRule>
  </conditionalFormatting>
  <conditionalFormatting sqref="AY21">
    <cfRule type="containsBlanks" dxfId="3187" priority="3371">
      <formula>LEN(TRIM(AY21))=0</formula>
    </cfRule>
  </conditionalFormatting>
  <conditionalFormatting sqref="AS21:AT21">
    <cfRule type="cellIs" dxfId="3186" priority="3370" operator="notEqual">
      <formula>115</formula>
    </cfRule>
  </conditionalFormatting>
  <conditionalFormatting sqref="AV21:AX21">
    <cfRule type="containsBlanks" dxfId="3185" priority="3369">
      <formula>LEN(TRIM(AV21))=0</formula>
    </cfRule>
  </conditionalFormatting>
  <conditionalFormatting sqref="AV21:AW21">
    <cfRule type="cellIs" dxfId="3184" priority="3368" operator="notEqual">
      <formula>115</formula>
    </cfRule>
  </conditionalFormatting>
  <conditionalFormatting sqref="AZ21:BA21">
    <cfRule type="containsBlanks" dxfId="3183" priority="3367">
      <formula>LEN(TRIM(AZ21))=0</formula>
    </cfRule>
  </conditionalFormatting>
  <conditionalFormatting sqref="BF21">
    <cfRule type="containsBlanks" dxfId="3182" priority="3366">
      <formula>LEN(TRIM(BF21))=0</formula>
    </cfRule>
  </conditionalFormatting>
  <conditionalFormatting sqref="AZ21:BA21">
    <cfRule type="cellIs" dxfId="3181" priority="3365" operator="notEqual">
      <formula>115</formula>
    </cfRule>
  </conditionalFormatting>
  <conditionalFormatting sqref="BC21:BE21">
    <cfRule type="containsBlanks" dxfId="3180" priority="3364">
      <formula>LEN(TRIM(BC21))=0</formula>
    </cfRule>
  </conditionalFormatting>
  <conditionalFormatting sqref="BC21:BD21">
    <cfRule type="cellIs" dxfId="3179" priority="3363" operator="notEqual">
      <formula>115</formula>
    </cfRule>
  </conditionalFormatting>
  <conditionalFormatting sqref="BG21:BH21">
    <cfRule type="containsBlanks" dxfId="3178" priority="3362">
      <formula>LEN(TRIM(BG21))=0</formula>
    </cfRule>
  </conditionalFormatting>
  <conditionalFormatting sqref="BM21">
    <cfRule type="containsBlanks" dxfId="3177" priority="3361">
      <formula>LEN(TRIM(BM21))=0</formula>
    </cfRule>
  </conditionalFormatting>
  <conditionalFormatting sqref="BG21:BH21">
    <cfRule type="cellIs" dxfId="3176" priority="3360" operator="notEqual">
      <formula>115</formula>
    </cfRule>
  </conditionalFormatting>
  <conditionalFormatting sqref="BJ21:BL21">
    <cfRule type="containsBlanks" dxfId="3175" priority="3359">
      <formula>LEN(TRIM(BJ21))=0</formula>
    </cfRule>
  </conditionalFormatting>
  <conditionalFormatting sqref="BJ21:BK21">
    <cfRule type="cellIs" dxfId="3174" priority="3358" operator="notEqual">
      <formula>115</formula>
    </cfRule>
  </conditionalFormatting>
  <conditionalFormatting sqref="BN21:BO21">
    <cfRule type="containsBlanks" dxfId="3173" priority="3357">
      <formula>LEN(TRIM(BN21))=0</formula>
    </cfRule>
  </conditionalFormatting>
  <conditionalFormatting sqref="BT21">
    <cfRule type="containsBlanks" dxfId="3172" priority="3356">
      <formula>LEN(TRIM(BT21))=0</formula>
    </cfRule>
  </conditionalFormatting>
  <conditionalFormatting sqref="BN21:BO21">
    <cfRule type="cellIs" dxfId="3171" priority="3355" operator="notEqual">
      <formula>115</formula>
    </cfRule>
  </conditionalFormatting>
  <conditionalFormatting sqref="BQ21:BS21">
    <cfRule type="containsBlanks" dxfId="3170" priority="3354">
      <formula>LEN(TRIM(BQ21))=0</formula>
    </cfRule>
  </conditionalFormatting>
  <conditionalFormatting sqref="BQ21:BR21">
    <cfRule type="cellIs" dxfId="3169" priority="3353" operator="notEqual">
      <formula>115</formula>
    </cfRule>
  </conditionalFormatting>
  <conditionalFormatting sqref="BU21:BV21">
    <cfRule type="containsBlanks" dxfId="3168" priority="3352">
      <formula>LEN(TRIM(BU21))=0</formula>
    </cfRule>
  </conditionalFormatting>
  <conditionalFormatting sqref="CA21">
    <cfRule type="containsBlanks" dxfId="3167" priority="3351">
      <formula>LEN(TRIM(CA21))=0</formula>
    </cfRule>
  </conditionalFormatting>
  <conditionalFormatting sqref="BU21:BV21">
    <cfRule type="cellIs" dxfId="3166" priority="3350" operator="notEqual">
      <formula>115</formula>
    </cfRule>
  </conditionalFormatting>
  <conditionalFormatting sqref="BX21:BZ21">
    <cfRule type="containsBlanks" dxfId="3165" priority="3349">
      <formula>LEN(TRIM(BX21))=0</formula>
    </cfRule>
  </conditionalFormatting>
  <conditionalFormatting sqref="BX21:BY21">
    <cfRule type="cellIs" dxfId="3164" priority="3348" operator="notEqual">
      <formula>115</formula>
    </cfRule>
  </conditionalFormatting>
  <conditionalFormatting sqref="CB21:CC21">
    <cfRule type="containsBlanks" dxfId="3163" priority="3347">
      <formula>LEN(TRIM(CB21))=0</formula>
    </cfRule>
  </conditionalFormatting>
  <conditionalFormatting sqref="CH21">
    <cfRule type="containsBlanks" dxfId="3162" priority="3346">
      <formula>LEN(TRIM(CH21))=0</formula>
    </cfRule>
  </conditionalFormatting>
  <conditionalFormatting sqref="CB21:CC21">
    <cfRule type="cellIs" dxfId="3161" priority="3345" operator="notEqual">
      <formula>115</formula>
    </cfRule>
  </conditionalFormatting>
  <conditionalFormatting sqref="CE21:CG21">
    <cfRule type="containsBlanks" dxfId="3160" priority="3344">
      <formula>LEN(TRIM(CE21))=0</formula>
    </cfRule>
  </conditionalFormatting>
  <conditionalFormatting sqref="CE21:CF21">
    <cfRule type="cellIs" dxfId="3159" priority="3343" operator="notEqual">
      <formula>115</formula>
    </cfRule>
  </conditionalFormatting>
  <conditionalFormatting sqref="CI21:CJ21">
    <cfRule type="containsBlanks" dxfId="3158" priority="3342">
      <formula>LEN(TRIM(CI21))=0</formula>
    </cfRule>
  </conditionalFormatting>
  <conditionalFormatting sqref="CO21">
    <cfRule type="containsBlanks" dxfId="3157" priority="3341">
      <formula>LEN(TRIM(CO21))=0</formula>
    </cfRule>
  </conditionalFormatting>
  <conditionalFormatting sqref="CI21:CJ21">
    <cfRule type="cellIs" dxfId="3156" priority="3340" operator="notEqual">
      <formula>115</formula>
    </cfRule>
  </conditionalFormatting>
  <conditionalFormatting sqref="CL21:CN21">
    <cfRule type="containsBlanks" dxfId="3155" priority="3339">
      <formula>LEN(TRIM(CL21))=0</formula>
    </cfRule>
  </conditionalFormatting>
  <conditionalFormatting sqref="CL21:CM21">
    <cfRule type="cellIs" dxfId="3154" priority="3338" operator="notEqual">
      <formula>115</formula>
    </cfRule>
  </conditionalFormatting>
  <conditionalFormatting sqref="CP21:CQ21">
    <cfRule type="containsBlanks" dxfId="3153" priority="3337">
      <formula>LEN(TRIM(CP21))=0</formula>
    </cfRule>
  </conditionalFormatting>
  <conditionalFormatting sqref="CV21">
    <cfRule type="containsBlanks" dxfId="3152" priority="3336">
      <formula>LEN(TRIM(CV21))=0</formula>
    </cfRule>
  </conditionalFormatting>
  <conditionalFormatting sqref="CP21:CQ21">
    <cfRule type="cellIs" dxfId="3151" priority="3335" operator="notEqual">
      <formula>115</formula>
    </cfRule>
  </conditionalFormatting>
  <conditionalFormatting sqref="CS21:CU21">
    <cfRule type="containsBlanks" dxfId="3150" priority="3334">
      <formula>LEN(TRIM(CS21))=0</formula>
    </cfRule>
  </conditionalFormatting>
  <conditionalFormatting sqref="CS21:CT21">
    <cfRule type="cellIs" dxfId="3149" priority="3333" operator="notEqual">
      <formula>115</formula>
    </cfRule>
  </conditionalFormatting>
  <conditionalFormatting sqref="CW21:CX21">
    <cfRule type="containsBlanks" dxfId="3148" priority="3332">
      <formula>LEN(TRIM(CW21))=0</formula>
    </cfRule>
  </conditionalFormatting>
  <conditionalFormatting sqref="DC21 DJ21 DQ21 DX21 EE21 EL21">
    <cfRule type="containsBlanks" dxfId="3147" priority="3331">
      <formula>LEN(TRIM(DC21))=0</formula>
    </cfRule>
  </conditionalFormatting>
  <conditionalFormatting sqref="CW21:CX21">
    <cfRule type="cellIs" dxfId="3146" priority="3330" operator="notEqual">
      <formula>115</formula>
    </cfRule>
  </conditionalFormatting>
  <conditionalFormatting sqref="CZ21:DB21">
    <cfRule type="containsBlanks" dxfId="3145" priority="3329">
      <formula>LEN(TRIM(CZ21))=0</formula>
    </cfRule>
  </conditionalFormatting>
  <conditionalFormatting sqref="CZ21:DA21">
    <cfRule type="cellIs" dxfId="3144" priority="3328" operator="notEqual">
      <formula>115</formula>
    </cfRule>
  </conditionalFormatting>
  <conditionalFormatting sqref="C24:E24">
    <cfRule type="containsBlanks" dxfId="3143" priority="3327">
      <formula>LEN(TRIM(C24))=0</formula>
    </cfRule>
  </conditionalFormatting>
  <conditionalFormatting sqref="I24">
    <cfRule type="containsBlanks" dxfId="3142" priority="3326">
      <formula>LEN(TRIM(I24))=0</formula>
    </cfRule>
  </conditionalFormatting>
  <conditionalFormatting sqref="C24:D24">
    <cfRule type="cellIs" dxfId="3141" priority="3325" operator="notEqual">
      <formula>115</formula>
    </cfRule>
  </conditionalFormatting>
  <conditionalFormatting sqref="F24:H24">
    <cfRule type="containsBlanks" dxfId="3140" priority="3324">
      <formula>LEN(TRIM(F24))=0</formula>
    </cfRule>
  </conditionalFormatting>
  <conditionalFormatting sqref="F24:G24">
    <cfRule type="cellIs" dxfId="3139" priority="3323" operator="notEqual">
      <formula>115</formula>
    </cfRule>
  </conditionalFormatting>
  <conditionalFormatting sqref="J24:L24">
    <cfRule type="containsBlanks" dxfId="3138" priority="3322">
      <formula>LEN(TRIM(J24))=0</formula>
    </cfRule>
  </conditionalFormatting>
  <conditionalFormatting sqref="P24">
    <cfRule type="containsBlanks" dxfId="3137" priority="3321">
      <formula>LEN(TRIM(P24))=0</formula>
    </cfRule>
  </conditionalFormatting>
  <conditionalFormatting sqref="J24:K24">
    <cfRule type="cellIs" dxfId="3136" priority="3320" operator="notEqual">
      <formula>115</formula>
    </cfRule>
  </conditionalFormatting>
  <conditionalFormatting sqref="M24:O24">
    <cfRule type="containsBlanks" dxfId="3135" priority="3319">
      <formula>LEN(TRIM(M24))=0</formula>
    </cfRule>
  </conditionalFormatting>
  <conditionalFormatting sqref="M24:N24">
    <cfRule type="cellIs" dxfId="3134" priority="3318" operator="notEqual">
      <formula>115</formula>
    </cfRule>
  </conditionalFormatting>
  <conditionalFormatting sqref="Q24:S24">
    <cfRule type="containsBlanks" dxfId="3133" priority="3317">
      <formula>LEN(TRIM(Q24))=0</formula>
    </cfRule>
  </conditionalFormatting>
  <conditionalFormatting sqref="W24">
    <cfRule type="containsBlanks" dxfId="3132" priority="3316">
      <formula>LEN(TRIM(W24))=0</formula>
    </cfRule>
  </conditionalFormatting>
  <conditionalFormatting sqref="Q24:R24">
    <cfRule type="cellIs" dxfId="3131" priority="3315" operator="notEqual">
      <formula>115</formula>
    </cfRule>
  </conditionalFormatting>
  <conditionalFormatting sqref="T24:V24">
    <cfRule type="containsBlanks" dxfId="3130" priority="3314">
      <formula>LEN(TRIM(T24))=0</formula>
    </cfRule>
  </conditionalFormatting>
  <conditionalFormatting sqref="T24:U24">
    <cfRule type="cellIs" dxfId="3129" priority="3313" operator="notEqual">
      <formula>115</formula>
    </cfRule>
  </conditionalFormatting>
  <conditionalFormatting sqref="X24:Y24">
    <cfRule type="containsBlanks" dxfId="3128" priority="3312">
      <formula>LEN(TRIM(X24))=0</formula>
    </cfRule>
  </conditionalFormatting>
  <conditionalFormatting sqref="AD24">
    <cfRule type="containsBlanks" dxfId="3127" priority="3311">
      <formula>LEN(TRIM(AD24))=0</formula>
    </cfRule>
  </conditionalFormatting>
  <conditionalFormatting sqref="X24:Y24">
    <cfRule type="cellIs" dxfId="3126" priority="3310" operator="notEqual">
      <formula>115</formula>
    </cfRule>
  </conditionalFormatting>
  <conditionalFormatting sqref="AA24:AC24">
    <cfRule type="containsBlanks" dxfId="3125" priority="3309">
      <formula>LEN(TRIM(AA24))=0</formula>
    </cfRule>
  </conditionalFormatting>
  <conditionalFormatting sqref="AA24:AB24">
    <cfRule type="cellIs" dxfId="3124" priority="3308" operator="notEqual">
      <formula>115</formula>
    </cfRule>
  </conditionalFormatting>
  <conditionalFormatting sqref="AE24:AF24">
    <cfRule type="containsBlanks" dxfId="3123" priority="3307">
      <formula>LEN(TRIM(AE24))=0</formula>
    </cfRule>
  </conditionalFormatting>
  <conditionalFormatting sqref="AK24">
    <cfRule type="containsBlanks" dxfId="3122" priority="3306">
      <formula>LEN(TRIM(AK24))=0</formula>
    </cfRule>
  </conditionalFormatting>
  <conditionalFormatting sqref="AE24:AF24">
    <cfRule type="cellIs" dxfId="3121" priority="3305" operator="notEqual">
      <formula>115</formula>
    </cfRule>
  </conditionalFormatting>
  <conditionalFormatting sqref="AH24:AJ24">
    <cfRule type="containsBlanks" dxfId="3120" priority="3304">
      <formula>LEN(TRIM(AH24))=0</formula>
    </cfRule>
  </conditionalFormatting>
  <conditionalFormatting sqref="AH24:AI24">
    <cfRule type="cellIs" dxfId="3119" priority="3303" operator="notEqual">
      <formula>115</formula>
    </cfRule>
  </conditionalFormatting>
  <conditionalFormatting sqref="AL24:AM24">
    <cfRule type="containsBlanks" dxfId="3118" priority="3302">
      <formula>LEN(TRIM(AL24))=0</formula>
    </cfRule>
  </conditionalFormatting>
  <conditionalFormatting sqref="AR24">
    <cfRule type="containsBlanks" dxfId="3117" priority="3301">
      <formula>LEN(TRIM(AR24))=0</formula>
    </cfRule>
  </conditionalFormatting>
  <conditionalFormatting sqref="AL24:AM24">
    <cfRule type="cellIs" dxfId="3116" priority="3300" operator="notEqual">
      <formula>115</formula>
    </cfRule>
  </conditionalFormatting>
  <conditionalFormatting sqref="AO24:AQ24">
    <cfRule type="containsBlanks" dxfId="3115" priority="3299">
      <formula>LEN(TRIM(AO24))=0</formula>
    </cfRule>
  </conditionalFormatting>
  <conditionalFormatting sqref="AO24:AP24">
    <cfRule type="cellIs" dxfId="3114" priority="3298" operator="notEqual">
      <formula>115</formula>
    </cfRule>
  </conditionalFormatting>
  <conditionalFormatting sqref="AS24:AT24">
    <cfRule type="containsBlanks" dxfId="3113" priority="3297">
      <formula>LEN(TRIM(AS24))=0</formula>
    </cfRule>
  </conditionalFormatting>
  <conditionalFormatting sqref="AY24">
    <cfRule type="containsBlanks" dxfId="3112" priority="3296">
      <formula>LEN(TRIM(AY24))=0</formula>
    </cfRule>
  </conditionalFormatting>
  <conditionalFormatting sqref="AS24:AT24">
    <cfRule type="cellIs" dxfId="3111" priority="3295" operator="notEqual">
      <formula>115</formula>
    </cfRule>
  </conditionalFormatting>
  <conditionalFormatting sqref="AV24:AX24">
    <cfRule type="containsBlanks" dxfId="3110" priority="3294">
      <formula>LEN(TRIM(AV24))=0</formula>
    </cfRule>
  </conditionalFormatting>
  <conditionalFormatting sqref="AV24:AW24">
    <cfRule type="cellIs" dxfId="3109" priority="3293" operator="notEqual">
      <formula>115</formula>
    </cfRule>
  </conditionalFormatting>
  <conditionalFormatting sqref="AZ24:BA24">
    <cfRule type="containsBlanks" dxfId="3108" priority="3292">
      <formula>LEN(TRIM(AZ24))=0</formula>
    </cfRule>
  </conditionalFormatting>
  <conditionalFormatting sqref="BF24">
    <cfRule type="containsBlanks" dxfId="3107" priority="3291">
      <formula>LEN(TRIM(BF24))=0</formula>
    </cfRule>
  </conditionalFormatting>
  <conditionalFormatting sqref="AZ24:BA24">
    <cfRule type="cellIs" dxfId="3106" priority="3290" operator="notEqual">
      <formula>115</formula>
    </cfRule>
  </conditionalFormatting>
  <conditionalFormatting sqref="BC24:BE24">
    <cfRule type="containsBlanks" dxfId="3105" priority="3289">
      <formula>LEN(TRIM(BC24))=0</formula>
    </cfRule>
  </conditionalFormatting>
  <conditionalFormatting sqref="BC24:BD24">
    <cfRule type="cellIs" dxfId="3104" priority="3288" operator="notEqual">
      <formula>115</formula>
    </cfRule>
  </conditionalFormatting>
  <conditionalFormatting sqref="BG24:BH24">
    <cfRule type="containsBlanks" dxfId="3103" priority="3287">
      <formula>LEN(TRIM(BG24))=0</formula>
    </cfRule>
  </conditionalFormatting>
  <conditionalFormatting sqref="BM24">
    <cfRule type="containsBlanks" dxfId="3102" priority="3286">
      <formula>LEN(TRIM(BM24))=0</formula>
    </cfRule>
  </conditionalFormatting>
  <conditionalFormatting sqref="BG24:BH24">
    <cfRule type="cellIs" dxfId="3101" priority="3285" operator="notEqual">
      <formula>115</formula>
    </cfRule>
  </conditionalFormatting>
  <conditionalFormatting sqref="BJ24:BL24">
    <cfRule type="containsBlanks" dxfId="3100" priority="3284">
      <formula>LEN(TRIM(BJ24))=0</formula>
    </cfRule>
  </conditionalFormatting>
  <conditionalFormatting sqref="BJ24:BK24">
    <cfRule type="cellIs" dxfId="3099" priority="3283" operator="notEqual">
      <formula>115</formula>
    </cfRule>
  </conditionalFormatting>
  <conditionalFormatting sqref="BN24:BO24">
    <cfRule type="containsBlanks" dxfId="3098" priority="3282">
      <formula>LEN(TRIM(BN24))=0</formula>
    </cfRule>
  </conditionalFormatting>
  <conditionalFormatting sqref="BT24">
    <cfRule type="containsBlanks" dxfId="3097" priority="3281">
      <formula>LEN(TRIM(BT24))=0</formula>
    </cfRule>
  </conditionalFormatting>
  <conditionalFormatting sqref="BN24:BO24">
    <cfRule type="cellIs" dxfId="3096" priority="3280" operator="notEqual">
      <formula>115</formula>
    </cfRule>
  </conditionalFormatting>
  <conditionalFormatting sqref="BQ24:BS24">
    <cfRule type="containsBlanks" dxfId="3095" priority="3279">
      <formula>LEN(TRIM(BQ24))=0</formula>
    </cfRule>
  </conditionalFormatting>
  <conditionalFormatting sqref="BQ24:BR24">
    <cfRule type="cellIs" dxfId="3094" priority="3278" operator="notEqual">
      <formula>115</formula>
    </cfRule>
  </conditionalFormatting>
  <conditionalFormatting sqref="BU24:BV24">
    <cfRule type="containsBlanks" dxfId="3093" priority="3277">
      <formula>LEN(TRIM(BU24))=0</formula>
    </cfRule>
  </conditionalFormatting>
  <conditionalFormatting sqref="CA24">
    <cfRule type="containsBlanks" dxfId="3092" priority="3276">
      <formula>LEN(TRIM(CA24))=0</formula>
    </cfRule>
  </conditionalFormatting>
  <conditionalFormatting sqref="BU24:BV24">
    <cfRule type="cellIs" dxfId="3091" priority="3275" operator="notEqual">
      <formula>115</formula>
    </cfRule>
  </conditionalFormatting>
  <conditionalFormatting sqref="BX24:BZ24">
    <cfRule type="containsBlanks" dxfId="3090" priority="3274">
      <formula>LEN(TRIM(BX24))=0</formula>
    </cfRule>
  </conditionalFormatting>
  <conditionalFormatting sqref="BX24:BY24">
    <cfRule type="cellIs" dxfId="3089" priority="3273" operator="notEqual">
      <formula>115</formula>
    </cfRule>
  </conditionalFormatting>
  <conditionalFormatting sqref="CB24:CC24">
    <cfRule type="containsBlanks" dxfId="3088" priority="3272">
      <formula>LEN(TRIM(CB24))=0</formula>
    </cfRule>
  </conditionalFormatting>
  <conditionalFormatting sqref="CH24">
    <cfRule type="containsBlanks" dxfId="3087" priority="3271">
      <formula>LEN(TRIM(CH24))=0</formula>
    </cfRule>
  </conditionalFormatting>
  <conditionalFormatting sqref="CB24:CC24">
    <cfRule type="cellIs" dxfId="3086" priority="3270" operator="notEqual">
      <formula>115</formula>
    </cfRule>
  </conditionalFormatting>
  <conditionalFormatting sqref="CE24:CG24">
    <cfRule type="containsBlanks" dxfId="3085" priority="3269">
      <formula>LEN(TRIM(CE24))=0</formula>
    </cfRule>
  </conditionalFormatting>
  <conditionalFormatting sqref="CE24:CF24">
    <cfRule type="cellIs" dxfId="3084" priority="3268" operator="notEqual">
      <formula>115</formula>
    </cfRule>
  </conditionalFormatting>
  <conditionalFormatting sqref="CI24:CJ24">
    <cfRule type="containsBlanks" dxfId="3083" priority="3267">
      <formula>LEN(TRIM(CI24))=0</formula>
    </cfRule>
  </conditionalFormatting>
  <conditionalFormatting sqref="CO24">
    <cfRule type="containsBlanks" dxfId="3082" priority="3266">
      <formula>LEN(TRIM(CO24))=0</formula>
    </cfRule>
  </conditionalFormatting>
  <conditionalFormatting sqref="CI24:CJ24">
    <cfRule type="cellIs" dxfId="3081" priority="3265" operator="notEqual">
      <formula>115</formula>
    </cfRule>
  </conditionalFormatting>
  <conditionalFormatting sqref="CL24:CN24">
    <cfRule type="containsBlanks" dxfId="3080" priority="3264">
      <formula>LEN(TRIM(CL24))=0</formula>
    </cfRule>
  </conditionalFormatting>
  <conditionalFormatting sqref="CL24:CM24">
    <cfRule type="cellIs" dxfId="3079" priority="3263" operator="notEqual">
      <formula>115</formula>
    </cfRule>
  </conditionalFormatting>
  <conditionalFormatting sqref="CP24:CQ24">
    <cfRule type="containsBlanks" dxfId="3078" priority="3262">
      <formula>LEN(TRIM(CP24))=0</formula>
    </cfRule>
  </conditionalFormatting>
  <conditionalFormatting sqref="CV24">
    <cfRule type="containsBlanks" dxfId="3077" priority="3261">
      <formula>LEN(TRIM(CV24))=0</formula>
    </cfRule>
  </conditionalFormatting>
  <conditionalFormatting sqref="CP24:CQ24">
    <cfRule type="cellIs" dxfId="3076" priority="3260" operator="notEqual">
      <formula>115</formula>
    </cfRule>
  </conditionalFormatting>
  <conditionalFormatting sqref="CS24:CU24">
    <cfRule type="containsBlanks" dxfId="3075" priority="3259">
      <formula>LEN(TRIM(CS24))=0</formula>
    </cfRule>
  </conditionalFormatting>
  <conditionalFormatting sqref="CS24:CT24">
    <cfRule type="cellIs" dxfId="3074" priority="3258" operator="notEqual">
      <formula>115</formula>
    </cfRule>
  </conditionalFormatting>
  <conditionalFormatting sqref="CW24:CX24">
    <cfRule type="containsBlanks" dxfId="3073" priority="3257">
      <formula>LEN(TRIM(CW24))=0</formula>
    </cfRule>
  </conditionalFormatting>
  <conditionalFormatting sqref="DC24 DJ24 DQ24 DX24 EE24 EL24">
    <cfRule type="containsBlanks" dxfId="3072" priority="3256">
      <formula>LEN(TRIM(DC24))=0</formula>
    </cfRule>
  </conditionalFormatting>
  <conditionalFormatting sqref="CW24:CX24">
    <cfRule type="cellIs" dxfId="3071" priority="3255" operator="notEqual">
      <formula>115</formula>
    </cfRule>
  </conditionalFormatting>
  <conditionalFormatting sqref="CZ24:DB24">
    <cfRule type="containsBlanks" dxfId="3070" priority="3254">
      <formula>LEN(TRIM(CZ24))=0</formula>
    </cfRule>
  </conditionalFormatting>
  <conditionalFormatting sqref="CZ24:DA24">
    <cfRule type="cellIs" dxfId="3069" priority="3253" operator="notEqual">
      <formula>115</formula>
    </cfRule>
  </conditionalFormatting>
  <conditionalFormatting sqref="C27:E27">
    <cfRule type="containsBlanks" dxfId="3068" priority="3252">
      <formula>LEN(TRIM(C27))=0</formula>
    </cfRule>
  </conditionalFormatting>
  <conditionalFormatting sqref="I27">
    <cfRule type="containsBlanks" dxfId="3067" priority="3251">
      <formula>LEN(TRIM(I27))=0</formula>
    </cfRule>
  </conditionalFormatting>
  <conditionalFormatting sqref="C27:D27">
    <cfRule type="cellIs" dxfId="3066" priority="3250" operator="notEqual">
      <formula>115</formula>
    </cfRule>
  </conditionalFormatting>
  <conditionalFormatting sqref="F27:H27">
    <cfRule type="containsBlanks" dxfId="3065" priority="3249">
      <formula>LEN(TRIM(F27))=0</formula>
    </cfRule>
  </conditionalFormatting>
  <conditionalFormatting sqref="F27:G27">
    <cfRule type="cellIs" dxfId="3064" priority="3248" operator="notEqual">
      <formula>115</formula>
    </cfRule>
  </conditionalFormatting>
  <conditionalFormatting sqref="J27:L27">
    <cfRule type="containsBlanks" dxfId="3063" priority="3247">
      <formula>LEN(TRIM(J27))=0</formula>
    </cfRule>
  </conditionalFormatting>
  <conditionalFormatting sqref="P27">
    <cfRule type="containsBlanks" dxfId="3062" priority="3246">
      <formula>LEN(TRIM(P27))=0</formula>
    </cfRule>
  </conditionalFormatting>
  <conditionalFormatting sqref="J27:K27">
    <cfRule type="cellIs" dxfId="3061" priority="3245" operator="notEqual">
      <formula>115</formula>
    </cfRule>
  </conditionalFormatting>
  <conditionalFormatting sqref="M27:O27">
    <cfRule type="containsBlanks" dxfId="3060" priority="3244">
      <formula>LEN(TRIM(M27))=0</formula>
    </cfRule>
  </conditionalFormatting>
  <conditionalFormatting sqref="M27:N27">
    <cfRule type="cellIs" dxfId="3059" priority="3243" operator="notEqual">
      <formula>115</formula>
    </cfRule>
  </conditionalFormatting>
  <conditionalFormatting sqref="Q27:S27">
    <cfRule type="containsBlanks" dxfId="3058" priority="3242">
      <formula>LEN(TRIM(Q27))=0</formula>
    </cfRule>
  </conditionalFormatting>
  <conditionalFormatting sqref="W27">
    <cfRule type="containsBlanks" dxfId="3057" priority="3241">
      <formula>LEN(TRIM(W27))=0</formula>
    </cfRule>
  </conditionalFormatting>
  <conditionalFormatting sqref="Q27:R27">
    <cfRule type="cellIs" dxfId="3056" priority="3240" operator="notEqual">
      <formula>115</formula>
    </cfRule>
  </conditionalFormatting>
  <conditionalFormatting sqref="T27:V27">
    <cfRule type="containsBlanks" dxfId="3055" priority="3239">
      <formula>LEN(TRIM(T27))=0</formula>
    </cfRule>
  </conditionalFormatting>
  <conditionalFormatting sqref="T27:U27">
    <cfRule type="cellIs" dxfId="3054" priority="3238" operator="notEqual">
      <formula>115</formula>
    </cfRule>
  </conditionalFormatting>
  <conditionalFormatting sqref="X27:Y27">
    <cfRule type="containsBlanks" dxfId="3053" priority="3237">
      <formula>LEN(TRIM(X27))=0</formula>
    </cfRule>
  </conditionalFormatting>
  <conditionalFormatting sqref="AD27">
    <cfRule type="containsBlanks" dxfId="3052" priority="3236">
      <formula>LEN(TRIM(AD27))=0</formula>
    </cfRule>
  </conditionalFormatting>
  <conditionalFormatting sqref="X27:Y27">
    <cfRule type="cellIs" dxfId="3051" priority="3235" operator="notEqual">
      <formula>115</formula>
    </cfRule>
  </conditionalFormatting>
  <conditionalFormatting sqref="AA27:AC27">
    <cfRule type="containsBlanks" dxfId="3050" priority="3234">
      <formula>LEN(TRIM(AA27))=0</formula>
    </cfRule>
  </conditionalFormatting>
  <conditionalFormatting sqref="AA27:AB27">
    <cfRule type="cellIs" dxfId="3049" priority="3233" operator="notEqual">
      <formula>115</formula>
    </cfRule>
  </conditionalFormatting>
  <conditionalFormatting sqref="AE27:AF27">
    <cfRule type="containsBlanks" dxfId="3048" priority="3232">
      <formula>LEN(TRIM(AE27))=0</formula>
    </cfRule>
  </conditionalFormatting>
  <conditionalFormatting sqref="AK27">
    <cfRule type="containsBlanks" dxfId="3047" priority="3231">
      <formula>LEN(TRIM(AK27))=0</formula>
    </cfRule>
  </conditionalFormatting>
  <conditionalFormatting sqref="AE27:AF27">
    <cfRule type="cellIs" dxfId="3046" priority="3230" operator="notEqual">
      <formula>115</formula>
    </cfRule>
  </conditionalFormatting>
  <conditionalFormatting sqref="AH27:AJ27">
    <cfRule type="containsBlanks" dxfId="3045" priority="3229">
      <formula>LEN(TRIM(AH27))=0</formula>
    </cfRule>
  </conditionalFormatting>
  <conditionalFormatting sqref="AH27:AI27">
    <cfRule type="cellIs" dxfId="3044" priority="3228" operator="notEqual">
      <formula>115</formula>
    </cfRule>
  </conditionalFormatting>
  <conditionalFormatting sqref="AL27:AM27">
    <cfRule type="containsBlanks" dxfId="3043" priority="3227">
      <formula>LEN(TRIM(AL27))=0</formula>
    </cfRule>
  </conditionalFormatting>
  <conditionalFormatting sqref="AR27">
    <cfRule type="containsBlanks" dxfId="3042" priority="3226">
      <formula>LEN(TRIM(AR27))=0</formula>
    </cfRule>
  </conditionalFormatting>
  <conditionalFormatting sqref="AL27:AM27">
    <cfRule type="cellIs" dxfId="3041" priority="3225" operator="notEqual">
      <formula>115</formula>
    </cfRule>
  </conditionalFormatting>
  <conditionalFormatting sqref="AO27:AQ27">
    <cfRule type="containsBlanks" dxfId="3040" priority="3224">
      <formula>LEN(TRIM(AO27))=0</formula>
    </cfRule>
  </conditionalFormatting>
  <conditionalFormatting sqref="AO27:AP27">
    <cfRule type="cellIs" dxfId="3039" priority="3223" operator="notEqual">
      <formula>115</formula>
    </cfRule>
  </conditionalFormatting>
  <conditionalFormatting sqref="AS27:AT27">
    <cfRule type="containsBlanks" dxfId="3038" priority="3222">
      <formula>LEN(TRIM(AS27))=0</formula>
    </cfRule>
  </conditionalFormatting>
  <conditionalFormatting sqref="AY27">
    <cfRule type="containsBlanks" dxfId="3037" priority="3221">
      <formula>LEN(TRIM(AY27))=0</formula>
    </cfRule>
  </conditionalFormatting>
  <conditionalFormatting sqref="AS27:AT27">
    <cfRule type="cellIs" dxfId="3036" priority="3220" operator="notEqual">
      <formula>115</formula>
    </cfRule>
  </conditionalFormatting>
  <conditionalFormatting sqref="AV27:AX27">
    <cfRule type="containsBlanks" dxfId="3035" priority="3219">
      <formula>LEN(TRIM(AV27))=0</formula>
    </cfRule>
  </conditionalFormatting>
  <conditionalFormatting sqref="AV27:AW27">
    <cfRule type="cellIs" dxfId="3034" priority="3218" operator="notEqual">
      <formula>115</formula>
    </cfRule>
  </conditionalFormatting>
  <conditionalFormatting sqref="AZ27:BA27">
    <cfRule type="containsBlanks" dxfId="3033" priority="3217">
      <formula>LEN(TRIM(AZ27))=0</formula>
    </cfRule>
  </conditionalFormatting>
  <conditionalFormatting sqref="BF27">
    <cfRule type="containsBlanks" dxfId="3032" priority="3216">
      <formula>LEN(TRIM(BF27))=0</formula>
    </cfRule>
  </conditionalFormatting>
  <conditionalFormatting sqref="AZ27:BA27">
    <cfRule type="cellIs" dxfId="3031" priority="3215" operator="notEqual">
      <formula>115</formula>
    </cfRule>
  </conditionalFormatting>
  <conditionalFormatting sqref="BC27:BE27">
    <cfRule type="containsBlanks" dxfId="3030" priority="3214">
      <formula>LEN(TRIM(BC27))=0</formula>
    </cfRule>
  </conditionalFormatting>
  <conditionalFormatting sqref="BC27:BD27">
    <cfRule type="cellIs" dxfId="3029" priority="3213" operator="notEqual">
      <formula>115</formula>
    </cfRule>
  </conditionalFormatting>
  <conditionalFormatting sqref="BG27:BH27">
    <cfRule type="containsBlanks" dxfId="3028" priority="3212">
      <formula>LEN(TRIM(BG27))=0</formula>
    </cfRule>
  </conditionalFormatting>
  <conditionalFormatting sqref="BM27">
    <cfRule type="containsBlanks" dxfId="3027" priority="3211">
      <formula>LEN(TRIM(BM27))=0</formula>
    </cfRule>
  </conditionalFormatting>
  <conditionalFormatting sqref="BG27:BH27">
    <cfRule type="cellIs" dxfId="3026" priority="3210" operator="notEqual">
      <formula>115</formula>
    </cfRule>
  </conditionalFormatting>
  <conditionalFormatting sqref="BJ27:BL27">
    <cfRule type="containsBlanks" dxfId="3025" priority="3209">
      <formula>LEN(TRIM(BJ27))=0</formula>
    </cfRule>
  </conditionalFormatting>
  <conditionalFormatting sqref="BJ27:BK27">
    <cfRule type="cellIs" dxfId="3024" priority="3208" operator="notEqual">
      <formula>115</formula>
    </cfRule>
  </conditionalFormatting>
  <conditionalFormatting sqref="BN27:BO27">
    <cfRule type="containsBlanks" dxfId="3023" priority="3207">
      <formula>LEN(TRIM(BN27))=0</formula>
    </cfRule>
  </conditionalFormatting>
  <conditionalFormatting sqref="BT27">
    <cfRule type="containsBlanks" dxfId="3022" priority="3206">
      <formula>LEN(TRIM(BT27))=0</formula>
    </cfRule>
  </conditionalFormatting>
  <conditionalFormatting sqref="BN27:BO27">
    <cfRule type="cellIs" dxfId="3021" priority="3205" operator="notEqual">
      <formula>115</formula>
    </cfRule>
  </conditionalFormatting>
  <conditionalFormatting sqref="BQ27:BS27">
    <cfRule type="containsBlanks" dxfId="3020" priority="3204">
      <formula>LEN(TRIM(BQ27))=0</formula>
    </cfRule>
  </conditionalFormatting>
  <conditionalFormatting sqref="BQ27:BR27">
    <cfRule type="cellIs" dxfId="3019" priority="3203" operator="notEqual">
      <formula>115</formula>
    </cfRule>
  </conditionalFormatting>
  <conditionalFormatting sqref="BU27:BV27">
    <cfRule type="containsBlanks" dxfId="3018" priority="3202">
      <formula>LEN(TRIM(BU27))=0</formula>
    </cfRule>
  </conditionalFormatting>
  <conditionalFormatting sqref="CA27">
    <cfRule type="containsBlanks" dxfId="3017" priority="3201">
      <formula>LEN(TRIM(CA27))=0</formula>
    </cfRule>
  </conditionalFormatting>
  <conditionalFormatting sqref="BU27:BV27">
    <cfRule type="cellIs" dxfId="3016" priority="3200" operator="notEqual">
      <formula>115</formula>
    </cfRule>
  </conditionalFormatting>
  <conditionalFormatting sqref="BX27:BZ27">
    <cfRule type="containsBlanks" dxfId="3015" priority="3199">
      <formula>LEN(TRIM(BX27))=0</formula>
    </cfRule>
  </conditionalFormatting>
  <conditionalFormatting sqref="BX27:BY27">
    <cfRule type="cellIs" dxfId="3014" priority="3198" operator="notEqual">
      <formula>115</formula>
    </cfRule>
  </conditionalFormatting>
  <conditionalFormatting sqref="CB27:CC27">
    <cfRule type="containsBlanks" dxfId="3013" priority="3197">
      <formula>LEN(TRIM(CB27))=0</formula>
    </cfRule>
  </conditionalFormatting>
  <conditionalFormatting sqref="CH27">
    <cfRule type="containsBlanks" dxfId="3012" priority="3196">
      <formula>LEN(TRIM(CH27))=0</formula>
    </cfRule>
  </conditionalFormatting>
  <conditionalFormatting sqref="CB27:CC27">
    <cfRule type="cellIs" dxfId="3011" priority="3195" operator="notEqual">
      <formula>115</formula>
    </cfRule>
  </conditionalFormatting>
  <conditionalFormatting sqref="CE27:CG27">
    <cfRule type="containsBlanks" dxfId="3010" priority="3194">
      <formula>LEN(TRIM(CE27))=0</formula>
    </cfRule>
  </conditionalFormatting>
  <conditionalFormatting sqref="CE27:CF27">
    <cfRule type="cellIs" dxfId="3009" priority="3193" operator="notEqual">
      <formula>115</formula>
    </cfRule>
  </conditionalFormatting>
  <conditionalFormatting sqref="CI27:CJ27">
    <cfRule type="containsBlanks" dxfId="3008" priority="3192">
      <formula>LEN(TRIM(CI27))=0</formula>
    </cfRule>
  </conditionalFormatting>
  <conditionalFormatting sqref="CO27">
    <cfRule type="containsBlanks" dxfId="3007" priority="3191">
      <formula>LEN(TRIM(CO27))=0</formula>
    </cfRule>
  </conditionalFormatting>
  <conditionalFormatting sqref="CI27:CJ27">
    <cfRule type="cellIs" dxfId="3006" priority="3190" operator="notEqual">
      <formula>115</formula>
    </cfRule>
  </conditionalFormatting>
  <conditionalFormatting sqref="CL27:CN27">
    <cfRule type="containsBlanks" dxfId="3005" priority="3189">
      <formula>LEN(TRIM(CL27))=0</formula>
    </cfRule>
  </conditionalFormatting>
  <conditionalFormatting sqref="CL27:CM27">
    <cfRule type="cellIs" dxfId="3004" priority="3188" operator="notEqual">
      <formula>115</formula>
    </cfRule>
  </conditionalFormatting>
  <conditionalFormatting sqref="CP27:CQ27">
    <cfRule type="containsBlanks" dxfId="3003" priority="3187">
      <formula>LEN(TRIM(CP27))=0</formula>
    </cfRule>
  </conditionalFormatting>
  <conditionalFormatting sqref="CV27">
    <cfRule type="containsBlanks" dxfId="3002" priority="3186">
      <formula>LEN(TRIM(CV27))=0</formula>
    </cfRule>
  </conditionalFormatting>
  <conditionalFormatting sqref="CP27:CQ27">
    <cfRule type="cellIs" dxfId="3001" priority="3185" operator="notEqual">
      <formula>115</formula>
    </cfRule>
  </conditionalFormatting>
  <conditionalFormatting sqref="CS27:CU27">
    <cfRule type="containsBlanks" dxfId="3000" priority="3184">
      <formula>LEN(TRIM(CS27))=0</formula>
    </cfRule>
  </conditionalFormatting>
  <conditionalFormatting sqref="CS27:CT27">
    <cfRule type="cellIs" dxfId="2999" priority="3183" operator="notEqual">
      <formula>115</formula>
    </cfRule>
  </conditionalFormatting>
  <conditionalFormatting sqref="CW27:CX27">
    <cfRule type="containsBlanks" dxfId="2998" priority="3182">
      <formula>LEN(TRIM(CW27))=0</formula>
    </cfRule>
  </conditionalFormatting>
  <conditionalFormatting sqref="DC27 DJ27 DQ27 DX27 EE27 EL27">
    <cfRule type="containsBlanks" dxfId="2997" priority="3181">
      <formula>LEN(TRIM(DC27))=0</formula>
    </cfRule>
  </conditionalFormatting>
  <conditionalFormatting sqref="CW27:CX27">
    <cfRule type="cellIs" dxfId="2996" priority="3180" operator="notEqual">
      <formula>115</formula>
    </cfRule>
  </conditionalFormatting>
  <conditionalFormatting sqref="CZ27:DB27">
    <cfRule type="containsBlanks" dxfId="2995" priority="3179">
      <formula>LEN(TRIM(CZ27))=0</formula>
    </cfRule>
  </conditionalFormatting>
  <conditionalFormatting sqref="CZ27:DA27">
    <cfRule type="cellIs" dxfId="2994" priority="3178" operator="notEqual">
      <formula>115</formula>
    </cfRule>
  </conditionalFormatting>
  <conditionalFormatting sqref="C30:E30">
    <cfRule type="containsBlanks" dxfId="2993" priority="3177">
      <formula>LEN(TRIM(C30))=0</formula>
    </cfRule>
  </conditionalFormatting>
  <conditionalFormatting sqref="I30">
    <cfRule type="containsBlanks" dxfId="2992" priority="3176">
      <formula>LEN(TRIM(I30))=0</formula>
    </cfRule>
  </conditionalFormatting>
  <conditionalFormatting sqref="C30:D30">
    <cfRule type="cellIs" dxfId="2991" priority="3175" operator="notEqual">
      <formula>115</formula>
    </cfRule>
  </conditionalFormatting>
  <conditionalFormatting sqref="F30:H30">
    <cfRule type="containsBlanks" dxfId="2990" priority="3174">
      <formula>LEN(TRIM(F30))=0</formula>
    </cfRule>
  </conditionalFormatting>
  <conditionalFormatting sqref="F30:G30">
    <cfRule type="cellIs" dxfId="2989" priority="3173" operator="notEqual">
      <formula>115</formula>
    </cfRule>
  </conditionalFormatting>
  <conditionalFormatting sqref="J30:L30">
    <cfRule type="containsBlanks" dxfId="2988" priority="3172">
      <formula>LEN(TRIM(J30))=0</formula>
    </cfRule>
  </conditionalFormatting>
  <conditionalFormatting sqref="P30">
    <cfRule type="containsBlanks" dxfId="2987" priority="3171">
      <formula>LEN(TRIM(P30))=0</formula>
    </cfRule>
  </conditionalFormatting>
  <conditionalFormatting sqref="J30:K30">
    <cfRule type="cellIs" dxfId="2986" priority="3170" operator="notEqual">
      <formula>115</formula>
    </cfRule>
  </conditionalFormatting>
  <conditionalFormatting sqref="M30:O30">
    <cfRule type="containsBlanks" dxfId="2985" priority="3169">
      <formula>LEN(TRIM(M30))=0</formula>
    </cfRule>
  </conditionalFormatting>
  <conditionalFormatting sqref="M30:N30">
    <cfRule type="cellIs" dxfId="2984" priority="3168" operator="notEqual">
      <formula>115</formula>
    </cfRule>
  </conditionalFormatting>
  <conditionalFormatting sqref="Q30:S30">
    <cfRule type="containsBlanks" dxfId="2983" priority="3167">
      <formula>LEN(TRIM(Q30))=0</formula>
    </cfRule>
  </conditionalFormatting>
  <conditionalFormatting sqref="W30">
    <cfRule type="containsBlanks" dxfId="2982" priority="3166">
      <formula>LEN(TRIM(W30))=0</formula>
    </cfRule>
  </conditionalFormatting>
  <conditionalFormatting sqref="Q30:R30">
    <cfRule type="cellIs" dxfId="2981" priority="3165" operator="notEqual">
      <formula>115</formula>
    </cfRule>
  </conditionalFormatting>
  <conditionalFormatting sqref="T30:V30">
    <cfRule type="containsBlanks" dxfId="2980" priority="3164">
      <formula>LEN(TRIM(T30))=0</formula>
    </cfRule>
  </conditionalFormatting>
  <conditionalFormatting sqref="T30:U30">
    <cfRule type="cellIs" dxfId="2979" priority="3163" operator="notEqual">
      <formula>115</formula>
    </cfRule>
  </conditionalFormatting>
  <conditionalFormatting sqref="X30:Y30">
    <cfRule type="containsBlanks" dxfId="2978" priority="3162">
      <formula>LEN(TRIM(X30))=0</formula>
    </cfRule>
  </conditionalFormatting>
  <conditionalFormatting sqref="AD30">
    <cfRule type="containsBlanks" dxfId="2977" priority="3161">
      <formula>LEN(TRIM(AD30))=0</formula>
    </cfRule>
  </conditionalFormatting>
  <conditionalFormatting sqref="X30:Y30">
    <cfRule type="cellIs" dxfId="2976" priority="3160" operator="notEqual">
      <formula>115</formula>
    </cfRule>
  </conditionalFormatting>
  <conditionalFormatting sqref="AA30:AC30">
    <cfRule type="containsBlanks" dxfId="2975" priority="3159">
      <formula>LEN(TRIM(AA30))=0</formula>
    </cfRule>
  </conditionalFormatting>
  <conditionalFormatting sqref="AA30:AB30">
    <cfRule type="cellIs" dxfId="2974" priority="3158" operator="notEqual">
      <formula>115</formula>
    </cfRule>
  </conditionalFormatting>
  <conditionalFormatting sqref="AE30:AF30">
    <cfRule type="containsBlanks" dxfId="2973" priority="3157">
      <formula>LEN(TRIM(AE30))=0</formula>
    </cfRule>
  </conditionalFormatting>
  <conditionalFormatting sqref="AK30">
    <cfRule type="containsBlanks" dxfId="2972" priority="3156">
      <formula>LEN(TRIM(AK30))=0</formula>
    </cfRule>
  </conditionalFormatting>
  <conditionalFormatting sqref="AE30:AF30">
    <cfRule type="cellIs" dxfId="2971" priority="3155" operator="notEqual">
      <formula>115</formula>
    </cfRule>
  </conditionalFormatting>
  <conditionalFormatting sqref="AH30:AJ30">
    <cfRule type="containsBlanks" dxfId="2970" priority="3154">
      <formula>LEN(TRIM(AH30))=0</formula>
    </cfRule>
  </conditionalFormatting>
  <conditionalFormatting sqref="AH30:AI30">
    <cfRule type="cellIs" dxfId="2969" priority="3153" operator="notEqual">
      <formula>115</formula>
    </cfRule>
  </conditionalFormatting>
  <conditionalFormatting sqref="AL30:AM30">
    <cfRule type="containsBlanks" dxfId="2968" priority="3152">
      <formula>LEN(TRIM(AL30))=0</formula>
    </cfRule>
  </conditionalFormatting>
  <conditionalFormatting sqref="AR30">
    <cfRule type="containsBlanks" dxfId="2967" priority="3151">
      <formula>LEN(TRIM(AR30))=0</formula>
    </cfRule>
  </conditionalFormatting>
  <conditionalFormatting sqref="AL30:AM30">
    <cfRule type="cellIs" dxfId="2966" priority="3150" operator="notEqual">
      <formula>115</formula>
    </cfRule>
  </conditionalFormatting>
  <conditionalFormatting sqref="AO30:AQ30">
    <cfRule type="containsBlanks" dxfId="2965" priority="3149">
      <formula>LEN(TRIM(AO30))=0</formula>
    </cfRule>
  </conditionalFormatting>
  <conditionalFormatting sqref="AO30:AP30">
    <cfRule type="cellIs" dxfId="2964" priority="3148" operator="notEqual">
      <formula>115</formula>
    </cfRule>
  </conditionalFormatting>
  <conditionalFormatting sqref="AS30:AT30">
    <cfRule type="containsBlanks" dxfId="2963" priority="3147">
      <formula>LEN(TRIM(AS30))=0</formula>
    </cfRule>
  </conditionalFormatting>
  <conditionalFormatting sqref="AY30">
    <cfRule type="containsBlanks" dxfId="2962" priority="3146">
      <formula>LEN(TRIM(AY30))=0</formula>
    </cfRule>
  </conditionalFormatting>
  <conditionalFormatting sqref="AS30:AT30">
    <cfRule type="cellIs" dxfId="2961" priority="3145" operator="notEqual">
      <formula>115</formula>
    </cfRule>
  </conditionalFormatting>
  <conditionalFormatting sqref="AV30:AX30">
    <cfRule type="containsBlanks" dxfId="2960" priority="3144">
      <formula>LEN(TRIM(AV30))=0</formula>
    </cfRule>
  </conditionalFormatting>
  <conditionalFormatting sqref="AV30:AW30">
    <cfRule type="cellIs" dxfId="2959" priority="3143" operator="notEqual">
      <formula>115</formula>
    </cfRule>
  </conditionalFormatting>
  <conditionalFormatting sqref="AZ30:BA30">
    <cfRule type="containsBlanks" dxfId="2958" priority="3142">
      <formula>LEN(TRIM(AZ30))=0</formula>
    </cfRule>
  </conditionalFormatting>
  <conditionalFormatting sqref="BF30">
    <cfRule type="containsBlanks" dxfId="2957" priority="3141">
      <formula>LEN(TRIM(BF30))=0</formula>
    </cfRule>
  </conditionalFormatting>
  <conditionalFormatting sqref="AZ30:BA30">
    <cfRule type="cellIs" dxfId="2956" priority="3140" operator="notEqual">
      <formula>115</formula>
    </cfRule>
  </conditionalFormatting>
  <conditionalFormatting sqref="BC30:BE30">
    <cfRule type="containsBlanks" dxfId="2955" priority="3139">
      <formula>LEN(TRIM(BC30))=0</formula>
    </cfRule>
  </conditionalFormatting>
  <conditionalFormatting sqref="BC30:BD30">
    <cfRule type="cellIs" dxfId="2954" priority="3138" operator="notEqual">
      <formula>115</formula>
    </cfRule>
  </conditionalFormatting>
  <conditionalFormatting sqref="BG30:BH30">
    <cfRule type="containsBlanks" dxfId="2953" priority="3137">
      <formula>LEN(TRIM(BG30))=0</formula>
    </cfRule>
  </conditionalFormatting>
  <conditionalFormatting sqref="BM30">
    <cfRule type="containsBlanks" dxfId="2952" priority="3136">
      <formula>LEN(TRIM(BM30))=0</formula>
    </cfRule>
  </conditionalFormatting>
  <conditionalFormatting sqref="BG30:BH30">
    <cfRule type="cellIs" dxfId="2951" priority="3135" operator="notEqual">
      <formula>115</formula>
    </cfRule>
  </conditionalFormatting>
  <conditionalFormatting sqref="BJ30:BL30">
    <cfRule type="containsBlanks" dxfId="2950" priority="3134">
      <formula>LEN(TRIM(BJ30))=0</formula>
    </cfRule>
  </conditionalFormatting>
  <conditionalFormatting sqref="BJ30:BK30">
    <cfRule type="cellIs" dxfId="2949" priority="3133" operator="notEqual">
      <formula>115</formula>
    </cfRule>
  </conditionalFormatting>
  <conditionalFormatting sqref="BN30:BO30">
    <cfRule type="containsBlanks" dxfId="2948" priority="3132">
      <formula>LEN(TRIM(BN30))=0</formula>
    </cfRule>
  </conditionalFormatting>
  <conditionalFormatting sqref="BT30">
    <cfRule type="containsBlanks" dxfId="2947" priority="3131">
      <formula>LEN(TRIM(BT30))=0</formula>
    </cfRule>
  </conditionalFormatting>
  <conditionalFormatting sqref="BN30:BO30">
    <cfRule type="cellIs" dxfId="2946" priority="3130" operator="notEqual">
      <formula>115</formula>
    </cfRule>
  </conditionalFormatting>
  <conditionalFormatting sqref="BQ30:BS30">
    <cfRule type="containsBlanks" dxfId="2945" priority="3129">
      <formula>LEN(TRIM(BQ30))=0</formula>
    </cfRule>
  </conditionalFormatting>
  <conditionalFormatting sqref="BQ30:BR30">
    <cfRule type="cellIs" dxfId="2944" priority="3128" operator="notEqual">
      <formula>115</formula>
    </cfRule>
  </conditionalFormatting>
  <conditionalFormatting sqref="BU30:BV30">
    <cfRule type="containsBlanks" dxfId="2943" priority="3127">
      <formula>LEN(TRIM(BU30))=0</formula>
    </cfRule>
  </conditionalFormatting>
  <conditionalFormatting sqref="CA30">
    <cfRule type="containsBlanks" dxfId="2942" priority="3126">
      <formula>LEN(TRIM(CA30))=0</formula>
    </cfRule>
  </conditionalFormatting>
  <conditionalFormatting sqref="BU30:BV30">
    <cfRule type="cellIs" dxfId="2941" priority="3125" operator="notEqual">
      <formula>115</formula>
    </cfRule>
  </conditionalFormatting>
  <conditionalFormatting sqref="BX30:BZ30">
    <cfRule type="containsBlanks" dxfId="2940" priority="3124">
      <formula>LEN(TRIM(BX30))=0</formula>
    </cfRule>
  </conditionalFormatting>
  <conditionalFormatting sqref="BX30:BY30">
    <cfRule type="cellIs" dxfId="2939" priority="3123" operator="notEqual">
      <formula>115</formula>
    </cfRule>
  </conditionalFormatting>
  <conditionalFormatting sqref="CB30:CC30">
    <cfRule type="containsBlanks" dxfId="2938" priority="3122">
      <formula>LEN(TRIM(CB30))=0</formula>
    </cfRule>
  </conditionalFormatting>
  <conditionalFormatting sqref="CH30">
    <cfRule type="containsBlanks" dxfId="2937" priority="3121">
      <formula>LEN(TRIM(CH30))=0</formula>
    </cfRule>
  </conditionalFormatting>
  <conditionalFormatting sqref="CB30:CC30">
    <cfRule type="cellIs" dxfId="2936" priority="3120" operator="notEqual">
      <formula>115</formula>
    </cfRule>
  </conditionalFormatting>
  <conditionalFormatting sqref="CE30:CG30">
    <cfRule type="containsBlanks" dxfId="2935" priority="3119">
      <formula>LEN(TRIM(CE30))=0</formula>
    </cfRule>
  </conditionalFormatting>
  <conditionalFormatting sqref="CE30:CF30">
    <cfRule type="cellIs" dxfId="2934" priority="3118" operator="notEqual">
      <formula>115</formula>
    </cfRule>
  </conditionalFormatting>
  <conditionalFormatting sqref="CI30:CJ30">
    <cfRule type="containsBlanks" dxfId="2933" priority="3117">
      <formula>LEN(TRIM(CI30))=0</formula>
    </cfRule>
  </conditionalFormatting>
  <conditionalFormatting sqref="CO30">
    <cfRule type="containsBlanks" dxfId="2932" priority="3116">
      <formula>LEN(TRIM(CO30))=0</formula>
    </cfRule>
  </conditionalFormatting>
  <conditionalFormatting sqref="CI30:CJ30">
    <cfRule type="cellIs" dxfId="2931" priority="3115" operator="notEqual">
      <formula>115</formula>
    </cfRule>
  </conditionalFormatting>
  <conditionalFormatting sqref="CL30:CN30">
    <cfRule type="containsBlanks" dxfId="2930" priority="3114">
      <formula>LEN(TRIM(CL30))=0</formula>
    </cfRule>
  </conditionalFormatting>
  <conditionalFormatting sqref="CL30:CM30">
    <cfRule type="cellIs" dxfId="2929" priority="3113" operator="notEqual">
      <formula>115</formula>
    </cfRule>
  </conditionalFormatting>
  <conditionalFormatting sqref="CP30:CQ30">
    <cfRule type="containsBlanks" dxfId="2928" priority="3112">
      <formula>LEN(TRIM(CP30))=0</formula>
    </cfRule>
  </conditionalFormatting>
  <conditionalFormatting sqref="CV30">
    <cfRule type="containsBlanks" dxfId="2927" priority="3111">
      <formula>LEN(TRIM(CV30))=0</formula>
    </cfRule>
  </conditionalFormatting>
  <conditionalFormatting sqref="CP30:CQ30">
    <cfRule type="cellIs" dxfId="2926" priority="3110" operator="notEqual">
      <formula>115</formula>
    </cfRule>
  </conditionalFormatting>
  <conditionalFormatting sqref="CS30:CU30">
    <cfRule type="containsBlanks" dxfId="2925" priority="3109">
      <formula>LEN(TRIM(CS30))=0</formula>
    </cfRule>
  </conditionalFormatting>
  <conditionalFormatting sqref="CS30:CT30">
    <cfRule type="cellIs" dxfId="2924" priority="3108" operator="notEqual">
      <formula>115</formula>
    </cfRule>
  </conditionalFormatting>
  <conditionalFormatting sqref="CW30:CX30">
    <cfRule type="containsBlanks" dxfId="2923" priority="3107">
      <formula>LEN(TRIM(CW30))=0</formula>
    </cfRule>
  </conditionalFormatting>
  <conditionalFormatting sqref="DC30 DJ30 DQ30 DX30 EE30 EL30">
    <cfRule type="containsBlanks" dxfId="2922" priority="3106">
      <formula>LEN(TRIM(DC30))=0</formula>
    </cfRule>
  </conditionalFormatting>
  <conditionalFormatting sqref="CW30:CX30">
    <cfRule type="cellIs" dxfId="2921" priority="3105" operator="notEqual">
      <formula>115</formula>
    </cfRule>
  </conditionalFormatting>
  <conditionalFormatting sqref="CZ30:DB30">
    <cfRule type="containsBlanks" dxfId="2920" priority="3104">
      <formula>LEN(TRIM(CZ30))=0</formula>
    </cfRule>
  </conditionalFormatting>
  <conditionalFormatting sqref="CZ30:DA30">
    <cfRule type="cellIs" dxfId="2919" priority="3103" operator="notEqual">
      <formula>115</formula>
    </cfRule>
  </conditionalFormatting>
  <conditionalFormatting sqref="C33:E33">
    <cfRule type="containsBlanks" dxfId="2918" priority="3102">
      <formula>LEN(TRIM(C33))=0</formula>
    </cfRule>
  </conditionalFormatting>
  <conditionalFormatting sqref="I33">
    <cfRule type="containsBlanks" dxfId="2917" priority="3101">
      <formula>LEN(TRIM(I33))=0</formula>
    </cfRule>
  </conditionalFormatting>
  <conditionalFormatting sqref="C33:D33">
    <cfRule type="cellIs" dxfId="2916" priority="3100" operator="notEqual">
      <formula>115</formula>
    </cfRule>
  </conditionalFormatting>
  <conditionalFormatting sqref="F33:H33">
    <cfRule type="containsBlanks" dxfId="2915" priority="3099">
      <formula>LEN(TRIM(F33))=0</formula>
    </cfRule>
  </conditionalFormatting>
  <conditionalFormatting sqref="F33:G33">
    <cfRule type="cellIs" dxfId="2914" priority="3098" operator="notEqual">
      <formula>115</formula>
    </cfRule>
  </conditionalFormatting>
  <conditionalFormatting sqref="J33:L33">
    <cfRule type="containsBlanks" dxfId="2913" priority="3097">
      <formula>LEN(TRIM(J33))=0</formula>
    </cfRule>
  </conditionalFormatting>
  <conditionalFormatting sqref="P33">
    <cfRule type="containsBlanks" dxfId="2912" priority="3096">
      <formula>LEN(TRIM(P33))=0</formula>
    </cfRule>
  </conditionalFormatting>
  <conditionalFormatting sqref="J33:K33">
    <cfRule type="cellIs" dxfId="2911" priority="3095" operator="notEqual">
      <formula>115</formula>
    </cfRule>
  </conditionalFormatting>
  <conditionalFormatting sqref="M33:O33">
    <cfRule type="containsBlanks" dxfId="2910" priority="3094">
      <formula>LEN(TRIM(M33))=0</formula>
    </cfRule>
  </conditionalFormatting>
  <conditionalFormatting sqref="M33:N33">
    <cfRule type="cellIs" dxfId="2909" priority="3093" operator="notEqual">
      <formula>115</formula>
    </cfRule>
  </conditionalFormatting>
  <conditionalFormatting sqref="Q33:S33">
    <cfRule type="containsBlanks" dxfId="2908" priority="3092">
      <formula>LEN(TRIM(Q33))=0</formula>
    </cfRule>
  </conditionalFormatting>
  <conditionalFormatting sqref="W33">
    <cfRule type="containsBlanks" dxfId="2907" priority="3091">
      <formula>LEN(TRIM(W33))=0</formula>
    </cfRule>
  </conditionalFormatting>
  <conditionalFormatting sqref="Q33:R33">
    <cfRule type="cellIs" dxfId="2906" priority="3090" operator="notEqual">
      <formula>115</formula>
    </cfRule>
  </conditionalFormatting>
  <conditionalFormatting sqref="T33:V33">
    <cfRule type="containsBlanks" dxfId="2905" priority="3089">
      <formula>LEN(TRIM(T33))=0</formula>
    </cfRule>
  </conditionalFormatting>
  <conditionalFormatting sqref="T33:U33">
    <cfRule type="cellIs" dxfId="2904" priority="3088" operator="notEqual">
      <formula>115</formula>
    </cfRule>
  </conditionalFormatting>
  <conditionalFormatting sqref="X33:Y33">
    <cfRule type="containsBlanks" dxfId="2903" priority="3087">
      <formula>LEN(TRIM(X33))=0</formula>
    </cfRule>
  </conditionalFormatting>
  <conditionalFormatting sqref="AD33">
    <cfRule type="containsBlanks" dxfId="2902" priority="3086">
      <formula>LEN(TRIM(AD33))=0</formula>
    </cfRule>
  </conditionalFormatting>
  <conditionalFormatting sqref="X33:Y33">
    <cfRule type="cellIs" dxfId="2901" priority="3085" operator="notEqual">
      <formula>115</formula>
    </cfRule>
  </conditionalFormatting>
  <conditionalFormatting sqref="AA33:AC33">
    <cfRule type="containsBlanks" dxfId="2900" priority="3084">
      <formula>LEN(TRIM(AA33))=0</formula>
    </cfRule>
  </conditionalFormatting>
  <conditionalFormatting sqref="AA33:AB33">
    <cfRule type="cellIs" dxfId="2899" priority="3083" operator="notEqual">
      <formula>115</formula>
    </cfRule>
  </conditionalFormatting>
  <conditionalFormatting sqref="AE33:AF33">
    <cfRule type="containsBlanks" dxfId="2898" priority="3082">
      <formula>LEN(TRIM(AE33))=0</formula>
    </cfRule>
  </conditionalFormatting>
  <conditionalFormatting sqref="AK33">
    <cfRule type="containsBlanks" dxfId="2897" priority="3081">
      <formula>LEN(TRIM(AK33))=0</formula>
    </cfRule>
  </conditionalFormatting>
  <conditionalFormatting sqref="AE33:AF33">
    <cfRule type="cellIs" dxfId="2896" priority="3080" operator="notEqual">
      <formula>115</formula>
    </cfRule>
  </conditionalFormatting>
  <conditionalFormatting sqref="AH33:AJ33">
    <cfRule type="containsBlanks" dxfId="2895" priority="3079">
      <formula>LEN(TRIM(AH33))=0</formula>
    </cfRule>
  </conditionalFormatting>
  <conditionalFormatting sqref="AH33:AI33">
    <cfRule type="cellIs" dxfId="2894" priority="3078" operator="notEqual">
      <formula>115</formula>
    </cfRule>
  </conditionalFormatting>
  <conditionalFormatting sqref="AL33:AM33">
    <cfRule type="containsBlanks" dxfId="2893" priority="3077">
      <formula>LEN(TRIM(AL33))=0</formula>
    </cfRule>
  </conditionalFormatting>
  <conditionalFormatting sqref="AR33">
    <cfRule type="containsBlanks" dxfId="2892" priority="3076">
      <formula>LEN(TRIM(AR33))=0</formula>
    </cfRule>
  </conditionalFormatting>
  <conditionalFormatting sqref="AL33:AM33">
    <cfRule type="cellIs" dxfId="2891" priority="3075" operator="notEqual">
      <formula>115</formula>
    </cfRule>
  </conditionalFormatting>
  <conditionalFormatting sqref="AO33:AQ33">
    <cfRule type="containsBlanks" dxfId="2890" priority="3074">
      <formula>LEN(TRIM(AO33))=0</formula>
    </cfRule>
  </conditionalFormatting>
  <conditionalFormatting sqref="AO33:AP33">
    <cfRule type="cellIs" dxfId="2889" priority="3073" operator="notEqual">
      <formula>115</formula>
    </cfRule>
  </conditionalFormatting>
  <conditionalFormatting sqref="AS33:AT33">
    <cfRule type="containsBlanks" dxfId="2888" priority="3072">
      <formula>LEN(TRIM(AS33))=0</formula>
    </cfRule>
  </conditionalFormatting>
  <conditionalFormatting sqref="AY33">
    <cfRule type="containsBlanks" dxfId="2887" priority="3071">
      <formula>LEN(TRIM(AY33))=0</formula>
    </cfRule>
  </conditionalFormatting>
  <conditionalFormatting sqref="AS33:AT33">
    <cfRule type="cellIs" dxfId="2886" priority="3070" operator="notEqual">
      <formula>115</formula>
    </cfRule>
  </conditionalFormatting>
  <conditionalFormatting sqref="AV33:AX33">
    <cfRule type="containsBlanks" dxfId="2885" priority="3069">
      <formula>LEN(TRIM(AV33))=0</formula>
    </cfRule>
  </conditionalFormatting>
  <conditionalFormatting sqref="AV33:AW33">
    <cfRule type="cellIs" dxfId="2884" priority="3068" operator="notEqual">
      <formula>115</formula>
    </cfRule>
  </conditionalFormatting>
  <conditionalFormatting sqref="AZ33:BA33">
    <cfRule type="containsBlanks" dxfId="2883" priority="3067">
      <formula>LEN(TRIM(AZ33))=0</formula>
    </cfRule>
  </conditionalFormatting>
  <conditionalFormatting sqref="BF33">
    <cfRule type="containsBlanks" dxfId="2882" priority="3066">
      <formula>LEN(TRIM(BF33))=0</formula>
    </cfRule>
  </conditionalFormatting>
  <conditionalFormatting sqref="AZ33:BA33">
    <cfRule type="cellIs" dxfId="2881" priority="3065" operator="notEqual">
      <formula>115</formula>
    </cfRule>
  </conditionalFormatting>
  <conditionalFormatting sqref="BC33:BE33">
    <cfRule type="containsBlanks" dxfId="2880" priority="3064">
      <formula>LEN(TRIM(BC33))=0</formula>
    </cfRule>
  </conditionalFormatting>
  <conditionalFormatting sqref="BC33:BD33">
    <cfRule type="cellIs" dxfId="2879" priority="3063" operator="notEqual">
      <formula>115</formula>
    </cfRule>
  </conditionalFormatting>
  <conditionalFormatting sqref="BG33:BH33">
    <cfRule type="containsBlanks" dxfId="2878" priority="3062">
      <formula>LEN(TRIM(BG33))=0</formula>
    </cfRule>
  </conditionalFormatting>
  <conditionalFormatting sqref="BM33">
    <cfRule type="containsBlanks" dxfId="2877" priority="3061">
      <formula>LEN(TRIM(BM33))=0</formula>
    </cfRule>
  </conditionalFormatting>
  <conditionalFormatting sqref="BG33:BH33">
    <cfRule type="cellIs" dxfId="2876" priority="3060" operator="notEqual">
      <formula>115</formula>
    </cfRule>
  </conditionalFormatting>
  <conditionalFormatting sqref="BJ33:BL33">
    <cfRule type="containsBlanks" dxfId="2875" priority="3059">
      <formula>LEN(TRIM(BJ33))=0</formula>
    </cfRule>
  </conditionalFormatting>
  <conditionalFormatting sqref="BJ33:BK33">
    <cfRule type="cellIs" dxfId="2874" priority="3058" operator="notEqual">
      <formula>115</formula>
    </cfRule>
  </conditionalFormatting>
  <conditionalFormatting sqref="BN33:BO33">
    <cfRule type="containsBlanks" dxfId="2873" priority="3057">
      <formula>LEN(TRIM(BN33))=0</formula>
    </cfRule>
  </conditionalFormatting>
  <conditionalFormatting sqref="BT33">
    <cfRule type="containsBlanks" dxfId="2872" priority="3056">
      <formula>LEN(TRIM(BT33))=0</formula>
    </cfRule>
  </conditionalFormatting>
  <conditionalFormatting sqref="BN33:BO33">
    <cfRule type="cellIs" dxfId="2871" priority="3055" operator="notEqual">
      <formula>115</formula>
    </cfRule>
  </conditionalFormatting>
  <conditionalFormatting sqref="BQ33:BS33">
    <cfRule type="containsBlanks" dxfId="2870" priority="3054">
      <formula>LEN(TRIM(BQ33))=0</formula>
    </cfRule>
  </conditionalFormatting>
  <conditionalFormatting sqref="BQ33:BR33">
    <cfRule type="cellIs" dxfId="2869" priority="3053" operator="notEqual">
      <formula>115</formula>
    </cfRule>
  </conditionalFormatting>
  <conditionalFormatting sqref="BU33:BV33">
    <cfRule type="containsBlanks" dxfId="2868" priority="3052">
      <formula>LEN(TRIM(BU33))=0</formula>
    </cfRule>
  </conditionalFormatting>
  <conditionalFormatting sqref="CA33">
    <cfRule type="containsBlanks" dxfId="2867" priority="3051">
      <formula>LEN(TRIM(CA33))=0</formula>
    </cfRule>
  </conditionalFormatting>
  <conditionalFormatting sqref="BU33:BV33">
    <cfRule type="cellIs" dxfId="2866" priority="3050" operator="notEqual">
      <formula>115</formula>
    </cfRule>
  </conditionalFormatting>
  <conditionalFormatting sqref="BX33:BZ33">
    <cfRule type="containsBlanks" dxfId="2865" priority="3049">
      <formula>LEN(TRIM(BX33))=0</formula>
    </cfRule>
  </conditionalFormatting>
  <conditionalFormatting sqref="BX33:BY33">
    <cfRule type="cellIs" dxfId="2864" priority="3048" operator="notEqual">
      <formula>115</formula>
    </cfRule>
  </conditionalFormatting>
  <conditionalFormatting sqref="CB33:CC33">
    <cfRule type="containsBlanks" dxfId="2863" priority="3047">
      <formula>LEN(TRIM(CB33))=0</formula>
    </cfRule>
  </conditionalFormatting>
  <conditionalFormatting sqref="CH33">
    <cfRule type="containsBlanks" dxfId="2862" priority="3046">
      <formula>LEN(TRIM(CH33))=0</formula>
    </cfRule>
  </conditionalFormatting>
  <conditionalFormatting sqref="CB33:CC33">
    <cfRule type="cellIs" dxfId="2861" priority="3045" operator="notEqual">
      <formula>115</formula>
    </cfRule>
  </conditionalFormatting>
  <conditionalFormatting sqref="CE33:CG33">
    <cfRule type="containsBlanks" dxfId="2860" priority="3044">
      <formula>LEN(TRIM(CE33))=0</formula>
    </cfRule>
  </conditionalFormatting>
  <conditionalFormatting sqref="CE33:CF33">
    <cfRule type="cellIs" dxfId="2859" priority="3043" operator="notEqual">
      <formula>115</formula>
    </cfRule>
  </conditionalFormatting>
  <conditionalFormatting sqref="CI33:CJ33">
    <cfRule type="containsBlanks" dxfId="2858" priority="3042">
      <formula>LEN(TRIM(CI33))=0</formula>
    </cfRule>
  </conditionalFormatting>
  <conditionalFormatting sqref="CO33">
    <cfRule type="containsBlanks" dxfId="2857" priority="3041">
      <formula>LEN(TRIM(CO33))=0</formula>
    </cfRule>
  </conditionalFormatting>
  <conditionalFormatting sqref="CI33:CJ33">
    <cfRule type="cellIs" dxfId="2856" priority="3040" operator="notEqual">
      <formula>115</formula>
    </cfRule>
  </conditionalFormatting>
  <conditionalFormatting sqref="CL33:CN33">
    <cfRule type="containsBlanks" dxfId="2855" priority="3039">
      <formula>LEN(TRIM(CL33))=0</formula>
    </cfRule>
  </conditionalFormatting>
  <conditionalFormatting sqref="CL33:CM33">
    <cfRule type="cellIs" dxfId="2854" priority="3038" operator="notEqual">
      <formula>115</formula>
    </cfRule>
  </conditionalFormatting>
  <conditionalFormatting sqref="CP33:CQ33">
    <cfRule type="containsBlanks" dxfId="2853" priority="3037">
      <formula>LEN(TRIM(CP33))=0</formula>
    </cfRule>
  </conditionalFormatting>
  <conditionalFormatting sqref="CV33">
    <cfRule type="containsBlanks" dxfId="2852" priority="3036">
      <formula>LEN(TRIM(CV33))=0</formula>
    </cfRule>
  </conditionalFormatting>
  <conditionalFormatting sqref="CP33:CQ33">
    <cfRule type="cellIs" dxfId="2851" priority="3035" operator="notEqual">
      <formula>115</formula>
    </cfRule>
  </conditionalFormatting>
  <conditionalFormatting sqref="CS33:CU33">
    <cfRule type="containsBlanks" dxfId="2850" priority="3034">
      <formula>LEN(TRIM(CS33))=0</formula>
    </cfRule>
  </conditionalFormatting>
  <conditionalFormatting sqref="CS33:CT33">
    <cfRule type="cellIs" dxfId="2849" priority="3033" operator="notEqual">
      <formula>115</formula>
    </cfRule>
  </conditionalFormatting>
  <conditionalFormatting sqref="CW33:CX33">
    <cfRule type="containsBlanks" dxfId="2848" priority="3032">
      <formula>LEN(TRIM(CW33))=0</formula>
    </cfRule>
  </conditionalFormatting>
  <conditionalFormatting sqref="DC33 DJ33 DQ33 DX33 EE33 EL33">
    <cfRule type="containsBlanks" dxfId="2847" priority="3031">
      <formula>LEN(TRIM(DC33))=0</formula>
    </cfRule>
  </conditionalFormatting>
  <conditionalFormatting sqref="CW33:CX33">
    <cfRule type="cellIs" dxfId="2846" priority="3030" operator="notEqual">
      <formula>115</formula>
    </cfRule>
  </conditionalFormatting>
  <conditionalFormatting sqref="CZ33:DB33">
    <cfRule type="containsBlanks" dxfId="2845" priority="3029">
      <formula>LEN(TRIM(CZ33))=0</formula>
    </cfRule>
  </conditionalFormatting>
  <conditionalFormatting sqref="CZ33:DA33">
    <cfRule type="cellIs" dxfId="2844" priority="3028" operator="notEqual">
      <formula>115</formula>
    </cfRule>
  </conditionalFormatting>
  <conditionalFormatting sqref="C36:E36">
    <cfRule type="containsBlanks" dxfId="2843" priority="3027">
      <formula>LEN(TRIM(C36))=0</formula>
    </cfRule>
  </conditionalFormatting>
  <conditionalFormatting sqref="I36">
    <cfRule type="containsBlanks" dxfId="2842" priority="3026">
      <formula>LEN(TRIM(I36))=0</formula>
    </cfRule>
  </conditionalFormatting>
  <conditionalFormatting sqref="C36:D36">
    <cfRule type="cellIs" dxfId="2841" priority="3025" operator="notEqual">
      <formula>115</formula>
    </cfRule>
  </conditionalFormatting>
  <conditionalFormatting sqref="F36:H36">
    <cfRule type="containsBlanks" dxfId="2840" priority="3024">
      <formula>LEN(TRIM(F36))=0</formula>
    </cfRule>
  </conditionalFormatting>
  <conditionalFormatting sqref="F36:G36">
    <cfRule type="cellIs" dxfId="2839" priority="3023" operator="notEqual">
      <formula>115</formula>
    </cfRule>
  </conditionalFormatting>
  <conditionalFormatting sqref="J36:L36">
    <cfRule type="containsBlanks" dxfId="2838" priority="3022">
      <formula>LEN(TRIM(J36))=0</formula>
    </cfRule>
  </conditionalFormatting>
  <conditionalFormatting sqref="P36">
    <cfRule type="containsBlanks" dxfId="2837" priority="3021">
      <formula>LEN(TRIM(P36))=0</formula>
    </cfRule>
  </conditionalFormatting>
  <conditionalFormatting sqref="J36:K36">
    <cfRule type="cellIs" dxfId="2836" priority="3020" operator="notEqual">
      <formula>115</formula>
    </cfRule>
  </conditionalFormatting>
  <conditionalFormatting sqref="M36:O36">
    <cfRule type="containsBlanks" dxfId="2835" priority="3019">
      <formula>LEN(TRIM(M36))=0</formula>
    </cfRule>
  </conditionalFormatting>
  <conditionalFormatting sqref="M36:N36">
    <cfRule type="cellIs" dxfId="2834" priority="3018" operator="notEqual">
      <formula>115</formula>
    </cfRule>
  </conditionalFormatting>
  <conditionalFormatting sqref="Q36:S36">
    <cfRule type="containsBlanks" dxfId="2833" priority="3017">
      <formula>LEN(TRIM(Q36))=0</formula>
    </cfRule>
  </conditionalFormatting>
  <conditionalFormatting sqref="W36">
    <cfRule type="containsBlanks" dxfId="2832" priority="3016">
      <formula>LEN(TRIM(W36))=0</formula>
    </cfRule>
  </conditionalFormatting>
  <conditionalFormatting sqref="Q36:R36">
    <cfRule type="cellIs" dxfId="2831" priority="3015" operator="notEqual">
      <formula>115</formula>
    </cfRule>
  </conditionalFormatting>
  <conditionalFormatting sqref="T36:V36">
    <cfRule type="containsBlanks" dxfId="2830" priority="3014">
      <formula>LEN(TRIM(T36))=0</formula>
    </cfRule>
  </conditionalFormatting>
  <conditionalFormatting sqref="T36:U36">
    <cfRule type="cellIs" dxfId="2829" priority="3013" operator="notEqual">
      <formula>115</formula>
    </cfRule>
  </conditionalFormatting>
  <conditionalFormatting sqref="X36:Y36">
    <cfRule type="containsBlanks" dxfId="2828" priority="3012">
      <formula>LEN(TRIM(X36))=0</formula>
    </cfRule>
  </conditionalFormatting>
  <conditionalFormatting sqref="AD36">
    <cfRule type="containsBlanks" dxfId="2827" priority="3011">
      <formula>LEN(TRIM(AD36))=0</formula>
    </cfRule>
  </conditionalFormatting>
  <conditionalFormatting sqref="X36:Y36">
    <cfRule type="cellIs" dxfId="2826" priority="3010" operator="notEqual">
      <formula>115</formula>
    </cfRule>
  </conditionalFormatting>
  <conditionalFormatting sqref="AA36:AC36">
    <cfRule type="containsBlanks" dxfId="2825" priority="3009">
      <formula>LEN(TRIM(AA36))=0</formula>
    </cfRule>
  </conditionalFormatting>
  <conditionalFormatting sqref="AA36:AB36">
    <cfRule type="cellIs" dxfId="2824" priority="3008" operator="notEqual">
      <formula>115</formula>
    </cfRule>
  </conditionalFormatting>
  <conditionalFormatting sqref="AE36:AF36">
    <cfRule type="containsBlanks" dxfId="2823" priority="3007">
      <formula>LEN(TRIM(AE36))=0</formula>
    </cfRule>
  </conditionalFormatting>
  <conditionalFormatting sqref="AK36">
    <cfRule type="containsBlanks" dxfId="2822" priority="3006">
      <formula>LEN(TRIM(AK36))=0</formula>
    </cfRule>
  </conditionalFormatting>
  <conditionalFormatting sqref="AE36:AF36">
    <cfRule type="cellIs" dxfId="2821" priority="3005" operator="notEqual">
      <formula>115</formula>
    </cfRule>
  </conditionalFormatting>
  <conditionalFormatting sqref="AH36:AJ36">
    <cfRule type="containsBlanks" dxfId="2820" priority="3004">
      <formula>LEN(TRIM(AH36))=0</formula>
    </cfRule>
  </conditionalFormatting>
  <conditionalFormatting sqref="AH36:AI36">
    <cfRule type="cellIs" dxfId="2819" priority="3003" operator="notEqual">
      <formula>115</formula>
    </cfRule>
  </conditionalFormatting>
  <conditionalFormatting sqref="AL36:AM36">
    <cfRule type="containsBlanks" dxfId="2818" priority="3002">
      <formula>LEN(TRIM(AL36))=0</formula>
    </cfRule>
  </conditionalFormatting>
  <conditionalFormatting sqref="AR36">
    <cfRule type="containsBlanks" dxfId="2817" priority="3001">
      <formula>LEN(TRIM(AR36))=0</formula>
    </cfRule>
  </conditionalFormatting>
  <conditionalFormatting sqref="AL36:AM36">
    <cfRule type="cellIs" dxfId="2816" priority="3000" operator="notEqual">
      <formula>115</formula>
    </cfRule>
  </conditionalFormatting>
  <conditionalFormatting sqref="AO36:AQ36">
    <cfRule type="containsBlanks" dxfId="2815" priority="2999">
      <formula>LEN(TRIM(AO36))=0</formula>
    </cfRule>
  </conditionalFormatting>
  <conditionalFormatting sqref="AO36:AP36">
    <cfRule type="cellIs" dxfId="2814" priority="2998" operator="notEqual">
      <formula>115</formula>
    </cfRule>
  </conditionalFormatting>
  <conditionalFormatting sqref="AS36:AT36">
    <cfRule type="containsBlanks" dxfId="2813" priority="2997">
      <formula>LEN(TRIM(AS36))=0</formula>
    </cfRule>
  </conditionalFormatting>
  <conditionalFormatting sqref="AY36">
    <cfRule type="containsBlanks" dxfId="2812" priority="2996">
      <formula>LEN(TRIM(AY36))=0</formula>
    </cfRule>
  </conditionalFormatting>
  <conditionalFormatting sqref="AS36:AT36">
    <cfRule type="cellIs" dxfId="2811" priority="2995" operator="notEqual">
      <formula>115</formula>
    </cfRule>
  </conditionalFormatting>
  <conditionalFormatting sqref="AV36:AX36">
    <cfRule type="containsBlanks" dxfId="2810" priority="2994">
      <formula>LEN(TRIM(AV36))=0</formula>
    </cfRule>
  </conditionalFormatting>
  <conditionalFormatting sqref="AV36:AW36">
    <cfRule type="cellIs" dxfId="2809" priority="2993" operator="notEqual">
      <formula>115</formula>
    </cfRule>
  </conditionalFormatting>
  <conditionalFormatting sqref="AZ36:BA36">
    <cfRule type="containsBlanks" dxfId="2808" priority="2992">
      <formula>LEN(TRIM(AZ36))=0</formula>
    </cfRule>
  </conditionalFormatting>
  <conditionalFormatting sqref="BF36">
    <cfRule type="containsBlanks" dxfId="2807" priority="2991">
      <formula>LEN(TRIM(BF36))=0</formula>
    </cfRule>
  </conditionalFormatting>
  <conditionalFormatting sqref="AZ36:BA36">
    <cfRule type="cellIs" dxfId="2806" priority="2990" operator="notEqual">
      <formula>115</formula>
    </cfRule>
  </conditionalFormatting>
  <conditionalFormatting sqref="BC36:BE36">
    <cfRule type="containsBlanks" dxfId="2805" priority="2989">
      <formula>LEN(TRIM(BC36))=0</formula>
    </cfRule>
  </conditionalFormatting>
  <conditionalFormatting sqref="BC36:BD36">
    <cfRule type="cellIs" dxfId="2804" priority="2988" operator="notEqual">
      <formula>115</formula>
    </cfRule>
  </conditionalFormatting>
  <conditionalFormatting sqref="BG36:BH36">
    <cfRule type="containsBlanks" dxfId="2803" priority="2987">
      <formula>LEN(TRIM(BG36))=0</formula>
    </cfRule>
  </conditionalFormatting>
  <conditionalFormatting sqref="BM36">
    <cfRule type="containsBlanks" dxfId="2802" priority="2986">
      <formula>LEN(TRIM(BM36))=0</formula>
    </cfRule>
  </conditionalFormatting>
  <conditionalFormatting sqref="BG36:BH36">
    <cfRule type="cellIs" dxfId="2801" priority="2985" operator="notEqual">
      <formula>115</formula>
    </cfRule>
  </conditionalFormatting>
  <conditionalFormatting sqref="BJ36:BL36">
    <cfRule type="containsBlanks" dxfId="2800" priority="2984">
      <formula>LEN(TRIM(BJ36))=0</formula>
    </cfRule>
  </conditionalFormatting>
  <conditionalFormatting sqref="BJ36:BK36">
    <cfRule type="cellIs" dxfId="2799" priority="2983" operator="notEqual">
      <formula>115</formula>
    </cfRule>
  </conditionalFormatting>
  <conditionalFormatting sqref="BN36:BO36">
    <cfRule type="containsBlanks" dxfId="2798" priority="2982">
      <formula>LEN(TRIM(BN36))=0</formula>
    </cfRule>
  </conditionalFormatting>
  <conditionalFormatting sqref="BT36">
    <cfRule type="containsBlanks" dxfId="2797" priority="2981">
      <formula>LEN(TRIM(BT36))=0</formula>
    </cfRule>
  </conditionalFormatting>
  <conditionalFormatting sqref="BN36:BO36">
    <cfRule type="cellIs" dxfId="2796" priority="2980" operator="notEqual">
      <formula>115</formula>
    </cfRule>
  </conditionalFormatting>
  <conditionalFormatting sqref="BQ36:BS36">
    <cfRule type="containsBlanks" dxfId="2795" priority="2979">
      <formula>LEN(TRIM(BQ36))=0</formula>
    </cfRule>
  </conditionalFormatting>
  <conditionalFormatting sqref="BQ36:BR36">
    <cfRule type="cellIs" dxfId="2794" priority="2978" operator="notEqual">
      <formula>115</formula>
    </cfRule>
  </conditionalFormatting>
  <conditionalFormatting sqref="BU36:BV36">
    <cfRule type="containsBlanks" dxfId="2793" priority="2977">
      <formula>LEN(TRIM(BU36))=0</formula>
    </cfRule>
  </conditionalFormatting>
  <conditionalFormatting sqref="CA36">
    <cfRule type="containsBlanks" dxfId="2792" priority="2976">
      <formula>LEN(TRIM(CA36))=0</formula>
    </cfRule>
  </conditionalFormatting>
  <conditionalFormatting sqref="BU36:BV36">
    <cfRule type="cellIs" dxfId="2791" priority="2975" operator="notEqual">
      <formula>115</formula>
    </cfRule>
  </conditionalFormatting>
  <conditionalFormatting sqref="BX36:BZ36">
    <cfRule type="containsBlanks" dxfId="2790" priority="2974">
      <formula>LEN(TRIM(BX36))=0</formula>
    </cfRule>
  </conditionalFormatting>
  <conditionalFormatting sqref="BX36:BY36">
    <cfRule type="cellIs" dxfId="2789" priority="2973" operator="notEqual">
      <formula>115</formula>
    </cfRule>
  </conditionalFormatting>
  <conditionalFormatting sqref="CB36:CC36">
    <cfRule type="containsBlanks" dxfId="2788" priority="2972">
      <formula>LEN(TRIM(CB36))=0</formula>
    </cfRule>
  </conditionalFormatting>
  <conditionalFormatting sqref="CH36">
    <cfRule type="containsBlanks" dxfId="2787" priority="2971">
      <formula>LEN(TRIM(CH36))=0</formula>
    </cfRule>
  </conditionalFormatting>
  <conditionalFormatting sqref="CB36:CC36">
    <cfRule type="cellIs" dxfId="2786" priority="2970" operator="notEqual">
      <formula>115</formula>
    </cfRule>
  </conditionalFormatting>
  <conditionalFormatting sqref="CE36:CG36">
    <cfRule type="containsBlanks" dxfId="2785" priority="2969">
      <formula>LEN(TRIM(CE36))=0</formula>
    </cfRule>
  </conditionalFormatting>
  <conditionalFormatting sqref="CE36:CF36">
    <cfRule type="cellIs" dxfId="2784" priority="2968" operator="notEqual">
      <formula>115</formula>
    </cfRule>
  </conditionalFormatting>
  <conditionalFormatting sqref="CI36:CJ36">
    <cfRule type="containsBlanks" dxfId="2783" priority="2967">
      <formula>LEN(TRIM(CI36))=0</formula>
    </cfRule>
  </conditionalFormatting>
  <conditionalFormatting sqref="CO36">
    <cfRule type="containsBlanks" dxfId="2782" priority="2966">
      <formula>LEN(TRIM(CO36))=0</formula>
    </cfRule>
  </conditionalFormatting>
  <conditionalFormatting sqref="CI36:CJ36">
    <cfRule type="cellIs" dxfId="2781" priority="2965" operator="notEqual">
      <formula>115</formula>
    </cfRule>
  </conditionalFormatting>
  <conditionalFormatting sqref="CL36:CN36">
    <cfRule type="containsBlanks" dxfId="2780" priority="2964">
      <formula>LEN(TRIM(CL36))=0</formula>
    </cfRule>
  </conditionalFormatting>
  <conditionalFormatting sqref="CL36:CM36">
    <cfRule type="cellIs" dxfId="2779" priority="2963" operator="notEqual">
      <formula>115</formula>
    </cfRule>
  </conditionalFormatting>
  <conditionalFormatting sqref="CP36:CQ36">
    <cfRule type="containsBlanks" dxfId="2778" priority="2962">
      <formula>LEN(TRIM(CP36))=0</formula>
    </cfRule>
  </conditionalFormatting>
  <conditionalFormatting sqref="CV36">
    <cfRule type="containsBlanks" dxfId="2777" priority="2961">
      <formula>LEN(TRIM(CV36))=0</formula>
    </cfRule>
  </conditionalFormatting>
  <conditionalFormatting sqref="CP36:CQ36">
    <cfRule type="cellIs" dxfId="2776" priority="2960" operator="notEqual">
      <formula>115</formula>
    </cfRule>
  </conditionalFormatting>
  <conditionalFormatting sqref="CS36:CU36">
    <cfRule type="containsBlanks" dxfId="2775" priority="2959">
      <formula>LEN(TRIM(CS36))=0</formula>
    </cfRule>
  </conditionalFormatting>
  <conditionalFormatting sqref="CS36:CT36">
    <cfRule type="cellIs" dxfId="2774" priority="2958" operator="notEqual">
      <formula>115</formula>
    </cfRule>
  </conditionalFormatting>
  <conditionalFormatting sqref="CW36:CX36">
    <cfRule type="containsBlanks" dxfId="2773" priority="2957">
      <formula>LEN(TRIM(CW36))=0</formula>
    </cfRule>
  </conditionalFormatting>
  <conditionalFormatting sqref="DC36 DJ36 DQ36 DX36 EE36 EL36">
    <cfRule type="containsBlanks" dxfId="2772" priority="2956">
      <formula>LEN(TRIM(DC36))=0</formula>
    </cfRule>
  </conditionalFormatting>
  <conditionalFormatting sqref="CW36:CX36">
    <cfRule type="cellIs" dxfId="2771" priority="2955" operator="notEqual">
      <formula>115</formula>
    </cfRule>
  </conditionalFormatting>
  <conditionalFormatting sqref="CZ36:DB36">
    <cfRule type="containsBlanks" dxfId="2770" priority="2954">
      <formula>LEN(TRIM(CZ36))=0</formula>
    </cfRule>
  </conditionalFormatting>
  <conditionalFormatting sqref="CZ36:DA36">
    <cfRule type="cellIs" dxfId="2769" priority="2953" operator="notEqual">
      <formula>115</formula>
    </cfRule>
  </conditionalFormatting>
  <conditionalFormatting sqref="C39:E39">
    <cfRule type="containsBlanks" dxfId="2768" priority="2952">
      <formula>LEN(TRIM(C39))=0</formula>
    </cfRule>
  </conditionalFormatting>
  <conditionalFormatting sqref="I39">
    <cfRule type="containsBlanks" dxfId="2767" priority="2951">
      <formula>LEN(TRIM(I39))=0</formula>
    </cfRule>
  </conditionalFormatting>
  <conditionalFormatting sqref="C39:D39">
    <cfRule type="cellIs" dxfId="2766" priority="2950" operator="notEqual">
      <formula>115</formula>
    </cfRule>
  </conditionalFormatting>
  <conditionalFormatting sqref="F39:H39">
    <cfRule type="containsBlanks" dxfId="2765" priority="2949">
      <formula>LEN(TRIM(F39))=0</formula>
    </cfRule>
  </conditionalFormatting>
  <conditionalFormatting sqref="F39:G39">
    <cfRule type="cellIs" dxfId="2764" priority="2948" operator="notEqual">
      <formula>115</formula>
    </cfRule>
  </conditionalFormatting>
  <conditionalFormatting sqref="J39:L39">
    <cfRule type="containsBlanks" dxfId="2763" priority="2947">
      <formula>LEN(TRIM(J39))=0</formula>
    </cfRule>
  </conditionalFormatting>
  <conditionalFormatting sqref="P39">
    <cfRule type="containsBlanks" dxfId="2762" priority="2946">
      <formula>LEN(TRIM(P39))=0</formula>
    </cfRule>
  </conditionalFormatting>
  <conditionalFormatting sqref="J39:K39">
    <cfRule type="cellIs" dxfId="2761" priority="2945" operator="notEqual">
      <formula>115</formula>
    </cfRule>
  </conditionalFormatting>
  <conditionalFormatting sqref="M39:O39">
    <cfRule type="containsBlanks" dxfId="2760" priority="2944">
      <formula>LEN(TRIM(M39))=0</formula>
    </cfRule>
  </conditionalFormatting>
  <conditionalFormatting sqref="M39:N39">
    <cfRule type="cellIs" dxfId="2759" priority="2943" operator="notEqual">
      <formula>115</formula>
    </cfRule>
  </conditionalFormatting>
  <conditionalFormatting sqref="Q39:S39">
    <cfRule type="containsBlanks" dxfId="2758" priority="2942">
      <formula>LEN(TRIM(Q39))=0</formula>
    </cfRule>
  </conditionalFormatting>
  <conditionalFormatting sqref="W39">
    <cfRule type="containsBlanks" dxfId="2757" priority="2941">
      <formula>LEN(TRIM(W39))=0</formula>
    </cfRule>
  </conditionalFormatting>
  <conditionalFormatting sqref="Q39:R39">
    <cfRule type="cellIs" dxfId="2756" priority="2940" operator="notEqual">
      <formula>115</formula>
    </cfRule>
  </conditionalFormatting>
  <conditionalFormatting sqref="T39:V39">
    <cfRule type="containsBlanks" dxfId="2755" priority="2939">
      <formula>LEN(TRIM(T39))=0</formula>
    </cfRule>
  </conditionalFormatting>
  <conditionalFormatting sqref="T39:U39">
    <cfRule type="cellIs" dxfId="2754" priority="2938" operator="notEqual">
      <formula>115</formula>
    </cfRule>
  </conditionalFormatting>
  <conditionalFormatting sqref="X39:Y39">
    <cfRule type="containsBlanks" dxfId="2753" priority="2937">
      <formula>LEN(TRIM(X39))=0</formula>
    </cfRule>
  </conditionalFormatting>
  <conditionalFormatting sqref="AD39">
    <cfRule type="containsBlanks" dxfId="2752" priority="2936">
      <formula>LEN(TRIM(AD39))=0</formula>
    </cfRule>
  </conditionalFormatting>
  <conditionalFormatting sqref="X39:Y39">
    <cfRule type="cellIs" dxfId="2751" priority="2935" operator="notEqual">
      <formula>115</formula>
    </cfRule>
  </conditionalFormatting>
  <conditionalFormatting sqref="AA39:AC39">
    <cfRule type="containsBlanks" dxfId="2750" priority="2934">
      <formula>LEN(TRIM(AA39))=0</formula>
    </cfRule>
  </conditionalFormatting>
  <conditionalFormatting sqref="AA39:AB39">
    <cfRule type="cellIs" dxfId="2749" priority="2933" operator="notEqual">
      <formula>115</formula>
    </cfRule>
  </conditionalFormatting>
  <conditionalFormatting sqref="AE39:AF39">
    <cfRule type="containsBlanks" dxfId="2748" priority="2932">
      <formula>LEN(TRIM(AE39))=0</formula>
    </cfRule>
  </conditionalFormatting>
  <conditionalFormatting sqref="AK39">
    <cfRule type="containsBlanks" dxfId="2747" priority="2931">
      <formula>LEN(TRIM(AK39))=0</formula>
    </cfRule>
  </conditionalFormatting>
  <conditionalFormatting sqref="AE39:AF39">
    <cfRule type="cellIs" dxfId="2746" priority="2930" operator="notEqual">
      <formula>115</formula>
    </cfRule>
  </conditionalFormatting>
  <conditionalFormatting sqref="AH39:AJ39">
    <cfRule type="containsBlanks" dxfId="2745" priority="2929">
      <formula>LEN(TRIM(AH39))=0</formula>
    </cfRule>
  </conditionalFormatting>
  <conditionalFormatting sqref="AH39:AI39">
    <cfRule type="cellIs" dxfId="2744" priority="2928" operator="notEqual">
      <formula>115</formula>
    </cfRule>
  </conditionalFormatting>
  <conditionalFormatting sqref="AL39:AM39">
    <cfRule type="containsBlanks" dxfId="2743" priority="2927">
      <formula>LEN(TRIM(AL39))=0</formula>
    </cfRule>
  </conditionalFormatting>
  <conditionalFormatting sqref="AR39">
    <cfRule type="containsBlanks" dxfId="2742" priority="2926">
      <formula>LEN(TRIM(AR39))=0</formula>
    </cfRule>
  </conditionalFormatting>
  <conditionalFormatting sqref="AL39:AM39">
    <cfRule type="cellIs" dxfId="2741" priority="2925" operator="notEqual">
      <formula>115</formula>
    </cfRule>
  </conditionalFormatting>
  <conditionalFormatting sqref="AO39:AQ39">
    <cfRule type="containsBlanks" dxfId="2740" priority="2924">
      <formula>LEN(TRIM(AO39))=0</formula>
    </cfRule>
  </conditionalFormatting>
  <conditionalFormatting sqref="AO39:AP39">
    <cfRule type="cellIs" dxfId="2739" priority="2923" operator="notEqual">
      <formula>115</formula>
    </cfRule>
  </conditionalFormatting>
  <conditionalFormatting sqref="AS39:AT39">
    <cfRule type="containsBlanks" dxfId="2738" priority="2922">
      <formula>LEN(TRIM(AS39))=0</formula>
    </cfRule>
  </conditionalFormatting>
  <conditionalFormatting sqref="AY39">
    <cfRule type="containsBlanks" dxfId="2737" priority="2921">
      <formula>LEN(TRIM(AY39))=0</formula>
    </cfRule>
  </conditionalFormatting>
  <conditionalFormatting sqref="AS39:AT39">
    <cfRule type="cellIs" dxfId="2736" priority="2920" operator="notEqual">
      <formula>115</formula>
    </cfRule>
  </conditionalFormatting>
  <conditionalFormatting sqref="AV39:AX39">
    <cfRule type="containsBlanks" dxfId="2735" priority="2919">
      <formula>LEN(TRIM(AV39))=0</formula>
    </cfRule>
  </conditionalFormatting>
  <conditionalFormatting sqref="AV39:AW39">
    <cfRule type="cellIs" dxfId="2734" priority="2918" operator="notEqual">
      <formula>115</formula>
    </cfRule>
  </conditionalFormatting>
  <conditionalFormatting sqref="AZ39:BA39">
    <cfRule type="containsBlanks" dxfId="2733" priority="2917">
      <formula>LEN(TRIM(AZ39))=0</formula>
    </cfRule>
  </conditionalFormatting>
  <conditionalFormatting sqref="BF39">
    <cfRule type="containsBlanks" dxfId="2732" priority="2916">
      <formula>LEN(TRIM(BF39))=0</formula>
    </cfRule>
  </conditionalFormatting>
  <conditionalFormatting sqref="AZ39:BA39">
    <cfRule type="cellIs" dxfId="2731" priority="2915" operator="notEqual">
      <formula>115</formula>
    </cfRule>
  </conditionalFormatting>
  <conditionalFormatting sqref="BC39:BE39">
    <cfRule type="containsBlanks" dxfId="2730" priority="2914">
      <formula>LEN(TRIM(BC39))=0</formula>
    </cfRule>
  </conditionalFormatting>
  <conditionalFormatting sqref="BC39:BD39">
    <cfRule type="cellIs" dxfId="2729" priority="2913" operator="notEqual">
      <formula>115</formula>
    </cfRule>
  </conditionalFormatting>
  <conditionalFormatting sqref="BG39:BH39">
    <cfRule type="containsBlanks" dxfId="2728" priority="2912">
      <formula>LEN(TRIM(BG39))=0</formula>
    </cfRule>
  </conditionalFormatting>
  <conditionalFormatting sqref="BM39">
    <cfRule type="containsBlanks" dxfId="2727" priority="2911">
      <formula>LEN(TRIM(BM39))=0</formula>
    </cfRule>
  </conditionalFormatting>
  <conditionalFormatting sqref="BG39:BH39">
    <cfRule type="cellIs" dxfId="2726" priority="2910" operator="notEqual">
      <formula>115</formula>
    </cfRule>
  </conditionalFormatting>
  <conditionalFormatting sqref="BJ39:BL39">
    <cfRule type="containsBlanks" dxfId="2725" priority="2909">
      <formula>LEN(TRIM(BJ39))=0</formula>
    </cfRule>
  </conditionalFormatting>
  <conditionalFormatting sqref="BJ39:BK39">
    <cfRule type="cellIs" dxfId="2724" priority="2908" operator="notEqual">
      <formula>115</formula>
    </cfRule>
  </conditionalFormatting>
  <conditionalFormatting sqref="BN39:BO39">
    <cfRule type="containsBlanks" dxfId="2723" priority="2907">
      <formula>LEN(TRIM(BN39))=0</formula>
    </cfRule>
  </conditionalFormatting>
  <conditionalFormatting sqref="BT39">
    <cfRule type="containsBlanks" dxfId="2722" priority="2906">
      <formula>LEN(TRIM(BT39))=0</formula>
    </cfRule>
  </conditionalFormatting>
  <conditionalFormatting sqref="BN39:BO39">
    <cfRule type="cellIs" dxfId="2721" priority="2905" operator="notEqual">
      <formula>115</formula>
    </cfRule>
  </conditionalFormatting>
  <conditionalFormatting sqref="BQ39:BS39">
    <cfRule type="containsBlanks" dxfId="2720" priority="2904">
      <formula>LEN(TRIM(BQ39))=0</formula>
    </cfRule>
  </conditionalFormatting>
  <conditionalFormatting sqref="BQ39:BR39">
    <cfRule type="cellIs" dxfId="2719" priority="2903" operator="notEqual">
      <formula>115</formula>
    </cfRule>
  </conditionalFormatting>
  <conditionalFormatting sqref="BU39:BV39">
    <cfRule type="containsBlanks" dxfId="2718" priority="2902">
      <formula>LEN(TRIM(BU39))=0</formula>
    </cfRule>
  </conditionalFormatting>
  <conditionalFormatting sqref="CA39">
    <cfRule type="containsBlanks" dxfId="2717" priority="2901">
      <formula>LEN(TRIM(CA39))=0</formula>
    </cfRule>
  </conditionalFormatting>
  <conditionalFormatting sqref="BU39:BV39">
    <cfRule type="cellIs" dxfId="2716" priority="2900" operator="notEqual">
      <formula>115</formula>
    </cfRule>
  </conditionalFormatting>
  <conditionalFormatting sqref="BX39:BZ39">
    <cfRule type="containsBlanks" dxfId="2715" priority="2899">
      <formula>LEN(TRIM(BX39))=0</formula>
    </cfRule>
  </conditionalFormatting>
  <conditionalFormatting sqref="BX39:BY39">
    <cfRule type="cellIs" dxfId="2714" priority="2898" operator="notEqual">
      <formula>115</formula>
    </cfRule>
  </conditionalFormatting>
  <conditionalFormatting sqref="CB39:CC39">
    <cfRule type="containsBlanks" dxfId="2713" priority="2897">
      <formula>LEN(TRIM(CB39))=0</formula>
    </cfRule>
  </conditionalFormatting>
  <conditionalFormatting sqref="CH39">
    <cfRule type="containsBlanks" dxfId="2712" priority="2896">
      <formula>LEN(TRIM(CH39))=0</formula>
    </cfRule>
  </conditionalFormatting>
  <conditionalFormatting sqref="CB39:CC39">
    <cfRule type="cellIs" dxfId="2711" priority="2895" operator="notEqual">
      <formula>115</formula>
    </cfRule>
  </conditionalFormatting>
  <conditionalFormatting sqref="CE39:CG39">
    <cfRule type="containsBlanks" dxfId="2710" priority="2894">
      <formula>LEN(TRIM(CE39))=0</formula>
    </cfRule>
  </conditionalFormatting>
  <conditionalFormatting sqref="CE39:CF39">
    <cfRule type="cellIs" dxfId="2709" priority="2893" operator="notEqual">
      <formula>115</formula>
    </cfRule>
  </conditionalFormatting>
  <conditionalFormatting sqref="CI39:CJ39">
    <cfRule type="containsBlanks" dxfId="2708" priority="2892">
      <formula>LEN(TRIM(CI39))=0</formula>
    </cfRule>
  </conditionalFormatting>
  <conditionalFormatting sqref="CO39">
    <cfRule type="containsBlanks" dxfId="2707" priority="2891">
      <formula>LEN(TRIM(CO39))=0</formula>
    </cfRule>
  </conditionalFormatting>
  <conditionalFormatting sqref="CI39:CJ39">
    <cfRule type="cellIs" dxfId="2706" priority="2890" operator="notEqual">
      <formula>115</formula>
    </cfRule>
  </conditionalFormatting>
  <conditionalFormatting sqref="CL39:CN39">
    <cfRule type="containsBlanks" dxfId="2705" priority="2889">
      <formula>LEN(TRIM(CL39))=0</formula>
    </cfRule>
  </conditionalFormatting>
  <conditionalFormatting sqref="CL39:CM39">
    <cfRule type="cellIs" dxfId="2704" priority="2888" operator="notEqual">
      <formula>115</formula>
    </cfRule>
  </conditionalFormatting>
  <conditionalFormatting sqref="CP39:CQ39">
    <cfRule type="containsBlanks" dxfId="2703" priority="2887">
      <formula>LEN(TRIM(CP39))=0</formula>
    </cfRule>
  </conditionalFormatting>
  <conditionalFormatting sqref="CV39">
    <cfRule type="containsBlanks" dxfId="2702" priority="2886">
      <formula>LEN(TRIM(CV39))=0</formula>
    </cfRule>
  </conditionalFormatting>
  <conditionalFormatting sqref="CP39:CQ39">
    <cfRule type="cellIs" dxfId="2701" priority="2885" operator="notEqual">
      <formula>115</formula>
    </cfRule>
  </conditionalFormatting>
  <conditionalFormatting sqref="CS39:CU39">
    <cfRule type="containsBlanks" dxfId="2700" priority="2884">
      <formula>LEN(TRIM(CS39))=0</formula>
    </cfRule>
  </conditionalFormatting>
  <conditionalFormatting sqref="CS39:CT39">
    <cfRule type="cellIs" dxfId="2699" priority="2883" operator="notEqual">
      <formula>115</formula>
    </cfRule>
  </conditionalFormatting>
  <conditionalFormatting sqref="CW39:CX39">
    <cfRule type="containsBlanks" dxfId="2698" priority="2882">
      <formula>LEN(TRIM(CW39))=0</formula>
    </cfRule>
  </conditionalFormatting>
  <conditionalFormatting sqref="DC39 DJ39 DQ39 DX39 EE39 EL39">
    <cfRule type="containsBlanks" dxfId="2697" priority="2881">
      <formula>LEN(TRIM(DC39))=0</formula>
    </cfRule>
  </conditionalFormatting>
  <conditionalFormatting sqref="CW39:CX39">
    <cfRule type="cellIs" dxfId="2696" priority="2880" operator="notEqual">
      <formula>115</formula>
    </cfRule>
  </conditionalFormatting>
  <conditionalFormatting sqref="CZ39:DB39">
    <cfRule type="containsBlanks" dxfId="2695" priority="2879">
      <formula>LEN(TRIM(CZ39))=0</formula>
    </cfRule>
  </conditionalFormatting>
  <conditionalFormatting sqref="CZ39:DA39">
    <cfRule type="cellIs" dxfId="2694" priority="2878" operator="notEqual">
      <formula>115</formula>
    </cfRule>
  </conditionalFormatting>
  <conditionalFormatting sqref="C42:E42">
    <cfRule type="containsBlanks" dxfId="2693" priority="2877">
      <formula>LEN(TRIM(C42))=0</formula>
    </cfRule>
  </conditionalFormatting>
  <conditionalFormatting sqref="I42">
    <cfRule type="containsBlanks" dxfId="2692" priority="2876">
      <formula>LEN(TRIM(I42))=0</formula>
    </cfRule>
  </conditionalFormatting>
  <conditionalFormatting sqref="C42:D42">
    <cfRule type="cellIs" dxfId="2691" priority="2875" operator="notEqual">
      <formula>115</formula>
    </cfRule>
  </conditionalFormatting>
  <conditionalFormatting sqref="F42:H42">
    <cfRule type="containsBlanks" dxfId="2690" priority="2874">
      <formula>LEN(TRIM(F42))=0</formula>
    </cfRule>
  </conditionalFormatting>
  <conditionalFormatting sqref="F42:G42">
    <cfRule type="cellIs" dxfId="2689" priority="2873" operator="notEqual">
      <formula>115</formula>
    </cfRule>
  </conditionalFormatting>
  <conditionalFormatting sqref="J42:L42">
    <cfRule type="containsBlanks" dxfId="2688" priority="2872">
      <formula>LEN(TRIM(J42))=0</formula>
    </cfRule>
  </conditionalFormatting>
  <conditionalFormatting sqref="P42">
    <cfRule type="containsBlanks" dxfId="2687" priority="2871">
      <formula>LEN(TRIM(P42))=0</formula>
    </cfRule>
  </conditionalFormatting>
  <conditionalFormatting sqref="J42:K42">
    <cfRule type="cellIs" dxfId="2686" priority="2870" operator="notEqual">
      <formula>115</formula>
    </cfRule>
  </conditionalFormatting>
  <conditionalFormatting sqref="M42:O42">
    <cfRule type="containsBlanks" dxfId="2685" priority="2869">
      <formula>LEN(TRIM(M42))=0</formula>
    </cfRule>
  </conditionalFormatting>
  <conditionalFormatting sqref="M42:N42">
    <cfRule type="cellIs" dxfId="2684" priority="2868" operator="notEqual">
      <formula>115</formula>
    </cfRule>
  </conditionalFormatting>
  <conditionalFormatting sqref="Q42:S42">
    <cfRule type="containsBlanks" dxfId="2683" priority="2867">
      <formula>LEN(TRIM(Q42))=0</formula>
    </cfRule>
  </conditionalFormatting>
  <conditionalFormatting sqref="W42">
    <cfRule type="containsBlanks" dxfId="2682" priority="2866">
      <formula>LEN(TRIM(W42))=0</formula>
    </cfRule>
  </conditionalFormatting>
  <conditionalFormatting sqref="Q42:R42">
    <cfRule type="cellIs" dxfId="2681" priority="2865" operator="notEqual">
      <formula>115</formula>
    </cfRule>
  </conditionalFormatting>
  <conditionalFormatting sqref="T42:V42">
    <cfRule type="containsBlanks" dxfId="2680" priority="2864">
      <formula>LEN(TRIM(T42))=0</formula>
    </cfRule>
  </conditionalFormatting>
  <conditionalFormatting sqref="T42:U42">
    <cfRule type="cellIs" dxfId="2679" priority="2863" operator="notEqual">
      <formula>115</formula>
    </cfRule>
  </conditionalFormatting>
  <conditionalFormatting sqref="X42:Y42">
    <cfRule type="containsBlanks" dxfId="2678" priority="2862">
      <formula>LEN(TRIM(X42))=0</formula>
    </cfRule>
  </conditionalFormatting>
  <conditionalFormatting sqref="AD42">
    <cfRule type="containsBlanks" dxfId="2677" priority="2861">
      <formula>LEN(TRIM(AD42))=0</formula>
    </cfRule>
  </conditionalFormatting>
  <conditionalFormatting sqref="X42:Y42">
    <cfRule type="cellIs" dxfId="2676" priority="2860" operator="notEqual">
      <formula>115</formula>
    </cfRule>
  </conditionalFormatting>
  <conditionalFormatting sqref="AA42:AC42">
    <cfRule type="containsBlanks" dxfId="2675" priority="2859">
      <formula>LEN(TRIM(AA42))=0</formula>
    </cfRule>
  </conditionalFormatting>
  <conditionalFormatting sqref="AA42:AB42">
    <cfRule type="cellIs" dxfId="2674" priority="2858" operator="notEqual">
      <formula>115</formula>
    </cfRule>
  </conditionalFormatting>
  <conditionalFormatting sqref="AE42:AF42">
    <cfRule type="containsBlanks" dxfId="2673" priority="2857">
      <formula>LEN(TRIM(AE42))=0</formula>
    </cfRule>
  </conditionalFormatting>
  <conditionalFormatting sqref="AK42">
    <cfRule type="containsBlanks" dxfId="2672" priority="2856">
      <formula>LEN(TRIM(AK42))=0</formula>
    </cfRule>
  </conditionalFormatting>
  <conditionalFormatting sqref="AE42:AF42">
    <cfRule type="cellIs" dxfId="2671" priority="2855" operator="notEqual">
      <formula>115</formula>
    </cfRule>
  </conditionalFormatting>
  <conditionalFormatting sqref="AH42:AJ42">
    <cfRule type="containsBlanks" dxfId="2670" priority="2854">
      <formula>LEN(TRIM(AH42))=0</formula>
    </cfRule>
  </conditionalFormatting>
  <conditionalFormatting sqref="AH42:AI42">
    <cfRule type="cellIs" dxfId="2669" priority="2853" operator="notEqual">
      <formula>115</formula>
    </cfRule>
  </conditionalFormatting>
  <conditionalFormatting sqref="AL42:AM42">
    <cfRule type="containsBlanks" dxfId="2668" priority="2852">
      <formula>LEN(TRIM(AL42))=0</formula>
    </cfRule>
  </conditionalFormatting>
  <conditionalFormatting sqref="AR42">
    <cfRule type="containsBlanks" dxfId="2667" priority="2851">
      <formula>LEN(TRIM(AR42))=0</formula>
    </cfRule>
  </conditionalFormatting>
  <conditionalFormatting sqref="AL42:AM42">
    <cfRule type="cellIs" dxfId="2666" priority="2850" operator="notEqual">
      <formula>115</formula>
    </cfRule>
  </conditionalFormatting>
  <conditionalFormatting sqref="AO42:AQ42">
    <cfRule type="containsBlanks" dxfId="2665" priority="2849">
      <formula>LEN(TRIM(AO42))=0</formula>
    </cfRule>
  </conditionalFormatting>
  <conditionalFormatting sqref="AO42:AP42">
    <cfRule type="cellIs" dxfId="2664" priority="2848" operator="notEqual">
      <formula>115</formula>
    </cfRule>
  </conditionalFormatting>
  <conditionalFormatting sqref="AS42:AT42">
    <cfRule type="containsBlanks" dxfId="2663" priority="2847">
      <formula>LEN(TRIM(AS42))=0</formula>
    </cfRule>
  </conditionalFormatting>
  <conditionalFormatting sqref="AY42">
    <cfRule type="containsBlanks" dxfId="2662" priority="2846">
      <formula>LEN(TRIM(AY42))=0</formula>
    </cfRule>
  </conditionalFormatting>
  <conditionalFormatting sqref="AS42:AT42">
    <cfRule type="cellIs" dxfId="2661" priority="2845" operator="notEqual">
      <formula>115</formula>
    </cfRule>
  </conditionalFormatting>
  <conditionalFormatting sqref="AV42:AX42">
    <cfRule type="containsBlanks" dxfId="2660" priority="2844">
      <formula>LEN(TRIM(AV42))=0</formula>
    </cfRule>
  </conditionalFormatting>
  <conditionalFormatting sqref="AV42:AW42">
    <cfRule type="cellIs" dxfId="2659" priority="2843" operator="notEqual">
      <formula>115</formula>
    </cfRule>
  </conditionalFormatting>
  <conditionalFormatting sqref="AZ42:BA42">
    <cfRule type="containsBlanks" dxfId="2658" priority="2842">
      <formula>LEN(TRIM(AZ42))=0</formula>
    </cfRule>
  </conditionalFormatting>
  <conditionalFormatting sqref="BF42">
    <cfRule type="containsBlanks" dxfId="2657" priority="2841">
      <formula>LEN(TRIM(BF42))=0</formula>
    </cfRule>
  </conditionalFormatting>
  <conditionalFormatting sqref="AZ42:BA42">
    <cfRule type="cellIs" dxfId="2656" priority="2840" operator="notEqual">
      <formula>115</formula>
    </cfRule>
  </conditionalFormatting>
  <conditionalFormatting sqref="BC42:BE42">
    <cfRule type="containsBlanks" dxfId="2655" priority="2839">
      <formula>LEN(TRIM(BC42))=0</formula>
    </cfRule>
  </conditionalFormatting>
  <conditionalFormatting sqref="BC42:BD42">
    <cfRule type="cellIs" dxfId="2654" priority="2838" operator="notEqual">
      <formula>115</formula>
    </cfRule>
  </conditionalFormatting>
  <conditionalFormatting sqref="BG42:BH42">
    <cfRule type="containsBlanks" dxfId="2653" priority="2837">
      <formula>LEN(TRIM(BG42))=0</formula>
    </cfRule>
  </conditionalFormatting>
  <conditionalFormatting sqref="BM42">
    <cfRule type="containsBlanks" dxfId="2652" priority="2836">
      <formula>LEN(TRIM(BM42))=0</formula>
    </cfRule>
  </conditionalFormatting>
  <conditionalFormatting sqref="BG42:BH42">
    <cfRule type="cellIs" dxfId="2651" priority="2835" operator="notEqual">
      <formula>115</formula>
    </cfRule>
  </conditionalFormatting>
  <conditionalFormatting sqref="BJ42:BL42">
    <cfRule type="containsBlanks" dxfId="2650" priority="2834">
      <formula>LEN(TRIM(BJ42))=0</formula>
    </cfRule>
  </conditionalFormatting>
  <conditionalFormatting sqref="BJ42:BK42">
    <cfRule type="cellIs" dxfId="2649" priority="2833" operator="notEqual">
      <formula>115</formula>
    </cfRule>
  </conditionalFormatting>
  <conditionalFormatting sqref="BN42:BO42">
    <cfRule type="containsBlanks" dxfId="2648" priority="2832">
      <formula>LEN(TRIM(BN42))=0</formula>
    </cfRule>
  </conditionalFormatting>
  <conditionalFormatting sqref="BT42">
    <cfRule type="containsBlanks" dxfId="2647" priority="2831">
      <formula>LEN(TRIM(BT42))=0</formula>
    </cfRule>
  </conditionalFormatting>
  <conditionalFormatting sqref="BN42:BO42">
    <cfRule type="cellIs" dxfId="2646" priority="2830" operator="notEqual">
      <formula>115</formula>
    </cfRule>
  </conditionalFormatting>
  <conditionalFormatting sqref="BQ42:BS42">
    <cfRule type="containsBlanks" dxfId="2645" priority="2829">
      <formula>LEN(TRIM(BQ42))=0</formula>
    </cfRule>
  </conditionalFormatting>
  <conditionalFormatting sqref="BQ42:BR42">
    <cfRule type="cellIs" dxfId="2644" priority="2828" operator="notEqual">
      <formula>115</formula>
    </cfRule>
  </conditionalFormatting>
  <conditionalFormatting sqref="BU42:BV42">
    <cfRule type="containsBlanks" dxfId="2643" priority="2827">
      <formula>LEN(TRIM(BU42))=0</formula>
    </cfRule>
  </conditionalFormatting>
  <conditionalFormatting sqref="CA42">
    <cfRule type="containsBlanks" dxfId="2642" priority="2826">
      <formula>LEN(TRIM(CA42))=0</formula>
    </cfRule>
  </conditionalFormatting>
  <conditionalFormatting sqref="BU42:BV42">
    <cfRule type="cellIs" dxfId="2641" priority="2825" operator="notEqual">
      <formula>115</formula>
    </cfRule>
  </conditionalFormatting>
  <conditionalFormatting sqref="BX42:BZ42">
    <cfRule type="containsBlanks" dxfId="2640" priority="2824">
      <formula>LEN(TRIM(BX42))=0</formula>
    </cfRule>
  </conditionalFormatting>
  <conditionalFormatting sqref="BX42:BY42">
    <cfRule type="cellIs" dxfId="2639" priority="2823" operator="notEqual">
      <formula>115</formula>
    </cfRule>
  </conditionalFormatting>
  <conditionalFormatting sqref="CB42:CC42">
    <cfRule type="containsBlanks" dxfId="2638" priority="2822">
      <formula>LEN(TRIM(CB42))=0</formula>
    </cfRule>
  </conditionalFormatting>
  <conditionalFormatting sqref="CH42">
    <cfRule type="containsBlanks" dxfId="2637" priority="2821">
      <formula>LEN(TRIM(CH42))=0</formula>
    </cfRule>
  </conditionalFormatting>
  <conditionalFormatting sqref="CB42:CC42">
    <cfRule type="cellIs" dxfId="2636" priority="2820" operator="notEqual">
      <formula>115</formula>
    </cfRule>
  </conditionalFormatting>
  <conditionalFormatting sqref="CE42:CG42">
    <cfRule type="containsBlanks" dxfId="2635" priority="2819">
      <formula>LEN(TRIM(CE42))=0</formula>
    </cfRule>
  </conditionalFormatting>
  <conditionalFormatting sqref="CE42:CF42">
    <cfRule type="cellIs" dxfId="2634" priority="2818" operator="notEqual">
      <formula>115</formula>
    </cfRule>
  </conditionalFormatting>
  <conditionalFormatting sqref="CI42:CJ42">
    <cfRule type="containsBlanks" dxfId="2633" priority="2817">
      <formula>LEN(TRIM(CI42))=0</formula>
    </cfRule>
  </conditionalFormatting>
  <conditionalFormatting sqref="CO42">
    <cfRule type="containsBlanks" dxfId="2632" priority="2816">
      <formula>LEN(TRIM(CO42))=0</formula>
    </cfRule>
  </conditionalFormatting>
  <conditionalFormatting sqref="CI42:CJ42">
    <cfRule type="cellIs" dxfId="2631" priority="2815" operator="notEqual">
      <formula>115</formula>
    </cfRule>
  </conditionalFormatting>
  <conditionalFormatting sqref="CL42:CN42">
    <cfRule type="containsBlanks" dxfId="2630" priority="2814">
      <formula>LEN(TRIM(CL42))=0</formula>
    </cfRule>
  </conditionalFormatting>
  <conditionalFormatting sqref="CL42:CM42">
    <cfRule type="cellIs" dxfId="2629" priority="2813" operator="notEqual">
      <formula>115</formula>
    </cfRule>
  </conditionalFormatting>
  <conditionalFormatting sqref="CP42:CQ42">
    <cfRule type="containsBlanks" dxfId="2628" priority="2812">
      <formula>LEN(TRIM(CP42))=0</formula>
    </cfRule>
  </conditionalFormatting>
  <conditionalFormatting sqref="CV42">
    <cfRule type="containsBlanks" dxfId="2627" priority="2811">
      <formula>LEN(TRIM(CV42))=0</formula>
    </cfRule>
  </conditionalFormatting>
  <conditionalFormatting sqref="CP42:CQ42">
    <cfRule type="cellIs" dxfId="2626" priority="2810" operator="notEqual">
      <formula>115</formula>
    </cfRule>
  </conditionalFormatting>
  <conditionalFormatting sqref="CS42:CU42">
    <cfRule type="containsBlanks" dxfId="2625" priority="2809">
      <formula>LEN(TRIM(CS42))=0</formula>
    </cfRule>
  </conditionalFormatting>
  <conditionalFormatting sqref="CS42:CT42">
    <cfRule type="cellIs" dxfId="2624" priority="2808" operator="notEqual">
      <formula>115</formula>
    </cfRule>
  </conditionalFormatting>
  <conditionalFormatting sqref="CW42:CX42">
    <cfRule type="containsBlanks" dxfId="2623" priority="2807">
      <formula>LEN(TRIM(CW42))=0</formula>
    </cfRule>
  </conditionalFormatting>
  <conditionalFormatting sqref="DC42 DJ42 DQ42 DX42 EE42 EL42">
    <cfRule type="containsBlanks" dxfId="2622" priority="2806">
      <formula>LEN(TRIM(DC42))=0</formula>
    </cfRule>
  </conditionalFormatting>
  <conditionalFormatting sqref="CW42:CX42">
    <cfRule type="cellIs" dxfId="2621" priority="2805" operator="notEqual">
      <formula>115</formula>
    </cfRule>
  </conditionalFormatting>
  <conditionalFormatting sqref="CZ42:DB42">
    <cfRule type="containsBlanks" dxfId="2620" priority="2804">
      <formula>LEN(TRIM(CZ42))=0</formula>
    </cfRule>
  </conditionalFormatting>
  <conditionalFormatting sqref="CZ42:DA42">
    <cfRule type="cellIs" dxfId="2619" priority="2803" operator="notEqual">
      <formula>115</formula>
    </cfRule>
  </conditionalFormatting>
  <conditionalFormatting sqref="C45:E45">
    <cfRule type="containsBlanks" dxfId="2618" priority="2802">
      <formula>LEN(TRIM(C45))=0</formula>
    </cfRule>
  </conditionalFormatting>
  <conditionalFormatting sqref="I45">
    <cfRule type="containsBlanks" dxfId="2617" priority="2801">
      <formula>LEN(TRIM(I45))=0</formula>
    </cfRule>
  </conditionalFormatting>
  <conditionalFormatting sqref="C45:D45">
    <cfRule type="cellIs" dxfId="2616" priority="2800" operator="notEqual">
      <formula>115</formula>
    </cfRule>
  </conditionalFormatting>
  <conditionalFormatting sqref="F45:H45">
    <cfRule type="containsBlanks" dxfId="2615" priority="2799">
      <formula>LEN(TRIM(F45))=0</formula>
    </cfRule>
  </conditionalFormatting>
  <conditionalFormatting sqref="F45:G45">
    <cfRule type="cellIs" dxfId="2614" priority="2798" operator="notEqual">
      <formula>115</formula>
    </cfRule>
  </conditionalFormatting>
  <conditionalFormatting sqref="J45:L45">
    <cfRule type="containsBlanks" dxfId="2613" priority="2797">
      <formula>LEN(TRIM(J45))=0</formula>
    </cfRule>
  </conditionalFormatting>
  <conditionalFormatting sqref="P45">
    <cfRule type="containsBlanks" dxfId="2612" priority="2796">
      <formula>LEN(TRIM(P45))=0</formula>
    </cfRule>
  </conditionalFormatting>
  <conditionalFormatting sqref="J45:K45">
    <cfRule type="cellIs" dxfId="2611" priority="2795" operator="notEqual">
      <formula>115</formula>
    </cfRule>
  </conditionalFormatting>
  <conditionalFormatting sqref="M45:O45">
    <cfRule type="containsBlanks" dxfId="2610" priority="2794">
      <formula>LEN(TRIM(M45))=0</formula>
    </cfRule>
  </conditionalFormatting>
  <conditionalFormatting sqref="M45:N45">
    <cfRule type="cellIs" dxfId="2609" priority="2793" operator="notEqual">
      <formula>115</formula>
    </cfRule>
  </conditionalFormatting>
  <conditionalFormatting sqref="Q45:S45">
    <cfRule type="containsBlanks" dxfId="2608" priority="2792">
      <formula>LEN(TRIM(Q45))=0</formula>
    </cfRule>
  </conditionalFormatting>
  <conditionalFormatting sqref="W45">
    <cfRule type="containsBlanks" dxfId="2607" priority="2791">
      <formula>LEN(TRIM(W45))=0</formula>
    </cfRule>
  </conditionalFormatting>
  <conditionalFormatting sqref="Q45:R45">
    <cfRule type="cellIs" dxfId="2606" priority="2790" operator="notEqual">
      <formula>115</formula>
    </cfRule>
  </conditionalFormatting>
  <conditionalFormatting sqref="T45:V45">
    <cfRule type="containsBlanks" dxfId="2605" priority="2789">
      <formula>LEN(TRIM(T45))=0</formula>
    </cfRule>
  </conditionalFormatting>
  <conditionalFormatting sqref="T45:U45">
    <cfRule type="cellIs" dxfId="2604" priority="2788" operator="notEqual">
      <formula>115</formula>
    </cfRule>
  </conditionalFormatting>
  <conditionalFormatting sqref="X45:Y45">
    <cfRule type="containsBlanks" dxfId="2603" priority="2787">
      <formula>LEN(TRIM(X45))=0</formula>
    </cfRule>
  </conditionalFormatting>
  <conditionalFormatting sqref="AD45">
    <cfRule type="containsBlanks" dxfId="2602" priority="2786">
      <formula>LEN(TRIM(AD45))=0</formula>
    </cfRule>
  </conditionalFormatting>
  <conditionalFormatting sqref="X45:Y45">
    <cfRule type="cellIs" dxfId="2601" priority="2785" operator="notEqual">
      <formula>115</formula>
    </cfRule>
  </conditionalFormatting>
  <conditionalFormatting sqref="AA45:AC45">
    <cfRule type="containsBlanks" dxfId="2600" priority="2784">
      <formula>LEN(TRIM(AA45))=0</formula>
    </cfRule>
  </conditionalFormatting>
  <conditionalFormatting sqref="AA45:AB45">
    <cfRule type="cellIs" dxfId="2599" priority="2783" operator="notEqual">
      <formula>115</formula>
    </cfRule>
  </conditionalFormatting>
  <conditionalFormatting sqref="AE45:AF45">
    <cfRule type="containsBlanks" dxfId="2598" priority="2782">
      <formula>LEN(TRIM(AE45))=0</formula>
    </cfRule>
  </conditionalFormatting>
  <conditionalFormatting sqref="AK45">
    <cfRule type="containsBlanks" dxfId="2597" priority="2781">
      <formula>LEN(TRIM(AK45))=0</formula>
    </cfRule>
  </conditionalFormatting>
  <conditionalFormatting sqref="AE45:AF45">
    <cfRule type="cellIs" dxfId="2596" priority="2780" operator="notEqual">
      <formula>115</formula>
    </cfRule>
  </conditionalFormatting>
  <conditionalFormatting sqref="AH45:AJ45">
    <cfRule type="containsBlanks" dxfId="2595" priority="2779">
      <formula>LEN(TRIM(AH45))=0</formula>
    </cfRule>
  </conditionalFormatting>
  <conditionalFormatting sqref="AH45:AI45">
    <cfRule type="cellIs" dxfId="2594" priority="2778" operator="notEqual">
      <formula>115</formula>
    </cfRule>
  </conditionalFormatting>
  <conditionalFormatting sqref="AL45:AM45">
    <cfRule type="containsBlanks" dxfId="2593" priority="2777">
      <formula>LEN(TRIM(AL45))=0</formula>
    </cfRule>
  </conditionalFormatting>
  <conditionalFormatting sqref="AR45">
    <cfRule type="containsBlanks" dxfId="2592" priority="2776">
      <formula>LEN(TRIM(AR45))=0</formula>
    </cfRule>
  </conditionalFormatting>
  <conditionalFormatting sqref="AL45:AM45">
    <cfRule type="cellIs" dxfId="2591" priority="2775" operator="notEqual">
      <formula>115</formula>
    </cfRule>
  </conditionalFormatting>
  <conditionalFormatting sqref="AO45:AQ45">
    <cfRule type="containsBlanks" dxfId="2590" priority="2774">
      <formula>LEN(TRIM(AO45))=0</formula>
    </cfRule>
  </conditionalFormatting>
  <conditionalFormatting sqref="AO45:AP45">
    <cfRule type="cellIs" dxfId="2589" priority="2773" operator="notEqual">
      <formula>115</formula>
    </cfRule>
  </conditionalFormatting>
  <conditionalFormatting sqref="AS45:AT45">
    <cfRule type="containsBlanks" dxfId="2588" priority="2772">
      <formula>LEN(TRIM(AS45))=0</formula>
    </cfRule>
  </conditionalFormatting>
  <conditionalFormatting sqref="AY45">
    <cfRule type="containsBlanks" dxfId="2587" priority="2771">
      <formula>LEN(TRIM(AY45))=0</formula>
    </cfRule>
  </conditionalFormatting>
  <conditionalFormatting sqref="AS45:AT45">
    <cfRule type="cellIs" dxfId="2586" priority="2770" operator="notEqual">
      <formula>115</formula>
    </cfRule>
  </conditionalFormatting>
  <conditionalFormatting sqref="AV45:AX45">
    <cfRule type="containsBlanks" dxfId="2585" priority="2769">
      <formula>LEN(TRIM(AV45))=0</formula>
    </cfRule>
  </conditionalFormatting>
  <conditionalFormatting sqref="AV45:AW45">
    <cfRule type="cellIs" dxfId="2584" priority="2768" operator="notEqual">
      <formula>115</formula>
    </cfRule>
  </conditionalFormatting>
  <conditionalFormatting sqref="AZ45:BA45">
    <cfRule type="containsBlanks" dxfId="2583" priority="2767">
      <formula>LEN(TRIM(AZ45))=0</formula>
    </cfRule>
  </conditionalFormatting>
  <conditionalFormatting sqref="BF45">
    <cfRule type="containsBlanks" dxfId="2582" priority="2766">
      <formula>LEN(TRIM(BF45))=0</formula>
    </cfRule>
  </conditionalFormatting>
  <conditionalFormatting sqref="AZ45:BA45">
    <cfRule type="cellIs" dxfId="2581" priority="2765" operator="notEqual">
      <formula>115</formula>
    </cfRule>
  </conditionalFormatting>
  <conditionalFormatting sqref="BC45:BE45">
    <cfRule type="containsBlanks" dxfId="2580" priority="2764">
      <formula>LEN(TRIM(BC45))=0</formula>
    </cfRule>
  </conditionalFormatting>
  <conditionalFormatting sqref="BC45:BD45">
    <cfRule type="cellIs" dxfId="2579" priority="2763" operator="notEqual">
      <formula>115</formula>
    </cfRule>
  </conditionalFormatting>
  <conditionalFormatting sqref="BG45:BH45">
    <cfRule type="containsBlanks" dxfId="2578" priority="2762">
      <formula>LEN(TRIM(BG45))=0</formula>
    </cfRule>
  </conditionalFormatting>
  <conditionalFormatting sqref="BM45">
    <cfRule type="containsBlanks" dxfId="2577" priority="2761">
      <formula>LEN(TRIM(BM45))=0</formula>
    </cfRule>
  </conditionalFormatting>
  <conditionalFormatting sqref="BG45:BH45">
    <cfRule type="cellIs" dxfId="2576" priority="2760" operator="notEqual">
      <formula>115</formula>
    </cfRule>
  </conditionalFormatting>
  <conditionalFormatting sqref="BJ45:BL45">
    <cfRule type="containsBlanks" dxfId="2575" priority="2759">
      <formula>LEN(TRIM(BJ45))=0</formula>
    </cfRule>
  </conditionalFormatting>
  <conditionalFormatting sqref="BJ45:BK45">
    <cfRule type="cellIs" dxfId="2574" priority="2758" operator="notEqual">
      <formula>115</formula>
    </cfRule>
  </conditionalFormatting>
  <conditionalFormatting sqref="BN45:BO45">
    <cfRule type="containsBlanks" dxfId="2573" priority="2757">
      <formula>LEN(TRIM(BN45))=0</formula>
    </cfRule>
  </conditionalFormatting>
  <conditionalFormatting sqref="BT45">
    <cfRule type="containsBlanks" dxfId="2572" priority="2756">
      <formula>LEN(TRIM(BT45))=0</formula>
    </cfRule>
  </conditionalFormatting>
  <conditionalFormatting sqref="BN45:BO45">
    <cfRule type="cellIs" dxfId="2571" priority="2755" operator="notEqual">
      <formula>115</formula>
    </cfRule>
  </conditionalFormatting>
  <conditionalFormatting sqref="BQ45:BS45">
    <cfRule type="containsBlanks" dxfId="2570" priority="2754">
      <formula>LEN(TRIM(BQ45))=0</formula>
    </cfRule>
  </conditionalFormatting>
  <conditionalFormatting sqref="BQ45:BR45">
    <cfRule type="cellIs" dxfId="2569" priority="2753" operator="notEqual">
      <formula>115</formula>
    </cfRule>
  </conditionalFormatting>
  <conditionalFormatting sqref="BU45:BV45">
    <cfRule type="containsBlanks" dxfId="2568" priority="2752">
      <formula>LEN(TRIM(BU45))=0</formula>
    </cfRule>
  </conditionalFormatting>
  <conditionalFormatting sqref="CA45">
    <cfRule type="containsBlanks" dxfId="2567" priority="2751">
      <formula>LEN(TRIM(CA45))=0</formula>
    </cfRule>
  </conditionalFormatting>
  <conditionalFormatting sqref="BU45:BV45">
    <cfRule type="cellIs" dxfId="2566" priority="2750" operator="notEqual">
      <formula>115</formula>
    </cfRule>
  </conditionalFormatting>
  <conditionalFormatting sqref="BX45:BZ45">
    <cfRule type="containsBlanks" dxfId="2565" priority="2749">
      <formula>LEN(TRIM(BX45))=0</formula>
    </cfRule>
  </conditionalFormatting>
  <conditionalFormatting sqref="BX45:BY45">
    <cfRule type="cellIs" dxfId="2564" priority="2748" operator="notEqual">
      <formula>115</formula>
    </cfRule>
  </conditionalFormatting>
  <conditionalFormatting sqref="CB45:CC45">
    <cfRule type="containsBlanks" dxfId="2563" priority="2747">
      <formula>LEN(TRIM(CB45))=0</formula>
    </cfRule>
  </conditionalFormatting>
  <conditionalFormatting sqref="CH45">
    <cfRule type="containsBlanks" dxfId="2562" priority="2746">
      <formula>LEN(TRIM(CH45))=0</formula>
    </cfRule>
  </conditionalFormatting>
  <conditionalFormatting sqref="CB45:CC45">
    <cfRule type="cellIs" dxfId="2561" priority="2745" operator="notEqual">
      <formula>115</formula>
    </cfRule>
  </conditionalFormatting>
  <conditionalFormatting sqref="CE45:CG45">
    <cfRule type="containsBlanks" dxfId="2560" priority="2744">
      <formula>LEN(TRIM(CE45))=0</formula>
    </cfRule>
  </conditionalFormatting>
  <conditionalFormatting sqref="CE45:CF45">
    <cfRule type="cellIs" dxfId="2559" priority="2743" operator="notEqual">
      <formula>115</formula>
    </cfRule>
  </conditionalFormatting>
  <conditionalFormatting sqref="CI45:CJ45">
    <cfRule type="containsBlanks" dxfId="2558" priority="2742">
      <formula>LEN(TRIM(CI45))=0</formula>
    </cfRule>
  </conditionalFormatting>
  <conditionalFormatting sqref="CO45">
    <cfRule type="containsBlanks" dxfId="2557" priority="2741">
      <formula>LEN(TRIM(CO45))=0</formula>
    </cfRule>
  </conditionalFormatting>
  <conditionalFormatting sqref="CI45:CJ45">
    <cfRule type="cellIs" dxfId="2556" priority="2740" operator="notEqual">
      <formula>115</formula>
    </cfRule>
  </conditionalFormatting>
  <conditionalFormatting sqref="CL45:CN45">
    <cfRule type="containsBlanks" dxfId="2555" priority="2739">
      <formula>LEN(TRIM(CL45))=0</formula>
    </cfRule>
  </conditionalFormatting>
  <conditionalFormatting sqref="CL45:CM45">
    <cfRule type="cellIs" dxfId="2554" priority="2738" operator="notEqual">
      <formula>115</formula>
    </cfRule>
  </conditionalFormatting>
  <conditionalFormatting sqref="CP45:CQ45">
    <cfRule type="containsBlanks" dxfId="2553" priority="2737">
      <formula>LEN(TRIM(CP45))=0</formula>
    </cfRule>
  </conditionalFormatting>
  <conditionalFormatting sqref="CV45">
    <cfRule type="containsBlanks" dxfId="2552" priority="2736">
      <formula>LEN(TRIM(CV45))=0</formula>
    </cfRule>
  </conditionalFormatting>
  <conditionalFormatting sqref="CP45:CQ45">
    <cfRule type="cellIs" dxfId="2551" priority="2735" operator="notEqual">
      <formula>115</formula>
    </cfRule>
  </conditionalFormatting>
  <conditionalFormatting sqref="CS45:CU45">
    <cfRule type="containsBlanks" dxfId="2550" priority="2734">
      <formula>LEN(TRIM(CS45))=0</formula>
    </cfRule>
  </conditionalFormatting>
  <conditionalFormatting sqref="CS45:CT45">
    <cfRule type="cellIs" dxfId="2549" priority="2733" operator="notEqual">
      <formula>115</formula>
    </cfRule>
  </conditionalFormatting>
  <conditionalFormatting sqref="CW45:CX45">
    <cfRule type="containsBlanks" dxfId="2548" priority="2732">
      <formula>LEN(TRIM(CW45))=0</formula>
    </cfRule>
  </conditionalFormatting>
  <conditionalFormatting sqref="DC45 DJ45 DQ45 DX45 EE45 EL45">
    <cfRule type="containsBlanks" dxfId="2547" priority="2731">
      <formula>LEN(TRIM(DC45))=0</formula>
    </cfRule>
  </conditionalFormatting>
  <conditionalFormatting sqref="CW45:CX45">
    <cfRule type="cellIs" dxfId="2546" priority="2730" operator="notEqual">
      <formula>115</formula>
    </cfRule>
  </conditionalFormatting>
  <conditionalFormatting sqref="CZ45:DB45">
    <cfRule type="containsBlanks" dxfId="2545" priority="2729">
      <formula>LEN(TRIM(CZ45))=0</formula>
    </cfRule>
  </conditionalFormatting>
  <conditionalFormatting sqref="CZ45:DA45">
    <cfRule type="cellIs" dxfId="2544" priority="2728" operator="notEqual">
      <formula>115</formula>
    </cfRule>
  </conditionalFormatting>
  <conditionalFormatting sqref="C48:E48">
    <cfRule type="containsBlanks" dxfId="2543" priority="2727">
      <formula>LEN(TRIM(C48))=0</formula>
    </cfRule>
  </conditionalFormatting>
  <conditionalFormatting sqref="I48">
    <cfRule type="containsBlanks" dxfId="2542" priority="2726">
      <formula>LEN(TRIM(I48))=0</formula>
    </cfRule>
  </conditionalFormatting>
  <conditionalFormatting sqref="C48:D48">
    <cfRule type="cellIs" dxfId="2541" priority="2725" operator="notEqual">
      <formula>115</formula>
    </cfRule>
  </conditionalFormatting>
  <conditionalFormatting sqref="F48:H48">
    <cfRule type="containsBlanks" dxfId="2540" priority="2724">
      <formula>LEN(TRIM(F48))=0</formula>
    </cfRule>
  </conditionalFormatting>
  <conditionalFormatting sqref="F48:G48">
    <cfRule type="cellIs" dxfId="2539" priority="2723" operator="notEqual">
      <formula>115</formula>
    </cfRule>
  </conditionalFormatting>
  <conditionalFormatting sqref="J48:L48">
    <cfRule type="containsBlanks" dxfId="2538" priority="2722">
      <formula>LEN(TRIM(J48))=0</formula>
    </cfRule>
  </conditionalFormatting>
  <conditionalFormatting sqref="P48">
    <cfRule type="containsBlanks" dxfId="2537" priority="2721">
      <formula>LEN(TRIM(P48))=0</formula>
    </cfRule>
  </conditionalFormatting>
  <conditionalFormatting sqref="J48:K48">
    <cfRule type="cellIs" dxfId="2536" priority="2720" operator="notEqual">
      <formula>115</formula>
    </cfRule>
  </conditionalFormatting>
  <conditionalFormatting sqref="M48:O48">
    <cfRule type="containsBlanks" dxfId="2535" priority="2719">
      <formula>LEN(TRIM(M48))=0</formula>
    </cfRule>
  </conditionalFormatting>
  <conditionalFormatting sqref="M48:N48">
    <cfRule type="cellIs" dxfId="2534" priority="2718" operator="notEqual">
      <formula>115</formula>
    </cfRule>
  </conditionalFormatting>
  <conditionalFormatting sqref="Q48:S48">
    <cfRule type="containsBlanks" dxfId="2533" priority="2717">
      <formula>LEN(TRIM(Q48))=0</formula>
    </cfRule>
  </conditionalFormatting>
  <conditionalFormatting sqref="W48">
    <cfRule type="containsBlanks" dxfId="2532" priority="2716">
      <formula>LEN(TRIM(W48))=0</formula>
    </cfRule>
  </conditionalFormatting>
  <conditionalFormatting sqref="Q48:R48">
    <cfRule type="cellIs" dxfId="2531" priority="2715" operator="notEqual">
      <formula>115</formula>
    </cfRule>
  </conditionalFormatting>
  <conditionalFormatting sqref="T48:V48">
    <cfRule type="containsBlanks" dxfId="2530" priority="2714">
      <formula>LEN(TRIM(T48))=0</formula>
    </cfRule>
  </conditionalFormatting>
  <conditionalFormatting sqref="T48:U48">
    <cfRule type="cellIs" dxfId="2529" priority="2713" operator="notEqual">
      <formula>115</formula>
    </cfRule>
  </conditionalFormatting>
  <conditionalFormatting sqref="X48:Y48">
    <cfRule type="containsBlanks" dxfId="2528" priority="2712">
      <formula>LEN(TRIM(X48))=0</formula>
    </cfRule>
  </conditionalFormatting>
  <conditionalFormatting sqref="AD48">
    <cfRule type="containsBlanks" dxfId="2527" priority="2711">
      <formula>LEN(TRIM(AD48))=0</formula>
    </cfRule>
  </conditionalFormatting>
  <conditionalFormatting sqref="X48:Y48">
    <cfRule type="cellIs" dxfId="2526" priority="2710" operator="notEqual">
      <formula>115</formula>
    </cfRule>
  </conditionalFormatting>
  <conditionalFormatting sqref="AA48:AC48">
    <cfRule type="containsBlanks" dxfId="2525" priority="2709">
      <formula>LEN(TRIM(AA48))=0</formula>
    </cfRule>
  </conditionalFormatting>
  <conditionalFormatting sqref="AA48:AB48">
    <cfRule type="cellIs" dxfId="2524" priority="2708" operator="notEqual">
      <formula>115</formula>
    </cfRule>
  </conditionalFormatting>
  <conditionalFormatting sqref="AE48:AF48">
    <cfRule type="containsBlanks" dxfId="2523" priority="2707">
      <formula>LEN(TRIM(AE48))=0</formula>
    </cfRule>
  </conditionalFormatting>
  <conditionalFormatting sqref="AK48">
    <cfRule type="containsBlanks" dxfId="2522" priority="2706">
      <formula>LEN(TRIM(AK48))=0</formula>
    </cfRule>
  </conditionalFormatting>
  <conditionalFormatting sqref="AE48:AF48">
    <cfRule type="cellIs" dxfId="2521" priority="2705" operator="notEqual">
      <formula>115</formula>
    </cfRule>
  </conditionalFormatting>
  <conditionalFormatting sqref="AH48:AJ48">
    <cfRule type="containsBlanks" dxfId="2520" priority="2704">
      <formula>LEN(TRIM(AH48))=0</formula>
    </cfRule>
  </conditionalFormatting>
  <conditionalFormatting sqref="AH48:AI48">
    <cfRule type="cellIs" dxfId="2519" priority="2703" operator="notEqual">
      <formula>115</formula>
    </cfRule>
  </conditionalFormatting>
  <conditionalFormatting sqref="AL48:AM48">
    <cfRule type="containsBlanks" dxfId="2518" priority="2702">
      <formula>LEN(TRIM(AL48))=0</formula>
    </cfRule>
  </conditionalFormatting>
  <conditionalFormatting sqref="AR48">
    <cfRule type="containsBlanks" dxfId="2517" priority="2701">
      <formula>LEN(TRIM(AR48))=0</formula>
    </cfRule>
  </conditionalFormatting>
  <conditionalFormatting sqref="AL48:AM48">
    <cfRule type="cellIs" dxfId="2516" priority="2700" operator="notEqual">
      <formula>115</formula>
    </cfRule>
  </conditionalFormatting>
  <conditionalFormatting sqref="AO48:AQ48">
    <cfRule type="containsBlanks" dxfId="2515" priority="2699">
      <formula>LEN(TRIM(AO48))=0</formula>
    </cfRule>
  </conditionalFormatting>
  <conditionalFormatting sqref="AO48:AP48">
    <cfRule type="cellIs" dxfId="2514" priority="2698" operator="notEqual">
      <formula>115</formula>
    </cfRule>
  </conditionalFormatting>
  <conditionalFormatting sqref="AS48:AT48">
    <cfRule type="containsBlanks" dxfId="2513" priority="2697">
      <formula>LEN(TRIM(AS48))=0</formula>
    </cfRule>
  </conditionalFormatting>
  <conditionalFormatting sqref="AY48">
    <cfRule type="containsBlanks" dxfId="2512" priority="2696">
      <formula>LEN(TRIM(AY48))=0</formula>
    </cfRule>
  </conditionalFormatting>
  <conditionalFormatting sqref="AS48:AT48">
    <cfRule type="cellIs" dxfId="2511" priority="2695" operator="notEqual">
      <formula>115</formula>
    </cfRule>
  </conditionalFormatting>
  <conditionalFormatting sqref="AV48:AX48">
    <cfRule type="containsBlanks" dxfId="2510" priority="2694">
      <formula>LEN(TRIM(AV48))=0</formula>
    </cfRule>
  </conditionalFormatting>
  <conditionalFormatting sqref="AV48:AW48">
    <cfRule type="cellIs" dxfId="2509" priority="2693" operator="notEqual">
      <formula>115</formula>
    </cfRule>
  </conditionalFormatting>
  <conditionalFormatting sqref="AZ48:BA48">
    <cfRule type="containsBlanks" dxfId="2508" priority="2692">
      <formula>LEN(TRIM(AZ48))=0</formula>
    </cfRule>
  </conditionalFormatting>
  <conditionalFormatting sqref="BF48">
    <cfRule type="containsBlanks" dxfId="2507" priority="2691">
      <formula>LEN(TRIM(BF48))=0</formula>
    </cfRule>
  </conditionalFormatting>
  <conditionalFormatting sqref="AZ48:BA48">
    <cfRule type="cellIs" dxfId="2506" priority="2690" operator="notEqual">
      <formula>115</formula>
    </cfRule>
  </conditionalFormatting>
  <conditionalFormatting sqref="BC48:BE48">
    <cfRule type="containsBlanks" dxfId="2505" priority="2689">
      <formula>LEN(TRIM(BC48))=0</formula>
    </cfRule>
  </conditionalFormatting>
  <conditionalFormatting sqref="BC48:BD48">
    <cfRule type="cellIs" dxfId="2504" priority="2688" operator="notEqual">
      <formula>115</formula>
    </cfRule>
  </conditionalFormatting>
  <conditionalFormatting sqref="BG48:BH48">
    <cfRule type="containsBlanks" dxfId="2503" priority="2687">
      <formula>LEN(TRIM(BG48))=0</formula>
    </cfRule>
  </conditionalFormatting>
  <conditionalFormatting sqref="BM48">
    <cfRule type="containsBlanks" dxfId="2502" priority="2686">
      <formula>LEN(TRIM(BM48))=0</formula>
    </cfRule>
  </conditionalFormatting>
  <conditionalFormatting sqref="BG48:BH48">
    <cfRule type="cellIs" dxfId="2501" priority="2685" operator="notEqual">
      <formula>115</formula>
    </cfRule>
  </conditionalFormatting>
  <conditionalFormatting sqref="BJ48:BL48">
    <cfRule type="containsBlanks" dxfId="2500" priority="2684">
      <formula>LEN(TRIM(BJ48))=0</formula>
    </cfRule>
  </conditionalFormatting>
  <conditionalFormatting sqref="BJ48:BK48">
    <cfRule type="cellIs" dxfId="2499" priority="2683" operator="notEqual">
      <formula>115</formula>
    </cfRule>
  </conditionalFormatting>
  <conditionalFormatting sqref="BN48:BO48">
    <cfRule type="containsBlanks" dxfId="2498" priority="2682">
      <formula>LEN(TRIM(BN48))=0</formula>
    </cfRule>
  </conditionalFormatting>
  <conditionalFormatting sqref="BT48">
    <cfRule type="containsBlanks" dxfId="2497" priority="2681">
      <formula>LEN(TRIM(BT48))=0</formula>
    </cfRule>
  </conditionalFormatting>
  <conditionalFormatting sqref="BN48:BO48">
    <cfRule type="cellIs" dxfId="2496" priority="2680" operator="notEqual">
      <formula>115</formula>
    </cfRule>
  </conditionalFormatting>
  <conditionalFormatting sqref="BQ48:BS48">
    <cfRule type="containsBlanks" dxfId="2495" priority="2679">
      <formula>LEN(TRIM(BQ48))=0</formula>
    </cfRule>
  </conditionalFormatting>
  <conditionalFormatting sqref="BQ48:BR48">
    <cfRule type="cellIs" dxfId="2494" priority="2678" operator="notEqual">
      <formula>115</formula>
    </cfRule>
  </conditionalFormatting>
  <conditionalFormatting sqref="BU48:BV48">
    <cfRule type="containsBlanks" dxfId="2493" priority="2677">
      <formula>LEN(TRIM(BU48))=0</formula>
    </cfRule>
  </conditionalFormatting>
  <conditionalFormatting sqref="CA48">
    <cfRule type="containsBlanks" dxfId="2492" priority="2676">
      <formula>LEN(TRIM(CA48))=0</formula>
    </cfRule>
  </conditionalFormatting>
  <conditionalFormatting sqref="BU48:BV48">
    <cfRule type="cellIs" dxfId="2491" priority="2675" operator="notEqual">
      <formula>115</formula>
    </cfRule>
  </conditionalFormatting>
  <conditionalFormatting sqref="BX48:BZ48">
    <cfRule type="containsBlanks" dxfId="2490" priority="2674">
      <formula>LEN(TRIM(BX48))=0</formula>
    </cfRule>
  </conditionalFormatting>
  <conditionalFormatting sqref="BX48:BY48">
    <cfRule type="cellIs" dxfId="2489" priority="2673" operator="notEqual">
      <formula>115</formula>
    </cfRule>
  </conditionalFormatting>
  <conditionalFormatting sqref="CB48:CC48">
    <cfRule type="containsBlanks" dxfId="2488" priority="2672">
      <formula>LEN(TRIM(CB48))=0</formula>
    </cfRule>
  </conditionalFormatting>
  <conditionalFormatting sqref="CH48">
    <cfRule type="containsBlanks" dxfId="2487" priority="2671">
      <formula>LEN(TRIM(CH48))=0</formula>
    </cfRule>
  </conditionalFormatting>
  <conditionalFormatting sqref="CB48:CC48">
    <cfRule type="cellIs" dxfId="2486" priority="2670" operator="notEqual">
      <formula>115</formula>
    </cfRule>
  </conditionalFormatting>
  <conditionalFormatting sqref="CE48:CG48">
    <cfRule type="containsBlanks" dxfId="2485" priority="2669">
      <formula>LEN(TRIM(CE48))=0</formula>
    </cfRule>
  </conditionalFormatting>
  <conditionalFormatting sqref="CE48:CF48">
    <cfRule type="cellIs" dxfId="2484" priority="2668" operator="notEqual">
      <formula>115</formula>
    </cfRule>
  </conditionalFormatting>
  <conditionalFormatting sqref="CI48:CJ48">
    <cfRule type="containsBlanks" dxfId="2483" priority="2667">
      <formula>LEN(TRIM(CI48))=0</formula>
    </cfRule>
  </conditionalFormatting>
  <conditionalFormatting sqref="CO48">
    <cfRule type="containsBlanks" dxfId="2482" priority="2666">
      <formula>LEN(TRIM(CO48))=0</formula>
    </cfRule>
  </conditionalFormatting>
  <conditionalFormatting sqref="CI48:CJ48">
    <cfRule type="cellIs" dxfId="2481" priority="2665" operator="notEqual">
      <formula>115</formula>
    </cfRule>
  </conditionalFormatting>
  <conditionalFormatting sqref="CL48:CN48">
    <cfRule type="containsBlanks" dxfId="2480" priority="2664">
      <formula>LEN(TRIM(CL48))=0</formula>
    </cfRule>
  </conditionalFormatting>
  <conditionalFormatting sqref="CL48:CM48">
    <cfRule type="cellIs" dxfId="2479" priority="2663" operator="notEqual">
      <formula>115</formula>
    </cfRule>
  </conditionalFormatting>
  <conditionalFormatting sqref="CP48:CQ48">
    <cfRule type="containsBlanks" dxfId="2478" priority="2662">
      <formula>LEN(TRIM(CP48))=0</formula>
    </cfRule>
  </conditionalFormatting>
  <conditionalFormatting sqref="CV48">
    <cfRule type="containsBlanks" dxfId="2477" priority="2661">
      <formula>LEN(TRIM(CV48))=0</formula>
    </cfRule>
  </conditionalFormatting>
  <conditionalFormatting sqref="CP48:CQ48">
    <cfRule type="cellIs" dxfId="2476" priority="2660" operator="notEqual">
      <formula>115</formula>
    </cfRule>
  </conditionalFormatting>
  <conditionalFormatting sqref="CS48:CU48">
    <cfRule type="containsBlanks" dxfId="2475" priority="2659">
      <formula>LEN(TRIM(CS48))=0</formula>
    </cfRule>
  </conditionalFormatting>
  <conditionalFormatting sqref="CS48:CT48">
    <cfRule type="cellIs" dxfId="2474" priority="2658" operator="notEqual">
      <formula>115</formula>
    </cfRule>
  </conditionalFormatting>
  <conditionalFormatting sqref="CW48:CX48">
    <cfRule type="containsBlanks" dxfId="2473" priority="2657">
      <formula>LEN(TRIM(CW48))=0</formula>
    </cfRule>
  </conditionalFormatting>
  <conditionalFormatting sqref="DC48 DJ48 DQ48 DX48 EE48 EL48">
    <cfRule type="containsBlanks" dxfId="2472" priority="2656">
      <formula>LEN(TRIM(DC48))=0</formula>
    </cfRule>
  </conditionalFormatting>
  <conditionalFormatting sqref="CW48:CX48">
    <cfRule type="cellIs" dxfId="2471" priority="2655" operator="notEqual">
      <formula>115</formula>
    </cfRule>
  </conditionalFormatting>
  <conditionalFormatting sqref="CZ48:DB48">
    <cfRule type="containsBlanks" dxfId="2470" priority="2654">
      <formula>LEN(TRIM(CZ48))=0</formula>
    </cfRule>
  </conditionalFormatting>
  <conditionalFormatting sqref="CZ48:DA48">
    <cfRule type="cellIs" dxfId="2469" priority="2653" operator="notEqual">
      <formula>115</formula>
    </cfRule>
  </conditionalFormatting>
  <conditionalFormatting sqref="C51:E51">
    <cfRule type="containsBlanks" dxfId="2468" priority="2652">
      <formula>LEN(TRIM(C51))=0</formula>
    </cfRule>
  </conditionalFormatting>
  <conditionalFormatting sqref="I51">
    <cfRule type="containsBlanks" dxfId="2467" priority="2651">
      <formula>LEN(TRIM(I51))=0</formula>
    </cfRule>
  </conditionalFormatting>
  <conditionalFormatting sqref="C51:D51">
    <cfRule type="cellIs" dxfId="2466" priority="2650" operator="notEqual">
      <formula>115</formula>
    </cfRule>
  </conditionalFormatting>
  <conditionalFormatting sqref="F51:H51">
    <cfRule type="containsBlanks" dxfId="2465" priority="2649">
      <formula>LEN(TRIM(F51))=0</formula>
    </cfRule>
  </conditionalFormatting>
  <conditionalFormatting sqref="F51:G51">
    <cfRule type="cellIs" dxfId="2464" priority="2648" operator="notEqual">
      <formula>115</formula>
    </cfRule>
  </conditionalFormatting>
  <conditionalFormatting sqref="J51:L51">
    <cfRule type="containsBlanks" dxfId="2463" priority="2647">
      <formula>LEN(TRIM(J51))=0</formula>
    </cfRule>
  </conditionalFormatting>
  <conditionalFormatting sqref="P51">
    <cfRule type="containsBlanks" dxfId="2462" priority="2646">
      <formula>LEN(TRIM(P51))=0</formula>
    </cfRule>
  </conditionalFormatting>
  <conditionalFormatting sqref="J51:K51">
    <cfRule type="cellIs" dxfId="2461" priority="2645" operator="notEqual">
      <formula>115</formula>
    </cfRule>
  </conditionalFormatting>
  <conditionalFormatting sqref="M51:O51">
    <cfRule type="containsBlanks" dxfId="2460" priority="2644">
      <formula>LEN(TRIM(M51))=0</formula>
    </cfRule>
  </conditionalFormatting>
  <conditionalFormatting sqref="M51:N51">
    <cfRule type="cellIs" dxfId="2459" priority="2643" operator="notEqual">
      <formula>115</formula>
    </cfRule>
  </conditionalFormatting>
  <conditionalFormatting sqref="Q51:S51">
    <cfRule type="containsBlanks" dxfId="2458" priority="2642">
      <formula>LEN(TRIM(Q51))=0</formula>
    </cfRule>
  </conditionalFormatting>
  <conditionalFormatting sqref="W51">
    <cfRule type="containsBlanks" dxfId="2457" priority="2641">
      <formula>LEN(TRIM(W51))=0</formula>
    </cfRule>
  </conditionalFormatting>
  <conditionalFormatting sqref="Q51:R51">
    <cfRule type="cellIs" dxfId="2456" priority="2640" operator="notEqual">
      <formula>115</formula>
    </cfRule>
  </conditionalFormatting>
  <conditionalFormatting sqref="T51:V51">
    <cfRule type="containsBlanks" dxfId="2455" priority="2639">
      <formula>LEN(TRIM(T51))=0</formula>
    </cfRule>
  </conditionalFormatting>
  <conditionalFormatting sqref="T51:U51">
    <cfRule type="cellIs" dxfId="2454" priority="2638" operator="notEqual">
      <formula>115</formula>
    </cfRule>
  </conditionalFormatting>
  <conditionalFormatting sqref="X51:Y51">
    <cfRule type="containsBlanks" dxfId="2453" priority="2637">
      <formula>LEN(TRIM(X51))=0</formula>
    </cfRule>
  </conditionalFormatting>
  <conditionalFormatting sqref="AD51">
    <cfRule type="containsBlanks" dxfId="2452" priority="2636">
      <formula>LEN(TRIM(AD51))=0</formula>
    </cfRule>
  </conditionalFormatting>
  <conditionalFormatting sqref="X51:Y51">
    <cfRule type="cellIs" dxfId="2451" priority="2635" operator="notEqual">
      <formula>115</formula>
    </cfRule>
  </conditionalFormatting>
  <conditionalFormatting sqref="AA51:AC51">
    <cfRule type="containsBlanks" dxfId="2450" priority="2634">
      <formula>LEN(TRIM(AA51))=0</formula>
    </cfRule>
  </conditionalFormatting>
  <conditionalFormatting sqref="AA51:AB51">
    <cfRule type="cellIs" dxfId="2449" priority="2633" operator="notEqual">
      <formula>115</formula>
    </cfRule>
  </conditionalFormatting>
  <conditionalFormatting sqref="AE51:AF51">
    <cfRule type="containsBlanks" dxfId="2448" priority="2632">
      <formula>LEN(TRIM(AE51))=0</formula>
    </cfRule>
  </conditionalFormatting>
  <conditionalFormatting sqref="AK51">
    <cfRule type="containsBlanks" dxfId="2447" priority="2631">
      <formula>LEN(TRIM(AK51))=0</formula>
    </cfRule>
  </conditionalFormatting>
  <conditionalFormatting sqref="AE51:AF51">
    <cfRule type="cellIs" dxfId="2446" priority="2630" operator="notEqual">
      <formula>115</formula>
    </cfRule>
  </conditionalFormatting>
  <conditionalFormatting sqref="AH51:AJ51">
    <cfRule type="containsBlanks" dxfId="2445" priority="2629">
      <formula>LEN(TRIM(AH51))=0</formula>
    </cfRule>
  </conditionalFormatting>
  <conditionalFormatting sqref="AH51:AI51">
    <cfRule type="cellIs" dxfId="2444" priority="2628" operator="notEqual">
      <formula>115</formula>
    </cfRule>
  </conditionalFormatting>
  <conditionalFormatting sqref="AL51:AM51">
    <cfRule type="containsBlanks" dxfId="2443" priority="2627">
      <formula>LEN(TRIM(AL51))=0</formula>
    </cfRule>
  </conditionalFormatting>
  <conditionalFormatting sqref="AR51">
    <cfRule type="containsBlanks" dxfId="2442" priority="2626">
      <formula>LEN(TRIM(AR51))=0</formula>
    </cfRule>
  </conditionalFormatting>
  <conditionalFormatting sqref="AL51:AM51">
    <cfRule type="cellIs" dxfId="2441" priority="2625" operator="notEqual">
      <formula>115</formula>
    </cfRule>
  </conditionalFormatting>
  <conditionalFormatting sqref="AO51:AQ51">
    <cfRule type="containsBlanks" dxfId="2440" priority="2624">
      <formula>LEN(TRIM(AO51))=0</formula>
    </cfRule>
  </conditionalFormatting>
  <conditionalFormatting sqref="AO51:AP51">
    <cfRule type="cellIs" dxfId="2439" priority="2623" operator="notEqual">
      <formula>115</formula>
    </cfRule>
  </conditionalFormatting>
  <conditionalFormatting sqref="AS51:AT51">
    <cfRule type="containsBlanks" dxfId="2438" priority="2622">
      <formula>LEN(TRIM(AS51))=0</formula>
    </cfRule>
  </conditionalFormatting>
  <conditionalFormatting sqref="AY51">
    <cfRule type="containsBlanks" dxfId="2437" priority="2621">
      <formula>LEN(TRIM(AY51))=0</formula>
    </cfRule>
  </conditionalFormatting>
  <conditionalFormatting sqref="AS51:AT51">
    <cfRule type="cellIs" dxfId="2436" priority="2620" operator="notEqual">
      <formula>115</formula>
    </cfRule>
  </conditionalFormatting>
  <conditionalFormatting sqref="AV51:AX51">
    <cfRule type="containsBlanks" dxfId="2435" priority="2619">
      <formula>LEN(TRIM(AV51))=0</formula>
    </cfRule>
  </conditionalFormatting>
  <conditionalFormatting sqref="AV51:AW51">
    <cfRule type="cellIs" dxfId="2434" priority="2618" operator="notEqual">
      <formula>115</formula>
    </cfRule>
  </conditionalFormatting>
  <conditionalFormatting sqref="AZ51:BA51">
    <cfRule type="containsBlanks" dxfId="2433" priority="2617">
      <formula>LEN(TRIM(AZ51))=0</formula>
    </cfRule>
  </conditionalFormatting>
  <conditionalFormatting sqref="BF51">
    <cfRule type="containsBlanks" dxfId="2432" priority="2616">
      <formula>LEN(TRIM(BF51))=0</formula>
    </cfRule>
  </conditionalFormatting>
  <conditionalFormatting sqref="AZ51:BA51">
    <cfRule type="cellIs" dxfId="2431" priority="2615" operator="notEqual">
      <formula>115</formula>
    </cfRule>
  </conditionalFormatting>
  <conditionalFormatting sqref="BC51:BE51">
    <cfRule type="containsBlanks" dxfId="2430" priority="2614">
      <formula>LEN(TRIM(BC51))=0</formula>
    </cfRule>
  </conditionalFormatting>
  <conditionalFormatting sqref="BC51:BD51">
    <cfRule type="cellIs" dxfId="2429" priority="2613" operator="notEqual">
      <formula>115</formula>
    </cfRule>
  </conditionalFormatting>
  <conditionalFormatting sqref="BG51:BH51">
    <cfRule type="containsBlanks" dxfId="2428" priority="2612">
      <formula>LEN(TRIM(BG51))=0</formula>
    </cfRule>
  </conditionalFormatting>
  <conditionalFormatting sqref="BM51">
    <cfRule type="containsBlanks" dxfId="2427" priority="2611">
      <formula>LEN(TRIM(BM51))=0</formula>
    </cfRule>
  </conditionalFormatting>
  <conditionalFormatting sqref="BG51:BH51">
    <cfRule type="cellIs" dxfId="2426" priority="2610" operator="notEqual">
      <formula>115</formula>
    </cfRule>
  </conditionalFormatting>
  <conditionalFormatting sqref="BJ51:BL51">
    <cfRule type="containsBlanks" dxfId="2425" priority="2609">
      <formula>LEN(TRIM(BJ51))=0</formula>
    </cfRule>
  </conditionalFormatting>
  <conditionalFormatting sqref="BJ51:BK51">
    <cfRule type="cellIs" dxfId="2424" priority="2608" operator="notEqual">
      <formula>115</formula>
    </cfRule>
  </conditionalFormatting>
  <conditionalFormatting sqref="BN51:BO51">
    <cfRule type="containsBlanks" dxfId="2423" priority="2607">
      <formula>LEN(TRIM(BN51))=0</formula>
    </cfRule>
  </conditionalFormatting>
  <conditionalFormatting sqref="BT51">
    <cfRule type="containsBlanks" dxfId="2422" priority="2606">
      <formula>LEN(TRIM(BT51))=0</formula>
    </cfRule>
  </conditionalFormatting>
  <conditionalFormatting sqref="BN51:BO51">
    <cfRule type="cellIs" dxfId="2421" priority="2605" operator="notEqual">
      <formula>115</formula>
    </cfRule>
  </conditionalFormatting>
  <conditionalFormatting sqref="BQ51:BS51">
    <cfRule type="containsBlanks" dxfId="2420" priority="2604">
      <formula>LEN(TRIM(BQ51))=0</formula>
    </cfRule>
  </conditionalFormatting>
  <conditionalFormatting sqref="BQ51:BR51">
    <cfRule type="cellIs" dxfId="2419" priority="2603" operator="notEqual">
      <formula>115</formula>
    </cfRule>
  </conditionalFormatting>
  <conditionalFormatting sqref="BU51:BV51">
    <cfRule type="containsBlanks" dxfId="2418" priority="2602">
      <formula>LEN(TRIM(BU51))=0</formula>
    </cfRule>
  </conditionalFormatting>
  <conditionalFormatting sqref="CA51">
    <cfRule type="containsBlanks" dxfId="2417" priority="2601">
      <formula>LEN(TRIM(CA51))=0</formula>
    </cfRule>
  </conditionalFormatting>
  <conditionalFormatting sqref="BU51:BV51">
    <cfRule type="cellIs" dxfId="2416" priority="2600" operator="notEqual">
      <formula>115</formula>
    </cfRule>
  </conditionalFormatting>
  <conditionalFormatting sqref="BX51:BZ51">
    <cfRule type="containsBlanks" dxfId="2415" priority="2599">
      <formula>LEN(TRIM(BX51))=0</formula>
    </cfRule>
  </conditionalFormatting>
  <conditionalFormatting sqref="BX51:BY51">
    <cfRule type="cellIs" dxfId="2414" priority="2598" operator="notEqual">
      <formula>115</formula>
    </cfRule>
  </conditionalFormatting>
  <conditionalFormatting sqref="CB51:CC51">
    <cfRule type="containsBlanks" dxfId="2413" priority="2597">
      <formula>LEN(TRIM(CB51))=0</formula>
    </cfRule>
  </conditionalFormatting>
  <conditionalFormatting sqref="CH51">
    <cfRule type="containsBlanks" dxfId="2412" priority="2596">
      <formula>LEN(TRIM(CH51))=0</formula>
    </cfRule>
  </conditionalFormatting>
  <conditionalFormatting sqref="CB51:CC51">
    <cfRule type="cellIs" dxfId="2411" priority="2595" operator="notEqual">
      <formula>115</formula>
    </cfRule>
  </conditionalFormatting>
  <conditionalFormatting sqref="CE51:CG51">
    <cfRule type="containsBlanks" dxfId="2410" priority="2594">
      <formula>LEN(TRIM(CE51))=0</formula>
    </cfRule>
  </conditionalFormatting>
  <conditionalFormatting sqref="CE51:CF51">
    <cfRule type="cellIs" dxfId="2409" priority="2593" operator="notEqual">
      <formula>115</formula>
    </cfRule>
  </conditionalFormatting>
  <conditionalFormatting sqref="CI51:CJ51">
    <cfRule type="containsBlanks" dxfId="2408" priority="2592">
      <formula>LEN(TRIM(CI51))=0</formula>
    </cfRule>
  </conditionalFormatting>
  <conditionalFormatting sqref="CO51">
    <cfRule type="containsBlanks" dxfId="2407" priority="2591">
      <formula>LEN(TRIM(CO51))=0</formula>
    </cfRule>
  </conditionalFormatting>
  <conditionalFormatting sqref="CI51:CJ51">
    <cfRule type="cellIs" dxfId="2406" priority="2590" operator="notEqual">
      <formula>115</formula>
    </cfRule>
  </conditionalFormatting>
  <conditionalFormatting sqref="CL51:CN51">
    <cfRule type="containsBlanks" dxfId="2405" priority="2589">
      <formula>LEN(TRIM(CL51))=0</formula>
    </cfRule>
  </conditionalFormatting>
  <conditionalFormatting sqref="CL51:CM51">
    <cfRule type="cellIs" dxfId="2404" priority="2588" operator="notEqual">
      <formula>115</formula>
    </cfRule>
  </conditionalFormatting>
  <conditionalFormatting sqref="CP51:CQ51">
    <cfRule type="containsBlanks" dxfId="2403" priority="2587">
      <formula>LEN(TRIM(CP51))=0</formula>
    </cfRule>
  </conditionalFormatting>
  <conditionalFormatting sqref="CV51">
    <cfRule type="containsBlanks" dxfId="2402" priority="2586">
      <formula>LEN(TRIM(CV51))=0</formula>
    </cfRule>
  </conditionalFormatting>
  <conditionalFormatting sqref="CP51:CQ51">
    <cfRule type="cellIs" dxfId="2401" priority="2585" operator="notEqual">
      <formula>115</formula>
    </cfRule>
  </conditionalFormatting>
  <conditionalFormatting sqref="CS51:CU51">
    <cfRule type="containsBlanks" dxfId="2400" priority="2584">
      <formula>LEN(TRIM(CS51))=0</formula>
    </cfRule>
  </conditionalFormatting>
  <conditionalFormatting sqref="CS51:CT51">
    <cfRule type="cellIs" dxfId="2399" priority="2583" operator="notEqual">
      <formula>115</formula>
    </cfRule>
  </conditionalFormatting>
  <conditionalFormatting sqref="CW51:CX51">
    <cfRule type="containsBlanks" dxfId="2398" priority="2582">
      <formula>LEN(TRIM(CW51))=0</formula>
    </cfRule>
  </conditionalFormatting>
  <conditionalFormatting sqref="DC51 DJ51 DQ51 DX51 EE51 EL51">
    <cfRule type="containsBlanks" dxfId="2397" priority="2581">
      <formula>LEN(TRIM(DC51))=0</formula>
    </cfRule>
  </conditionalFormatting>
  <conditionalFormatting sqref="CW51:CX51">
    <cfRule type="cellIs" dxfId="2396" priority="2580" operator="notEqual">
      <formula>115</formula>
    </cfRule>
  </conditionalFormatting>
  <conditionalFormatting sqref="CZ51:DB51">
    <cfRule type="containsBlanks" dxfId="2395" priority="2579">
      <formula>LEN(TRIM(CZ51))=0</formula>
    </cfRule>
  </conditionalFormatting>
  <conditionalFormatting sqref="CZ51:DA51">
    <cfRule type="cellIs" dxfId="2394" priority="2578" operator="notEqual">
      <formula>115</formula>
    </cfRule>
  </conditionalFormatting>
  <conditionalFormatting sqref="C54:E54">
    <cfRule type="containsBlanks" dxfId="2393" priority="2577">
      <formula>LEN(TRIM(C54))=0</formula>
    </cfRule>
  </conditionalFormatting>
  <conditionalFormatting sqref="I54">
    <cfRule type="containsBlanks" dxfId="2392" priority="2576">
      <formula>LEN(TRIM(I54))=0</formula>
    </cfRule>
  </conditionalFormatting>
  <conditionalFormatting sqref="C54:D54">
    <cfRule type="cellIs" dxfId="2391" priority="2575" operator="notEqual">
      <formula>115</formula>
    </cfRule>
  </conditionalFormatting>
  <conditionalFormatting sqref="F54:H54">
    <cfRule type="containsBlanks" dxfId="2390" priority="2574">
      <formula>LEN(TRIM(F54))=0</formula>
    </cfRule>
  </conditionalFormatting>
  <conditionalFormatting sqref="F54:G54">
    <cfRule type="cellIs" dxfId="2389" priority="2573" operator="notEqual">
      <formula>115</formula>
    </cfRule>
  </conditionalFormatting>
  <conditionalFormatting sqref="J54:L54">
    <cfRule type="containsBlanks" dxfId="2388" priority="2572">
      <formula>LEN(TRIM(J54))=0</formula>
    </cfRule>
  </conditionalFormatting>
  <conditionalFormatting sqref="P54">
    <cfRule type="containsBlanks" dxfId="2387" priority="2571">
      <formula>LEN(TRIM(P54))=0</formula>
    </cfRule>
  </conditionalFormatting>
  <conditionalFormatting sqref="J54:K54">
    <cfRule type="cellIs" dxfId="2386" priority="2570" operator="notEqual">
      <formula>115</formula>
    </cfRule>
  </conditionalFormatting>
  <conditionalFormatting sqref="M54:O54">
    <cfRule type="containsBlanks" dxfId="2385" priority="2569">
      <formula>LEN(TRIM(M54))=0</formula>
    </cfRule>
  </conditionalFormatting>
  <conditionalFormatting sqref="M54:N54">
    <cfRule type="cellIs" dxfId="2384" priority="2568" operator="notEqual">
      <formula>115</formula>
    </cfRule>
  </conditionalFormatting>
  <conditionalFormatting sqref="Q54:S54">
    <cfRule type="containsBlanks" dxfId="2383" priority="2567">
      <formula>LEN(TRIM(Q54))=0</formula>
    </cfRule>
  </conditionalFormatting>
  <conditionalFormatting sqref="W54">
    <cfRule type="containsBlanks" dxfId="2382" priority="2566">
      <formula>LEN(TRIM(W54))=0</formula>
    </cfRule>
  </conditionalFormatting>
  <conditionalFormatting sqref="Q54:R54">
    <cfRule type="cellIs" dxfId="2381" priority="2565" operator="notEqual">
      <formula>115</formula>
    </cfRule>
  </conditionalFormatting>
  <conditionalFormatting sqref="T54:V54">
    <cfRule type="containsBlanks" dxfId="2380" priority="2564">
      <formula>LEN(TRIM(T54))=0</formula>
    </cfRule>
  </conditionalFormatting>
  <conditionalFormatting sqref="T54:U54">
    <cfRule type="cellIs" dxfId="2379" priority="2563" operator="notEqual">
      <formula>115</formula>
    </cfRule>
  </conditionalFormatting>
  <conditionalFormatting sqref="X54:Y54">
    <cfRule type="containsBlanks" dxfId="2378" priority="2562">
      <formula>LEN(TRIM(X54))=0</formula>
    </cfRule>
  </conditionalFormatting>
  <conditionalFormatting sqref="AD54">
    <cfRule type="containsBlanks" dxfId="2377" priority="2561">
      <formula>LEN(TRIM(AD54))=0</formula>
    </cfRule>
  </conditionalFormatting>
  <conditionalFormatting sqref="X54:Y54">
    <cfRule type="cellIs" dxfId="2376" priority="2560" operator="notEqual">
      <formula>115</formula>
    </cfRule>
  </conditionalFormatting>
  <conditionalFormatting sqref="AA54:AC54">
    <cfRule type="containsBlanks" dxfId="2375" priority="2559">
      <formula>LEN(TRIM(AA54))=0</formula>
    </cfRule>
  </conditionalFormatting>
  <conditionalFormatting sqref="AA54:AB54">
    <cfRule type="cellIs" dxfId="2374" priority="2558" operator="notEqual">
      <formula>115</formula>
    </cfRule>
  </conditionalFormatting>
  <conditionalFormatting sqref="AE54:AF54">
    <cfRule type="containsBlanks" dxfId="2373" priority="2557">
      <formula>LEN(TRIM(AE54))=0</formula>
    </cfRule>
  </conditionalFormatting>
  <conditionalFormatting sqref="AK54">
    <cfRule type="containsBlanks" dxfId="2372" priority="2556">
      <formula>LEN(TRIM(AK54))=0</formula>
    </cfRule>
  </conditionalFormatting>
  <conditionalFormatting sqref="AE54:AF54">
    <cfRule type="cellIs" dxfId="2371" priority="2555" operator="notEqual">
      <formula>115</formula>
    </cfRule>
  </conditionalFormatting>
  <conditionalFormatting sqref="AH54:AJ54">
    <cfRule type="containsBlanks" dxfId="2370" priority="2554">
      <formula>LEN(TRIM(AH54))=0</formula>
    </cfRule>
  </conditionalFormatting>
  <conditionalFormatting sqref="AH54:AI54">
    <cfRule type="cellIs" dxfId="2369" priority="2553" operator="notEqual">
      <formula>115</formula>
    </cfRule>
  </conditionalFormatting>
  <conditionalFormatting sqref="AL54:AM54">
    <cfRule type="containsBlanks" dxfId="2368" priority="2552">
      <formula>LEN(TRIM(AL54))=0</formula>
    </cfRule>
  </conditionalFormatting>
  <conditionalFormatting sqref="AR54">
    <cfRule type="containsBlanks" dxfId="2367" priority="2551">
      <formula>LEN(TRIM(AR54))=0</formula>
    </cfRule>
  </conditionalFormatting>
  <conditionalFormatting sqref="AL54:AM54">
    <cfRule type="cellIs" dxfId="2366" priority="2550" operator="notEqual">
      <formula>115</formula>
    </cfRule>
  </conditionalFormatting>
  <conditionalFormatting sqref="AO54:AQ54">
    <cfRule type="containsBlanks" dxfId="2365" priority="2549">
      <formula>LEN(TRIM(AO54))=0</formula>
    </cfRule>
  </conditionalFormatting>
  <conditionalFormatting sqref="AO54:AP54">
    <cfRule type="cellIs" dxfId="2364" priority="2548" operator="notEqual">
      <formula>115</formula>
    </cfRule>
  </conditionalFormatting>
  <conditionalFormatting sqref="AS54:AT54">
    <cfRule type="containsBlanks" dxfId="2363" priority="2547">
      <formula>LEN(TRIM(AS54))=0</formula>
    </cfRule>
  </conditionalFormatting>
  <conditionalFormatting sqref="AY54">
    <cfRule type="containsBlanks" dxfId="2362" priority="2546">
      <formula>LEN(TRIM(AY54))=0</formula>
    </cfRule>
  </conditionalFormatting>
  <conditionalFormatting sqref="AS54:AT54">
    <cfRule type="cellIs" dxfId="2361" priority="2545" operator="notEqual">
      <formula>115</formula>
    </cfRule>
  </conditionalFormatting>
  <conditionalFormatting sqref="AV54:AX54">
    <cfRule type="containsBlanks" dxfId="2360" priority="2544">
      <formula>LEN(TRIM(AV54))=0</formula>
    </cfRule>
  </conditionalFormatting>
  <conditionalFormatting sqref="AV54:AW54">
    <cfRule type="cellIs" dxfId="2359" priority="2543" operator="notEqual">
      <formula>115</formula>
    </cfRule>
  </conditionalFormatting>
  <conditionalFormatting sqref="AZ54:BA54">
    <cfRule type="containsBlanks" dxfId="2358" priority="2542">
      <formula>LEN(TRIM(AZ54))=0</formula>
    </cfRule>
  </conditionalFormatting>
  <conditionalFormatting sqref="BF54">
    <cfRule type="containsBlanks" dxfId="2357" priority="2541">
      <formula>LEN(TRIM(BF54))=0</formula>
    </cfRule>
  </conditionalFormatting>
  <conditionalFormatting sqref="AZ54:BA54">
    <cfRule type="cellIs" dxfId="2356" priority="2540" operator="notEqual">
      <formula>115</formula>
    </cfRule>
  </conditionalFormatting>
  <conditionalFormatting sqref="BC54:BE54">
    <cfRule type="containsBlanks" dxfId="2355" priority="2539">
      <formula>LEN(TRIM(BC54))=0</formula>
    </cfRule>
  </conditionalFormatting>
  <conditionalFormatting sqref="BC54:BD54">
    <cfRule type="cellIs" dxfId="2354" priority="2538" operator="notEqual">
      <formula>115</formula>
    </cfRule>
  </conditionalFormatting>
  <conditionalFormatting sqref="BG54:BH54">
    <cfRule type="containsBlanks" dxfId="2353" priority="2537">
      <formula>LEN(TRIM(BG54))=0</formula>
    </cfRule>
  </conditionalFormatting>
  <conditionalFormatting sqref="BM54">
    <cfRule type="containsBlanks" dxfId="2352" priority="2536">
      <formula>LEN(TRIM(BM54))=0</formula>
    </cfRule>
  </conditionalFormatting>
  <conditionalFormatting sqref="BG54:BH54">
    <cfRule type="cellIs" dxfId="2351" priority="2535" operator="notEqual">
      <formula>115</formula>
    </cfRule>
  </conditionalFormatting>
  <conditionalFormatting sqref="BJ54:BL54">
    <cfRule type="containsBlanks" dxfId="2350" priority="2534">
      <formula>LEN(TRIM(BJ54))=0</formula>
    </cfRule>
  </conditionalFormatting>
  <conditionalFormatting sqref="BJ54:BK54">
    <cfRule type="cellIs" dxfId="2349" priority="2533" operator="notEqual">
      <formula>115</formula>
    </cfRule>
  </conditionalFormatting>
  <conditionalFormatting sqref="BN54:BO54">
    <cfRule type="containsBlanks" dxfId="2348" priority="2532">
      <formula>LEN(TRIM(BN54))=0</formula>
    </cfRule>
  </conditionalFormatting>
  <conditionalFormatting sqref="BT54">
    <cfRule type="containsBlanks" dxfId="2347" priority="2531">
      <formula>LEN(TRIM(BT54))=0</formula>
    </cfRule>
  </conditionalFormatting>
  <conditionalFormatting sqref="BN54:BO54">
    <cfRule type="cellIs" dxfId="2346" priority="2530" operator="notEqual">
      <formula>115</formula>
    </cfRule>
  </conditionalFormatting>
  <conditionalFormatting sqref="BQ54:BS54">
    <cfRule type="containsBlanks" dxfId="2345" priority="2529">
      <formula>LEN(TRIM(BQ54))=0</formula>
    </cfRule>
  </conditionalFormatting>
  <conditionalFormatting sqref="BQ54:BR54">
    <cfRule type="cellIs" dxfId="2344" priority="2528" operator="notEqual">
      <formula>115</formula>
    </cfRule>
  </conditionalFormatting>
  <conditionalFormatting sqref="BU54:BV54">
    <cfRule type="containsBlanks" dxfId="2343" priority="2527">
      <formula>LEN(TRIM(BU54))=0</formula>
    </cfRule>
  </conditionalFormatting>
  <conditionalFormatting sqref="CA54">
    <cfRule type="containsBlanks" dxfId="2342" priority="2526">
      <formula>LEN(TRIM(CA54))=0</formula>
    </cfRule>
  </conditionalFormatting>
  <conditionalFormatting sqref="BU54:BV54">
    <cfRule type="cellIs" dxfId="2341" priority="2525" operator="notEqual">
      <formula>115</formula>
    </cfRule>
  </conditionalFormatting>
  <conditionalFormatting sqref="BX54:BZ54">
    <cfRule type="containsBlanks" dxfId="2340" priority="2524">
      <formula>LEN(TRIM(BX54))=0</formula>
    </cfRule>
  </conditionalFormatting>
  <conditionalFormatting sqref="BX54:BY54">
    <cfRule type="cellIs" dxfId="2339" priority="2523" operator="notEqual">
      <formula>115</formula>
    </cfRule>
  </conditionalFormatting>
  <conditionalFormatting sqref="CB54:CC54">
    <cfRule type="containsBlanks" dxfId="2338" priority="2522">
      <formula>LEN(TRIM(CB54))=0</formula>
    </cfRule>
  </conditionalFormatting>
  <conditionalFormatting sqref="CH54">
    <cfRule type="containsBlanks" dxfId="2337" priority="2521">
      <formula>LEN(TRIM(CH54))=0</formula>
    </cfRule>
  </conditionalFormatting>
  <conditionalFormatting sqref="CB54:CC54">
    <cfRule type="cellIs" dxfId="2336" priority="2520" operator="notEqual">
      <formula>115</formula>
    </cfRule>
  </conditionalFormatting>
  <conditionalFormatting sqref="CE54:CG54">
    <cfRule type="containsBlanks" dxfId="2335" priority="2519">
      <formula>LEN(TRIM(CE54))=0</formula>
    </cfRule>
  </conditionalFormatting>
  <conditionalFormatting sqref="CE54:CF54">
    <cfRule type="cellIs" dxfId="2334" priority="2518" operator="notEqual">
      <formula>115</formula>
    </cfRule>
  </conditionalFormatting>
  <conditionalFormatting sqref="CI54:CJ54">
    <cfRule type="containsBlanks" dxfId="2333" priority="2517">
      <formula>LEN(TRIM(CI54))=0</formula>
    </cfRule>
  </conditionalFormatting>
  <conditionalFormatting sqref="CO54">
    <cfRule type="containsBlanks" dxfId="2332" priority="2516">
      <formula>LEN(TRIM(CO54))=0</formula>
    </cfRule>
  </conditionalFormatting>
  <conditionalFormatting sqref="CI54:CJ54">
    <cfRule type="cellIs" dxfId="2331" priority="2515" operator="notEqual">
      <formula>115</formula>
    </cfRule>
  </conditionalFormatting>
  <conditionalFormatting sqref="CL54:CN54">
    <cfRule type="containsBlanks" dxfId="2330" priority="2514">
      <formula>LEN(TRIM(CL54))=0</formula>
    </cfRule>
  </conditionalFormatting>
  <conditionalFormatting sqref="CL54:CM54">
    <cfRule type="cellIs" dxfId="2329" priority="2513" operator="notEqual">
      <formula>115</formula>
    </cfRule>
  </conditionalFormatting>
  <conditionalFormatting sqref="CP54:CQ54">
    <cfRule type="containsBlanks" dxfId="2328" priority="2512">
      <formula>LEN(TRIM(CP54))=0</formula>
    </cfRule>
  </conditionalFormatting>
  <conditionalFormatting sqref="CV54">
    <cfRule type="containsBlanks" dxfId="2327" priority="2511">
      <formula>LEN(TRIM(CV54))=0</formula>
    </cfRule>
  </conditionalFormatting>
  <conditionalFormatting sqref="CP54:CQ54">
    <cfRule type="cellIs" dxfId="2326" priority="2510" operator="notEqual">
      <formula>115</formula>
    </cfRule>
  </conditionalFormatting>
  <conditionalFormatting sqref="CS54:CU54">
    <cfRule type="containsBlanks" dxfId="2325" priority="2509">
      <formula>LEN(TRIM(CS54))=0</formula>
    </cfRule>
  </conditionalFormatting>
  <conditionalFormatting sqref="CS54:CT54">
    <cfRule type="cellIs" dxfId="2324" priority="2508" operator="notEqual">
      <formula>115</formula>
    </cfRule>
  </conditionalFormatting>
  <conditionalFormatting sqref="CW54:CX54">
    <cfRule type="containsBlanks" dxfId="2323" priority="2507">
      <formula>LEN(TRIM(CW54))=0</formula>
    </cfRule>
  </conditionalFormatting>
  <conditionalFormatting sqref="DC54 DJ54 DQ54 DX54 EE54 EL54">
    <cfRule type="containsBlanks" dxfId="2322" priority="2506">
      <formula>LEN(TRIM(DC54))=0</formula>
    </cfRule>
  </conditionalFormatting>
  <conditionalFormatting sqref="CW54:CX54">
    <cfRule type="cellIs" dxfId="2321" priority="2505" operator="notEqual">
      <formula>115</formula>
    </cfRule>
  </conditionalFormatting>
  <conditionalFormatting sqref="CZ54:DB54">
    <cfRule type="containsBlanks" dxfId="2320" priority="2504">
      <formula>LEN(TRIM(CZ54))=0</formula>
    </cfRule>
  </conditionalFormatting>
  <conditionalFormatting sqref="CZ54:DA54">
    <cfRule type="cellIs" dxfId="2319" priority="2503" operator="notEqual">
      <formula>115</formula>
    </cfRule>
  </conditionalFormatting>
  <conditionalFormatting sqref="C57:E57">
    <cfRule type="containsBlanks" dxfId="2318" priority="2427">
      <formula>LEN(TRIM(C57))=0</formula>
    </cfRule>
  </conditionalFormatting>
  <conditionalFormatting sqref="I57">
    <cfRule type="containsBlanks" dxfId="2317" priority="2426">
      <formula>LEN(TRIM(I57))=0</formula>
    </cfRule>
  </conditionalFormatting>
  <conditionalFormatting sqref="C57:D57">
    <cfRule type="cellIs" dxfId="2316" priority="2425" operator="notEqual">
      <formula>115</formula>
    </cfRule>
  </conditionalFormatting>
  <conditionalFormatting sqref="F57:H57">
    <cfRule type="containsBlanks" dxfId="2315" priority="2424">
      <formula>LEN(TRIM(F57))=0</formula>
    </cfRule>
  </conditionalFormatting>
  <conditionalFormatting sqref="F57:G57">
    <cfRule type="cellIs" dxfId="2314" priority="2423" operator="notEqual">
      <formula>115</formula>
    </cfRule>
  </conditionalFormatting>
  <conditionalFormatting sqref="J57:L57">
    <cfRule type="containsBlanks" dxfId="2313" priority="2422">
      <formula>LEN(TRIM(J57))=0</formula>
    </cfRule>
  </conditionalFormatting>
  <conditionalFormatting sqref="P57">
    <cfRule type="containsBlanks" dxfId="2312" priority="2421">
      <formula>LEN(TRIM(P57))=0</formula>
    </cfRule>
  </conditionalFormatting>
  <conditionalFormatting sqref="J57:K57">
    <cfRule type="cellIs" dxfId="2311" priority="2420" operator="notEqual">
      <formula>115</formula>
    </cfRule>
  </conditionalFormatting>
  <conditionalFormatting sqref="M57:O57">
    <cfRule type="containsBlanks" dxfId="2310" priority="2419">
      <formula>LEN(TRIM(M57))=0</formula>
    </cfRule>
  </conditionalFormatting>
  <conditionalFormatting sqref="M57:N57">
    <cfRule type="cellIs" dxfId="2309" priority="2418" operator="notEqual">
      <formula>115</formula>
    </cfRule>
  </conditionalFormatting>
  <conditionalFormatting sqref="Q57:S57">
    <cfRule type="containsBlanks" dxfId="2308" priority="2417">
      <formula>LEN(TRIM(Q57))=0</formula>
    </cfRule>
  </conditionalFormatting>
  <conditionalFormatting sqref="W57">
    <cfRule type="containsBlanks" dxfId="2307" priority="2416">
      <formula>LEN(TRIM(W57))=0</formula>
    </cfRule>
  </conditionalFormatting>
  <conditionalFormatting sqref="Q57:R57">
    <cfRule type="cellIs" dxfId="2306" priority="2415" operator="notEqual">
      <formula>115</formula>
    </cfRule>
  </conditionalFormatting>
  <conditionalFormatting sqref="T57:V57">
    <cfRule type="containsBlanks" dxfId="2305" priority="2414">
      <formula>LEN(TRIM(T57))=0</formula>
    </cfRule>
  </conditionalFormatting>
  <conditionalFormatting sqref="T57:U57">
    <cfRule type="cellIs" dxfId="2304" priority="2413" operator="notEqual">
      <formula>115</formula>
    </cfRule>
  </conditionalFormatting>
  <conditionalFormatting sqref="X57:Y57">
    <cfRule type="containsBlanks" dxfId="2303" priority="2412">
      <formula>LEN(TRIM(X57))=0</formula>
    </cfRule>
  </conditionalFormatting>
  <conditionalFormatting sqref="AD57">
    <cfRule type="containsBlanks" dxfId="2302" priority="2411">
      <formula>LEN(TRIM(AD57))=0</formula>
    </cfRule>
  </conditionalFormatting>
  <conditionalFormatting sqref="X57:Y57">
    <cfRule type="cellIs" dxfId="2301" priority="2410" operator="notEqual">
      <formula>115</formula>
    </cfRule>
  </conditionalFormatting>
  <conditionalFormatting sqref="AA57:AC57">
    <cfRule type="containsBlanks" dxfId="2300" priority="2409">
      <formula>LEN(TRIM(AA57))=0</formula>
    </cfRule>
  </conditionalFormatting>
  <conditionalFormatting sqref="AA57:AB57">
    <cfRule type="cellIs" dxfId="2299" priority="2408" operator="notEqual">
      <formula>115</formula>
    </cfRule>
  </conditionalFormatting>
  <conditionalFormatting sqref="AE57:AF57">
    <cfRule type="containsBlanks" dxfId="2298" priority="2407">
      <formula>LEN(TRIM(AE57))=0</formula>
    </cfRule>
  </conditionalFormatting>
  <conditionalFormatting sqref="AK57">
    <cfRule type="containsBlanks" dxfId="2297" priority="2406">
      <formula>LEN(TRIM(AK57))=0</formula>
    </cfRule>
  </conditionalFormatting>
  <conditionalFormatting sqref="AE57:AF57">
    <cfRule type="cellIs" dxfId="2296" priority="2405" operator="notEqual">
      <formula>115</formula>
    </cfRule>
  </conditionalFormatting>
  <conditionalFormatting sqref="AH57:AJ57">
    <cfRule type="containsBlanks" dxfId="2295" priority="2404">
      <formula>LEN(TRIM(AH57))=0</formula>
    </cfRule>
  </conditionalFormatting>
  <conditionalFormatting sqref="AH57:AI57">
    <cfRule type="cellIs" dxfId="2294" priority="2403" operator="notEqual">
      <formula>115</formula>
    </cfRule>
  </conditionalFormatting>
  <conditionalFormatting sqref="AL57:AM57">
    <cfRule type="containsBlanks" dxfId="2293" priority="2402">
      <formula>LEN(TRIM(AL57))=0</formula>
    </cfRule>
  </conditionalFormatting>
  <conditionalFormatting sqref="AR57">
    <cfRule type="containsBlanks" dxfId="2292" priority="2401">
      <formula>LEN(TRIM(AR57))=0</formula>
    </cfRule>
  </conditionalFormatting>
  <conditionalFormatting sqref="AL57:AM57">
    <cfRule type="cellIs" dxfId="2291" priority="2400" operator="notEqual">
      <formula>115</formula>
    </cfRule>
  </conditionalFormatting>
  <conditionalFormatting sqref="AO57:AQ57">
    <cfRule type="containsBlanks" dxfId="2290" priority="2399">
      <formula>LEN(TRIM(AO57))=0</formula>
    </cfRule>
  </conditionalFormatting>
  <conditionalFormatting sqref="AO57:AP57">
    <cfRule type="cellIs" dxfId="2289" priority="2398" operator="notEqual">
      <formula>115</formula>
    </cfRule>
  </conditionalFormatting>
  <conditionalFormatting sqref="AS57:AT57">
    <cfRule type="containsBlanks" dxfId="2288" priority="2397">
      <formula>LEN(TRIM(AS57))=0</formula>
    </cfRule>
  </conditionalFormatting>
  <conditionalFormatting sqref="AY57">
    <cfRule type="containsBlanks" dxfId="2287" priority="2396">
      <formula>LEN(TRIM(AY57))=0</formula>
    </cfRule>
  </conditionalFormatting>
  <conditionalFormatting sqref="AS57:AT57">
    <cfRule type="cellIs" dxfId="2286" priority="2395" operator="notEqual">
      <formula>115</formula>
    </cfRule>
  </conditionalFormatting>
  <conditionalFormatting sqref="AV57:AX57">
    <cfRule type="containsBlanks" dxfId="2285" priority="2394">
      <formula>LEN(TRIM(AV57))=0</formula>
    </cfRule>
  </conditionalFormatting>
  <conditionalFormatting sqref="AV57:AW57">
    <cfRule type="cellIs" dxfId="2284" priority="2393" operator="notEqual">
      <formula>115</formula>
    </cfRule>
  </conditionalFormatting>
  <conditionalFormatting sqref="AZ57:BA57">
    <cfRule type="containsBlanks" dxfId="2283" priority="2392">
      <formula>LEN(TRIM(AZ57))=0</formula>
    </cfRule>
  </conditionalFormatting>
  <conditionalFormatting sqref="BF57">
    <cfRule type="containsBlanks" dxfId="2282" priority="2391">
      <formula>LEN(TRIM(BF57))=0</formula>
    </cfRule>
  </conditionalFormatting>
  <conditionalFormatting sqref="AZ57:BA57">
    <cfRule type="cellIs" dxfId="2281" priority="2390" operator="notEqual">
      <formula>115</formula>
    </cfRule>
  </conditionalFormatting>
  <conditionalFormatting sqref="BC57:BE57">
    <cfRule type="containsBlanks" dxfId="2280" priority="2389">
      <formula>LEN(TRIM(BC57))=0</formula>
    </cfRule>
  </conditionalFormatting>
  <conditionalFormatting sqref="BC57:BD57">
    <cfRule type="cellIs" dxfId="2279" priority="2388" operator="notEqual">
      <formula>115</formula>
    </cfRule>
  </conditionalFormatting>
  <conditionalFormatting sqref="BG57:BH57">
    <cfRule type="containsBlanks" dxfId="2278" priority="2387">
      <formula>LEN(TRIM(BG57))=0</formula>
    </cfRule>
  </conditionalFormatting>
  <conditionalFormatting sqref="BM57">
    <cfRule type="containsBlanks" dxfId="2277" priority="2386">
      <formula>LEN(TRIM(BM57))=0</formula>
    </cfRule>
  </conditionalFormatting>
  <conditionalFormatting sqref="BG57:BH57">
    <cfRule type="cellIs" dxfId="2276" priority="2385" operator="notEqual">
      <formula>115</formula>
    </cfRule>
  </conditionalFormatting>
  <conditionalFormatting sqref="BJ57:BL57">
    <cfRule type="containsBlanks" dxfId="2275" priority="2384">
      <formula>LEN(TRIM(BJ57))=0</formula>
    </cfRule>
  </conditionalFormatting>
  <conditionalFormatting sqref="BJ57:BK57">
    <cfRule type="cellIs" dxfId="2274" priority="2383" operator="notEqual">
      <formula>115</formula>
    </cfRule>
  </conditionalFormatting>
  <conditionalFormatting sqref="BN57:BO57">
    <cfRule type="containsBlanks" dxfId="2273" priority="2382">
      <formula>LEN(TRIM(BN57))=0</formula>
    </cfRule>
  </conditionalFormatting>
  <conditionalFormatting sqref="BT57">
    <cfRule type="containsBlanks" dxfId="2272" priority="2381">
      <formula>LEN(TRIM(BT57))=0</formula>
    </cfRule>
  </conditionalFormatting>
  <conditionalFormatting sqref="BN57:BO57">
    <cfRule type="cellIs" dxfId="2271" priority="2380" operator="notEqual">
      <formula>115</formula>
    </cfRule>
  </conditionalFormatting>
  <conditionalFormatting sqref="BQ57:BS57">
    <cfRule type="containsBlanks" dxfId="2270" priority="2379">
      <formula>LEN(TRIM(BQ57))=0</formula>
    </cfRule>
  </conditionalFormatting>
  <conditionalFormatting sqref="BQ57:BR57">
    <cfRule type="cellIs" dxfId="2269" priority="2378" operator="notEqual">
      <formula>115</formula>
    </cfRule>
  </conditionalFormatting>
  <conditionalFormatting sqref="BU57:BV57">
    <cfRule type="containsBlanks" dxfId="2268" priority="2377">
      <formula>LEN(TRIM(BU57))=0</formula>
    </cfRule>
  </conditionalFormatting>
  <conditionalFormatting sqref="CA57">
    <cfRule type="containsBlanks" dxfId="2267" priority="2376">
      <formula>LEN(TRIM(CA57))=0</formula>
    </cfRule>
  </conditionalFormatting>
  <conditionalFormatting sqref="BU57:BV57">
    <cfRule type="cellIs" dxfId="2266" priority="2375" operator="notEqual">
      <formula>115</formula>
    </cfRule>
  </conditionalFormatting>
  <conditionalFormatting sqref="BX57:BZ57">
    <cfRule type="containsBlanks" dxfId="2265" priority="2374">
      <formula>LEN(TRIM(BX57))=0</formula>
    </cfRule>
  </conditionalFormatting>
  <conditionalFormatting sqref="BX57:BY57">
    <cfRule type="cellIs" dxfId="2264" priority="2373" operator="notEqual">
      <formula>115</formula>
    </cfRule>
  </conditionalFormatting>
  <conditionalFormatting sqref="CB57:CC57">
    <cfRule type="containsBlanks" dxfId="2263" priority="2372">
      <formula>LEN(TRIM(CB57))=0</formula>
    </cfRule>
  </conditionalFormatting>
  <conditionalFormatting sqref="CH57">
    <cfRule type="containsBlanks" dxfId="2262" priority="2371">
      <formula>LEN(TRIM(CH57))=0</formula>
    </cfRule>
  </conditionalFormatting>
  <conditionalFormatting sqref="CB57:CC57">
    <cfRule type="cellIs" dxfId="2261" priority="2370" operator="notEqual">
      <formula>115</formula>
    </cfRule>
  </conditionalFormatting>
  <conditionalFormatting sqref="CE57:CG57">
    <cfRule type="containsBlanks" dxfId="2260" priority="2369">
      <formula>LEN(TRIM(CE57))=0</formula>
    </cfRule>
  </conditionalFormatting>
  <conditionalFormatting sqref="CE57:CF57">
    <cfRule type="cellIs" dxfId="2259" priority="2368" operator="notEqual">
      <formula>115</formula>
    </cfRule>
  </conditionalFormatting>
  <conditionalFormatting sqref="CI57:CJ57">
    <cfRule type="containsBlanks" dxfId="2258" priority="2367">
      <formula>LEN(TRIM(CI57))=0</formula>
    </cfRule>
  </conditionalFormatting>
  <conditionalFormatting sqref="CO57">
    <cfRule type="containsBlanks" dxfId="2257" priority="2366">
      <formula>LEN(TRIM(CO57))=0</formula>
    </cfRule>
  </conditionalFormatting>
  <conditionalFormatting sqref="CI57:CJ57">
    <cfRule type="cellIs" dxfId="2256" priority="2365" operator="notEqual">
      <formula>115</formula>
    </cfRule>
  </conditionalFormatting>
  <conditionalFormatting sqref="CL57:CN57">
    <cfRule type="containsBlanks" dxfId="2255" priority="2364">
      <formula>LEN(TRIM(CL57))=0</formula>
    </cfRule>
  </conditionalFormatting>
  <conditionalFormatting sqref="CL57:CM57">
    <cfRule type="cellIs" dxfId="2254" priority="2363" operator="notEqual">
      <formula>115</formula>
    </cfRule>
  </conditionalFormatting>
  <conditionalFormatting sqref="CP57:CQ57">
    <cfRule type="containsBlanks" dxfId="2253" priority="2362">
      <formula>LEN(TRIM(CP57))=0</formula>
    </cfRule>
  </conditionalFormatting>
  <conditionalFormatting sqref="CV57">
    <cfRule type="containsBlanks" dxfId="2252" priority="2361">
      <formula>LEN(TRIM(CV57))=0</formula>
    </cfRule>
  </conditionalFormatting>
  <conditionalFormatting sqref="CP57:CQ57">
    <cfRule type="cellIs" dxfId="2251" priority="2360" operator="notEqual">
      <formula>115</formula>
    </cfRule>
  </conditionalFormatting>
  <conditionalFormatting sqref="CS57:CU57">
    <cfRule type="containsBlanks" dxfId="2250" priority="2359">
      <formula>LEN(TRIM(CS57))=0</formula>
    </cfRule>
  </conditionalFormatting>
  <conditionalFormatting sqref="CS57:CT57">
    <cfRule type="cellIs" dxfId="2249" priority="2358" operator="notEqual">
      <formula>115</formula>
    </cfRule>
  </conditionalFormatting>
  <conditionalFormatting sqref="CW57:CX57">
    <cfRule type="containsBlanks" dxfId="2248" priority="2357">
      <formula>LEN(TRIM(CW57))=0</formula>
    </cfRule>
  </conditionalFormatting>
  <conditionalFormatting sqref="DC57 DJ57 DQ57 DX57 EE57 EL57">
    <cfRule type="containsBlanks" dxfId="2247" priority="2356">
      <formula>LEN(TRIM(DC57))=0</formula>
    </cfRule>
  </conditionalFormatting>
  <conditionalFormatting sqref="CW57:CX57">
    <cfRule type="cellIs" dxfId="2246" priority="2355" operator="notEqual">
      <formula>115</formula>
    </cfRule>
  </conditionalFormatting>
  <conditionalFormatting sqref="CZ57:DB57">
    <cfRule type="containsBlanks" dxfId="2245" priority="2354">
      <formula>LEN(TRIM(CZ57))=0</formula>
    </cfRule>
  </conditionalFormatting>
  <conditionalFormatting sqref="CZ57:DA57">
    <cfRule type="cellIs" dxfId="2244" priority="2353" operator="notEqual">
      <formula>115</formula>
    </cfRule>
  </conditionalFormatting>
  <conditionalFormatting sqref="C60:E60">
    <cfRule type="containsBlanks" dxfId="2243" priority="2352">
      <formula>LEN(TRIM(C60))=0</formula>
    </cfRule>
  </conditionalFormatting>
  <conditionalFormatting sqref="I60">
    <cfRule type="containsBlanks" dxfId="2242" priority="2351">
      <formula>LEN(TRIM(I60))=0</formula>
    </cfRule>
  </conditionalFormatting>
  <conditionalFormatting sqref="C60:D60">
    <cfRule type="cellIs" dxfId="2241" priority="2350" operator="notEqual">
      <formula>115</formula>
    </cfRule>
  </conditionalFormatting>
  <conditionalFormatting sqref="F60:H60">
    <cfRule type="containsBlanks" dxfId="2240" priority="2349">
      <formula>LEN(TRIM(F60))=0</formula>
    </cfRule>
  </conditionalFormatting>
  <conditionalFormatting sqref="F60:G60">
    <cfRule type="cellIs" dxfId="2239" priority="2348" operator="notEqual">
      <formula>115</formula>
    </cfRule>
  </conditionalFormatting>
  <conditionalFormatting sqref="J60:L60">
    <cfRule type="containsBlanks" dxfId="2238" priority="2347">
      <formula>LEN(TRIM(J60))=0</formula>
    </cfRule>
  </conditionalFormatting>
  <conditionalFormatting sqref="P60">
    <cfRule type="containsBlanks" dxfId="2237" priority="2346">
      <formula>LEN(TRIM(P60))=0</formula>
    </cfRule>
  </conditionalFormatting>
  <conditionalFormatting sqref="J60:K60">
    <cfRule type="cellIs" dxfId="2236" priority="2345" operator="notEqual">
      <formula>115</formula>
    </cfRule>
  </conditionalFormatting>
  <conditionalFormatting sqref="M60:O60">
    <cfRule type="containsBlanks" dxfId="2235" priority="2344">
      <formula>LEN(TRIM(M60))=0</formula>
    </cfRule>
  </conditionalFormatting>
  <conditionalFormatting sqref="M60:N60">
    <cfRule type="cellIs" dxfId="2234" priority="2343" operator="notEqual">
      <formula>115</formula>
    </cfRule>
  </conditionalFormatting>
  <conditionalFormatting sqref="Q60:S60">
    <cfRule type="containsBlanks" dxfId="2233" priority="2342">
      <formula>LEN(TRIM(Q60))=0</formula>
    </cfRule>
  </conditionalFormatting>
  <conditionalFormatting sqref="W60">
    <cfRule type="containsBlanks" dxfId="2232" priority="2341">
      <formula>LEN(TRIM(W60))=0</formula>
    </cfRule>
  </conditionalFormatting>
  <conditionalFormatting sqref="Q60:R60">
    <cfRule type="cellIs" dxfId="2231" priority="2340" operator="notEqual">
      <formula>115</formula>
    </cfRule>
  </conditionalFormatting>
  <conditionalFormatting sqref="T60:V60">
    <cfRule type="containsBlanks" dxfId="2230" priority="2339">
      <formula>LEN(TRIM(T60))=0</formula>
    </cfRule>
  </conditionalFormatting>
  <conditionalFormatting sqref="T60:U60">
    <cfRule type="cellIs" dxfId="2229" priority="2338" operator="notEqual">
      <formula>115</formula>
    </cfRule>
  </conditionalFormatting>
  <conditionalFormatting sqref="X60:Y60">
    <cfRule type="containsBlanks" dxfId="2228" priority="2337">
      <formula>LEN(TRIM(X60))=0</formula>
    </cfRule>
  </conditionalFormatting>
  <conditionalFormatting sqref="AD60">
    <cfRule type="containsBlanks" dxfId="2227" priority="2336">
      <formula>LEN(TRIM(AD60))=0</formula>
    </cfRule>
  </conditionalFormatting>
  <conditionalFormatting sqref="X60:Y60">
    <cfRule type="cellIs" dxfId="2226" priority="2335" operator="notEqual">
      <formula>115</formula>
    </cfRule>
  </conditionalFormatting>
  <conditionalFormatting sqref="AA60:AC60">
    <cfRule type="containsBlanks" dxfId="2225" priority="2334">
      <formula>LEN(TRIM(AA60))=0</formula>
    </cfRule>
  </conditionalFormatting>
  <conditionalFormatting sqref="AA60:AB60">
    <cfRule type="cellIs" dxfId="2224" priority="2333" operator="notEqual">
      <formula>115</formula>
    </cfRule>
  </conditionalFormatting>
  <conditionalFormatting sqref="AE60:AF60">
    <cfRule type="containsBlanks" dxfId="2223" priority="2332">
      <formula>LEN(TRIM(AE60))=0</formula>
    </cfRule>
  </conditionalFormatting>
  <conditionalFormatting sqref="AK60">
    <cfRule type="containsBlanks" dxfId="2222" priority="2331">
      <formula>LEN(TRIM(AK60))=0</formula>
    </cfRule>
  </conditionalFormatting>
  <conditionalFormatting sqref="AE60:AF60">
    <cfRule type="cellIs" dxfId="2221" priority="2330" operator="notEqual">
      <formula>115</formula>
    </cfRule>
  </conditionalFormatting>
  <conditionalFormatting sqref="AH60:AJ60">
    <cfRule type="containsBlanks" dxfId="2220" priority="2329">
      <formula>LEN(TRIM(AH60))=0</formula>
    </cfRule>
  </conditionalFormatting>
  <conditionalFormatting sqref="AH60:AI60">
    <cfRule type="cellIs" dxfId="2219" priority="2328" operator="notEqual">
      <formula>115</formula>
    </cfRule>
  </conditionalFormatting>
  <conditionalFormatting sqref="AL60:AM60">
    <cfRule type="containsBlanks" dxfId="2218" priority="2327">
      <formula>LEN(TRIM(AL60))=0</formula>
    </cfRule>
  </conditionalFormatting>
  <conditionalFormatting sqref="AR60">
    <cfRule type="containsBlanks" dxfId="2217" priority="2326">
      <formula>LEN(TRIM(AR60))=0</formula>
    </cfRule>
  </conditionalFormatting>
  <conditionalFormatting sqref="AL60:AM60">
    <cfRule type="cellIs" dxfId="2216" priority="2325" operator="notEqual">
      <formula>115</formula>
    </cfRule>
  </conditionalFormatting>
  <conditionalFormatting sqref="AO60:AQ60">
    <cfRule type="containsBlanks" dxfId="2215" priority="2324">
      <formula>LEN(TRIM(AO60))=0</formula>
    </cfRule>
  </conditionalFormatting>
  <conditionalFormatting sqref="AO60:AP60">
    <cfRule type="cellIs" dxfId="2214" priority="2323" operator="notEqual">
      <formula>115</formula>
    </cfRule>
  </conditionalFormatting>
  <conditionalFormatting sqref="AS60:AT60">
    <cfRule type="containsBlanks" dxfId="2213" priority="2322">
      <formula>LEN(TRIM(AS60))=0</formula>
    </cfRule>
  </conditionalFormatting>
  <conditionalFormatting sqref="AY60">
    <cfRule type="containsBlanks" dxfId="2212" priority="2321">
      <formula>LEN(TRIM(AY60))=0</formula>
    </cfRule>
  </conditionalFormatting>
  <conditionalFormatting sqref="AS60:AT60">
    <cfRule type="cellIs" dxfId="2211" priority="2320" operator="notEqual">
      <formula>115</formula>
    </cfRule>
  </conditionalFormatting>
  <conditionalFormatting sqref="AV60:AX60">
    <cfRule type="containsBlanks" dxfId="2210" priority="2319">
      <formula>LEN(TRIM(AV60))=0</formula>
    </cfRule>
  </conditionalFormatting>
  <conditionalFormatting sqref="AV60:AW60">
    <cfRule type="cellIs" dxfId="2209" priority="2318" operator="notEqual">
      <formula>115</formula>
    </cfRule>
  </conditionalFormatting>
  <conditionalFormatting sqref="AZ60:BA60">
    <cfRule type="containsBlanks" dxfId="2208" priority="2317">
      <formula>LEN(TRIM(AZ60))=0</formula>
    </cfRule>
  </conditionalFormatting>
  <conditionalFormatting sqref="BF60">
    <cfRule type="containsBlanks" dxfId="2207" priority="2316">
      <formula>LEN(TRIM(BF60))=0</formula>
    </cfRule>
  </conditionalFormatting>
  <conditionalFormatting sqref="AZ60:BA60">
    <cfRule type="cellIs" dxfId="2206" priority="2315" operator="notEqual">
      <formula>115</formula>
    </cfRule>
  </conditionalFormatting>
  <conditionalFormatting sqref="BC60:BE60">
    <cfRule type="containsBlanks" dxfId="2205" priority="2314">
      <formula>LEN(TRIM(BC60))=0</formula>
    </cfRule>
  </conditionalFormatting>
  <conditionalFormatting sqref="BC60:BD60">
    <cfRule type="cellIs" dxfId="2204" priority="2313" operator="notEqual">
      <formula>115</formula>
    </cfRule>
  </conditionalFormatting>
  <conditionalFormatting sqref="BG60:BH60">
    <cfRule type="containsBlanks" dxfId="2203" priority="2312">
      <formula>LEN(TRIM(BG60))=0</formula>
    </cfRule>
  </conditionalFormatting>
  <conditionalFormatting sqref="BM60">
    <cfRule type="containsBlanks" dxfId="2202" priority="2311">
      <formula>LEN(TRIM(BM60))=0</formula>
    </cfRule>
  </conditionalFormatting>
  <conditionalFormatting sqref="BG60:BH60">
    <cfRule type="cellIs" dxfId="2201" priority="2310" operator="notEqual">
      <formula>115</formula>
    </cfRule>
  </conditionalFormatting>
  <conditionalFormatting sqref="BJ60:BL60">
    <cfRule type="containsBlanks" dxfId="2200" priority="2309">
      <formula>LEN(TRIM(BJ60))=0</formula>
    </cfRule>
  </conditionalFormatting>
  <conditionalFormatting sqref="BJ60:BK60">
    <cfRule type="cellIs" dxfId="2199" priority="2308" operator="notEqual">
      <formula>115</formula>
    </cfRule>
  </conditionalFormatting>
  <conditionalFormatting sqref="BN60:BO60">
    <cfRule type="containsBlanks" dxfId="2198" priority="2307">
      <formula>LEN(TRIM(BN60))=0</formula>
    </cfRule>
  </conditionalFormatting>
  <conditionalFormatting sqref="BT60">
    <cfRule type="containsBlanks" dxfId="2197" priority="2306">
      <formula>LEN(TRIM(BT60))=0</formula>
    </cfRule>
  </conditionalFormatting>
  <conditionalFormatting sqref="BN60:BO60">
    <cfRule type="cellIs" dxfId="2196" priority="2305" operator="notEqual">
      <formula>115</formula>
    </cfRule>
  </conditionalFormatting>
  <conditionalFormatting sqref="BQ60:BS60">
    <cfRule type="containsBlanks" dxfId="2195" priority="2304">
      <formula>LEN(TRIM(BQ60))=0</formula>
    </cfRule>
  </conditionalFormatting>
  <conditionalFormatting sqref="BQ60:BR60">
    <cfRule type="cellIs" dxfId="2194" priority="2303" operator="notEqual">
      <formula>115</formula>
    </cfRule>
  </conditionalFormatting>
  <conditionalFormatting sqref="BU60:BV60">
    <cfRule type="containsBlanks" dxfId="2193" priority="2302">
      <formula>LEN(TRIM(BU60))=0</formula>
    </cfRule>
  </conditionalFormatting>
  <conditionalFormatting sqref="CA60">
    <cfRule type="containsBlanks" dxfId="2192" priority="2301">
      <formula>LEN(TRIM(CA60))=0</formula>
    </cfRule>
  </conditionalFormatting>
  <conditionalFormatting sqref="BU60:BV60">
    <cfRule type="cellIs" dxfId="2191" priority="2300" operator="notEqual">
      <formula>115</formula>
    </cfRule>
  </conditionalFormatting>
  <conditionalFormatting sqref="BX60:BZ60">
    <cfRule type="containsBlanks" dxfId="2190" priority="2299">
      <formula>LEN(TRIM(BX60))=0</formula>
    </cfRule>
  </conditionalFormatting>
  <conditionalFormatting sqref="BX60:BY60">
    <cfRule type="cellIs" dxfId="2189" priority="2298" operator="notEqual">
      <formula>115</formula>
    </cfRule>
  </conditionalFormatting>
  <conditionalFormatting sqref="CB60:CC60">
    <cfRule type="containsBlanks" dxfId="2188" priority="2297">
      <formula>LEN(TRIM(CB60))=0</formula>
    </cfRule>
  </conditionalFormatting>
  <conditionalFormatting sqref="CH60">
    <cfRule type="containsBlanks" dxfId="2187" priority="2296">
      <formula>LEN(TRIM(CH60))=0</formula>
    </cfRule>
  </conditionalFormatting>
  <conditionalFormatting sqref="CB60:CC60">
    <cfRule type="cellIs" dxfId="2186" priority="2295" operator="notEqual">
      <formula>115</formula>
    </cfRule>
  </conditionalFormatting>
  <conditionalFormatting sqref="CE60:CG60">
    <cfRule type="containsBlanks" dxfId="2185" priority="2294">
      <formula>LEN(TRIM(CE60))=0</formula>
    </cfRule>
  </conditionalFormatting>
  <conditionalFormatting sqref="CE60:CF60">
    <cfRule type="cellIs" dxfId="2184" priority="2293" operator="notEqual">
      <formula>115</formula>
    </cfRule>
  </conditionalFormatting>
  <conditionalFormatting sqref="CI60:CJ60">
    <cfRule type="containsBlanks" dxfId="2183" priority="2292">
      <formula>LEN(TRIM(CI60))=0</formula>
    </cfRule>
  </conditionalFormatting>
  <conditionalFormatting sqref="CO60">
    <cfRule type="containsBlanks" dxfId="2182" priority="2291">
      <formula>LEN(TRIM(CO60))=0</formula>
    </cfRule>
  </conditionalFormatting>
  <conditionalFormatting sqref="CI60:CJ60">
    <cfRule type="cellIs" dxfId="2181" priority="2290" operator="notEqual">
      <formula>115</formula>
    </cfRule>
  </conditionalFormatting>
  <conditionalFormatting sqref="CL60:CN60">
    <cfRule type="containsBlanks" dxfId="2180" priority="2289">
      <formula>LEN(TRIM(CL60))=0</formula>
    </cfRule>
  </conditionalFormatting>
  <conditionalFormatting sqref="CL60:CM60">
    <cfRule type="cellIs" dxfId="2179" priority="2288" operator="notEqual">
      <formula>115</formula>
    </cfRule>
  </conditionalFormatting>
  <conditionalFormatting sqref="CP60:CQ60">
    <cfRule type="containsBlanks" dxfId="2178" priority="2287">
      <formula>LEN(TRIM(CP60))=0</formula>
    </cfRule>
  </conditionalFormatting>
  <conditionalFormatting sqref="CV60">
    <cfRule type="containsBlanks" dxfId="2177" priority="2286">
      <formula>LEN(TRIM(CV60))=0</formula>
    </cfRule>
  </conditionalFormatting>
  <conditionalFormatting sqref="CP60:CQ60">
    <cfRule type="cellIs" dxfId="2176" priority="2285" operator="notEqual">
      <formula>115</formula>
    </cfRule>
  </conditionalFormatting>
  <conditionalFormatting sqref="CS60:CU60">
    <cfRule type="containsBlanks" dxfId="2175" priority="2284">
      <formula>LEN(TRIM(CS60))=0</formula>
    </cfRule>
  </conditionalFormatting>
  <conditionalFormatting sqref="CS60:CT60">
    <cfRule type="cellIs" dxfId="2174" priority="2283" operator="notEqual">
      <formula>115</formula>
    </cfRule>
  </conditionalFormatting>
  <conditionalFormatting sqref="CW60:CX60">
    <cfRule type="containsBlanks" dxfId="2173" priority="2282">
      <formula>LEN(TRIM(CW60))=0</formula>
    </cfRule>
  </conditionalFormatting>
  <conditionalFormatting sqref="DC60 DJ60 DQ60 DX60 EE60 EL60">
    <cfRule type="containsBlanks" dxfId="2172" priority="2281">
      <formula>LEN(TRIM(DC60))=0</formula>
    </cfRule>
  </conditionalFormatting>
  <conditionalFormatting sqref="CW60:CX60">
    <cfRule type="cellIs" dxfId="2171" priority="2280" operator="notEqual">
      <formula>115</formula>
    </cfRule>
  </conditionalFormatting>
  <conditionalFormatting sqref="CZ60:DB60">
    <cfRule type="containsBlanks" dxfId="2170" priority="2279">
      <formula>LEN(TRIM(CZ60))=0</formula>
    </cfRule>
  </conditionalFormatting>
  <conditionalFormatting sqref="CZ60:DA60">
    <cfRule type="cellIs" dxfId="2169" priority="2278" operator="notEqual">
      <formula>115</formula>
    </cfRule>
  </conditionalFormatting>
  <conditionalFormatting sqref="C63:E63">
    <cfRule type="containsBlanks" dxfId="2168" priority="2277">
      <formula>LEN(TRIM(C63))=0</formula>
    </cfRule>
  </conditionalFormatting>
  <conditionalFormatting sqref="I63">
    <cfRule type="containsBlanks" dxfId="2167" priority="2276">
      <formula>LEN(TRIM(I63))=0</formula>
    </cfRule>
  </conditionalFormatting>
  <conditionalFormatting sqref="C63:D63">
    <cfRule type="cellIs" dxfId="2166" priority="2275" operator="notEqual">
      <formula>115</formula>
    </cfRule>
  </conditionalFormatting>
  <conditionalFormatting sqref="F63:H63">
    <cfRule type="containsBlanks" dxfId="2165" priority="2274">
      <formula>LEN(TRIM(F63))=0</formula>
    </cfRule>
  </conditionalFormatting>
  <conditionalFormatting sqref="F63:G63">
    <cfRule type="cellIs" dxfId="2164" priority="2273" operator="notEqual">
      <formula>115</formula>
    </cfRule>
  </conditionalFormatting>
  <conditionalFormatting sqref="J63:L63">
    <cfRule type="containsBlanks" dxfId="2163" priority="2272">
      <formula>LEN(TRIM(J63))=0</formula>
    </cfRule>
  </conditionalFormatting>
  <conditionalFormatting sqref="P63">
    <cfRule type="containsBlanks" dxfId="2162" priority="2271">
      <formula>LEN(TRIM(P63))=0</formula>
    </cfRule>
  </conditionalFormatting>
  <conditionalFormatting sqref="J63:K63">
    <cfRule type="cellIs" dxfId="2161" priority="2270" operator="notEqual">
      <formula>115</formula>
    </cfRule>
  </conditionalFormatting>
  <conditionalFormatting sqref="M63:O63">
    <cfRule type="containsBlanks" dxfId="2160" priority="2269">
      <formula>LEN(TRIM(M63))=0</formula>
    </cfRule>
  </conditionalFormatting>
  <conditionalFormatting sqref="M63:N63">
    <cfRule type="cellIs" dxfId="2159" priority="2268" operator="notEqual">
      <formula>115</formula>
    </cfRule>
  </conditionalFormatting>
  <conditionalFormatting sqref="Q63:S63">
    <cfRule type="containsBlanks" dxfId="2158" priority="2267">
      <formula>LEN(TRIM(Q63))=0</formula>
    </cfRule>
  </conditionalFormatting>
  <conditionalFormatting sqref="W63">
    <cfRule type="containsBlanks" dxfId="2157" priority="2266">
      <formula>LEN(TRIM(W63))=0</formula>
    </cfRule>
  </conditionalFormatting>
  <conditionalFormatting sqref="Q63:R63">
    <cfRule type="cellIs" dxfId="2156" priority="2265" operator="notEqual">
      <formula>115</formula>
    </cfRule>
  </conditionalFormatting>
  <conditionalFormatting sqref="T63:V63">
    <cfRule type="containsBlanks" dxfId="2155" priority="2264">
      <formula>LEN(TRIM(T63))=0</formula>
    </cfRule>
  </conditionalFormatting>
  <conditionalFormatting sqref="T63:U63">
    <cfRule type="cellIs" dxfId="2154" priority="2263" operator="notEqual">
      <formula>115</formula>
    </cfRule>
  </conditionalFormatting>
  <conditionalFormatting sqref="X63:Y63">
    <cfRule type="containsBlanks" dxfId="2153" priority="2262">
      <formula>LEN(TRIM(X63))=0</formula>
    </cfRule>
  </conditionalFormatting>
  <conditionalFormatting sqref="AD63">
    <cfRule type="containsBlanks" dxfId="2152" priority="2261">
      <formula>LEN(TRIM(AD63))=0</formula>
    </cfRule>
  </conditionalFormatting>
  <conditionalFormatting sqref="X63:Y63">
    <cfRule type="cellIs" dxfId="2151" priority="2260" operator="notEqual">
      <formula>115</formula>
    </cfRule>
  </conditionalFormatting>
  <conditionalFormatting sqref="AA63:AC63">
    <cfRule type="containsBlanks" dxfId="2150" priority="2259">
      <formula>LEN(TRIM(AA63))=0</formula>
    </cfRule>
  </conditionalFormatting>
  <conditionalFormatting sqref="AA63:AB63">
    <cfRule type="cellIs" dxfId="2149" priority="2258" operator="notEqual">
      <formula>115</formula>
    </cfRule>
  </conditionalFormatting>
  <conditionalFormatting sqref="AE63:AF63">
    <cfRule type="containsBlanks" dxfId="2148" priority="2257">
      <formula>LEN(TRIM(AE63))=0</formula>
    </cfRule>
  </conditionalFormatting>
  <conditionalFormatting sqref="AK63">
    <cfRule type="containsBlanks" dxfId="2147" priority="2256">
      <formula>LEN(TRIM(AK63))=0</formula>
    </cfRule>
  </conditionalFormatting>
  <conditionalFormatting sqref="AE63:AF63">
    <cfRule type="cellIs" dxfId="2146" priority="2255" operator="notEqual">
      <formula>115</formula>
    </cfRule>
  </conditionalFormatting>
  <conditionalFormatting sqref="AH63:AJ63">
    <cfRule type="containsBlanks" dxfId="2145" priority="2254">
      <formula>LEN(TRIM(AH63))=0</formula>
    </cfRule>
  </conditionalFormatting>
  <conditionalFormatting sqref="AH63:AI63">
    <cfRule type="cellIs" dxfId="2144" priority="2253" operator="notEqual">
      <formula>115</formula>
    </cfRule>
  </conditionalFormatting>
  <conditionalFormatting sqref="AL63:AM63">
    <cfRule type="containsBlanks" dxfId="2143" priority="2252">
      <formula>LEN(TRIM(AL63))=0</formula>
    </cfRule>
  </conditionalFormatting>
  <conditionalFormatting sqref="AR63">
    <cfRule type="containsBlanks" dxfId="2142" priority="2251">
      <formula>LEN(TRIM(AR63))=0</formula>
    </cfRule>
  </conditionalFormatting>
  <conditionalFormatting sqref="AL63:AM63">
    <cfRule type="cellIs" dxfId="2141" priority="2250" operator="notEqual">
      <formula>115</formula>
    </cfRule>
  </conditionalFormatting>
  <conditionalFormatting sqref="AO63:AQ63">
    <cfRule type="containsBlanks" dxfId="2140" priority="2249">
      <formula>LEN(TRIM(AO63))=0</formula>
    </cfRule>
  </conditionalFormatting>
  <conditionalFormatting sqref="AO63:AP63">
    <cfRule type="cellIs" dxfId="2139" priority="2248" operator="notEqual">
      <formula>115</formula>
    </cfRule>
  </conditionalFormatting>
  <conditionalFormatting sqref="AS63:AT63">
    <cfRule type="containsBlanks" dxfId="2138" priority="2247">
      <formula>LEN(TRIM(AS63))=0</formula>
    </cfRule>
  </conditionalFormatting>
  <conditionalFormatting sqref="AY63">
    <cfRule type="containsBlanks" dxfId="2137" priority="2246">
      <formula>LEN(TRIM(AY63))=0</formula>
    </cfRule>
  </conditionalFormatting>
  <conditionalFormatting sqref="AS63:AT63">
    <cfRule type="cellIs" dxfId="2136" priority="2245" operator="notEqual">
      <formula>115</formula>
    </cfRule>
  </conditionalFormatting>
  <conditionalFormatting sqref="AV63:AX63">
    <cfRule type="containsBlanks" dxfId="2135" priority="2244">
      <formula>LEN(TRIM(AV63))=0</formula>
    </cfRule>
  </conditionalFormatting>
  <conditionalFormatting sqref="AV63:AW63">
    <cfRule type="cellIs" dxfId="2134" priority="2243" operator="notEqual">
      <formula>115</formula>
    </cfRule>
  </conditionalFormatting>
  <conditionalFormatting sqref="AZ63:BA63">
    <cfRule type="containsBlanks" dxfId="2133" priority="2242">
      <formula>LEN(TRIM(AZ63))=0</formula>
    </cfRule>
  </conditionalFormatting>
  <conditionalFormatting sqref="BF63">
    <cfRule type="containsBlanks" dxfId="2132" priority="2241">
      <formula>LEN(TRIM(BF63))=0</formula>
    </cfRule>
  </conditionalFormatting>
  <conditionalFormatting sqref="AZ63:BA63">
    <cfRule type="cellIs" dxfId="2131" priority="2240" operator="notEqual">
      <formula>115</formula>
    </cfRule>
  </conditionalFormatting>
  <conditionalFormatting sqref="BC63:BE63">
    <cfRule type="containsBlanks" dxfId="2130" priority="2239">
      <formula>LEN(TRIM(BC63))=0</formula>
    </cfRule>
  </conditionalFormatting>
  <conditionalFormatting sqref="BC63:BD63">
    <cfRule type="cellIs" dxfId="2129" priority="2238" operator="notEqual">
      <formula>115</formula>
    </cfRule>
  </conditionalFormatting>
  <conditionalFormatting sqref="BG63:BH63">
    <cfRule type="containsBlanks" dxfId="2128" priority="2237">
      <formula>LEN(TRIM(BG63))=0</formula>
    </cfRule>
  </conditionalFormatting>
  <conditionalFormatting sqref="BM63">
    <cfRule type="containsBlanks" dxfId="2127" priority="2236">
      <formula>LEN(TRIM(BM63))=0</formula>
    </cfRule>
  </conditionalFormatting>
  <conditionalFormatting sqref="BG63:BH63">
    <cfRule type="cellIs" dxfId="2126" priority="2235" operator="notEqual">
      <formula>115</formula>
    </cfRule>
  </conditionalFormatting>
  <conditionalFormatting sqref="BJ63:BL63">
    <cfRule type="containsBlanks" dxfId="2125" priority="2234">
      <formula>LEN(TRIM(BJ63))=0</formula>
    </cfRule>
  </conditionalFormatting>
  <conditionalFormatting sqref="BJ63:BK63">
    <cfRule type="cellIs" dxfId="2124" priority="2233" operator="notEqual">
      <formula>115</formula>
    </cfRule>
  </conditionalFormatting>
  <conditionalFormatting sqref="BN63:BO63">
    <cfRule type="containsBlanks" dxfId="2123" priority="2232">
      <formula>LEN(TRIM(BN63))=0</formula>
    </cfRule>
  </conditionalFormatting>
  <conditionalFormatting sqref="BT63">
    <cfRule type="containsBlanks" dxfId="2122" priority="2231">
      <formula>LEN(TRIM(BT63))=0</formula>
    </cfRule>
  </conditionalFormatting>
  <conditionalFormatting sqref="BN63:BO63">
    <cfRule type="cellIs" dxfId="2121" priority="2230" operator="notEqual">
      <formula>115</formula>
    </cfRule>
  </conditionalFormatting>
  <conditionalFormatting sqref="BQ63:BS63">
    <cfRule type="containsBlanks" dxfId="2120" priority="2229">
      <formula>LEN(TRIM(BQ63))=0</formula>
    </cfRule>
  </conditionalFormatting>
  <conditionalFormatting sqref="BQ63:BR63">
    <cfRule type="cellIs" dxfId="2119" priority="2228" operator="notEqual">
      <formula>115</formula>
    </cfRule>
  </conditionalFormatting>
  <conditionalFormatting sqref="BU63:BV63">
    <cfRule type="containsBlanks" dxfId="2118" priority="2227">
      <formula>LEN(TRIM(BU63))=0</formula>
    </cfRule>
  </conditionalFormatting>
  <conditionalFormatting sqref="CA63">
    <cfRule type="containsBlanks" dxfId="2117" priority="2226">
      <formula>LEN(TRIM(CA63))=0</formula>
    </cfRule>
  </conditionalFormatting>
  <conditionalFormatting sqref="BU63:BV63">
    <cfRule type="cellIs" dxfId="2116" priority="2225" operator="notEqual">
      <formula>115</formula>
    </cfRule>
  </conditionalFormatting>
  <conditionalFormatting sqref="BX63:BZ63">
    <cfRule type="containsBlanks" dxfId="2115" priority="2224">
      <formula>LEN(TRIM(BX63))=0</formula>
    </cfRule>
  </conditionalFormatting>
  <conditionalFormatting sqref="BX63:BY63">
    <cfRule type="cellIs" dxfId="2114" priority="2223" operator="notEqual">
      <formula>115</formula>
    </cfRule>
  </conditionalFormatting>
  <conditionalFormatting sqref="CB63:CC63">
    <cfRule type="containsBlanks" dxfId="2113" priority="2222">
      <formula>LEN(TRIM(CB63))=0</formula>
    </cfRule>
  </conditionalFormatting>
  <conditionalFormatting sqref="CH63">
    <cfRule type="containsBlanks" dxfId="2112" priority="2221">
      <formula>LEN(TRIM(CH63))=0</formula>
    </cfRule>
  </conditionalFormatting>
  <conditionalFormatting sqref="CB63:CC63">
    <cfRule type="cellIs" dxfId="2111" priority="2220" operator="notEqual">
      <formula>115</formula>
    </cfRule>
  </conditionalFormatting>
  <conditionalFormatting sqref="CE63:CG63">
    <cfRule type="containsBlanks" dxfId="2110" priority="2219">
      <formula>LEN(TRIM(CE63))=0</formula>
    </cfRule>
  </conditionalFormatting>
  <conditionalFormatting sqref="CE63:CF63">
    <cfRule type="cellIs" dxfId="2109" priority="2218" operator="notEqual">
      <formula>115</formula>
    </cfRule>
  </conditionalFormatting>
  <conditionalFormatting sqref="CI63:CJ63">
    <cfRule type="containsBlanks" dxfId="2108" priority="2217">
      <formula>LEN(TRIM(CI63))=0</formula>
    </cfRule>
  </conditionalFormatting>
  <conditionalFormatting sqref="CO63">
    <cfRule type="containsBlanks" dxfId="2107" priority="2216">
      <formula>LEN(TRIM(CO63))=0</formula>
    </cfRule>
  </conditionalFormatting>
  <conditionalFormatting sqref="CI63:CJ63">
    <cfRule type="cellIs" dxfId="2106" priority="2215" operator="notEqual">
      <formula>115</formula>
    </cfRule>
  </conditionalFormatting>
  <conditionalFormatting sqref="CL63:CN63">
    <cfRule type="containsBlanks" dxfId="2105" priority="2214">
      <formula>LEN(TRIM(CL63))=0</formula>
    </cfRule>
  </conditionalFormatting>
  <conditionalFormatting sqref="CL63:CM63">
    <cfRule type="cellIs" dxfId="2104" priority="2213" operator="notEqual">
      <formula>115</formula>
    </cfRule>
  </conditionalFormatting>
  <conditionalFormatting sqref="CP63:CQ63">
    <cfRule type="containsBlanks" dxfId="2103" priority="2212">
      <formula>LEN(TRIM(CP63))=0</formula>
    </cfRule>
  </conditionalFormatting>
  <conditionalFormatting sqref="CV63">
    <cfRule type="containsBlanks" dxfId="2102" priority="2211">
      <formula>LEN(TRIM(CV63))=0</formula>
    </cfRule>
  </conditionalFormatting>
  <conditionalFormatting sqref="CP63:CQ63">
    <cfRule type="cellIs" dxfId="2101" priority="2210" operator="notEqual">
      <formula>115</formula>
    </cfRule>
  </conditionalFormatting>
  <conditionalFormatting sqref="CS63:CU63">
    <cfRule type="containsBlanks" dxfId="2100" priority="2209">
      <formula>LEN(TRIM(CS63))=0</formula>
    </cfRule>
  </conditionalFormatting>
  <conditionalFormatting sqref="CS63:CT63">
    <cfRule type="cellIs" dxfId="2099" priority="2208" operator="notEqual">
      <formula>115</formula>
    </cfRule>
  </conditionalFormatting>
  <conditionalFormatting sqref="CW63:CX63">
    <cfRule type="containsBlanks" dxfId="2098" priority="2207">
      <formula>LEN(TRIM(CW63))=0</formula>
    </cfRule>
  </conditionalFormatting>
  <conditionalFormatting sqref="DC63 DJ63 DQ63 DX63 EE63 EL63">
    <cfRule type="containsBlanks" dxfId="2097" priority="2206">
      <formula>LEN(TRIM(DC63))=0</formula>
    </cfRule>
  </conditionalFormatting>
  <conditionalFormatting sqref="CW63:CX63">
    <cfRule type="cellIs" dxfId="2096" priority="2205" operator="notEqual">
      <formula>115</formula>
    </cfRule>
  </conditionalFormatting>
  <conditionalFormatting sqref="CZ63:DB63">
    <cfRule type="containsBlanks" dxfId="2095" priority="2204">
      <formula>LEN(TRIM(CZ63))=0</formula>
    </cfRule>
  </conditionalFormatting>
  <conditionalFormatting sqref="CZ63:DA63">
    <cfRule type="cellIs" dxfId="2094" priority="2203" operator="notEqual">
      <formula>115</formula>
    </cfRule>
  </conditionalFormatting>
  <conditionalFormatting sqref="C66:E66">
    <cfRule type="containsBlanks" dxfId="2093" priority="2202">
      <formula>LEN(TRIM(C66))=0</formula>
    </cfRule>
  </conditionalFormatting>
  <conditionalFormatting sqref="I66">
    <cfRule type="containsBlanks" dxfId="2092" priority="2201">
      <formula>LEN(TRIM(I66))=0</formula>
    </cfRule>
  </conditionalFormatting>
  <conditionalFormatting sqref="C66:D66">
    <cfRule type="cellIs" dxfId="2091" priority="2200" operator="notEqual">
      <formula>115</formula>
    </cfRule>
  </conditionalFormatting>
  <conditionalFormatting sqref="F66:H66">
    <cfRule type="containsBlanks" dxfId="2090" priority="2199">
      <formula>LEN(TRIM(F66))=0</formula>
    </cfRule>
  </conditionalFormatting>
  <conditionalFormatting sqref="F66:G66">
    <cfRule type="cellIs" dxfId="2089" priority="2198" operator="notEqual">
      <formula>115</formula>
    </cfRule>
  </conditionalFormatting>
  <conditionalFormatting sqref="J66:L66">
    <cfRule type="containsBlanks" dxfId="2088" priority="2197">
      <formula>LEN(TRIM(J66))=0</formula>
    </cfRule>
  </conditionalFormatting>
  <conditionalFormatting sqref="P66">
    <cfRule type="containsBlanks" dxfId="2087" priority="2196">
      <formula>LEN(TRIM(P66))=0</formula>
    </cfRule>
  </conditionalFormatting>
  <conditionalFormatting sqref="J66:K66">
    <cfRule type="cellIs" dxfId="2086" priority="2195" operator="notEqual">
      <formula>115</formula>
    </cfRule>
  </conditionalFormatting>
  <conditionalFormatting sqref="M66:O66">
    <cfRule type="containsBlanks" dxfId="2085" priority="2194">
      <formula>LEN(TRIM(M66))=0</formula>
    </cfRule>
  </conditionalFormatting>
  <conditionalFormatting sqref="M66:N66">
    <cfRule type="cellIs" dxfId="2084" priority="2193" operator="notEqual">
      <formula>115</formula>
    </cfRule>
  </conditionalFormatting>
  <conditionalFormatting sqref="Q66:S66">
    <cfRule type="containsBlanks" dxfId="2083" priority="2192">
      <formula>LEN(TRIM(Q66))=0</formula>
    </cfRule>
  </conditionalFormatting>
  <conditionalFormatting sqref="W66">
    <cfRule type="containsBlanks" dxfId="2082" priority="2191">
      <formula>LEN(TRIM(W66))=0</formula>
    </cfRule>
  </conditionalFormatting>
  <conditionalFormatting sqref="Q66:R66">
    <cfRule type="cellIs" dxfId="2081" priority="2190" operator="notEqual">
      <formula>115</formula>
    </cfRule>
  </conditionalFormatting>
  <conditionalFormatting sqref="T66:V66">
    <cfRule type="containsBlanks" dxfId="2080" priority="2189">
      <formula>LEN(TRIM(T66))=0</formula>
    </cfRule>
  </conditionalFormatting>
  <conditionalFormatting sqref="T66:U66">
    <cfRule type="cellIs" dxfId="2079" priority="2188" operator="notEqual">
      <formula>115</formula>
    </cfRule>
  </conditionalFormatting>
  <conditionalFormatting sqref="X66:Y66">
    <cfRule type="containsBlanks" dxfId="2078" priority="2187">
      <formula>LEN(TRIM(X66))=0</formula>
    </cfRule>
  </conditionalFormatting>
  <conditionalFormatting sqref="AD66">
    <cfRule type="containsBlanks" dxfId="2077" priority="2186">
      <formula>LEN(TRIM(AD66))=0</formula>
    </cfRule>
  </conditionalFormatting>
  <conditionalFormatting sqref="X66:Y66">
    <cfRule type="cellIs" dxfId="2076" priority="2185" operator="notEqual">
      <formula>115</formula>
    </cfRule>
  </conditionalFormatting>
  <conditionalFormatting sqref="AA66:AC66">
    <cfRule type="containsBlanks" dxfId="2075" priority="2184">
      <formula>LEN(TRIM(AA66))=0</formula>
    </cfRule>
  </conditionalFormatting>
  <conditionalFormatting sqref="AA66:AB66">
    <cfRule type="cellIs" dxfId="2074" priority="2183" operator="notEqual">
      <formula>115</formula>
    </cfRule>
  </conditionalFormatting>
  <conditionalFormatting sqref="AE66:AF66">
    <cfRule type="containsBlanks" dxfId="2073" priority="2182">
      <formula>LEN(TRIM(AE66))=0</formula>
    </cfRule>
  </conditionalFormatting>
  <conditionalFormatting sqref="AK66">
    <cfRule type="containsBlanks" dxfId="2072" priority="2181">
      <formula>LEN(TRIM(AK66))=0</formula>
    </cfRule>
  </conditionalFormatting>
  <conditionalFormatting sqref="AE66:AF66">
    <cfRule type="cellIs" dxfId="2071" priority="2180" operator="notEqual">
      <formula>115</formula>
    </cfRule>
  </conditionalFormatting>
  <conditionalFormatting sqref="AH66:AJ66">
    <cfRule type="containsBlanks" dxfId="2070" priority="2179">
      <formula>LEN(TRIM(AH66))=0</formula>
    </cfRule>
  </conditionalFormatting>
  <conditionalFormatting sqref="AH66:AI66">
    <cfRule type="cellIs" dxfId="2069" priority="2178" operator="notEqual">
      <formula>115</formula>
    </cfRule>
  </conditionalFormatting>
  <conditionalFormatting sqref="AL66:AM66">
    <cfRule type="containsBlanks" dxfId="2068" priority="2177">
      <formula>LEN(TRIM(AL66))=0</formula>
    </cfRule>
  </conditionalFormatting>
  <conditionalFormatting sqref="AR66">
    <cfRule type="containsBlanks" dxfId="2067" priority="2176">
      <formula>LEN(TRIM(AR66))=0</formula>
    </cfRule>
  </conditionalFormatting>
  <conditionalFormatting sqref="AL66:AM66">
    <cfRule type="cellIs" dxfId="2066" priority="2175" operator="notEqual">
      <formula>115</formula>
    </cfRule>
  </conditionalFormatting>
  <conditionalFormatting sqref="AO66:AQ66">
    <cfRule type="containsBlanks" dxfId="2065" priority="2174">
      <formula>LEN(TRIM(AO66))=0</formula>
    </cfRule>
  </conditionalFormatting>
  <conditionalFormatting sqref="AO66:AP66">
    <cfRule type="cellIs" dxfId="2064" priority="2173" operator="notEqual">
      <formula>115</formula>
    </cfRule>
  </conditionalFormatting>
  <conditionalFormatting sqref="AS66:AT66">
    <cfRule type="containsBlanks" dxfId="2063" priority="2172">
      <formula>LEN(TRIM(AS66))=0</formula>
    </cfRule>
  </conditionalFormatting>
  <conditionalFormatting sqref="AY66">
    <cfRule type="containsBlanks" dxfId="2062" priority="2171">
      <formula>LEN(TRIM(AY66))=0</formula>
    </cfRule>
  </conditionalFormatting>
  <conditionalFormatting sqref="AS66:AT66">
    <cfRule type="cellIs" dxfId="2061" priority="2170" operator="notEqual">
      <formula>115</formula>
    </cfRule>
  </conditionalFormatting>
  <conditionalFormatting sqref="AV66:AX66">
    <cfRule type="containsBlanks" dxfId="2060" priority="2169">
      <formula>LEN(TRIM(AV66))=0</formula>
    </cfRule>
  </conditionalFormatting>
  <conditionalFormatting sqref="AV66:AW66">
    <cfRule type="cellIs" dxfId="2059" priority="2168" operator="notEqual">
      <formula>115</formula>
    </cfRule>
  </conditionalFormatting>
  <conditionalFormatting sqref="AZ66:BA66">
    <cfRule type="containsBlanks" dxfId="2058" priority="2167">
      <formula>LEN(TRIM(AZ66))=0</formula>
    </cfRule>
  </conditionalFormatting>
  <conditionalFormatting sqref="BF66">
    <cfRule type="containsBlanks" dxfId="2057" priority="2166">
      <formula>LEN(TRIM(BF66))=0</formula>
    </cfRule>
  </conditionalFormatting>
  <conditionalFormatting sqref="AZ66:BA66">
    <cfRule type="cellIs" dxfId="2056" priority="2165" operator="notEqual">
      <formula>115</formula>
    </cfRule>
  </conditionalFormatting>
  <conditionalFormatting sqref="BC66:BE66">
    <cfRule type="containsBlanks" dxfId="2055" priority="2164">
      <formula>LEN(TRIM(BC66))=0</formula>
    </cfRule>
  </conditionalFormatting>
  <conditionalFormatting sqref="BC66:BD66">
    <cfRule type="cellIs" dxfId="2054" priority="2163" operator="notEqual">
      <formula>115</formula>
    </cfRule>
  </conditionalFormatting>
  <conditionalFormatting sqref="BG66:BH66">
    <cfRule type="containsBlanks" dxfId="2053" priority="2162">
      <formula>LEN(TRIM(BG66))=0</formula>
    </cfRule>
  </conditionalFormatting>
  <conditionalFormatting sqref="BM66">
    <cfRule type="containsBlanks" dxfId="2052" priority="2161">
      <formula>LEN(TRIM(BM66))=0</formula>
    </cfRule>
  </conditionalFormatting>
  <conditionalFormatting sqref="BG66:BH66">
    <cfRule type="cellIs" dxfId="2051" priority="2160" operator="notEqual">
      <formula>115</formula>
    </cfRule>
  </conditionalFormatting>
  <conditionalFormatting sqref="BJ66:BL66">
    <cfRule type="containsBlanks" dxfId="2050" priority="2159">
      <formula>LEN(TRIM(BJ66))=0</formula>
    </cfRule>
  </conditionalFormatting>
  <conditionalFormatting sqref="BJ66:BK66">
    <cfRule type="cellIs" dxfId="2049" priority="2158" operator="notEqual">
      <formula>115</formula>
    </cfRule>
  </conditionalFormatting>
  <conditionalFormatting sqref="BN66:BO66">
    <cfRule type="containsBlanks" dxfId="2048" priority="2157">
      <formula>LEN(TRIM(BN66))=0</formula>
    </cfRule>
  </conditionalFormatting>
  <conditionalFormatting sqref="BT66">
    <cfRule type="containsBlanks" dxfId="2047" priority="2156">
      <formula>LEN(TRIM(BT66))=0</formula>
    </cfRule>
  </conditionalFormatting>
  <conditionalFormatting sqref="BN66:BO66">
    <cfRule type="cellIs" dxfId="2046" priority="2155" operator="notEqual">
      <formula>115</formula>
    </cfRule>
  </conditionalFormatting>
  <conditionalFormatting sqref="BQ66:BS66">
    <cfRule type="containsBlanks" dxfId="2045" priority="2154">
      <formula>LEN(TRIM(BQ66))=0</formula>
    </cfRule>
  </conditionalFormatting>
  <conditionalFormatting sqref="BQ66:BR66">
    <cfRule type="cellIs" dxfId="2044" priority="2153" operator="notEqual">
      <formula>115</formula>
    </cfRule>
  </conditionalFormatting>
  <conditionalFormatting sqref="BU66:BV66">
    <cfRule type="containsBlanks" dxfId="2043" priority="2152">
      <formula>LEN(TRIM(BU66))=0</formula>
    </cfRule>
  </conditionalFormatting>
  <conditionalFormatting sqref="CA66">
    <cfRule type="containsBlanks" dxfId="2042" priority="2151">
      <formula>LEN(TRIM(CA66))=0</formula>
    </cfRule>
  </conditionalFormatting>
  <conditionalFormatting sqref="BU66:BV66">
    <cfRule type="cellIs" dxfId="2041" priority="2150" operator="notEqual">
      <formula>115</formula>
    </cfRule>
  </conditionalFormatting>
  <conditionalFormatting sqref="BX66:BZ66">
    <cfRule type="containsBlanks" dxfId="2040" priority="2149">
      <formula>LEN(TRIM(BX66))=0</formula>
    </cfRule>
  </conditionalFormatting>
  <conditionalFormatting sqref="BX66:BY66">
    <cfRule type="cellIs" dxfId="2039" priority="2148" operator="notEqual">
      <formula>115</formula>
    </cfRule>
  </conditionalFormatting>
  <conditionalFormatting sqref="CB66:CC66">
    <cfRule type="containsBlanks" dxfId="2038" priority="2147">
      <formula>LEN(TRIM(CB66))=0</formula>
    </cfRule>
  </conditionalFormatting>
  <conditionalFormatting sqref="CH66">
    <cfRule type="containsBlanks" dxfId="2037" priority="2146">
      <formula>LEN(TRIM(CH66))=0</formula>
    </cfRule>
  </conditionalFormatting>
  <conditionalFormatting sqref="CB66:CC66">
    <cfRule type="cellIs" dxfId="2036" priority="2145" operator="notEqual">
      <formula>115</formula>
    </cfRule>
  </conditionalFormatting>
  <conditionalFormatting sqref="CE66:CG66">
    <cfRule type="containsBlanks" dxfId="2035" priority="2144">
      <formula>LEN(TRIM(CE66))=0</formula>
    </cfRule>
  </conditionalFormatting>
  <conditionalFormatting sqref="CE66:CF66">
    <cfRule type="cellIs" dxfId="2034" priority="2143" operator="notEqual">
      <formula>115</formula>
    </cfRule>
  </conditionalFormatting>
  <conditionalFormatting sqref="CI66:CJ66">
    <cfRule type="containsBlanks" dxfId="2033" priority="2142">
      <formula>LEN(TRIM(CI66))=0</formula>
    </cfRule>
  </conditionalFormatting>
  <conditionalFormatting sqref="CO66">
    <cfRule type="containsBlanks" dxfId="2032" priority="2141">
      <formula>LEN(TRIM(CO66))=0</formula>
    </cfRule>
  </conditionalFormatting>
  <conditionalFormatting sqref="CI66:CJ66">
    <cfRule type="cellIs" dxfId="2031" priority="2140" operator="notEqual">
      <formula>115</formula>
    </cfRule>
  </conditionalFormatting>
  <conditionalFormatting sqref="CL66:CN66">
    <cfRule type="containsBlanks" dxfId="2030" priority="2139">
      <formula>LEN(TRIM(CL66))=0</formula>
    </cfRule>
  </conditionalFormatting>
  <conditionalFormatting sqref="CL66:CM66">
    <cfRule type="cellIs" dxfId="2029" priority="2138" operator="notEqual">
      <formula>115</formula>
    </cfRule>
  </conditionalFormatting>
  <conditionalFormatting sqref="CP66:CQ66">
    <cfRule type="containsBlanks" dxfId="2028" priority="2137">
      <formula>LEN(TRIM(CP66))=0</formula>
    </cfRule>
  </conditionalFormatting>
  <conditionalFormatting sqref="CV66">
    <cfRule type="containsBlanks" dxfId="2027" priority="2136">
      <formula>LEN(TRIM(CV66))=0</formula>
    </cfRule>
  </conditionalFormatting>
  <conditionalFormatting sqref="CP66:CQ66">
    <cfRule type="cellIs" dxfId="2026" priority="2135" operator="notEqual">
      <formula>115</formula>
    </cfRule>
  </conditionalFormatting>
  <conditionalFormatting sqref="CS66:CU66">
    <cfRule type="containsBlanks" dxfId="2025" priority="2134">
      <formula>LEN(TRIM(CS66))=0</formula>
    </cfRule>
  </conditionalFormatting>
  <conditionalFormatting sqref="CS66:CT66">
    <cfRule type="cellIs" dxfId="2024" priority="2133" operator="notEqual">
      <formula>115</formula>
    </cfRule>
  </conditionalFormatting>
  <conditionalFormatting sqref="CW66:CX66">
    <cfRule type="containsBlanks" dxfId="2023" priority="2132">
      <formula>LEN(TRIM(CW66))=0</formula>
    </cfRule>
  </conditionalFormatting>
  <conditionalFormatting sqref="DC66 DJ66 DQ66 DX66 EE66 EL66">
    <cfRule type="containsBlanks" dxfId="2022" priority="2131">
      <formula>LEN(TRIM(DC66))=0</formula>
    </cfRule>
  </conditionalFormatting>
  <conditionalFormatting sqref="CW66:CX66">
    <cfRule type="cellIs" dxfId="2021" priority="2130" operator="notEqual">
      <formula>115</formula>
    </cfRule>
  </conditionalFormatting>
  <conditionalFormatting sqref="CZ66:DB66">
    <cfRule type="containsBlanks" dxfId="2020" priority="2129">
      <formula>LEN(TRIM(CZ66))=0</formula>
    </cfRule>
  </conditionalFormatting>
  <conditionalFormatting sqref="CZ66:DA66">
    <cfRule type="cellIs" dxfId="2019" priority="2128" operator="notEqual">
      <formula>115</formula>
    </cfRule>
  </conditionalFormatting>
  <conditionalFormatting sqref="C69:E69">
    <cfRule type="containsBlanks" dxfId="2018" priority="2127">
      <formula>LEN(TRIM(C69))=0</formula>
    </cfRule>
  </conditionalFormatting>
  <conditionalFormatting sqref="I69">
    <cfRule type="containsBlanks" dxfId="2017" priority="2126">
      <formula>LEN(TRIM(I69))=0</formula>
    </cfRule>
  </conditionalFormatting>
  <conditionalFormatting sqref="C69:D69">
    <cfRule type="cellIs" dxfId="2016" priority="2125" operator="notEqual">
      <formula>115</formula>
    </cfRule>
  </conditionalFormatting>
  <conditionalFormatting sqref="F69:H69">
    <cfRule type="containsBlanks" dxfId="2015" priority="2124">
      <formula>LEN(TRIM(F69))=0</formula>
    </cfRule>
  </conditionalFormatting>
  <conditionalFormatting sqref="F69:G69">
    <cfRule type="cellIs" dxfId="2014" priority="2123" operator="notEqual">
      <formula>115</formula>
    </cfRule>
  </conditionalFormatting>
  <conditionalFormatting sqref="J69:L69">
    <cfRule type="containsBlanks" dxfId="2013" priority="2122">
      <formula>LEN(TRIM(J69))=0</formula>
    </cfRule>
  </conditionalFormatting>
  <conditionalFormatting sqref="P69">
    <cfRule type="containsBlanks" dxfId="2012" priority="2121">
      <formula>LEN(TRIM(P69))=0</formula>
    </cfRule>
  </conditionalFormatting>
  <conditionalFormatting sqref="J69:K69">
    <cfRule type="cellIs" dxfId="2011" priority="2120" operator="notEqual">
      <formula>115</formula>
    </cfRule>
  </conditionalFormatting>
  <conditionalFormatting sqref="M69:O69">
    <cfRule type="containsBlanks" dxfId="2010" priority="2119">
      <formula>LEN(TRIM(M69))=0</formula>
    </cfRule>
  </conditionalFormatting>
  <conditionalFormatting sqref="M69:N69">
    <cfRule type="cellIs" dxfId="2009" priority="2118" operator="notEqual">
      <formula>115</formula>
    </cfRule>
  </conditionalFormatting>
  <conditionalFormatting sqref="Q69:S69">
    <cfRule type="containsBlanks" dxfId="2008" priority="2117">
      <formula>LEN(TRIM(Q69))=0</formula>
    </cfRule>
  </conditionalFormatting>
  <conditionalFormatting sqref="W69">
    <cfRule type="containsBlanks" dxfId="2007" priority="2116">
      <formula>LEN(TRIM(W69))=0</formula>
    </cfRule>
  </conditionalFormatting>
  <conditionalFormatting sqref="Q69:R69">
    <cfRule type="cellIs" dxfId="2006" priority="2115" operator="notEqual">
      <formula>115</formula>
    </cfRule>
  </conditionalFormatting>
  <conditionalFormatting sqref="T69:V69">
    <cfRule type="containsBlanks" dxfId="2005" priority="2114">
      <formula>LEN(TRIM(T69))=0</formula>
    </cfRule>
  </conditionalFormatting>
  <conditionalFormatting sqref="T69:U69">
    <cfRule type="cellIs" dxfId="2004" priority="2113" operator="notEqual">
      <formula>115</formula>
    </cfRule>
  </conditionalFormatting>
  <conditionalFormatting sqref="X69:Y69">
    <cfRule type="containsBlanks" dxfId="2003" priority="2112">
      <formula>LEN(TRIM(X69))=0</formula>
    </cfRule>
  </conditionalFormatting>
  <conditionalFormatting sqref="AD69">
    <cfRule type="containsBlanks" dxfId="2002" priority="2111">
      <formula>LEN(TRIM(AD69))=0</formula>
    </cfRule>
  </conditionalFormatting>
  <conditionalFormatting sqref="X69:Y69">
    <cfRule type="cellIs" dxfId="2001" priority="2110" operator="notEqual">
      <formula>115</formula>
    </cfRule>
  </conditionalFormatting>
  <conditionalFormatting sqref="AA69:AC69">
    <cfRule type="containsBlanks" dxfId="2000" priority="2109">
      <formula>LEN(TRIM(AA69))=0</formula>
    </cfRule>
  </conditionalFormatting>
  <conditionalFormatting sqref="AA69:AB69">
    <cfRule type="cellIs" dxfId="1999" priority="2108" operator="notEqual">
      <formula>115</formula>
    </cfRule>
  </conditionalFormatting>
  <conditionalFormatting sqref="AE69:AF69">
    <cfRule type="containsBlanks" dxfId="1998" priority="2107">
      <formula>LEN(TRIM(AE69))=0</formula>
    </cfRule>
  </conditionalFormatting>
  <conditionalFormatting sqref="AK69">
    <cfRule type="containsBlanks" dxfId="1997" priority="2106">
      <formula>LEN(TRIM(AK69))=0</formula>
    </cfRule>
  </conditionalFormatting>
  <conditionalFormatting sqref="AE69:AF69">
    <cfRule type="cellIs" dxfId="1996" priority="2105" operator="notEqual">
      <formula>115</formula>
    </cfRule>
  </conditionalFormatting>
  <conditionalFormatting sqref="AH69:AJ69">
    <cfRule type="containsBlanks" dxfId="1995" priority="2104">
      <formula>LEN(TRIM(AH69))=0</formula>
    </cfRule>
  </conditionalFormatting>
  <conditionalFormatting sqref="AH69:AI69">
    <cfRule type="cellIs" dxfId="1994" priority="2103" operator="notEqual">
      <formula>115</formula>
    </cfRule>
  </conditionalFormatting>
  <conditionalFormatting sqref="AL69:AM69">
    <cfRule type="containsBlanks" dxfId="1993" priority="2102">
      <formula>LEN(TRIM(AL69))=0</formula>
    </cfRule>
  </conditionalFormatting>
  <conditionalFormatting sqref="AR69">
    <cfRule type="containsBlanks" dxfId="1992" priority="2101">
      <formula>LEN(TRIM(AR69))=0</formula>
    </cfRule>
  </conditionalFormatting>
  <conditionalFormatting sqref="AL69:AM69">
    <cfRule type="cellIs" dxfId="1991" priority="2100" operator="notEqual">
      <formula>115</formula>
    </cfRule>
  </conditionalFormatting>
  <conditionalFormatting sqref="AO69:AQ69">
    <cfRule type="containsBlanks" dxfId="1990" priority="2099">
      <formula>LEN(TRIM(AO69))=0</formula>
    </cfRule>
  </conditionalFormatting>
  <conditionalFormatting sqref="AO69:AP69">
    <cfRule type="cellIs" dxfId="1989" priority="2098" operator="notEqual">
      <formula>115</formula>
    </cfRule>
  </conditionalFormatting>
  <conditionalFormatting sqref="AS69:AT69">
    <cfRule type="containsBlanks" dxfId="1988" priority="2097">
      <formula>LEN(TRIM(AS69))=0</formula>
    </cfRule>
  </conditionalFormatting>
  <conditionalFormatting sqref="AY69">
    <cfRule type="containsBlanks" dxfId="1987" priority="2096">
      <formula>LEN(TRIM(AY69))=0</formula>
    </cfRule>
  </conditionalFormatting>
  <conditionalFormatting sqref="AS69:AT69">
    <cfRule type="cellIs" dxfId="1986" priority="2095" operator="notEqual">
      <formula>115</formula>
    </cfRule>
  </conditionalFormatting>
  <conditionalFormatting sqref="AV69:AX69">
    <cfRule type="containsBlanks" dxfId="1985" priority="2094">
      <formula>LEN(TRIM(AV69))=0</formula>
    </cfRule>
  </conditionalFormatting>
  <conditionalFormatting sqref="AV69:AW69">
    <cfRule type="cellIs" dxfId="1984" priority="2093" operator="notEqual">
      <formula>115</formula>
    </cfRule>
  </conditionalFormatting>
  <conditionalFormatting sqref="AZ69:BA69">
    <cfRule type="containsBlanks" dxfId="1983" priority="2092">
      <formula>LEN(TRIM(AZ69))=0</formula>
    </cfRule>
  </conditionalFormatting>
  <conditionalFormatting sqref="BF69">
    <cfRule type="containsBlanks" dxfId="1982" priority="2091">
      <formula>LEN(TRIM(BF69))=0</formula>
    </cfRule>
  </conditionalFormatting>
  <conditionalFormatting sqref="AZ69:BA69">
    <cfRule type="cellIs" dxfId="1981" priority="2090" operator="notEqual">
      <formula>115</formula>
    </cfRule>
  </conditionalFormatting>
  <conditionalFormatting sqref="BC69:BE69">
    <cfRule type="containsBlanks" dxfId="1980" priority="2089">
      <formula>LEN(TRIM(BC69))=0</formula>
    </cfRule>
  </conditionalFormatting>
  <conditionalFormatting sqref="BC69:BD69">
    <cfRule type="cellIs" dxfId="1979" priority="2088" operator="notEqual">
      <formula>115</formula>
    </cfRule>
  </conditionalFormatting>
  <conditionalFormatting sqref="BG69:BH69">
    <cfRule type="containsBlanks" dxfId="1978" priority="2087">
      <formula>LEN(TRIM(BG69))=0</formula>
    </cfRule>
  </conditionalFormatting>
  <conditionalFormatting sqref="BM69">
    <cfRule type="containsBlanks" dxfId="1977" priority="2086">
      <formula>LEN(TRIM(BM69))=0</formula>
    </cfRule>
  </conditionalFormatting>
  <conditionalFormatting sqref="BG69:BH69">
    <cfRule type="cellIs" dxfId="1976" priority="2085" operator="notEqual">
      <formula>115</formula>
    </cfRule>
  </conditionalFormatting>
  <conditionalFormatting sqref="BJ69:BL69">
    <cfRule type="containsBlanks" dxfId="1975" priority="2084">
      <formula>LEN(TRIM(BJ69))=0</formula>
    </cfRule>
  </conditionalFormatting>
  <conditionalFormatting sqref="BJ69:BK69">
    <cfRule type="cellIs" dxfId="1974" priority="2083" operator="notEqual">
      <formula>115</formula>
    </cfRule>
  </conditionalFormatting>
  <conditionalFormatting sqref="BN69:BO69">
    <cfRule type="containsBlanks" dxfId="1973" priority="2082">
      <formula>LEN(TRIM(BN69))=0</formula>
    </cfRule>
  </conditionalFormatting>
  <conditionalFormatting sqref="BT69">
    <cfRule type="containsBlanks" dxfId="1972" priority="2081">
      <formula>LEN(TRIM(BT69))=0</formula>
    </cfRule>
  </conditionalFormatting>
  <conditionalFormatting sqref="BN69:BO69">
    <cfRule type="cellIs" dxfId="1971" priority="2080" operator="notEqual">
      <formula>115</formula>
    </cfRule>
  </conditionalFormatting>
  <conditionalFormatting sqref="BQ69:BS69">
    <cfRule type="containsBlanks" dxfId="1970" priority="2079">
      <formula>LEN(TRIM(BQ69))=0</formula>
    </cfRule>
  </conditionalFormatting>
  <conditionalFormatting sqref="BQ69:BR69">
    <cfRule type="cellIs" dxfId="1969" priority="2078" operator="notEqual">
      <formula>115</formula>
    </cfRule>
  </conditionalFormatting>
  <conditionalFormatting sqref="BU69:BV69">
    <cfRule type="containsBlanks" dxfId="1968" priority="2077">
      <formula>LEN(TRIM(BU69))=0</formula>
    </cfRule>
  </conditionalFormatting>
  <conditionalFormatting sqref="CA69">
    <cfRule type="containsBlanks" dxfId="1967" priority="2076">
      <formula>LEN(TRIM(CA69))=0</formula>
    </cfRule>
  </conditionalFormatting>
  <conditionalFormatting sqref="BU69:BV69">
    <cfRule type="cellIs" dxfId="1966" priority="2075" operator="notEqual">
      <formula>115</formula>
    </cfRule>
  </conditionalFormatting>
  <conditionalFormatting sqref="BX69:BZ69">
    <cfRule type="containsBlanks" dxfId="1965" priority="2074">
      <formula>LEN(TRIM(BX69))=0</formula>
    </cfRule>
  </conditionalFormatting>
  <conditionalFormatting sqref="BX69:BY69">
    <cfRule type="cellIs" dxfId="1964" priority="2073" operator="notEqual">
      <formula>115</formula>
    </cfRule>
  </conditionalFormatting>
  <conditionalFormatting sqref="CB69:CC69">
    <cfRule type="containsBlanks" dxfId="1963" priority="2072">
      <formula>LEN(TRIM(CB69))=0</formula>
    </cfRule>
  </conditionalFormatting>
  <conditionalFormatting sqref="CH69">
    <cfRule type="containsBlanks" dxfId="1962" priority="2071">
      <formula>LEN(TRIM(CH69))=0</formula>
    </cfRule>
  </conditionalFormatting>
  <conditionalFormatting sqref="CB69:CC69">
    <cfRule type="cellIs" dxfId="1961" priority="2070" operator="notEqual">
      <formula>115</formula>
    </cfRule>
  </conditionalFormatting>
  <conditionalFormatting sqref="CE69:CG69">
    <cfRule type="containsBlanks" dxfId="1960" priority="2069">
      <formula>LEN(TRIM(CE69))=0</formula>
    </cfRule>
  </conditionalFormatting>
  <conditionalFormatting sqref="CE69:CF69">
    <cfRule type="cellIs" dxfId="1959" priority="2068" operator="notEqual">
      <formula>115</formula>
    </cfRule>
  </conditionalFormatting>
  <conditionalFormatting sqref="CI69:CJ69">
    <cfRule type="containsBlanks" dxfId="1958" priority="2067">
      <formula>LEN(TRIM(CI69))=0</formula>
    </cfRule>
  </conditionalFormatting>
  <conditionalFormatting sqref="CO69">
    <cfRule type="containsBlanks" dxfId="1957" priority="2066">
      <formula>LEN(TRIM(CO69))=0</formula>
    </cfRule>
  </conditionalFormatting>
  <conditionalFormatting sqref="CI69:CJ69">
    <cfRule type="cellIs" dxfId="1956" priority="2065" operator="notEqual">
      <formula>115</formula>
    </cfRule>
  </conditionalFormatting>
  <conditionalFormatting sqref="CL69:CN69">
    <cfRule type="containsBlanks" dxfId="1955" priority="2064">
      <formula>LEN(TRIM(CL69))=0</formula>
    </cfRule>
  </conditionalFormatting>
  <conditionalFormatting sqref="CL69:CM69">
    <cfRule type="cellIs" dxfId="1954" priority="2063" operator="notEqual">
      <formula>115</formula>
    </cfRule>
  </conditionalFormatting>
  <conditionalFormatting sqref="CP69:CQ69">
    <cfRule type="containsBlanks" dxfId="1953" priority="2062">
      <formula>LEN(TRIM(CP69))=0</formula>
    </cfRule>
  </conditionalFormatting>
  <conditionalFormatting sqref="CV69">
    <cfRule type="containsBlanks" dxfId="1952" priority="2061">
      <formula>LEN(TRIM(CV69))=0</formula>
    </cfRule>
  </conditionalFormatting>
  <conditionalFormatting sqref="CP69:CQ69">
    <cfRule type="cellIs" dxfId="1951" priority="2060" operator="notEqual">
      <formula>115</formula>
    </cfRule>
  </conditionalFormatting>
  <conditionalFormatting sqref="CS69:CU69">
    <cfRule type="containsBlanks" dxfId="1950" priority="2059">
      <formula>LEN(TRIM(CS69))=0</formula>
    </cfRule>
  </conditionalFormatting>
  <conditionalFormatting sqref="CS69:CT69">
    <cfRule type="cellIs" dxfId="1949" priority="2058" operator="notEqual">
      <formula>115</formula>
    </cfRule>
  </conditionalFormatting>
  <conditionalFormatting sqref="CW69:CX69">
    <cfRule type="containsBlanks" dxfId="1948" priority="2057">
      <formula>LEN(TRIM(CW69))=0</formula>
    </cfRule>
  </conditionalFormatting>
  <conditionalFormatting sqref="DC69 DJ69 DQ69 DX69 EE69 EL69">
    <cfRule type="containsBlanks" dxfId="1947" priority="2056">
      <formula>LEN(TRIM(DC69))=0</formula>
    </cfRule>
  </conditionalFormatting>
  <conditionalFormatting sqref="CW69:CX69">
    <cfRule type="cellIs" dxfId="1946" priority="2055" operator="notEqual">
      <formula>115</formula>
    </cfRule>
  </conditionalFormatting>
  <conditionalFormatting sqref="CZ69:DB69">
    <cfRule type="containsBlanks" dxfId="1945" priority="2054">
      <formula>LEN(TRIM(CZ69))=0</formula>
    </cfRule>
  </conditionalFormatting>
  <conditionalFormatting sqref="CZ69:DA69">
    <cfRule type="cellIs" dxfId="1944" priority="2053" operator="notEqual">
      <formula>115</formula>
    </cfRule>
  </conditionalFormatting>
  <conditionalFormatting sqref="C72:E72">
    <cfRule type="containsBlanks" dxfId="1943" priority="2052">
      <formula>LEN(TRIM(C72))=0</formula>
    </cfRule>
  </conditionalFormatting>
  <conditionalFormatting sqref="I72">
    <cfRule type="containsBlanks" dxfId="1942" priority="2051">
      <formula>LEN(TRIM(I72))=0</formula>
    </cfRule>
  </conditionalFormatting>
  <conditionalFormatting sqref="C72:D72">
    <cfRule type="cellIs" dxfId="1941" priority="2050" operator="notEqual">
      <formula>115</formula>
    </cfRule>
  </conditionalFormatting>
  <conditionalFormatting sqref="F72:H72">
    <cfRule type="containsBlanks" dxfId="1940" priority="2049">
      <formula>LEN(TRIM(F72))=0</formula>
    </cfRule>
  </conditionalFormatting>
  <conditionalFormatting sqref="F72:G72">
    <cfRule type="cellIs" dxfId="1939" priority="2048" operator="notEqual">
      <formula>115</formula>
    </cfRule>
  </conditionalFormatting>
  <conditionalFormatting sqref="J72:L72">
    <cfRule type="containsBlanks" dxfId="1938" priority="2047">
      <formula>LEN(TRIM(J72))=0</formula>
    </cfRule>
  </conditionalFormatting>
  <conditionalFormatting sqref="P72">
    <cfRule type="containsBlanks" dxfId="1937" priority="2046">
      <formula>LEN(TRIM(P72))=0</formula>
    </cfRule>
  </conditionalFormatting>
  <conditionalFormatting sqref="J72:K72">
    <cfRule type="cellIs" dxfId="1936" priority="2045" operator="notEqual">
      <formula>115</formula>
    </cfRule>
  </conditionalFormatting>
  <conditionalFormatting sqref="M72:O72">
    <cfRule type="containsBlanks" dxfId="1935" priority="2044">
      <formula>LEN(TRIM(M72))=0</formula>
    </cfRule>
  </conditionalFormatting>
  <conditionalFormatting sqref="M72:N72">
    <cfRule type="cellIs" dxfId="1934" priority="2043" operator="notEqual">
      <formula>115</formula>
    </cfRule>
  </conditionalFormatting>
  <conditionalFormatting sqref="Q72:S72">
    <cfRule type="containsBlanks" dxfId="1933" priority="2042">
      <formula>LEN(TRIM(Q72))=0</formula>
    </cfRule>
  </conditionalFormatting>
  <conditionalFormatting sqref="W72">
    <cfRule type="containsBlanks" dxfId="1932" priority="2041">
      <formula>LEN(TRIM(W72))=0</formula>
    </cfRule>
  </conditionalFormatting>
  <conditionalFormatting sqref="Q72:R72">
    <cfRule type="cellIs" dxfId="1931" priority="2040" operator="notEqual">
      <formula>115</formula>
    </cfRule>
  </conditionalFormatting>
  <conditionalFormatting sqref="T72:V72">
    <cfRule type="containsBlanks" dxfId="1930" priority="2039">
      <formula>LEN(TRIM(T72))=0</formula>
    </cfRule>
  </conditionalFormatting>
  <conditionalFormatting sqref="T72:U72">
    <cfRule type="cellIs" dxfId="1929" priority="2038" operator="notEqual">
      <formula>115</formula>
    </cfRule>
  </conditionalFormatting>
  <conditionalFormatting sqref="X72:Y72">
    <cfRule type="containsBlanks" dxfId="1928" priority="2037">
      <formula>LEN(TRIM(X72))=0</formula>
    </cfRule>
  </conditionalFormatting>
  <conditionalFormatting sqref="AD72">
    <cfRule type="containsBlanks" dxfId="1927" priority="2036">
      <formula>LEN(TRIM(AD72))=0</formula>
    </cfRule>
  </conditionalFormatting>
  <conditionalFormatting sqref="X72:Y72">
    <cfRule type="cellIs" dxfId="1926" priority="2035" operator="notEqual">
      <formula>115</formula>
    </cfRule>
  </conditionalFormatting>
  <conditionalFormatting sqref="AA72:AC72">
    <cfRule type="containsBlanks" dxfId="1925" priority="2034">
      <formula>LEN(TRIM(AA72))=0</formula>
    </cfRule>
  </conditionalFormatting>
  <conditionalFormatting sqref="AA72:AB72">
    <cfRule type="cellIs" dxfId="1924" priority="2033" operator="notEqual">
      <formula>115</formula>
    </cfRule>
  </conditionalFormatting>
  <conditionalFormatting sqref="AE72:AF72">
    <cfRule type="containsBlanks" dxfId="1923" priority="2032">
      <formula>LEN(TRIM(AE72))=0</formula>
    </cfRule>
  </conditionalFormatting>
  <conditionalFormatting sqref="AK72">
    <cfRule type="containsBlanks" dxfId="1922" priority="2031">
      <formula>LEN(TRIM(AK72))=0</formula>
    </cfRule>
  </conditionalFormatting>
  <conditionalFormatting sqref="AE72:AF72">
    <cfRule type="cellIs" dxfId="1921" priority="2030" operator="notEqual">
      <formula>115</formula>
    </cfRule>
  </conditionalFormatting>
  <conditionalFormatting sqref="AH72:AJ72">
    <cfRule type="containsBlanks" dxfId="1920" priority="2029">
      <formula>LEN(TRIM(AH72))=0</formula>
    </cfRule>
  </conditionalFormatting>
  <conditionalFormatting sqref="AH72:AI72">
    <cfRule type="cellIs" dxfId="1919" priority="2028" operator="notEqual">
      <formula>115</formula>
    </cfRule>
  </conditionalFormatting>
  <conditionalFormatting sqref="AL72:AM72">
    <cfRule type="containsBlanks" dxfId="1918" priority="2027">
      <formula>LEN(TRIM(AL72))=0</formula>
    </cfRule>
  </conditionalFormatting>
  <conditionalFormatting sqref="AR72">
    <cfRule type="containsBlanks" dxfId="1917" priority="2026">
      <formula>LEN(TRIM(AR72))=0</formula>
    </cfRule>
  </conditionalFormatting>
  <conditionalFormatting sqref="AL72:AM72">
    <cfRule type="cellIs" dxfId="1916" priority="2025" operator="notEqual">
      <formula>115</formula>
    </cfRule>
  </conditionalFormatting>
  <conditionalFormatting sqref="AO72:AQ72">
    <cfRule type="containsBlanks" dxfId="1915" priority="2024">
      <formula>LEN(TRIM(AO72))=0</formula>
    </cfRule>
  </conditionalFormatting>
  <conditionalFormatting sqref="AO72:AP72">
    <cfRule type="cellIs" dxfId="1914" priority="2023" operator="notEqual">
      <formula>115</formula>
    </cfRule>
  </conditionalFormatting>
  <conditionalFormatting sqref="AS72:AT72">
    <cfRule type="containsBlanks" dxfId="1913" priority="2022">
      <formula>LEN(TRIM(AS72))=0</formula>
    </cfRule>
  </conditionalFormatting>
  <conditionalFormatting sqref="AY72">
    <cfRule type="containsBlanks" dxfId="1912" priority="2021">
      <formula>LEN(TRIM(AY72))=0</formula>
    </cfRule>
  </conditionalFormatting>
  <conditionalFormatting sqref="AS72:AT72">
    <cfRule type="cellIs" dxfId="1911" priority="2020" operator="notEqual">
      <formula>115</formula>
    </cfRule>
  </conditionalFormatting>
  <conditionalFormatting sqref="AV72:AX72">
    <cfRule type="containsBlanks" dxfId="1910" priority="2019">
      <formula>LEN(TRIM(AV72))=0</formula>
    </cfRule>
  </conditionalFormatting>
  <conditionalFormatting sqref="AV72:AW72">
    <cfRule type="cellIs" dxfId="1909" priority="2018" operator="notEqual">
      <formula>115</formula>
    </cfRule>
  </conditionalFormatting>
  <conditionalFormatting sqref="AZ72:BA72">
    <cfRule type="containsBlanks" dxfId="1908" priority="2017">
      <formula>LEN(TRIM(AZ72))=0</formula>
    </cfRule>
  </conditionalFormatting>
  <conditionalFormatting sqref="BF72">
    <cfRule type="containsBlanks" dxfId="1907" priority="2016">
      <formula>LEN(TRIM(BF72))=0</formula>
    </cfRule>
  </conditionalFormatting>
  <conditionalFormatting sqref="AZ72:BA72">
    <cfRule type="cellIs" dxfId="1906" priority="2015" operator="notEqual">
      <formula>115</formula>
    </cfRule>
  </conditionalFormatting>
  <conditionalFormatting sqref="BC72:BE72">
    <cfRule type="containsBlanks" dxfId="1905" priority="2014">
      <formula>LEN(TRIM(BC72))=0</formula>
    </cfRule>
  </conditionalFormatting>
  <conditionalFormatting sqref="BC72:BD72">
    <cfRule type="cellIs" dxfId="1904" priority="2013" operator="notEqual">
      <formula>115</formula>
    </cfRule>
  </conditionalFormatting>
  <conditionalFormatting sqref="BG72:BH72">
    <cfRule type="containsBlanks" dxfId="1903" priority="2012">
      <formula>LEN(TRIM(BG72))=0</formula>
    </cfRule>
  </conditionalFormatting>
  <conditionalFormatting sqref="BM72">
    <cfRule type="containsBlanks" dxfId="1902" priority="2011">
      <formula>LEN(TRIM(BM72))=0</formula>
    </cfRule>
  </conditionalFormatting>
  <conditionalFormatting sqref="BG72:BH72">
    <cfRule type="cellIs" dxfId="1901" priority="2010" operator="notEqual">
      <formula>115</formula>
    </cfRule>
  </conditionalFormatting>
  <conditionalFormatting sqref="BJ72:BL72">
    <cfRule type="containsBlanks" dxfId="1900" priority="2009">
      <formula>LEN(TRIM(BJ72))=0</formula>
    </cfRule>
  </conditionalFormatting>
  <conditionalFormatting sqref="BJ72:BK72">
    <cfRule type="cellIs" dxfId="1899" priority="2008" operator="notEqual">
      <formula>115</formula>
    </cfRule>
  </conditionalFormatting>
  <conditionalFormatting sqref="BN72:BO72">
    <cfRule type="containsBlanks" dxfId="1898" priority="2007">
      <formula>LEN(TRIM(BN72))=0</formula>
    </cfRule>
  </conditionalFormatting>
  <conditionalFormatting sqref="BT72">
    <cfRule type="containsBlanks" dxfId="1897" priority="2006">
      <formula>LEN(TRIM(BT72))=0</formula>
    </cfRule>
  </conditionalFormatting>
  <conditionalFormatting sqref="BN72:BO72">
    <cfRule type="cellIs" dxfId="1896" priority="2005" operator="notEqual">
      <formula>115</formula>
    </cfRule>
  </conditionalFormatting>
  <conditionalFormatting sqref="BQ72:BS72">
    <cfRule type="containsBlanks" dxfId="1895" priority="2004">
      <formula>LEN(TRIM(BQ72))=0</formula>
    </cfRule>
  </conditionalFormatting>
  <conditionalFormatting sqref="BQ72:BR72">
    <cfRule type="cellIs" dxfId="1894" priority="2003" operator="notEqual">
      <formula>115</formula>
    </cfRule>
  </conditionalFormatting>
  <conditionalFormatting sqref="BU72:BV72">
    <cfRule type="containsBlanks" dxfId="1893" priority="2002">
      <formula>LEN(TRIM(BU72))=0</formula>
    </cfRule>
  </conditionalFormatting>
  <conditionalFormatting sqref="CA72">
    <cfRule type="containsBlanks" dxfId="1892" priority="2001">
      <formula>LEN(TRIM(CA72))=0</formula>
    </cfRule>
  </conditionalFormatting>
  <conditionalFormatting sqref="BU72:BV72">
    <cfRule type="cellIs" dxfId="1891" priority="2000" operator="notEqual">
      <formula>115</formula>
    </cfRule>
  </conditionalFormatting>
  <conditionalFormatting sqref="BX72:BZ72">
    <cfRule type="containsBlanks" dxfId="1890" priority="1999">
      <formula>LEN(TRIM(BX72))=0</formula>
    </cfRule>
  </conditionalFormatting>
  <conditionalFormatting sqref="BX72:BY72">
    <cfRule type="cellIs" dxfId="1889" priority="1998" operator="notEqual">
      <formula>115</formula>
    </cfRule>
  </conditionalFormatting>
  <conditionalFormatting sqref="CB72:CC72">
    <cfRule type="containsBlanks" dxfId="1888" priority="1997">
      <formula>LEN(TRIM(CB72))=0</formula>
    </cfRule>
  </conditionalFormatting>
  <conditionalFormatting sqref="CH72">
    <cfRule type="containsBlanks" dxfId="1887" priority="1996">
      <formula>LEN(TRIM(CH72))=0</formula>
    </cfRule>
  </conditionalFormatting>
  <conditionalFormatting sqref="CB72:CC72">
    <cfRule type="cellIs" dxfId="1886" priority="1995" operator="notEqual">
      <formula>115</formula>
    </cfRule>
  </conditionalFormatting>
  <conditionalFormatting sqref="CE72:CG72">
    <cfRule type="containsBlanks" dxfId="1885" priority="1994">
      <formula>LEN(TRIM(CE72))=0</formula>
    </cfRule>
  </conditionalFormatting>
  <conditionalFormatting sqref="CE72:CF72">
    <cfRule type="cellIs" dxfId="1884" priority="1993" operator="notEqual">
      <formula>115</formula>
    </cfRule>
  </conditionalFormatting>
  <conditionalFormatting sqref="CI72:CJ72">
    <cfRule type="containsBlanks" dxfId="1883" priority="1992">
      <formula>LEN(TRIM(CI72))=0</formula>
    </cfRule>
  </conditionalFormatting>
  <conditionalFormatting sqref="CO72">
    <cfRule type="containsBlanks" dxfId="1882" priority="1991">
      <formula>LEN(TRIM(CO72))=0</formula>
    </cfRule>
  </conditionalFormatting>
  <conditionalFormatting sqref="CI72:CJ72">
    <cfRule type="cellIs" dxfId="1881" priority="1990" operator="notEqual">
      <formula>115</formula>
    </cfRule>
  </conditionalFormatting>
  <conditionalFormatting sqref="CL72:CN72">
    <cfRule type="containsBlanks" dxfId="1880" priority="1989">
      <formula>LEN(TRIM(CL72))=0</formula>
    </cfRule>
  </conditionalFormatting>
  <conditionalFormatting sqref="CL72:CM72">
    <cfRule type="cellIs" dxfId="1879" priority="1988" operator="notEqual">
      <formula>115</formula>
    </cfRule>
  </conditionalFormatting>
  <conditionalFormatting sqref="CP72:CQ72">
    <cfRule type="containsBlanks" dxfId="1878" priority="1987">
      <formula>LEN(TRIM(CP72))=0</formula>
    </cfRule>
  </conditionalFormatting>
  <conditionalFormatting sqref="CV72">
    <cfRule type="containsBlanks" dxfId="1877" priority="1986">
      <formula>LEN(TRIM(CV72))=0</formula>
    </cfRule>
  </conditionalFormatting>
  <conditionalFormatting sqref="CP72:CQ72">
    <cfRule type="cellIs" dxfId="1876" priority="1985" operator="notEqual">
      <formula>115</formula>
    </cfRule>
  </conditionalFormatting>
  <conditionalFormatting sqref="CS72:CU72">
    <cfRule type="containsBlanks" dxfId="1875" priority="1984">
      <formula>LEN(TRIM(CS72))=0</formula>
    </cfRule>
  </conditionalFormatting>
  <conditionalFormatting sqref="CS72:CT72">
    <cfRule type="cellIs" dxfId="1874" priority="1983" operator="notEqual">
      <formula>115</formula>
    </cfRule>
  </conditionalFormatting>
  <conditionalFormatting sqref="CW72:CX72">
    <cfRule type="containsBlanks" dxfId="1873" priority="1982">
      <formula>LEN(TRIM(CW72))=0</formula>
    </cfRule>
  </conditionalFormatting>
  <conditionalFormatting sqref="DC72 DJ72 DQ72 DX72 EE72 EL72">
    <cfRule type="containsBlanks" dxfId="1872" priority="1981">
      <formula>LEN(TRIM(DC72))=0</formula>
    </cfRule>
  </conditionalFormatting>
  <conditionalFormatting sqref="CW72:CX72">
    <cfRule type="cellIs" dxfId="1871" priority="1980" operator="notEqual">
      <formula>115</formula>
    </cfRule>
  </conditionalFormatting>
  <conditionalFormatting sqref="CZ72:DB72">
    <cfRule type="containsBlanks" dxfId="1870" priority="1979">
      <formula>LEN(TRIM(CZ72))=0</formula>
    </cfRule>
  </conditionalFormatting>
  <conditionalFormatting sqref="CZ72:DA72">
    <cfRule type="cellIs" dxfId="1869" priority="1978" operator="notEqual">
      <formula>115</formula>
    </cfRule>
  </conditionalFormatting>
  <conditionalFormatting sqref="C75:E75">
    <cfRule type="containsBlanks" dxfId="1868" priority="1977">
      <formula>LEN(TRIM(C75))=0</formula>
    </cfRule>
  </conditionalFormatting>
  <conditionalFormatting sqref="I75">
    <cfRule type="containsBlanks" dxfId="1867" priority="1976">
      <formula>LEN(TRIM(I75))=0</formula>
    </cfRule>
  </conditionalFormatting>
  <conditionalFormatting sqref="C75:D75">
    <cfRule type="cellIs" dxfId="1866" priority="1975" operator="notEqual">
      <formula>115</formula>
    </cfRule>
  </conditionalFormatting>
  <conditionalFormatting sqref="F75:H75">
    <cfRule type="containsBlanks" dxfId="1865" priority="1974">
      <formula>LEN(TRIM(F75))=0</formula>
    </cfRule>
  </conditionalFormatting>
  <conditionalFormatting sqref="F75:G75">
    <cfRule type="cellIs" dxfId="1864" priority="1973" operator="notEqual">
      <formula>115</formula>
    </cfRule>
  </conditionalFormatting>
  <conditionalFormatting sqref="J75:L75">
    <cfRule type="containsBlanks" dxfId="1863" priority="1972">
      <formula>LEN(TRIM(J75))=0</formula>
    </cfRule>
  </conditionalFormatting>
  <conditionalFormatting sqref="P75">
    <cfRule type="containsBlanks" dxfId="1862" priority="1971">
      <formula>LEN(TRIM(P75))=0</formula>
    </cfRule>
  </conditionalFormatting>
  <conditionalFormatting sqref="J75:K75">
    <cfRule type="cellIs" dxfId="1861" priority="1970" operator="notEqual">
      <formula>115</formula>
    </cfRule>
  </conditionalFormatting>
  <conditionalFormatting sqref="M75:O75">
    <cfRule type="containsBlanks" dxfId="1860" priority="1969">
      <formula>LEN(TRIM(M75))=0</formula>
    </cfRule>
  </conditionalFormatting>
  <conditionalFormatting sqref="M75:N75">
    <cfRule type="cellIs" dxfId="1859" priority="1968" operator="notEqual">
      <formula>115</formula>
    </cfRule>
  </conditionalFormatting>
  <conditionalFormatting sqref="Q75:S75">
    <cfRule type="containsBlanks" dxfId="1858" priority="1967">
      <formula>LEN(TRIM(Q75))=0</formula>
    </cfRule>
  </conditionalFormatting>
  <conditionalFormatting sqref="W75">
    <cfRule type="containsBlanks" dxfId="1857" priority="1966">
      <formula>LEN(TRIM(W75))=0</formula>
    </cfRule>
  </conditionalFormatting>
  <conditionalFormatting sqref="Q75:R75">
    <cfRule type="cellIs" dxfId="1856" priority="1965" operator="notEqual">
      <formula>115</formula>
    </cfRule>
  </conditionalFormatting>
  <conditionalFormatting sqref="T75:V75">
    <cfRule type="containsBlanks" dxfId="1855" priority="1964">
      <formula>LEN(TRIM(T75))=0</formula>
    </cfRule>
  </conditionalFormatting>
  <conditionalFormatting sqref="T75:U75">
    <cfRule type="cellIs" dxfId="1854" priority="1963" operator="notEqual">
      <formula>115</formula>
    </cfRule>
  </conditionalFormatting>
  <conditionalFormatting sqref="X75:Y75">
    <cfRule type="containsBlanks" dxfId="1853" priority="1962">
      <formula>LEN(TRIM(X75))=0</formula>
    </cfRule>
  </conditionalFormatting>
  <conditionalFormatting sqref="AD75">
    <cfRule type="containsBlanks" dxfId="1852" priority="1961">
      <formula>LEN(TRIM(AD75))=0</formula>
    </cfRule>
  </conditionalFormatting>
  <conditionalFormatting sqref="X75:Y75">
    <cfRule type="cellIs" dxfId="1851" priority="1960" operator="notEqual">
      <formula>115</formula>
    </cfRule>
  </conditionalFormatting>
  <conditionalFormatting sqref="AA75:AC75">
    <cfRule type="containsBlanks" dxfId="1850" priority="1959">
      <formula>LEN(TRIM(AA75))=0</formula>
    </cfRule>
  </conditionalFormatting>
  <conditionalFormatting sqref="AA75:AB75">
    <cfRule type="cellIs" dxfId="1849" priority="1958" operator="notEqual">
      <formula>115</formula>
    </cfRule>
  </conditionalFormatting>
  <conditionalFormatting sqref="AE75:AF75">
    <cfRule type="containsBlanks" dxfId="1848" priority="1957">
      <formula>LEN(TRIM(AE75))=0</formula>
    </cfRule>
  </conditionalFormatting>
  <conditionalFormatting sqref="AK75">
    <cfRule type="containsBlanks" dxfId="1847" priority="1956">
      <formula>LEN(TRIM(AK75))=0</formula>
    </cfRule>
  </conditionalFormatting>
  <conditionalFormatting sqref="AE75:AF75">
    <cfRule type="cellIs" dxfId="1846" priority="1955" operator="notEqual">
      <formula>115</formula>
    </cfRule>
  </conditionalFormatting>
  <conditionalFormatting sqref="AH75:AJ75">
    <cfRule type="containsBlanks" dxfId="1845" priority="1954">
      <formula>LEN(TRIM(AH75))=0</formula>
    </cfRule>
  </conditionalFormatting>
  <conditionalFormatting sqref="AH75:AI75">
    <cfRule type="cellIs" dxfId="1844" priority="1953" operator="notEqual">
      <formula>115</formula>
    </cfRule>
  </conditionalFormatting>
  <conditionalFormatting sqref="AL75:AM75">
    <cfRule type="containsBlanks" dxfId="1843" priority="1952">
      <formula>LEN(TRIM(AL75))=0</formula>
    </cfRule>
  </conditionalFormatting>
  <conditionalFormatting sqref="AR75">
    <cfRule type="containsBlanks" dxfId="1842" priority="1951">
      <formula>LEN(TRIM(AR75))=0</formula>
    </cfRule>
  </conditionalFormatting>
  <conditionalFormatting sqref="AL75:AM75">
    <cfRule type="cellIs" dxfId="1841" priority="1950" operator="notEqual">
      <formula>115</formula>
    </cfRule>
  </conditionalFormatting>
  <conditionalFormatting sqref="AO75:AQ75">
    <cfRule type="containsBlanks" dxfId="1840" priority="1949">
      <formula>LEN(TRIM(AO75))=0</formula>
    </cfRule>
  </conditionalFormatting>
  <conditionalFormatting sqref="AO75:AP75">
    <cfRule type="cellIs" dxfId="1839" priority="1948" operator="notEqual">
      <formula>115</formula>
    </cfRule>
  </conditionalFormatting>
  <conditionalFormatting sqref="AS75:AT75">
    <cfRule type="containsBlanks" dxfId="1838" priority="1947">
      <formula>LEN(TRIM(AS75))=0</formula>
    </cfRule>
  </conditionalFormatting>
  <conditionalFormatting sqref="AY75">
    <cfRule type="containsBlanks" dxfId="1837" priority="1946">
      <formula>LEN(TRIM(AY75))=0</formula>
    </cfRule>
  </conditionalFormatting>
  <conditionalFormatting sqref="AS75:AT75">
    <cfRule type="cellIs" dxfId="1836" priority="1945" operator="notEqual">
      <formula>115</formula>
    </cfRule>
  </conditionalFormatting>
  <conditionalFormatting sqref="AV75:AX75">
    <cfRule type="containsBlanks" dxfId="1835" priority="1944">
      <formula>LEN(TRIM(AV75))=0</formula>
    </cfRule>
  </conditionalFormatting>
  <conditionalFormatting sqref="AV75:AW75">
    <cfRule type="cellIs" dxfId="1834" priority="1943" operator="notEqual">
      <formula>115</formula>
    </cfRule>
  </conditionalFormatting>
  <conditionalFormatting sqref="AZ75:BA75">
    <cfRule type="containsBlanks" dxfId="1833" priority="1942">
      <formula>LEN(TRIM(AZ75))=0</formula>
    </cfRule>
  </conditionalFormatting>
  <conditionalFormatting sqref="BF75">
    <cfRule type="containsBlanks" dxfId="1832" priority="1941">
      <formula>LEN(TRIM(BF75))=0</formula>
    </cfRule>
  </conditionalFormatting>
  <conditionalFormatting sqref="AZ75:BA75">
    <cfRule type="cellIs" dxfId="1831" priority="1940" operator="notEqual">
      <formula>115</formula>
    </cfRule>
  </conditionalFormatting>
  <conditionalFormatting sqref="BC75:BE75">
    <cfRule type="containsBlanks" dxfId="1830" priority="1939">
      <formula>LEN(TRIM(BC75))=0</formula>
    </cfRule>
  </conditionalFormatting>
  <conditionalFormatting sqref="BC75:BD75">
    <cfRule type="cellIs" dxfId="1829" priority="1938" operator="notEqual">
      <formula>115</formula>
    </cfRule>
  </conditionalFormatting>
  <conditionalFormatting sqref="BG75:BH75">
    <cfRule type="containsBlanks" dxfId="1828" priority="1937">
      <formula>LEN(TRIM(BG75))=0</formula>
    </cfRule>
  </conditionalFormatting>
  <conditionalFormatting sqref="BM75">
    <cfRule type="containsBlanks" dxfId="1827" priority="1936">
      <formula>LEN(TRIM(BM75))=0</formula>
    </cfRule>
  </conditionalFormatting>
  <conditionalFormatting sqref="BG75:BH75">
    <cfRule type="cellIs" dxfId="1826" priority="1935" operator="notEqual">
      <formula>115</formula>
    </cfRule>
  </conditionalFormatting>
  <conditionalFormatting sqref="BJ75:BL75">
    <cfRule type="containsBlanks" dxfId="1825" priority="1934">
      <formula>LEN(TRIM(BJ75))=0</formula>
    </cfRule>
  </conditionalFormatting>
  <conditionalFormatting sqref="BJ75:BK75">
    <cfRule type="cellIs" dxfId="1824" priority="1933" operator="notEqual">
      <formula>115</formula>
    </cfRule>
  </conditionalFormatting>
  <conditionalFormatting sqref="BN75:BO75">
    <cfRule type="containsBlanks" dxfId="1823" priority="1932">
      <formula>LEN(TRIM(BN75))=0</formula>
    </cfRule>
  </conditionalFormatting>
  <conditionalFormatting sqref="BT75">
    <cfRule type="containsBlanks" dxfId="1822" priority="1931">
      <formula>LEN(TRIM(BT75))=0</formula>
    </cfRule>
  </conditionalFormatting>
  <conditionalFormatting sqref="BN75:BO75">
    <cfRule type="cellIs" dxfId="1821" priority="1930" operator="notEqual">
      <formula>115</formula>
    </cfRule>
  </conditionalFormatting>
  <conditionalFormatting sqref="BQ75:BS75">
    <cfRule type="containsBlanks" dxfId="1820" priority="1929">
      <formula>LEN(TRIM(BQ75))=0</formula>
    </cfRule>
  </conditionalFormatting>
  <conditionalFormatting sqref="BQ75:BR75">
    <cfRule type="cellIs" dxfId="1819" priority="1928" operator="notEqual">
      <formula>115</formula>
    </cfRule>
  </conditionalFormatting>
  <conditionalFormatting sqref="BU75:BV75">
    <cfRule type="containsBlanks" dxfId="1818" priority="1927">
      <formula>LEN(TRIM(BU75))=0</formula>
    </cfRule>
  </conditionalFormatting>
  <conditionalFormatting sqref="CA75">
    <cfRule type="containsBlanks" dxfId="1817" priority="1926">
      <formula>LEN(TRIM(CA75))=0</formula>
    </cfRule>
  </conditionalFormatting>
  <conditionalFormatting sqref="BU75:BV75">
    <cfRule type="cellIs" dxfId="1816" priority="1925" operator="notEqual">
      <formula>115</formula>
    </cfRule>
  </conditionalFormatting>
  <conditionalFormatting sqref="BX75:BZ75">
    <cfRule type="containsBlanks" dxfId="1815" priority="1924">
      <formula>LEN(TRIM(BX75))=0</formula>
    </cfRule>
  </conditionalFormatting>
  <conditionalFormatting sqref="BX75:BY75">
    <cfRule type="cellIs" dxfId="1814" priority="1923" operator="notEqual">
      <formula>115</formula>
    </cfRule>
  </conditionalFormatting>
  <conditionalFormatting sqref="CB75:CC75">
    <cfRule type="containsBlanks" dxfId="1813" priority="1922">
      <formula>LEN(TRIM(CB75))=0</formula>
    </cfRule>
  </conditionalFormatting>
  <conditionalFormatting sqref="CH75">
    <cfRule type="containsBlanks" dxfId="1812" priority="1921">
      <formula>LEN(TRIM(CH75))=0</formula>
    </cfRule>
  </conditionalFormatting>
  <conditionalFormatting sqref="CB75:CC75">
    <cfRule type="cellIs" dxfId="1811" priority="1920" operator="notEqual">
      <formula>115</formula>
    </cfRule>
  </conditionalFormatting>
  <conditionalFormatting sqref="CE75:CG75">
    <cfRule type="containsBlanks" dxfId="1810" priority="1919">
      <formula>LEN(TRIM(CE75))=0</formula>
    </cfRule>
  </conditionalFormatting>
  <conditionalFormatting sqref="CE75:CF75">
    <cfRule type="cellIs" dxfId="1809" priority="1918" operator="notEqual">
      <formula>115</formula>
    </cfRule>
  </conditionalFormatting>
  <conditionalFormatting sqref="CI75:CJ75">
    <cfRule type="containsBlanks" dxfId="1808" priority="1917">
      <formula>LEN(TRIM(CI75))=0</formula>
    </cfRule>
  </conditionalFormatting>
  <conditionalFormatting sqref="CO75">
    <cfRule type="containsBlanks" dxfId="1807" priority="1916">
      <formula>LEN(TRIM(CO75))=0</formula>
    </cfRule>
  </conditionalFormatting>
  <conditionalFormatting sqref="CI75:CJ75">
    <cfRule type="cellIs" dxfId="1806" priority="1915" operator="notEqual">
      <formula>115</formula>
    </cfRule>
  </conditionalFormatting>
  <conditionalFormatting sqref="CL75:CN75">
    <cfRule type="containsBlanks" dxfId="1805" priority="1914">
      <formula>LEN(TRIM(CL75))=0</formula>
    </cfRule>
  </conditionalFormatting>
  <conditionalFormatting sqref="CL75:CM75">
    <cfRule type="cellIs" dxfId="1804" priority="1913" operator="notEqual">
      <formula>115</formula>
    </cfRule>
  </conditionalFormatting>
  <conditionalFormatting sqref="CP75:CQ75">
    <cfRule type="containsBlanks" dxfId="1803" priority="1912">
      <formula>LEN(TRIM(CP75))=0</formula>
    </cfRule>
  </conditionalFormatting>
  <conditionalFormatting sqref="CV75">
    <cfRule type="containsBlanks" dxfId="1802" priority="1911">
      <formula>LEN(TRIM(CV75))=0</formula>
    </cfRule>
  </conditionalFormatting>
  <conditionalFormatting sqref="CP75:CQ75">
    <cfRule type="cellIs" dxfId="1801" priority="1910" operator="notEqual">
      <formula>115</formula>
    </cfRule>
  </conditionalFormatting>
  <conditionalFormatting sqref="CS75:CU75">
    <cfRule type="containsBlanks" dxfId="1800" priority="1909">
      <formula>LEN(TRIM(CS75))=0</formula>
    </cfRule>
  </conditionalFormatting>
  <conditionalFormatting sqref="CS75:CT75">
    <cfRule type="cellIs" dxfId="1799" priority="1908" operator="notEqual">
      <formula>115</formula>
    </cfRule>
  </conditionalFormatting>
  <conditionalFormatting sqref="CW75:CX75">
    <cfRule type="containsBlanks" dxfId="1798" priority="1907">
      <formula>LEN(TRIM(CW75))=0</formula>
    </cfRule>
  </conditionalFormatting>
  <conditionalFormatting sqref="DC75 DJ75 DQ75 DX75 EE75 EL75">
    <cfRule type="containsBlanks" dxfId="1797" priority="1906">
      <formula>LEN(TRIM(DC75))=0</formula>
    </cfRule>
  </conditionalFormatting>
  <conditionalFormatting sqref="CW75:CX75">
    <cfRule type="cellIs" dxfId="1796" priority="1905" operator="notEqual">
      <formula>115</formula>
    </cfRule>
  </conditionalFormatting>
  <conditionalFormatting sqref="CZ75:DB75">
    <cfRule type="containsBlanks" dxfId="1795" priority="1904">
      <formula>LEN(TRIM(CZ75))=0</formula>
    </cfRule>
  </conditionalFormatting>
  <conditionalFormatting sqref="CZ75:DA75">
    <cfRule type="cellIs" dxfId="1794" priority="1903" operator="notEqual">
      <formula>115</formula>
    </cfRule>
  </conditionalFormatting>
  <conditionalFormatting sqref="Z8 Z10">
    <cfRule type="containsBlanks" dxfId="1793" priority="1902">
      <formula>LEN(TRIM(Z8))=0</formula>
    </cfRule>
  </conditionalFormatting>
  <conditionalFormatting sqref="Z13">
    <cfRule type="containsBlanks" dxfId="1792" priority="1901">
      <formula>LEN(TRIM(Z13))=0</formula>
    </cfRule>
  </conditionalFormatting>
  <conditionalFormatting sqref="Z16">
    <cfRule type="containsBlanks" dxfId="1791" priority="1900">
      <formula>LEN(TRIM(Z16))=0</formula>
    </cfRule>
  </conditionalFormatting>
  <conditionalFormatting sqref="Z19">
    <cfRule type="containsBlanks" dxfId="1790" priority="1899">
      <formula>LEN(TRIM(Z19))=0</formula>
    </cfRule>
  </conditionalFormatting>
  <conditionalFormatting sqref="Z22">
    <cfRule type="containsBlanks" dxfId="1789" priority="1898">
      <formula>LEN(TRIM(Z22))=0</formula>
    </cfRule>
  </conditionalFormatting>
  <conditionalFormatting sqref="Z25">
    <cfRule type="containsBlanks" dxfId="1788" priority="1897">
      <formula>LEN(TRIM(Z25))=0</formula>
    </cfRule>
  </conditionalFormatting>
  <conditionalFormatting sqref="Z28">
    <cfRule type="containsBlanks" dxfId="1787" priority="1896">
      <formula>LEN(TRIM(Z28))=0</formula>
    </cfRule>
  </conditionalFormatting>
  <conditionalFormatting sqref="Z31">
    <cfRule type="containsBlanks" dxfId="1786" priority="1895">
      <formula>LEN(TRIM(Z31))=0</formula>
    </cfRule>
  </conditionalFormatting>
  <conditionalFormatting sqref="Z34">
    <cfRule type="containsBlanks" dxfId="1785" priority="1894">
      <formula>LEN(TRIM(Z34))=0</formula>
    </cfRule>
  </conditionalFormatting>
  <conditionalFormatting sqref="Z37">
    <cfRule type="containsBlanks" dxfId="1784" priority="1893">
      <formula>LEN(TRIM(Z37))=0</formula>
    </cfRule>
  </conditionalFormatting>
  <conditionalFormatting sqref="Z40">
    <cfRule type="containsBlanks" dxfId="1783" priority="1892">
      <formula>LEN(TRIM(Z40))=0</formula>
    </cfRule>
  </conditionalFormatting>
  <conditionalFormatting sqref="Z43">
    <cfRule type="containsBlanks" dxfId="1782" priority="1891">
      <formula>LEN(TRIM(Z43))=0</formula>
    </cfRule>
  </conditionalFormatting>
  <conditionalFormatting sqref="Z49">
    <cfRule type="containsBlanks" dxfId="1781" priority="1890">
      <formula>LEN(TRIM(Z49))=0</formula>
    </cfRule>
  </conditionalFormatting>
  <conditionalFormatting sqref="Z46">
    <cfRule type="containsBlanks" dxfId="1780" priority="1889">
      <formula>LEN(TRIM(Z46))=0</formula>
    </cfRule>
  </conditionalFormatting>
  <conditionalFormatting sqref="Z52">
    <cfRule type="containsBlanks" dxfId="1779" priority="1888">
      <formula>LEN(TRIM(Z52))=0</formula>
    </cfRule>
  </conditionalFormatting>
  <conditionalFormatting sqref="Z55">
    <cfRule type="containsBlanks" dxfId="1778" priority="1887">
      <formula>LEN(TRIM(Z55))=0</formula>
    </cfRule>
  </conditionalFormatting>
  <conditionalFormatting sqref="Z58">
    <cfRule type="containsBlanks" dxfId="1777" priority="1886">
      <formula>LEN(TRIM(Z58))=0</formula>
    </cfRule>
  </conditionalFormatting>
  <conditionalFormatting sqref="Z61">
    <cfRule type="containsBlanks" dxfId="1776" priority="1885">
      <formula>LEN(TRIM(Z61))=0</formula>
    </cfRule>
  </conditionalFormatting>
  <conditionalFormatting sqref="Z64 Z67 Z70 Z73 Z76">
    <cfRule type="containsBlanks" dxfId="1775" priority="1884">
      <formula>LEN(TRIM(Z64))=0</formula>
    </cfRule>
  </conditionalFormatting>
  <conditionalFormatting sqref="Z11">
    <cfRule type="containsBlanks" dxfId="1774" priority="1883">
      <formula>LEN(TRIM(Z11))=0</formula>
    </cfRule>
  </conditionalFormatting>
  <conditionalFormatting sqref="Z14">
    <cfRule type="containsBlanks" dxfId="1773" priority="1882">
      <formula>LEN(TRIM(Z14))=0</formula>
    </cfRule>
  </conditionalFormatting>
  <conditionalFormatting sqref="Z17">
    <cfRule type="containsBlanks" dxfId="1772" priority="1881">
      <formula>LEN(TRIM(Z17))=0</formula>
    </cfRule>
  </conditionalFormatting>
  <conditionalFormatting sqref="Z20">
    <cfRule type="containsBlanks" dxfId="1771" priority="1880">
      <formula>LEN(TRIM(Z20))=0</formula>
    </cfRule>
  </conditionalFormatting>
  <conditionalFormatting sqref="Z23">
    <cfRule type="containsBlanks" dxfId="1770" priority="1879">
      <formula>LEN(TRIM(Z23))=0</formula>
    </cfRule>
  </conditionalFormatting>
  <conditionalFormatting sqref="Z26">
    <cfRule type="containsBlanks" dxfId="1769" priority="1878">
      <formula>LEN(TRIM(Z26))=0</formula>
    </cfRule>
  </conditionalFormatting>
  <conditionalFormatting sqref="Z29">
    <cfRule type="containsBlanks" dxfId="1768" priority="1877">
      <formula>LEN(TRIM(Z29))=0</formula>
    </cfRule>
  </conditionalFormatting>
  <conditionalFormatting sqref="Z32">
    <cfRule type="containsBlanks" dxfId="1767" priority="1876">
      <formula>LEN(TRIM(Z32))=0</formula>
    </cfRule>
  </conditionalFormatting>
  <conditionalFormatting sqref="Z35">
    <cfRule type="containsBlanks" dxfId="1766" priority="1875">
      <formula>LEN(TRIM(Z35))=0</formula>
    </cfRule>
  </conditionalFormatting>
  <conditionalFormatting sqref="Z38">
    <cfRule type="containsBlanks" dxfId="1765" priority="1874">
      <formula>LEN(TRIM(Z38))=0</formula>
    </cfRule>
  </conditionalFormatting>
  <conditionalFormatting sqref="Z41">
    <cfRule type="containsBlanks" dxfId="1764" priority="1873">
      <formula>LEN(TRIM(Z41))=0</formula>
    </cfRule>
  </conditionalFormatting>
  <conditionalFormatting sqref="Z44">
    <cfRule type="containsBlanks" dxfId="1763" priority="1872">
      <formula>LEN(TRIM(Z44))=0</formula>
    </cfRule>
  </conditionalFormatting>
  <conditionalFormatting sqref="Z47">
    <cfRule type="containsBlanks" dxfId="1762" priority="1871">
      <formula>LEN(TRIM(Z47))=0</formula>
    </cfRule>
  </conditionalFormatting>
  <conditionalFormatting sqref="Z50">
    <cfRule type="containsBlanks" dxfId="1761" priority="1870">
      <formula>LEN(TRIM(Z50))=0</formula>
    </cfRule>
  </conditionalFormatting>
  <conditionalFormatting sqref="Z53">
    <cfRule type="containsBlanks" dxfId="1760" priority="1869">
      <formula>LEN(TRIM(Z53))=0</formula>
    </cfRule>
  </conditionalFormatting>
  <conditionalFormatting sqref="Z56">
    <cfRule type="containsBlanks" dxfId="1759" priority="1868">
      <formula>LEN(TRIM(Z56))=0</formula>
    </cfRule>
  </conditionalFormatting>
  <conditionalFormatting sqref="Z59">
    <cfRule type="containsBlanks" dxfId="1758" priority="1867">
      <formula>LEN(TRIM(Z59))=0</formula>
    </cfRule>
  </conditionalFormatting>
  <conditionalFormatting sqref="Z62">
    <cfRule type="containsBlanks" dxfId="1757" priority="1866">
      <formula>LEN(TRIM(Z62))=0</formula>
    </cfRule>
  </conditionalFormatting>
  <conditionalFormatting sqref="Z65">
    <cfRule type="containsBlanks" dxfId="1756" priority="1865">
      <formula>LEN(TRIM(Z65))=0</formula>
    </cfRule>
  </conditionalFormatting>
  <conditionalFormatting sqref="Z68">
    <cfRule type="containsBlanks" dxfId="1755" priority="1864">
      <formula>LEN(TRIM(Z68))=0</formula>
    </cfRule>
  </conditionalFormatting>
  <conditionalFormatting sqref="Z71">
    <cfRule type="containsBlanks" dxfId="1754" priority="1863">
      <formula>LEN(TRIM(Z71))=0</formula>
    </cfRule>
  </conditionalFormatting>
  <conditionalFormatting sqref="Z74">
    <cfRule type="containsBlanks" dxfId="1753" priority="1862">
      <formula>LEN(TRIM(Z74))=0</formula>
    </cfRule>
  </conditionalFormatting>
  <conditionalFormatting sqref="Z9">
    <cfRule type="containsBlanks" dxfId="1752" priority="1861">
      <formula>LEN(TRIM(Z9))=0</formula>
    </cfRule>
  </conditionalFormatting>
  <conditionalFormatting sqref="Z12">
    <cfRule type="containsBlanks" dxfId="1751" priority="1860">
      <formula>LEN(TRIM(Z12))=0</formula>
    </cfRule>
  </conditionalFormatting>
  <conditionalFormatting sqref="Z15">
    <cfRule type="containsBlanks" dxfId="1750" priority="1859">
      <formula>LEN(TRIM(Z15))=0</formula>
    </cfRule>
  </conditionalFormatting>
  <conditionalFormatting sqref="Z18">
    <cfRule type="containsBlanks" dxfId="1749" priority="1858">
      <formula>LEN(TRIM(Z18))=0</formula>
    </cfRule>
  </conditionalFormatting>
  <conditionalFormatting sqref="Z21">
    <cfRule type="containsBlanks" dxfId="1748" priority="1857">
      <formula>LEN(TRIM(Z21))=0</formula>
    </cfRule>
  </conditionalFormatting>
  <conditionalFormatting sqref="Z24">
    <cfRule type="containsBlanks" dxfId="1747" priority="1856">
      <formula>LEN(TRIM(Z24))=0</formula>
    </cfRule>
  </conditionalFormatting>
  <conditionalFormatting sqref="Z27">
    <cfRule type="containsBlanks" dxfId="1746" priority="1855">
      <formula>LEN(TRIM(Z27))=0</formula>
    </cfRule>
  </conditionalFormatting>
  <conditionalFormatting sqref="Z30">
    <cfRule type="containsBlanks" dxfId="1745" priority="1854">
      <formula>LEN(TRIM(Z30))=0</formula>
    </cfRule>
  </conditionalFormatting>
  <conditionalFormatting sqref="Z33">
    <cfRule type="containsBlanks" dxfId="1744" priority="1853">
      <formula>LEN(TRIM(Z33))=0</formula>
    </cfRule>
  </conditionalFormatting>
  <conditionalFormatting sqref="Z36">
    <cfRule type="containsBlanks" dxfId="1743" priority="1852">
      <formula>LEN(TRIM(Z36))=0</formula>
    </cfRule>
  </conditionalFormatting>
  <conditionalFormatting sqref="Z39">
    <cfRule type="containsBlanks" dxfId="1742" priority="1851">
      <formula>LEN(TRIM(Z39))=0</formula>
    </cfRule>
  </conditionalFormatting>
  <conditionalFormatting sqref="Z42">
    <cfRule type="containsBlanks" dxfId="1741" priority="1850">
      <formula>LEN(TRIM(Z42))=0</formula>
    </cfRule>
  </conditionalFormatting>
  <conditionalFormatting sqref="Z45">
    <cfRule type="containsBlanks" dxfId="1740" priority="1849">
      <formula>LEN(TRIM(Z45))=0</formula>
    </cfRule>
  </conditionalFormatting>
  <conditionalFormatting sqref="Z48">
    <cfRule type="containsBlanks" dxfId="1739" priority="1848">
      <formula>LEN(TRIM(Z48))=0</formula>
    </cfRule>
  </conditionalFormatting>
  <conditionalFormatting sqref="Z51">
    <cfRule type="containsBlanks" dxfId="1738" priority="1847">
      <formula>LEN(TRIM(Z51))=0</formula>
    </cfRule>
  </conditionalFormatting>
  <conditionalFormatting sqref="Z54">
    <cfRule type="containsBlanks" dxfId="1737" priority="1846">
      <formula>LEN(TRIM(Z54))=0</formula>
    </cfRule>
  </conditionalFormatting>
  <conditionalFormatting sqref="Z57">
    <cfRule type="containsBlanks" dxfId="1736" priority="1845">
      <formula>LEN(TRIM(Z57))=0</formula>
    </cfRule>
  </conditionalFormatting>
  <conditionalFormatting sqref="Z60">
    <cfRule type="containsBlanks" dxfId="1735" priority="1844">
      <formula>LEN(TRIM(Z60))=0</formula>
    </cfRule>
  </conditionalFormatting>
  <conditionalFormatting sqref="Z63">
    <cfRule type="containsBlanks" dxfId="1734" priority="1843">
      <formula>LEN(TRIM(Z63))=0</formula>
    </cfRule>
  </conditionalFormatting>
  <conditionalFormatting sqref="Z66">
    <cfRule type="containsBlanks" dxfId="1733" priority="1842">
      <formula>LEN(TRIM(Z66))=0</formula>
    </cfRule>
  </conditionalFormatting>
  <conditionalFormatting sqref="Z69">
    <cfRule type="containsBlanks" dxfId="1732" priority="1841">
      <formula>LEN(TRIM(Z69))=0</formula>
    </cfRule>
  </conditionalFormatting>
  <conditionalFormatting sqref="Z72">
    <cfRule type="containsBlanks" dxfId="1731" priority="1840">
      <formula>LEN(TRIM(Z72))=0</formula>
    </cfRule>
  </conditionalFormatting>
  <conditionalFormatting sqref="Z75">
    <cfRule type="containsBlanks" dxfId="1730" priority="1839">
      <formula>LEN(TRIM(Z75))=0</formula>
    </cfRule>
  </conditionalFormatting>
  <conditionalFormatting sqref="AG8 AG10">
    <cfRule type="containsBlanks" dxfId="1729" priority="1838">
      <formula>LEN(TRIM(AG8))=0</formula>
    </cfRule>
  </conditionalFormatting>
  <conditionalFormatting sqref="AG13">
    <cfRule type="containsBlanks" dxfId="1728" priority="1837">
      <formula>LEN(TRIM(AG13))=0</formula>
    </cfRule>
  </conditionalFormatting>
  <conditionalFormatting sqref="AG16">
    <cfRule type="containsBlanks" dxfId="1727" priority="1836">
      <formula>LEN(TRIM(AG16))=0</formula>
    </cfRule>
  </conditionalFormatting>
  <conditionalFormatting sqref="AG19">
    <cfRule type="containsBlanks" dxfId="1726" priority="1835">
      <formula>LEN(TRIM(AG19))=0</formula>
    </cfRule>
  </conditionalFormatting>
  <conditionalFormatting sqref="AG22">
    <cfRule type="containsBlanks" dxfId="1725" priority="1834">
      <formula>LEN(TRIM(AG22))=0</formula>
    </cfRule>
  </conditionalFormatting>
  <conditionalFormatting sqref="AG25">
    <cfRule type="containsBlanks" dxfId="1724" priority="1833">
      <formula>LEN(TRIM(AG25))=0</formula>
    </cfRule>
  </conditionalFormatting>
  <conditionalFormatting sqref="AG28">
    <cfRule type="containsBlanks" dxfId="1723" priority="1832">
      <formula>LEN(TRIM(AG28))=0</formula>
    </cfRule>
  </conditionalFormatting>
  <conditionalFormatting sqref="AG31">
    <cfRule type="containsBlanks" dxfId="1722" priority="1831">
      <formula>LEN(TRIM(AG31))=0</formula>
    </cfRule>
  </conditionalFormatting>
  <conditionalFormatting sqref="AG34">
    <cfRule type="containsBlanks" dxfId="1721" priority="1830">
      <formula>LEN(TRIM(AG34))=0</formula>
    </cfRule>
  </conditionalFormatting>
  <conditionalFormatting sqref="AG37">
    <cfRule type="containsBlanks" dxfId="1720" priority="1829">
      <formula>LEN(TRIM(AG37))=0</formula>
    </cfRule>
  </conditionalFormatting>
  <conditionalFormatting sqref="AG40">
    <cfRule type="containsBlanks" dxfId="1719" priority="1828">
      <formula>LEN(TRIM(AG40))=0</formula>
    </cfRule>
  </conditionalFormatting>
  <conditionalFormatting sqref="AG43">
    <cfRule type="containsBlanks" dxfId="1718" priority="1827">
      <formula>LEN(TRIM(AG43))=0</formula>
    </cfRule>
  </conditionalFormatting>
  <conditionalFormatting sqref="AG49">
    <cfRule type="containsBlanks" dxfId="1717" priority="1826">
      <formula>LEN(TRIM(AG49))=0</formula>
    </cfRule>
  </conditionalFormatting>
  <conditionalFormatting sqref="AG46">
    <cfRule type="containsBlanks" dxfId="1716" priority="1825">
      <formula>LEN(TRIM(AG46))=0</formula>
    </cfRule>
  </conditionalFormatting>
  <conditionalFormatting sqref="AG52">
    <cfRule type="containsBlanks" dxfId="1715" priority="1824">
      <formula>LEN(TRIM(AG52))=0</formula>
    </cfRule>
  </conditionalFormatting>
  <conditionalFormatting sqref="AG55">
    <cfRule type="containsBlanks" dxfId="1714" priority="1823">
      <formula>LEN(TRIM(AG55))=0</formula>
    </cfRule>
  </conditionalFormatting>
  <conditionalFormatting sqref="AG58">
    <cfRule type="containsBlanks" dxfId="1713" priority="1822">
      <formula>LEN(TRIM(AG58))=0</formula>
    </cfRule>
  </conditionalFormatting>
  <conditionalFormatting sqref="AG61">
    <cfRule type="containsBlanks" dxfId="1712" priority="1821">
      <formula>LEN(TRIM(AG61))=0</formula>
    </cfRule>
  </conditionalFormatting>
  <conditionalFormatting sqref="AG64 AG67 AG70 AG73 AG76">
    <cfRule type="containsBlanks" dxfId="1711" priority="1820">
      <formula>LEN(TRIM(AG64))=0</formula>
    </cfRule>
  </conditionalFormatting>
  <conditionalFormatting sqref="AG11">
    <cfRule type="containsBlanks" dxfId="1710" priority="1819">
      <formula>LEN(TRIM(AG11))=0</formula>
    </cfRule>
  </conditionalFormatting>
  <conditionalFormatting sqref="AG14">
    <cfRule type="containsBlanks" dxfId="1709" priority="1818">
      <formula>LEN(TRIM(AG14))=0</formula>
    </cfRule>
  </conditionalFormatting>
  <conditionalFormatting sqref="AG17">
    <cfRule type="containsBlanks" dxfId="1708" priority="1817">
      <formula>LEN(TRIM(AG17))=0</formula>
    </cfRule>
  </conditionalFormatting>
  <conditionalFormatting sqref="AG20">
    <cfRule type="containsBlanks" dxfId="1707" priority="1816">
      <formula>LEN(TRIM(AG20))=0</formula>
    </cfRule>
  </conditionalFormatting>
  <conditionalFormatting sqref="AG23">
    <cfRule type="containsBlanks" dxfId="1706" priority="1815">
      <formula>LEN(TRIM(AG23))=0</formula>
    </cfRule>
  </conditionalFormatting>
  <conditionalFormatting sqref="AG26">
    <cfRule type="containsBlanks" dxfId="1705" priority="1814">
      <formula>LEN(TRIM(AG26))=0</formula>
    </cfRule>
  </conditionalFormatting>
  <conditionalFormatting sqref="AG29">
    <cfRule type="containsBlanks" dxfId="1704" priority="1813">
      <formula>LEN(TRIM(AG29))=0</formula>
    </cfRule>
  </conditionalFormatting>
  <conditionalFormatting sqref="AG32">
    <cfRule type="containsBlanks" dxfId="1703" priority="1812">
      <formula>LEN(TRIM(AG32))=0</formula>
    </cfRule>
  </conditionalFormatting>
  <conditionalFormatting sqref="AG35">
    <cfRule type="containsBlanks" dxfId="1702" priority="1811">
      <formula>LEN(TRIM(AG35))=0</formula>
    </cfRule>
  </conditionalFormatting>
  <conditionalFormatting sqref="AG38">
    <cfRule type="containsBlanks" dxfId="1701" priority="1810">
      <formula>LEN(TRIM(AG38))=0</formula>
    </cfRule>
  </conditionalFormatting>
  <conditionalFormatting sqref="AG41">
    <cfRule type="containsBlanks" dxfId="1700" priority="1809">
      <formula>LEN(TRIM(AG41))=0</formula>
    </cfRule>
  </conditionalFormatting>
  <conditionalFormatting sqref="AG44">
    <cfRule type="containsBlanks" dxfId="1699" priority="1808">
      <formula>LEN(TRIM(AG44))=0</formula>
    </cfRule>
  </conditionalFormatting>
  <conditionalFormatting sqref="AG47">
    <cfRule type="containsBlanks" dxfId="1698" priority="1807">
      <formula>LEN(TRIM(AG47))=0</formula>
    </cfRule>
  </conditionalFormatting>
  <conditionalFormatting sqref="AG50">
    <cfRule type="containsBlanks" dxfId="1697" priority="1806">
      <formula>LEN(TRIM(AG50))=0</formula>
    </cfRule>
  </conditionalFormatting>
  <conditionalFormatting sqref="AG53">
    <cfRule type="containsBlanks" dxfId="1696" priority="1805">
      <formula>LEN(TRIM(AG53))=0</formula>
    </cfRule>
  </conditionalFormatting>
  <conditionalFormatting sqref="AG56">
    <cfRule type="containsBlanks" dxfId="1695" priority="1804">
      <formula>LEN(TRIM(AG56))=0</formula>
    </cfRule>
  </conditionalFormatting>
  <conditionalFormatting sqref="AG59">
    <cfRule type="containsBlanks" dxfId="1694" priority="1803">
      <formula>LEN(TRIM(AG59))=0</formula>
    </cfRule>
  </conditionalFormatting>
  <conditionalFormatting sqref="AG62">
    <cfRule type="containsBlanks" dxfId="1693" priority="1802">
      <formula>LEN(TRIM(AG62))=0</formula>
    </cfRule>
  </conditionalFormatting>
  <conditionalFormatting sqref="AG65">
    <cfRule type="containsBlanks" dxfId="1692" priority="1801">
      <formula>LEN(TRIM(AG65))=0</formula>
    </cfRule>
  </conditionalFormatting>
  <conditionalFormatting sqref="AG68">
    <cfRule type="containsBlanks" dxfId="1691" priority="1800">
      <formula>LEN(TRIM(AG68))=0</formula>
    </cfRule>
  </conditionalFormatting>
  <conditionalFormatting sqref="AG71">
    <cfRule type="containsBlanks" dxfId="1690" priority="1799">
      <formula>LEN(TRIM(AG71))=0</formula>
    </cfRule>
  </conditionalFormatting>
  <conditionalFormatting sqref="AG74">
    <cfRule type="containsBlanks" dxfId="1689" priority="1798">
      <formula>LEN(TRIM(AG74))=0</formula>
    </cfRule>
  </conditionalFormatting>
  <conditionalFormatting sqref="AG9">
    <cfRule type="containsBlanks" dxfId="1688" priority="1797">
      <formula>LEN(TRIM(AG9))=0</formula>
    </cfRule>
  </conditionalFormatting>
  <conditionalFormatting sqref="AG12">
    <cfRule type="containsBlanks" dxfId="1687" priority="1796">
      <formula>LEN(TRIM(AG12))=0</formula>
    </cfRule>
  </conditionalFormatting>
  <conditionalFormatting sqref="AG15">
    <cfRule type="containsBlanks" dxfId="1686" priority="1795">
      <formula>LEN(TRIM(AG15))=0</formula>
    </cfRule>
  </conditionalFormatting>
  <conditionalFormatting sqref="AG18">
    <cfRule type="containsBlanks" dxfId="1685" priority="1794">
      <formula>LEN(TRIM(AG18))=0</formula>
    </cfRule>
  </conditionalFormatting>
  <conditionalFormatting sqref="AG21">
    <cfRule type="containsBlanks" dxfId="1684" priority="1793">
      <formula>LEN(TRIM(AG21))=0</formula>
    </cfRule>
  </conditionalFormatting>
  <conditionalFormatting sqref="AG24">
    <cfRule type="containsBlanks" dxfId="1683" priority="1792">
      <formula>LEN(TRIM(AG24))=0</formula>
    </cfRule>
  </conditionalFormatting>
  <conditionalFormatting sqref="AG27">
    <cfRule type="containsBlanks" dxfId="1682" priority="1791">
      <formula>LEN(TRIM(AG27))=0</formula>
    </cfRule>
  </conditionalFormatting>
  <conditionalFormatting sqref="AG30">
    <cfRule type="containsBlanks" dxfId="1681" priority="1790">
      <formula>LEN(TRIM(AG30))=0</formula>
    </cfRule>
  </conditionalFormatting>
  <conditionalFormatting sqref="AG33">
    <cfRule type="containsBlanks" dxfId="1680" priority="1789">
      <formula>LEN(TRIM(AG33))=0</formula>
    </cfRule>
  </conditionalFormatting>
  <conditionalFormatting sqref="AG36">
    <cfRule type="containsBlanks" dxfId="1679" priority="1788">
      <formula>LEN(TRIM(AG36))=0</formula>
    </cfRule>
  </conditionalFormatting>
  <conditionalFormatting sqref="AG39">
    <cfRule type="containsBlanks" dxfId="1678" priority="1787">
      <formula>LEN(TRIM(AG39))=0</formula>
    </cfRule>
  </conditionalFormatting>
  <conditionalFormatting sqref="AG42">
    <cfRule type="containsBlanks" dxfId="1677" priority="1786">
      <formula>LEN(TRIM(AG42))=0</formula>
    </cfRule>
  </conditionalFormatting>
  <conditionalFormatting sqref="AG45">
    <cfRule type="containsBlanks" dxfId="1676" priority="1785">
      <formula>LEN(TRIM(AG45))=0</formula>
    </cfRule>
  </conditionalFormatting>
  <conditionalFormatting sqref="AG48">
    <cfRule type="containsBlanks" dxfId="1675" priority="1784">
      <formula>LEN(TRIM(AG48))=0</formula>
    </cfRule>
  </conditionalFormatting>
  <conditionalFormatting sqref="AG51">
    <cfRule type="containsBlanks" dxfId="1674" priority="1783">
      <formula>LEN(TRIM(AG51))=0</formula>
    </cfRule>
  </conditionalFormatting>
  <conditionalFormatting sqref="AG54">
    <cfRule type="containsBlanks" dxfId="1673" priority="1782">
      <formula>LEN(TRIM(AG54))=0</formula>
    </cfRule>
  </conditionalFormatting>
  <conditionalFormatting sqref="AG57">
    <cfRule type="containsBlanks" dxfId="1672" priority="1781">
      <formula>LEN(TRIM(AG57))=0</formula>
    </cfRule>
  </conditionalFormatting>
  <conditionalFormatting sqref="AG60">
    <cfRule type="containsBlanks" dxfId="1671" priority="1780">
      <formula>LEN(TRIM(AG60))=0</formula>
    </cfRule>
  </conditionalFormatting>
  <conditionalFormatting sqref="AG63">
    <cfRule type="containsBlanks" dxfId="1670" priority="1779">
      <formula>LEN(TRIM(AG63))=0</formula>
    </cfRule>
  </conditionalFormatting>
  <conditionalFormatting sqref="AG66">
    <cfRule type="containsBlanks" dxfId="1669" priority="1778">
      <formula>LEN(TRIM(AG66))=0</formula>
    </cfRule>
  </conditionalFormatting>
  <conditionalFormatting sqref="AG69">
    <cfRule type="containsBlanks" dxfId="1668" priority="1777">
      <formula>LEN(TRIM(AG69))=0</formula>
    </cfRule>
  </conditionalFormatting>
  <conditionalFormatting sqref="AG72">
    <cfRule type="containsBlanks" dxfId="1667" priority="1776">
      <formula>LEN(TRIM(AG72))=0</formula>
    </cfRule>
  </conditionalFormatting>
  <conditionalFormatting sqref="AG75">
    <cfRule type="containsBlanks" dxfId="1666" priority="1775">
      <formula>LEN(TRIM(AG75))=0</formula>
    </cfRule>
  </conditionalFormatting>
  <conditionalFormatting sqref="AN8 AN10">
    <cfRule type="containsBlanks" dxfId="1665" priority="1774">
      <formula>LEN(TRIM(AN8))=0</formula>
    </cfRule>
  </conditionalFormatting>
  <conditionalFormatting sqref="AN13">
    <cfRule type="containsBlanks" dxfId="1664" priority="1773">
      <formula>LEN(TRIM(AN13))=0</formula>
    </cfRule>
  </conditionalFormatting>
  <conditionalFormatting sqref="AN16">
    <cfRule type="containsBlanks" dxfId="1663" priority="1772">
      <formula>LEN(TRIM(AN16))=0</formula>
    </cfRule>
  </conditionalFormatting>
  <conditionalFormatting sqref="AN19">
    <cfRule type="containsBlanks" dxfId="1662" priority="1771">
      <formula>LEN(TRIM(AN19))=0</formula>
    </cfRule>
  </conditionalFormatting>
  <conditionalFormatting sqref="AN22">
    <cfRule type="containsBlanks" dxfId="1661" priority="1770">
      <formula>LEN(TRIM(AN22))=0</formula>
    </cfRule>
  </conditionalFormatting>
  <conditionalFormatting sqref="AN25">
    <cfRule type="containsBlanks" dxfId="1660" priority="1769">
      <formula>LEN(TRIM(AN25))=0</formula>
    </cfRule>
  </conditionalFormatting>
  <conditionalFormatting sqref="AN28">
    <cfRule type="containsBlanks" dxfId="1659" priority="1768">
      <formula>LEN(TRIM(AN28))=0</formula>
    </cfRule>
  </conditionalFormatting>
  <conditionalFormatting sqref="AN31">
    <cfRule type="containsBlanks" dxfId="1658" priority="1767">
      <formula>LEN(TRIM(AN31))=0</formula>
    </cfRule>
  </conditionalFormatting>
  <conditionalFormatting sqref="AN34">
    <cfRule type="containsBlanks" dxfId="1657" priority="1766">
      <formula>LEN(TRIM(AN34))=0</formula>
    </cfRule>
  </conditionalFormatting>
  <conditionalFormatting sqref="AN37">
    <cfRule type="containsBlanks" dxfId="1656" priority="1765">
      <formula>LEN(TRIM(AN37))=0</formula>
    </cfRule>
  </conditionalFormatting>
  <conditionalFormatting sqref="AN40">
    <cfRule type="containsBlanks" dxfId="1655" priority="1764">
      <formula>LEN(TRIM(AN40))=0</formula>
    </cfRule>
  </conditionalFormatting>
  <conditionalFormatting sqref="AN43">
    <cfRule type="containsBlanks" dxfId="1654" priority="1763">
      <formula>LEN(TRIM(AN43))=0</formula>
    </cfRule>
  </conditionalFormatting>
  <conditionalFormatting sqref="AN49">
    <cfRule type="containsBlanks" dxfId="1653" priority="1762">
      <formula>LEN(TRIM(AN49))=0</formula>
    </cfRule>
  </conditionalFormatting>
  <conditionalFormatting sqref="AN46">
    <cfRule type="containsBlanks" dxfId="1652" priority="1761">
      <formula>LEN(TRIM(AN46))=0</formula>
    </cfRule>
  </conditionalFormatting>
  <conditionalFormatting sqref="AN52">
    <cfRule type="containsBlanks" dxfId="1651" priority="1760">
      <formula>LEN(TRIM(AN52))=0</formula>
    </cfRule>
  </conditionalFormatting>
  <conditionalFormatting sqref="AN55">
    <cfRule type="containsBlanks" dxfId="1650" priority="1759">
      <formula>LEN(TRIM(AN55))=0</formula>
    </cfRule>
  </conditionalFormatting>
  <conditionalFormatting sqref="AN58">
    <cfRule type="containsBlanks" dxfId="1649" priority="1758">
      <formula>LEN(TRIM(AN58))=0</formula>
    </cfRule>
  </conditionalFormatting>
  <conditionalFormatting sqref="AN61">
    <cfRule type="containsBlanks" dxfId="1648" priority="1757">
      <formula>LEN(TRIM(AN61))=0</formula>
    </cfRule>
  </conditionalFormatting>
  <conditionalFormatting sqref="AN64 AN67 AN70 AN73 AN76">
    <cfRule type="containsBlanks" dxfId="1647" priority="1756">
      <formula>LEN(TRIM(AN64))=0</formula>
    </cfRule>
  </conditionalFormatting>
  <conditionalFormatting sqref="AN11">
    <cfRule type="containsBlanks" dxfId="1646" priority="1755">
      <formula>LEN(TRIM(AN11))=0</formula>
    </cfRule>
  </conditionalFormatting>
  <conditionalFormatting sqref="AN14">
    <cfRule type="containsBlanks" dxfId="1645" priority="1754">
      <formula>LEN(TRIM(AN14))=0</formula>
    </cfRule>
  </conditionalFormatting>
  <conditionalFormatting sqref="AN17">
    <cfRule type="containsBlanks" dxfId="1644" priority="1753">
      <formula>LEN(TRIM(AN17))=0</formula>
    </cfRule>
  </conditionalFormatting>
  <conditionalFormatting sqref="AN20">
    <cfRule type="containsBlanks" dxfId="1643" priority="1752">
      <formula>LEN(TRIM(AN20))=0</formula>
    </cfRule>
  </conditionalFormatting>
  <conditionalFormatting sqref="AN23">
    <cfRule type="containsBlanks" dxfId="1642" priority="1751">
      <formula>LEN(TRIM(AN23))=0</formula>
    </cfRule>
  </conditionalFormatting>
  <conditionalFormatting sqref="AN26">
    <cfRule type="containsBlanks" dxfId="1641" priority="1750">
      <formula>LEN(TRIM(AN26))=0</formula>
    </cfRule>
  </conditionalFormatting>
  <conditionalFormatting sqref="AN29">
    <cfRule type="containsBlanks" dxfId="1640" priority="1749">
      <formula>LEN(TRIM(AN29))=0</formula>
    </cfRule>
  </conditionalFormatting>
  <conditionalFormatting sqref="AN32">
    <cfRule type="containsBlanks" dxfId="1639" priority="1748">
      <formula>LEN(TRIM(AN32))=0</formula>
    </cfRule>
  </conditionalFormatting>
  <conditionalFormatting sqref="AN35">
    <cfRule type="containsBlanks" dxfId="1638" priority="1747">
      <formula>LEN(TRIM(AN35))=0</formula>
    </cfRule>
  </conditionalFormatting>
  <conditionalFormatting sqref="AN38">
    <cfRule type="containsBlanks" dxfId="1637" priority="1746">
      <formula>LEN(TRIM(AN38))=0</formula>
    </cfRule>
  </conditionalFormatting>
  <conditionalFormatting sqref="AN41">
    <cfRule type="containsBlanks" dxfId="1636" priority="1745">
      <formula>LEN(TRIM(AN41))=0</formula>
    </cfRule>
  </conditionalFormatting>
  <conditionalFormatting sqref="AN44">
    <cfRule type="containsBlanks" dxfId="1635" priority="1744">
      <formula>LEN(TRIM(AN44))=0</formula>
    </cfRule>
  </conditionalFormatting>
  <conditionalFormatting sqref="AN47">
    <cfRule type="containsBlanks" dxfId="1634" priority="1743">
      <formula>LEN(TRIM(AN47))=0</formula>
    </cfRule>
  </conditionalFormatting>
  <conditionalFormatting sqref="AN50">
    <cfRule type="containsBlanks" dxfId="1633" priority="1742">
      <formula>LEN(TRIM(AN50))=0</formula>
    </cfRule>
  </conditionalFormatting>
  <conditionalFormatting sqref="AN53">
    <cfRule type="containsBlanks" dxfId="1632" priority="1741">
      <formula>LEN(TRIM(AN53))=0</formula>
    </cfRule>
  </conditionalFormatting>
  <conditionalFormatting sqref="AN56">
    <cfRule type="containsBlanks" dxfId="1631" priority="1740">
      <formula>LEN(TRIM(AN56))=0</formula>
    </cfRule>
  </conditionalFormatting>
  <conditionalFormatting sqref="AN59">
    <cfRule type="containsBlanks" dxfId="1630" priority="1739">
      <formula>LEN(TRIM(AN59))=0</formula>
    </cfRule>
  </conditionalFormatting>
  <conditionalFormatting sqref="AN62">
    <cfRule type="containsBlanks" dxfId="1629" priority="1738">
      <formula>LEN(TRIM(AN62))=0</formula>
    </cfRule>
  </conditionalFormatting>
  <conditionalFormatting sqref="AN65">
    <cfRule type="containsBlanks" dxfId="1628" priority="1737">
      <formula>LEN(TRIM(AN65))=0</formula>
    </cfRule>
  </conditionalFormatting>
  <conditionalFormatting sqref="AN68">
    <cfRule type="containsBlanks" dxfId="1627" priority="1736">
      <formula>LEN(TRIM(AN68))=0</formula>
    </cfRule>
  </conditionalFormatting>
  <conditionalFormatting sqref="AN71">
    <cfRule type="containsBlanks" dxfId="1626" priority="1735">
      <formula>LEN(TRIM(AN71))=0</formula>
    </cfRule>
  </conditionalFormatting>
  <conditionalFormatting sqref="AN74">
    <cfRule type="containsBlanks" dxfId="1625" priority="1734">
      <formula>LEN(TRIM(AN74))=0</formula>
    </cfRule>
  </conditionalFormatting>
  <conditionalFormatting sqref="AN9">
    <cfRule type="containsBlanks" dxfId="1624" priority="1733">
      <formula>LEN(TRIM(AN9))=0</formula>
    </cfRule>
  </conditionalFormatting>
  <conditionalFormatting sqref="AN12">
    <cfRule type="containsBlanks" dxfId="1623" priority="1732">
      <formula>LEN(TRIM(AN12))=0</formula>
    </cfRule>
  </conditionalFormatting>
  <conditionalFormatting sqref="AN15">
    <cfRule type="containsBlanks" dxfId="1622" priority="1731">
      <formula>LEN(TRIM(AN15))=0</formula>
    </cfRule>
  </conditionalFormatting>
  <conditionalFormatting sqref="AN18">
    <cfRule type="containsBlanks" dxfId="1621" priority="1730">
      <formula>LEN(TRIM(AN18))=0</formula>
    </cfRule>
  </conditionalFormatting>
  <conditionalFormatting sqref="AN21">
    <cfRule type="containsBlanks" dxfId="1620" priority="1729">
      <formula>LEN(TRIM(AN21))=0</formula>
    </cfRule>
  </conditionalFormatting>
  <conditionalFormatting sqref="AN24">
    <cfRule type="containsBlanks" dxfId="1619" priority="1728">
      <formula>LEN(TRIM(AN24))=0</formula>
    </cfRule>
  </conditionalFormatting>
  <conditionalFormatting sqref="AN27">
    <cfRule type="containsBlanks" dxfId="1618" priority="1727">
      <formula>LEN(TRIM(AN27))=0</formula>
    </cfRule>
  </conditionalFormatting>
  <conditionalFormatting sqref="AN30">
    <cfRule type="containsBlanks" dxfId="1617" priority="1726">
      <formula>LEN(TRIM(AN30))=0</formula>
    </cfRule>
  </conditionalFormatting>
  <conditionalFormatting sqref="AN33">
    <cfRule type="containsBlanks" dxfId="1616" priority="1725">
      <formula>LEN(TRIM(AN33))=0</formula>
    </cfRule>
  </conditionalFormatting>
  <conditionalFormatting sqref="AN36">
    <cfRule type="containsBlanks" dxfId="1615" priority="1724">
      <formula>LEN(TRIM(AN36))=0</formula>
    </cfRule>
  </conditionalFormatting>
  <conditionalFormatting sqref="AN39">
    <cfRule type="containsBlanks" dxfId="1614" priority="1723">
      <formula>LEN(TRIM(AN39))=0</formula>
    </cfRule>
  </conditionalFormatting>
  <conditionalFormatting sqref="AN42">
    <cfRule type="containsBlanks" dxfId="1613" priority="1722">
      <formula>LEN(TRIM(AN42))=0</formula>
    </cfRule>
  </conditionalFormatting>
  <conditionalFormatting sqref="AN45">
    <cfRule type="containsBlanks" dxfId="1612" priority="1721">
      <formula>LEN(TRIM(AN45))=0</formula>
    </cfRule>
  </conditionalFormatting>
  <conditionalFormatting sqref="AN48">
    <cfRule type="containsBlanks" dxfId="1611" priority="1720">
      <formula>LEN(TRIM(AN48))=0</formula>
    </cfRule>
  </conditionalFormatting>
  <conditionalFormatting sqref="AN51">
    <cfRule type="containsBlanks" dxfId="1610" priority="1719">
      <formula>LEN(TRIM(AN51))=0</formula>
    </cfRule>
  </conditionalFormatting>
  <conditionalFormatting sqref="AN54">
    <cfRule type="containsBlanks" dxfId="1609" priority="1718">
      <formula>LEN(TRIM(AN54))=0</formula>
    </cfRule>
  </conditionalFormatting>
  <conditionalFormatting sqref="AN57">
    <cfRule type="containsBlanks" dxfId="1608" priority="1717">
      <formula>LEN(TRIM(AN57))=0</formula>
    </cfRule>
  </conditionalFormatting>
  <conditionalFormatting sqref="AN60">
    <cfRule type="containsBlanks" dxfId="1607" priority="1716">
      <formula>LEN(TRIM(AN60))=0</formula>
    </cfRule>
  </conditionalFormatting>
  <conditionalFormatting sqref="AN63">
    <cfRule type="containsBlanks" dxfId="1606" priority="1715">
      <formula>LEN(TRIM(AN63))=0</formula>
    </cfRule>
  </conditionalFormatting>
  <conditionalFormatting sqref="AN66">
    <cfRule type="containsBlanks" dxfId="1605" priority="1714">
      <formula>LEN(TRIM(AN66))=0</formula>
    </cfRule>
  </conditionalFormatting>
  <conditionalFormatting sqref="AN69">
    <cfRule type="containsBlanks" dxfId="1604" priority="1713">
      <formula>LEN(TRIM(AN69))=0</formula>
    </cfRule>
  </conditionalFormatting>
  <conditionalFormatting sqref="AN72">
    <cfRule type="containsBlanks" dxfId="1603" priority="1712">
      <formula>LEN(TRIM(AN72))=0</formula>
    </cfRule>
  </conditionalFormatting>
  <conditionalFormatting sqref="AN75">
    <cfRule type="containsBlanks" dxfId="1602" priority="1711">
      <formula>LEN(TRIM(AN75))=0</formula>
    </cfRule>
  </conditionalFormatting>
  <conditionalFormatting sqref="AU8 AU10">
    <cfRule type="containsBlanks" dxfId="1601" priority="1710">
      <formula>LEN(TRIM(AU8))=0</formula>
    </cfRule>
  </conditionalFormatting>
  <conditionalFormatting sqref="AU13">
    <cfRule type="containsBlanks" dxfId="1600" priority="1709">
      <formula>LEN(TRIM(AU13))=0</formula>
    </cfRule>
  </conditionalFormatting>
  <conditionalFormatting sqref="AU16">
    <cfRule type="containsBlanks" dxfId="1599" priority="1708">
      <formula>LEN(TRIM(AU16))=0</formula>
    </cfRule>
  </conditionalFormatting>
  <conditionalFormatting sqref="AU19">
    <cfRule type="containsBlanks" dxfId="1598" priority="1707">
      <formula>LEN(TRIM(AU19))=0</formula>
    </cfRule>
  </conditionalFormatting>
  <conditionalFormatting sqref="AU22">
    <cfRule type="containsBlanks" dxfId="1597" priority="1706">
      <formula>LEN(TRIM(AU22))=0</formula>
    </cfRule>
  </conditionalFormatting>
  <conditionalFormatting sqref="AU25">
    <cfRule type="containsBlanks" dxfId="1596" priority="1705">
      <formula>LEN(TRIM(AU25))=0</formula>
    </cfRule>
  </conditionalFormatting>
  <conditionalFormatting sqref="AU28">
    <cfRule type="containsBlanks" dxfId="1595" priority="1704">
      <formula>LEN(TRIM(AU28))=0</formula>
    </cfRule>
  </conditionalFormatting>
  <conditionalFormatting sqref="AU31">
    <cfRule type="containsBlanks" dxfId="1594" priority="1703">
      <formula>LEN(TRIM(AU31))=0</formula>
    </cfRule>
  </conditionalFormatting>
  <conditionalFormatting sqref="AU34">
    <cfRule type="containsBlanks" dxfId="1593" priority="1702">
      <formula>LEN(TRIM(AU34))=0</formula>
    </cfRule>
  </conditionalFormatting>
  <conditionalFormatting sqref="AU37">
    <cfRule type="containsBlanks" dxfId="1592" priority="1701">
      <formula>LEN(TRIM(AU37))=0</formula>
    </cfRule>
  </conditionalFormatting>
  <conditionalFormatting sqref="AU40">
    <cfRule type="containsBlanks" dxfId="1591" priority="1700">
      <formula>LEN(TRIM(AU40))=0</formula>
    </cfRule>
  </conditionalFormatting>
  <conditionalFormatting sqref="AU43">
    <cfRule type="containsBlanks" dxfId="1590" priority="1699">
      <formula>LEN(TRIM(AU43))=0</formula>
    </cfRule>
  </conditionalFormatting>
  <conditionalFormatting sqref="AU49">
    <cfRule type="containsBlanks" dxfId="1589" priority="1698">
      <formula>LEN(TRIM(AU49))=0</formula>
    </cfRule>
  </conditionalFormatting>
  <conditionalFormatting sqref="AU46">
    <cfRule type="containsBlanks" dxfId="1588" priority="1697">
      <formula>LEN(TRIM(AU46))=0</formula>
    </cfRule>
  </conditionalFormatting>
  <conditionalFormatting sqref="AU52">
    <cfRule type="containsBlanks" dxfId="1587" priority="1696">
      <formula>LEN(TRIM(AU52))=0</formula>
    </cfRule>
  </conditionalFormatting>
  <conditionalFormatting sqref="AU55">
    <cfRule type="containsBlanks" dxfId="1586" priority="1695">
      <formula>LEN(TRIM(AU55))=0</formula>
    </cfRule>
  </conditionalFormatting>
  <conditionalFormatting sqref="AU58">
    <cfRule type="containsBlanks" dxfId="1585" priority="1694">
      <formula>LEN(TRIM(AU58))=0</formula>
    </cfRule>
  </conditionalFormatting>
  <conditionalFormatting sqref="AU61">
    <cfRule type="containsBlanks" dxfId="1584" priority="1693">
      <formula>LEN(TRIM(AU61))=0</formula>
    </cfRule>
  </conditionalFormatting>
  <conditionalFormatting sqref="AU64 AU67 AU70 AU73 AU76">
    <cfRule type="containsBlanks" dxfId="1583" priority="1692">
      <formula>LEN(TRIM(AU64))=0</formula>
    </cfRule>
  </conditionalFormatting>
  <conditionalFormatting sqref="AU11">
    <cfRule type="containsBlanks" dxfId="1582" priority="1691">
      <formula>LEN(TRIM(AU11))=0</formula>
    </cfRule>
  </conditionalFormatting>
  <conditionalFormatting sqref="AU14">
    <cfRule type="containsBlanks" dxfId="1581" priority="1690">
      <formula>LEN(TRIM(AU14))=0</formula>
    </cfRule>
  </conditionalFormatting>
  <conditionalFormatting sqref="AU17">
    <cfRule type="containsBlanks" dxfId="1580" priority="1689">
      <formula>LEN(TRIM(AU17))=0</formula>
    </cfRule>
  </conditionalFormatting>
  <conditionalFormatting sqref="AU20">
    <cfRule type="containsBlanks" dxfId="1579" priority="1688">
      <formula>LEN(TRIM(AU20))=0</formula>
    </cfRule>
  </conditionalFormatting>
  <conditionalFormatting sqref="AU23">
    <cfRule type="containsBlanks" dxfId="1578" priority="1687">
      <formula>LEN(TRIM(AU23))=0</formula>
    </cfRule>
  </conditionalFormatting>
  <conditionalFormatting sqref="AU26">
    <cfRule type="containsBlanks" dxfId="1577" priority="1686">
      <formula>LEN(TRIM(AU26))=0</formula>
    </cfRule>
  </conditionalFormatting>
  <conditionalFormatting sqref="AU29">
    <cfRule type="containsBlanks" dxfId="1576" priority="1685">
      <formula>LEN(TRIM(AU29))=0</formula>
    </cfRule>
  </conditionalFormatting>
  <conditionalFormatting sqref="AU32">
    <cfRule type="containsBlanks" dxfId="1575" priority="1684">
      <formula>LEN(TRIM(AU32))=0</formula>
    </cfRule>
  </conditionalFormatting>
  <conditionalFormatting sqref="AU35">
    <cfRule type="containsBlanks" dxfId="1574" priority="1683">
      <formula>LEN(TRIM(AU35))=0</formula>
    </cfRule>
  </conditionalFormatting>
  <conditionalFormatting sqref="AU38">
    <cfRule type="containsBlanks" dxfId="1573" priority="1682">
      <formula>LEN(TRIM(AU38))=0</formula>
    </cfRule>
  </conditionalFormatting>
  <conditionalFormatting sqref="AU41">
    <cfRule type="containsBlanks" dxfId="1572" priority="1681">
      <formula>LEN(TRIM(AU41))=0</formula>
    </cfRule>
  </conditionalFormatting>
  <conditionalFormatting sqref="AU44">
    <cfRule type="containsBlanks" dxfId="1571" priority="1680">
      <formula>LEN(TRIM(AU44))=0</formula>
    </cfRule>
  </conditionalFormatting>
  <conditionalFormatting sqref="AU47">
    <cfRule type="containsBlanks" dxfId="1570" priority="1679">
      <formula>LEN(TRIM(AU47))=0</formula>
    </cfRule>
  </conditionalFormatting>
  <conditionalFormatting sqref="AU50">
    <cfRule type="containsBlanks" dxfId="1569" priority="1678">
      <formula>LEN(TRIM(AU50))=0</formula>
    </cfRule>
  </conditionalFormatting>
  <conditionalFormatting sqref="AU53">
    <cfRule type="containsBlanks" dxfId="1568" priority="1677">
      <formula>LEN(TRIM(AU53))=0</formula>
    </cfRule>
  </conditionalFormatting>
  <conditionalFormatting sqref="AU56">
    <cfRule type="containsBlanks" dxfId="1567" priority="1676">
      <formula>LEN(TRIM(AU56))=0</formula>
    </cfRule>
  </conditionalFormatting>
  <conditionalFormatting sqref="AU59">
    <cfRule type="containsBlanks" dxfId="1566" priority="1675">
      <formula>LEN(TRIM(AU59))=0</formula>
    </cfRule>
  </conditionalFormatting>
  <conditionalFormatting sqref="AU62">
    <cfRule type="containsBlanks" dxfId="1565" priority="1674">
      <formula>LEN(TRIM(AU62))=0</formula>
    </cfRule>
  </conditionalFormatting>
  <conditionalFormatting sqref="AU65">
    <cfRule type="containsBlanks" dxfId="1564" priority="1673">
      <formula>LEN(TRIM(AU65))=0</formula>
    </cfRule>
  </conditionalFormatting>
  <conditionalFormatting sqref="AU68">
    <cfRule type="containsBlanks" dxfId="1563" priority="1672">
      <formula>LEN(TRIM(AU68))=0</formula>
    </cfRule>
  </conditionalFormatting>
  <conditionalFormatting sqref="AU71">
    <cfRule type="containsBlanks" dxfId="1562" priority="1671">
      <formula>LEN(TRIM(AU71))=0</formula>
    </cfRule>
  </conditionalFormatting>
  <conditionalFormatting sqref="AU74">
    <cfRule type="containsBlanks" dxfId="1561" priority="1670">
      <formula>LEN(TRIM(AU74))=0</formula>
    </cfRule>
  </conditionalFormatting>
  <conditionalFormatting sqref="AU9">
    <cfRule type="containsBlanks" dxfId="1560" priority="1669">
      <formula>LEN(TRIM(AU9))=0</formula>
    </cfRule>
  </conditionalFormatting>
  <conditionalFormatting sqref="AU12">
    <cfRule type="containsBlanks" dxfId="1559" priority="1668">
      <formula>LEN(TRIM(AU12))=0</formula>
    </cfRule>
  </conditionalFormatting>
  <conditionalFormatting sqref="AU15">
    <cfRule type="containsBlanks" dxfId="1558" priority="1667">
      <formula>LEN(TRIM(AU15))=0</formula>
    </cfRule>
  </conditionalFormatting>
  <conditionalFormatting sqref="AU18">
    <cfRule type="containsBlanks" dxfId="1557" priority="1666">
      <formula>LEN(TRIM(AU18))=0</formula>
    </cfRule>
  </conditionalFormatting>
  <conditionalFormatting sqref="AU21">
    <cfRule type="containsBlanks" dxfId="1556" priority="1665">
      <formula>LEN(TRIM(AU21))=0</formula>
    </cfRule>
  </conditionalFormatting>
  <conditionalFormatting sqref="AU24">
    <cfRule type="containsBlanks" dxfId="1555" priority="1664">
      <formula>LEN(TRIM(AU24))=0</formula>
    </cfRule>
  </conditionalFormatting>
  <conditionalFormatting sqref="AU27">
    <cfRule type="containsBlanks" dxfId="1554" priority="1663">
      <formula>LEN(TRIM(AU27))=0</formula>
    </cfRule>
  </conditionalFormatting>
  <conditionalFormatting sqref="AU30">
    <cfRule type="containsBlanks" dxfId="1553" priority="1662">
      <formula>LEN(TRIM(AU30))=0</formula>
    </cfRule>
  </conditionalFormatting>
  <conditionalFormatting sqref="AU33">
    <cfRule type="containsBlanks" dxfId="1552" priority="1661">
      <formula>LEN(TRIM(AU33))=0</formula>
    </cfRule>
  </conditionalFormatting>
  <conditionalFormatting sqref="AU36">
    <cfRule type="containsBlanks" dxfId="1551" priority="1660">
      <formula>LEN(TRIM(AU36))=0</formula>
    </cfRule>
  </conditionalFormatting>
  <conditionalFormatting sqref="AU39">
    <cfRule type="containsBlanks" dxfId="1550" priority="1659">
      <formula>LEN(TRIM(AU39))=0</formula>
    </cfRule>
  </conditionalFormatting>
  <conditionalFormatting sqref="AU42">
    <cfRule type="containsBlanks" dxfId="1549" priority="1658">
      <formula>LEN(TRIM(AU42))=0</formula>
    </cfRule>
  </conditionalFormatting>
  <conditionalFormatting sqref="AU45">
    <cfRule type="containsBlanks" dxfId="1548" priority="1657">
      <formula>LEN(TRIM(AU45))=0</formula>
    </cfRule>
  </conditionalFormatting>
  <conditionalFormatting sqref="AU48">
    <cfRule type="containsBlanks" dxfId="1547" priority="1656">
      <formula>LEN(TRIM(AU48))=0</formula>
    </cfRule>
  </conditionalFormatting>
  <conditionalFormatting sqref="AU51">
    <cfRule type="containsBlanks" dxfId="1546" priority="1655">
      <formula>LEN(TRIM(AU51))=0</formula>
    </cfRule>
  </conditionalFormatting>
  <conditionalFormatting sqref="AU54">
    <cfRule type="containsBlanks" dxfId="1545" priority="1654">
      <formula>LEN(TRIM(AU54))=0</formula>
    </cfRule>
  </conditionalFormatting>
  <conditionalFormatting sqref="AU57">
    <cfRule type="containsBlanks" dxfId="1544" priority="1653">
      <formula>LEN(TRIM(AU57))=0</formula>
    </cfRule>
  </conditionalFormatting>
  <conditionalFormatting sqref="AU60">
    <cfRule type="containsBlanks" dxfId="1543" priority="1652">
      <formula>LEN(TRIM(AU60))=0</formula>
    </cfRule>
  </conditionalFormatting>
  <conditionalFormatting sqref="AU63">
    <cfRule type="containsBlanks" dxfId="1542" priority="1651">
      <formula>LEN(TRIM(AU63))=0</formula>
    </cfRule>
  </conditionalFormatting>
  <conditionalFormatting sqref="AU66">
    <cfRule type="containsBlanks" dxfId="1541" priority="1650">
      <formula>LEN(TRIM(AU66))=0</formula>
    </cfRule>
  </conditionalFormatting>
  <conditionalFormatting sqref="AU69">
    <cfRule type="containsBlanks" dxfId="1540" priority="1649">
      <formula>LEN(TRIM(AU69))=0</formula>
    </cfRule>
  </conditionalFormatting>
  <conditionalFormatting sqref="AU72">
    <cfRule type="containsBlanks" dxfId="1539" priority="1648">
      <formula>LEN(TRIM(AU72))=0</formula>
    </cfRule>
  </conditionalFormatting>
  <conditionalFormatting sqref="AU75">
    <cfRule type="containsBlanks" dxfId="1538" priority="1647">
      <formula>LEN(TRIM(AU75))=0</formula>
    </cfRule>
  </conditionalFormatting>
  <conditionalFormatting sqref="BB8 BB10">
    <cfRule type="containsBlanks" dxfId="1537" priority="1646">
      <formula>LEN(TRIM(BB8))=0</formula>
    </cfRule>
  </conditionalFormatting>
  <conditionalFormatting sqref="BB13">
    <cfRule type="containsBlanks" dxfId="1536" priority="1645">
      <formula>LEN(TRIM(BB13))=0</formula>
    </cfRule>
  </conditionalFormatting>
  <conditionalFormatting sqref="BB16">
    <cfRule type="containsBlanks" dxfId="1535" priority="1644">
      <formula>LEN(TRIM(BB16))=0</formula>
    </cfRule>
  </conditionalFormatting>
  <conditionalFormatting sqref="BB19">
    <cfRule type="containsBlanks" dxfId="1534" priority="1643">
      <formula>LEN(TRIM(BB19))=0</formula>
    </cfRule>
  </conditionalFormatting>
  <conditionalFormatting sqref="BB22">
    <cfRule type="containsBlanks" dxfId="1533" priority="1642">
      <formula>LEN(TRIM(BB22))=0</formula>
    </cfRule>
  </conditionalFormatting>
  <conditionalFormatting sqref="BB25">
    <cfRule type="containsBlanks" dxfId="1532" priority="1641">
      <formula>LEN(TRIM(BB25))=0</formula>
    </cfRule>
  </conditionalFormatting>
  <conditionalFormatting sqref="BB28">
    <cfRule type="containsBlanks" dxfId="1531" priority="1640">
      <formula>LEN(TRIM(BB28))=0</formula>
    </cfRule>
  </conditionalFormatting>
  <conditionalFormatting sqref="BB31">
    <cfRule type="containsBlanks" dxfId="1530" priority="1639">
      <formula>LEN(TRIM(BB31))=0</formula>
    </cfRule>
  </conditionalFormatting>
  <conditionalFormatting sqref="BB34">
    <cfRule type="containsBlanks" dxfId="1529" priority="1638">
      <formula>LEN(TRIM(BB34))=0</formula>
    </cfRule>
  </conditionalFormatting>
  <conditionalFormatting sqref="BB37">
    <cfRule type="containsBlanks" dxfId="1528" priority="1637">
      <formula>LEN(TRIM(BB37))=0</formula>
    </cfRule>
  </conditionalFormatting>
  <conditionalFormatting sqref="BB40">
    <cfRule type="containsBlanks" dxfId="1527" priority="1636">
      <formula>LEN(TRIM(BB40))=0</formula>
    </cfRule>
  </conditionalFormatting>
  <conditionalFormatting sqref="BB43">
    <cfRule type="containsBlanks" dxfId="1526" priority="1635">
      <formula>LEN(TRIM(BB43))=0</formula>
    </cfRule>
  </conditionalFormatting>
  <conditionalFormatting sqref="BB49">
    <cfRule type="containsBlanks" dxfId="1525" priority="1634">
      <formula>LEN(TRIM(BB49))=0</formula>
    </cfRule>
  </conditionalFormatting>
  <conditionalFormatting sqref="BB46">
    <cfRule type="containsBlanks" dxfId="1524" priority="1633">
      <formula>LEN(TRIM(BB46))=0</formula>
    </cfRule>
  </conditionalFormatting>
  <conditionalFormatting sqref="BB52">
    <cfRule type="containsBlanks" dxfId="1523" priority="1632">
      <formula>LEN(TRIM(BB52))=0</formula>
    </cfRule>
  </conditionalFormatting>
  <conditionalFormatting sqref="BB55">
    <cfRule type="containsBlanks" dxfId="1522" priority="1631">
      <formula>LEN(TRIM(BB55))=0</formula>
    </cfRule>
  </conditionalFormatting>
  <conditionalFormatting sqref="BB58">
    <cfRule type="containsBlanks" dxfId="1521" priority="1630">
      <formula>LEN(TRIM(BB58))=0</formula>
    </cfRule>
  </conditionalFormatting>
  <conditionalFormatting sqref="BB61">
    <cfRule type="containsBlanks" dxfId="1520" priority="1629">
      <formula>LEN(TRIM(BB61))=0</formula>
    </cfRule>
  </conditionalFormatting>
  <conditionalFormatting sqref="BB64 BB67 BB70 BB73 BB76">
    <cfRule type="containsBlanks" dxfId="1519" priority="1628">
      <formula>LEN(TRIM(BB64))=0</formula>
    </cfRule>
  </conditionalFormatting>
  <conditionalFormatting sqref="BB11">
    <cfRule type="containsBlanks" dxfId="1518" priority="1627">
      <formula>LEN(TRIM(BB11))=0</formula>
    </cfRule>
  </conditionalFormatting>
  <conditionalFormatting sqref="BB14">
    <cfRule type="containsBlanks" dxfId="1517" priority="1626">
      <formula>LEN(TRIM(BB14))=0</formula>
    </cfRule>
  </conditionalFormatting>
  <conditionalFormatting sqref="BB17">
    <cfRule type="containsBlanks" dxfId="1516" priority="1625">
      <formula>LEN(TRIM(BB17))=0</formula>
    </cfRule>
  </conditionalFormatting>
  <conditionalFormatting sqref="BB20">
    <cfRule type="containsBlanks" dxfId="1515" priority="1624">
      <formula>LEN(TRIM(BB20))=0</formula>
    </cfRule>
  </conditionalFormatting>
  <conditionalFormatting sqref="BB23">
    <cfRule type="containsBlanks" dxfId="1514" priority="1623">
      <formula>LEN(TRIM(BB23))=0</formula>
    </cfRule>
  </conditionalFormatting>
  <conditionalFormatting sqref="BB26">
    <cfRule type="containsBlanks" dxfId="1513" priority="1622">
      <formula>LEN(TRIM(BB26))=0</formula>
    </cfRule>
  </conditionalFormatting>
  <conditionalFormatting sqref="BB29">
    <cfRule type="containsBlanks" dxfId="1512" priority="1621">
      <formula>LEN(TRIM(BB29))=0</formula>
    </cfRule>
  </conditionalFormatting>
  <conditionalFormatting sqref="BB32">
    <cfRule type="containsBlanks" dxfId="1511" priority="1620">
      <formula>LEN(TRIM(BB32))=0</formula>
    </cfRule>
  </conditionalFormatting>
  <conditionalFormatting sqref="BB35">
    <cfRule type="containsBlanks" dxfId="1510" priority="1619">
      <formula>LEN(TRIM(BB35))=0</formula>
    </cfRule>
  </conditionalFormatting>
  <conditionalFormatting sqref="BB38">
    <cfRule type="containsBlanks" dxfId="1509" priority="1618">
      <formula>LEN(TRIM(BB38))=0</formula>
    </cfRule>
  </conditionalFormatting>
  <conditionalFormatting sqref="BB41">
    <cfRule type="containsBlanks" dxfId="1508" priority="1617">
      <formula>LEN(TRIM(BB41))=0</formula>
    </cfRule>
  </conditionalFormatting>
  <conditionalFormatting sqref="BB44">
    <cfRule type="containsBlanks" dxfId="1507" priority="1616">
      <formula>LEN(TRIM(BB44))=0</formula>
    </cfRule>
  </conditionalFormatting>
  <conditionalFormatting sqref="BB47">
    <cfRule type="containsBlanks" dxfId="1506" priority="1615">
      <formula>LEN(TRIM(BB47))=0</formula>
    </cfRule>
  </conditionalFormatting>
  <conditionalFormatting sqref="BB50">
    <cfRule type="containsBlanks" dxfId="1505" priority="1614">
      <formula>LEN(TRIM(BB50))=0</formula>
    </cfRule>
  </conditionalFormatting>
  <conditionalFormatting sqref="BB53">
    <cfRule type="containsBlanks" dxfId="1504" priority="1613">
      <formula>LEN(TRIM(BB53))=0</formula>
    </cfRule>
  </conditionalFormatting>
  <conditionalFormatting sqref="BB56">
    <cfRule type="containsBlanks" dxfId="1503" priority="1612">
      <formula>LEN(TRIM(BB56))=0</formula>
    </cfRule>
  </conditionalFormatting>
  <conditionalFormatting sqref="BB59">
    <cfRule type="containsBlanks" dxfId="1502" priority="1611">
      <formula>LEN(TRIM(BB59))=0</formula>
    </cfRule>
  </conditionalFormatting>
  <conditionalFormatting sqref="BB62">
    <cfRule type="containsBlanks" dxfId="1501" priority="1610">
      <formula>LEN(TRIM(BB62))=0</formula>
    </cfRule>
  </conditionalFormatting>
  <conditionalFormatting sqref="BB65">
    <cfRule type="containsBlanks" dxfId="1500" priority="1609">
      <formula>LEN(TRIM(BB65))=0</formula>
    </cfRule>
  </conditionalFormatting>
  <conditionalFormatting sqref="BB68">
    <cfRule type="containsBlanks" dxfId="1499" priority="1608">
      <formula>LEN(TRIM(BB68))=0</formula>
    </cfRule>
  </conditionalFormatting>
  <conditionalFormatting sqref="BB71">
    <cfRule type="containsBlanks" dxfId="1498" priority="1607">
      <formula>LEN(TRIM(BB71))=0</formula>
    </cfRule>
  </conditionalFormatting>
  <conditionalFormatting sqref="BB74">
    <cfRule type="containsBlanks" dxfId="1497" priority="1606">
      <formula>LEN(TRIM(BB74))=0</formula>
    </cfRule>
  </conditionalFormatting>
  <conditionalFormatting sqref="BB9">
    <cfRule type="containsBlanks" dxfId="1496" priority="1605">
      <formula>LEN(TRIM(BB9))=0</formula>
    </cfRule>
  </conditionalFormatting>
  <conditionalFormatting sqref="BB12">
    <cfRule type="containsBlanks" dxfId="1495" priority="1604">
      <formula>LEN(TRIM(BB12))=0</formula>
    </cfRule>
  </conditionalFormatting>
  <conditionalFormatting sqref="BB15">
    <cfRule type="containsBlanks" dxfId="1494" priority="1603">
      <formula>LEN(TRIM(BB15))=0</formula>
    </cfRule>
  </conditionalFormatting>
  <conditionalFormatting sqref="BB18">
    <cfRule type="containsBlanks" dxfId="1493" priority="1602">
      <formula>LEN(TRIM(BB18))=0</formula>
    </cfRule>
  </conditionalFormatting>
  <conditionalFormatting sqref="BB21">
    <cfRule type="containsBlanks" dxfId="1492" priority="1601">
      <formula>LEN(TRIM(BB21))=0</formula>
    </cfRule>
  </conditionalFormatting>
  <conditionalFormatting sqref="BB24">
    <cfRule type="containsBlanks" dxfId="1491" priority="1600">
      <formula>LEN(TRIM(BB24))=0</formula>
    </cfRule>
  </conditionalFormatting>
  <conditionalFormatting sqref="BB27">
    <cfRule type="containsBlanks" dxfId="1490" priority="1599">
      <formula>LEN(TRIM(BB27))=0</formula>
    </cfRule>
  </conditionalFormatting>
  <conditionalFormatting sqref="BB30">
    <cfRule type="containsBlanks" dxfId="1489" priority="1598">
      <formula>LEN(TRIM(BB30))=0</formula>
    </cfRule>
  </conditionalFormatting>
  <conditionalFormatting sqref="BB33">
    <cfRule type="containsBlanks" dxfId="1488" priority="1597">
      <formula>LEN(TRIM(BB33))=0</formula>
    </cfRule>
  </conditionalFormatting>
  <conditionalFormatting sqref="BB36">
    <cfRule type="containsBlanks" dxfId="1487" priority="1596">
      <formula>LEN(TRIM(BB36))=0</formula>
    </cfRule>
  </conditionalFormatting>
  <conditionalFormatting sqref="BB39">
    <cfRule type="containsBlanks" dxfId="1486" priority="1595">
      <formula>LEN(TRIM(BB39))=0</formula>
    </cfRule>
  </conditionalFormatting>
  <conditionalFormatting sqref="BB42">
    <cfRule type="containsBlanks" dxfId="1485" priority="1594">
      <formula>LEN(TRIM(BB42))=0</formula>
    </cfRule>
  </conditionalFormatting>
  <conditionalFormatting sqref="BB45">
    <cfRule type="containsBlanks" dxfId="1484" priority="1593">
      <formula>LEN(TRIM(BB45))=0</formula>
    </cfRule>
  </conditionalFormatting>
  <conditionalFormatting sqref="BB48">
    <cfRule type="containsBlanks" dxfId="1483" priority="1592">
      <formula>LEN(TRIM(BB48))=0</formula>
    </cfRule>
  </conditionalFormatting>
  <conditionalFormatting sqref="BB51">
    <cfRule type="containsBlanks" dxfId="1482" priority="1591">
      <formula>LEN(TRIM(BB51))=0</formula>
    </cfRule>
  </conditionalFormatting>
  <conditionalFormatting sqref="BB54">
    <cfRule type="containsBlanks" dxfId="1481" priority="1590">
      <formula>LEN(TRIM(BB54))=0</formula>
    </cfRule>
  </conditionalFormatting>
  <conditionalFormatting sqref="BB57">
    <cfRule type="containsBlanks" dxfId="1480" priority="1589">
      <formula>LEN(TRIM(BB57))=0</formula>
    </cfRule>
  </conditionalFormatting>
  <conditionalFormatting sqref="BB60">
    <cfRule type="containsBlanks" dxfId="1479" priority="1588">
      <formula>LEN(TRIM(BB60))=0</formula>
    </cfRule>
  </conditionalFormatting>
  <conditionalFormatting sqref="BB63">
    <cfRule type="containsBlanks" dxfId="1478" priority="1587">
      <formula>LEN(TRIM(BB63))=0</formula>
    </cfRule>
  </conditionalFormatting>
  <conditionalFormatting sqref="BB66">
    <cfRule type="containsBlanks" dxfId="1477" priority="1586">
      <formula>LEN(TRIM(BB66))=0</formula>
    </cfRule>
  </conditionalFormatting>
  <conditionalFormatting sqref="BB69">
    <cfRule type="containsBlanks" dxfId="1476" priority="1585">
      <formula>LEN(TRIM(BB69))=0</formula>
    </cfRule>
  </conditionalFormatting>
  <conditionalFormatting sqref="BB72">
    <cfRule type="containsBlanks" dxfId="1475" priority="1584">
      <formula>LEN(TRIM(BB72))=0</formula>
    </cfRule>
  </conditionalFormatting>
  <conditionalFormatting sqref="BB75">
    <cfRule type="containsBlanks" dxfId="1474" priority="1583">
      <formula>LEN(TRIM(BB75))=0</formula>
    </cfRule>
  </conditionalFormatting>
  <conditionalFormatting sqref="BI8 BI10">
    <cfRule type="containsBlanks" dxfId="1473" priority="1582">
      <formula>LEN(TRIM(BI8))=0</formula>
    </cfRule>
  </conditionalFormatting>
  <conditionalFormatting sqref="BI13">
    <cfRule type="containsBlanks" dxfId="1472" priority="1581">
      <formula>LEN(TRIM(BI13))=0</formula>
    </cfRule>
  </conditionalFormatting>
  <conditionalFormatting sqref="BI16">
    <cfRule type="containsBlanks" dxfId="1471" priority="1580">
      <formula>LEN(TRIM(BI16))=0</formula>
    </cfRule>
  </conditionalFormatting>
  <conditionalFormatting sqref="BI19">
    <cfRule type="containsBlanks" dxfId="1470" priority="1579">
      <formula>LEN(TRIM(BI19))=0</formula>
    </cfRule>
  </conditionalFormatting>
  <conditionalFormatting sqref="BI22">
    <cfRule type="containsBlanks" dxfId="1469" priority="1578">
      <formula>LEN(TRIM(BI22))=0</formula>
    </cfRule>
  </conditionalFormatting>
  <conditionalFormatting sqref="BI25">
    <cfRule type="containsBlanks" dxfId="1468" priority="1577">
      <formula>LEN(TRIM(BI25))=0</formula>
    </cfRule>
  </conditionalFormatting>
  <conditionalFormatting sqref="BI28">
    <cfRule type="containsBlanks" dxfId="1467" priority="1576">
      <formula>LEN(TRIM(BI28))=0</formula>
    </cfRule>
  </conditionalFormatting>
  <conditionalFormatting sqref="BI31">
    <cfRule type="containsBlanks" dxfId="1466" priority="1575">
      <formula>LEN(TRIM(BI31))=0</formula>
    </cfRule>
  </conditionalFormatting>
  <conditionalFormatting sqref="BI34">
    <cfRule type="containsBlanks" dxfId="1465" priority="1574">
      <formula>LEN(TRIM(BI34))=0</formula>
    </cfRule>
  </conditionalFormatting>
  <conditionalFormatting sqref="BI37">
    <cfRule type="containsBlanks" dxfId="1464" priority="1573">
      <formula>LEN(TRIM(BI37))=0</formula>
    </cfRule>
  </conditionalFormatting>
  <conditionalFormatting sqref="BI40">
    <cfRule type="containsBlanks" dxfId="1463" priority="1572">
      <formula>LEN(TRIM(BI40))=0</formula>
    </cfRule>
  </conditionalFormatting>
  <conditionalFormatting sqref="BI43">
    <cfRule type="containsBlanks" dxfId="1462" priority="1571">
      <formula>LEN(TRIM(BI43))=0</formula>
    </cfRule>
  </conditionalFormatting>
  <conditionalFormatting sqref="BI49">
    <cfRule type="containsBlanks" dxfId="1461" priority="1570">
      <formula>LEN(TRIM(BI49))=0</formula>
    </cfRule>
  </conditionalFormatting>
  <conditionalFormatting sqref="BI46">
    <cfRule type="containsBlanks" dxfId="1460" priority="1569">
      <formula>LEN(TRIM(BI46))=0</formula>
    </cfRule>
  </conditionalFormatting>
  <conditionalFormatting sqref="BI52">
    <cfRule type="containsBlanks" dxfId="1459" priority="1568">
      <formula>LEN(TRIM(BI52))=0</formula>
    </cfRule>
  </conditionalFormatting>
  <conditionalFormatting sqref="BI55">
    <cfRule type="containsBlanks" dxfId="1458" priority="1567">
      <formula>LEN(TRIM(BI55))=0</formula>
    </cfRule>
  </conditionalFormatting>
  <conditionalFormatting sqref="BI58">
    <cfRule type="containsBlanks" dxfId="1457" priority="1566">
      <formula>LEN(TRIM(BI58))=0</formula>
    </cfRule>
  </conditionalFormatting>
  <conditionalFormatting sqref="BI61">
    <cfRule type="containsBlanks" dxfId="1456" priority="1565">
      <formula>LEN(TRIM(BI61))=0</formula>
    </cfRule>
  </conditionalFormatting>
  <conditionalFormatting sqref="BI64 BI67 BI70 BI73 BI76">
    <cfRule type="containsBlanks" dxfId="1455" priority="1564">
      <formula>LEN(TRIM(BI64))=0</formula>
    </cfRule>
  </conditionalFormatting>
  <conditionalFormatting sqref="BI11">
    <cfRule type="containsBlanks" dxfId="1454" priority="1563">
      <formula>LEN(TRIM(BI11))=0</formula>
    </cfRule>
  </conditionalFormatting>
  <conditionalFormatting sqref="BI14">
    <cfRule type="containsBlanks" dxfId="1453" priority="1562">
      <formula>LEN(TRIM(BI14))=0</formula>
    </cfRule>
  </conditionalFormatting>
  <conditionalFormatting sqref="BI17">
    <cfRule type="containsBlanks" dxfId="1452" priority="1561">
      <formula>LEN(TRIM(BI17))=0</formula>
    </cfRule>
  </conditionalFormatting>
  <conditionalFormatting sqref="BI20">
    <cfRule type="containsBlanks" dxfId="1451" priority="1560">
      <formula>LEN(TRIM(BI20))=0</formula>
    </cfRule>
  </conditionalFormatting>
  <conditionalFormatting sqref="BI23">
    <cfRule type="containsBlanks" dxfId="1450" priority="1559">
      <formula>LEN(TRIM(BI23))=0</formula>
    </cfRule>
  </conditionalFormatting>
  <conditionalFormatting sqref="BI26">
    <cfRule type="containsBlanks" dxfId="1449" priority="1558">
      <formula>LEN(TRIM(BI26))=0</formula>
    </cfRule>
  </conditionalFormatting>
  <conditionalFormatting sqref="BI29">
    <cfRule type="containsBlanks" dxfId="1448" priority="1557">
      <formula>LEN(TRIM(BI29))=0</formula>
    </cfRule>
  </conditionalFormatting>
  <conditionalFormatting sqref="BI32">
    <cfRule type="containsBlanks" dxfId="1447" priority="1556">
      <formula>LEN(TRIM(BI32))=0</formula>
    </cfRule>
  </conditionalFormatting>
  <conditionalFormatting sqref="BI35">
    <cfRule type="containsBlanks" dxfId="1446" priority="1555">
      <formula>LEN(TRIM(BI35))=0</formula>
    </cfRule>
  </conditionalFormatting>
  <conditionalFormatting sqref="BI38">
    <cfRule type="containsBlanks" dxfId="1445" priority="1554">
      <formula>LEN(TRIM(BI38))=0</formula>
    </cfRule>
  </conditionalFormatting>
  <conditionalFormatting sqref="BI41">
    <cfRule type="containsBlanks" dxfId="1444" priority="1553">
      <formula>LEN(TRIM(BI41))=0</formula>
    </cfRule>
  </conditionalFormatting>
  <conditionalFormatting sqref="BI44">
    <cfRule type="containsBlanks" dxfId="1443" priority="1552">
      <formula>LEN(TRIM(BI44))=0</formula>
    </cfRule>
  </conditionalFormatting>
  <conditionalFormatting sqref="BI47">
    <cfRule type="containsBlanks" dxfId="1442" priority="1551">
      <formula>LEN(TRIM(BI47))=0</formula>
    </cfRule>
  </conditionalFormatting>
  <conditionalFormatting sqref="BI50">
    <cfRule type="containsBlanks" dxfId="1441" priority="1550">
      <formula>LEN(TRIM(BI50))=0</formula>
    </cfRule>
  </conditionalFormatting>
  <conditionalFormatting sqref="BI53">
    <cfRule type="containsBlanks" dxfId="1440" priority="1549">
      <formula>LEN(TRIM(BI53))=0</formula>
    </cfRule>
  </conditionalFormatting>
  <conditionalFormatting sqref="BI56">
    <cfRule type="containsBlanks" dxfId="1439" priority="1548">
      <formula>LEN(TRIM(BI56))=0</formula>
    </cfRule>
  </conditionalFormatting>
  <conditionalFormatting sqref="BI59">
    <cfRule type="containsBlanks" dxfId="1438" priority="1547">
      <formula>LEN(TRIM(BI59))=0</formula>
    </cfRule>
  </conditionalFormatting>
  <conditionalFormatting sqref="BI62">
    <cfRule type="containsBlanks" dxfId="1437" priority="1546">
      <formula>LEN(TRIM(BI62))=0</formula>
    </cfRule>
  </conditionalFormatting>
  <conditionalFormatting sqref="BI65">
    <cfRule type="containsBlanks" dxfId="1436" priority="1545">
      <formula>LEN(TRIM(BI65))=0</formula>
    </cfRule>
  </conditionalFormatting>
  <conditionalFormatting sqref="BI68">
    <cfRule type="containsBlanks" dxfId="1435" priority="1544">
      <formula>LEN(TRIM(BI68))=0</formula>
    </cfRule>
  </conditionalFormatting>
  <conditionalFormatting sqref="BI71">
    <cfRule type="containsBlanks" dxfId="1434" priority="1543">
      <formula>LEN(TRIM(BI71))=0</formula>
    </cfRule>
  </conditionalFormatting>
  <conditionalFormatting sqref="BI74">
    <cfRule type="containsBlanks" dxfId="1433" priority="1542">
      <formula>LEN(TRIM(BI74))=0</formula>
    </cfRule>
  </conditionalFormatting>
  <conditionalFormatting sqref="BI9">
    <cfRule type="containsBlanks" dxfId="1432" priority="1541">
      <formula>LEN(TRIM(BI9))=0</formula>
    </cfRule>
  </conditionalFormatting>
  <conditionalFormatting sqref="BI12">
    <cfRule type="containsBlanks" dxfId="1431" priority="1540">
      <formula>LEN(TRIM(BI12))=0</formula>
    </cfRule>
  </conditionalFormatting>
  <conditionalFormatting sqref="BI15">
    <cfRule type="containsBlanks" dxfId="1430" priority="1539">
      <formula>LEN(TRIM(BI15))=0</formula>
    </cfRule>
  </conditionalFormatting>
  <conditionalFormatting sqref="BI18">
    <cfRule type="containsBlanks" dxfId="1429" priority="1538">
      <formula>LEN(TRIM(BI18))=0</formula>
    </cfRule>
  </conditionalFormatting>
  <conditionalFormatting sqref="BI21">
    <cfRule type="containsBlanks" dxfId="1428" priority="1537">
      <formula>LEN(TRIM(BI21))=0</formula>
    </cfRule>
  </conditionalFormatting>
  <conditionalFormatting sqref="BI24">
    <cfRule type="containsBlanks" dxfId="1427" priority="1536">
      <formula>LEN(TRIM(BI24))=0</formula>
    </cfRule>
  </conditionalFormatting>
  <conditionalFormatting sqref="BI27">
    <cfRule type="containsBlanks" dxfId="1426" priority="1535">
      <formula>LEN(TRIM(BI27))=0</formula>
    </cfRule>
  </conditionalFormatting>
  <conditionalFormatting sqref="BI30">
    <cfRule type="containsBlanks" dxfId="1425" priority="1534">
      <formula>LEN(TRIM(BI30))=0</formula>
    </cfRule>
  </conditionalFormatting>
  <conditionalFormatting sqref="BI33">
    <cfRule type="containsBlanks" dxfId="1424" priority="1533">
      <formula>LEN(TRIM(BI33))=0</formula>
    </cfRule>
  </conditionalFormatting>
  <conditionalFormatting sqref="BI36">
    <cfRule type="containsBlanks" dxfId="1423" priority="1532">
      <formula>LEN(TRIM(BI36))=0</formula>
    </cfRule>
  </conditionalFormatting>
  <conditionalFormatting sqref="BI39">
    <cfRule type="containsBlanks" dxfId="1422" priority="1531">
      <formula>LEN(TRIM(BI39))=0</formula>
    </cfRule>
  </conditionalFormatting>
  <conditionalFormatting sqref="BI42">
    <cfRule type="containsBlanks" dxfId="1421" priority="1530">
      <formula>LEN(TRIM(BI42))=0</formula>
    </cfRule>
  </conditionalFormatting>
  <conditionalFormatting sqref="BI45">
    <cfRule type="containsBlanks" dxfId="1420" priority="1529">
      <formula>LEN(TRIM(BI45))=0</formula>
    </cfRule>
  </conditionalFormatting>
  <conditionalFormatting sqref="BI48">
    <cfRule type="containsBlanks" dxfId="1419" priority="1528">
      <formula>LEN(TRIM(BI48))=0</formula>
    </cfRule>
  </conditionalFormatting>
  <conditionalFormatting sqref="BI51">
    <cfRule type="containsBlanks" dxfId="1418" priority="1527">
      <formula>LEN(TRIM(BI51))=0</formula>
    </cfRule>
  </conditionalFormatting>
  <conditionalFormatting sqref="BI54">
    <cfRule type="containsBlanks" dxfId="1417" priority="1526">
      <formula>LEN(TRIM(BI54))=0</formula>
    </cfRule>
  </conditionalFormatting>
  <conditionalFormatting sqref="BI57">
    <cfRule type="containsBlanks" dxfId="1416" priority="1525">
      <formula>LEN(TRIM(BI57))=0</formula>
    </cfRule>
  </conditionalFormatting>
  <conditionalFormatting sqref="BI60">
    <cfRule type="containsBlanks" dxfId="1415" priority="1524">
      <formula>LEN(TRIM(BI60))=0</formula>
    </cfRule>
  </conditionalFormatting>
  <conditionalFormatting sqref="BI63">
    <cfRule type="containsBlanks" dxfId="1414" priority="1523">
      <formula>LEN(TRIM(BI63))=0</formula>
    </cfRule>
  </conditionalFormatting>
  <conditionalFormatting sqref="BI66">
    <cfRule type="containsBlanks" dxfId="1413" priority="1522">
      <formula>LEN(TRIM(BI66))=0</formula>
    </cfRule>
  </conditionalFormatting>
  <conditionalFormatting sqref="BI69">
    <cfRule type="containsBlanks" dxfId="1412" priority="1521">
      <formula>LEN(TRIM(BI69))=0</formula>
    </cfRule>
  </conditionalFormatting>
  <conditionalFormatting sqref="BI72">
    <cfRule type="containsBlanks" dxfId="1411" priority="1520">
      <formula>LEN(TRIM(BI72))=0</formula>
    </cfRule>
  </conditionalFormatting>
  <conditionalFormatting sqref="BI75">
    <cfRule type="containsBlanks" dxfId="1410" priority="1519">
      <formula>LEN(TRIM(BI75))=0</formula>
    </cfRule>
  </conditionalFormatting>
  <conditionalFormatting sqref="BP8 BP10">
    <cfRule type="containsBlanks" dxfId="1409" priority="1518">
      <formula>LEN(TRIM(BP8))=0</formula>
    </cfRule>
  </conditionalFormatting>
  <conditionalFormatting sqref="BP13">
    <cfRule type="containsBlanks" dxfId="1408" priority="1517">
      <formula>LEN(TRIM(BP13))=0</formula>
    </cfRule>
  </conditionalFormatting>
  <conditionalFormatting sqref="BP16">
    <cfRule type="containsBlanks" dxfId="1407" priority="1516">
      <formula>LEN(TRIM(BP16))=0</formula>
    </cfRule>
  </conditionalFormatting>
  <conditionalFormatting sqref="BP19">
    <cfRule type="containsBlanks" dxfId="1406" priority="1515">
      <formula>LEN(TRIM(BP19))=0</formula>
    </cfRule>
  </conditionalFormatting>
  <conditionalFormatting sqref="BP22">
    <cfRule type="containsBlanks" dxfId="1405" priority="1514">
      <formula>LEN(TRIM(BP22))=0</formula>
    </cfRule>
  </conditionalFormatting>
  <conditionalFormatting sqref="BP25">
    <cfRule type="containsBlanks" dxfId="1404" priority="1513">
      <formula>LEN(TRIM(BP25))=0</formula>
    </cfRule>
  </conditionalFormatting>
  <conditionalFormatting sqref="BP28">
    <cfRule type="containsBlanks" dxfId="1403" priority="1512">
      <formula>LEN(TRIM(BP28))=0</formula>
    </cfRule>
  </conditionalFormatting>
  <conditionalFormatting sqref="BP31">
    <cfRule type="containsBlanks" dxfId="1402" priority="1511">
      <formula>LEN(TRIM(BP31))=0</formula>
    </cfRule>
  </conditionalFormatting>
  <conditionalFormatting sqref="BP34">
    <cfRule type="containsBlanks" dxfId="1401" priority="1510">
      <formula>LEN(TRIM(BP34))=0</formula>
    </cfRule>
  </conditionalFormatting>
  <conditionalFormatting sqref="BP37">
    <cfRule type="containsBlanks" dxfId="1400" priority="1509">
      <formula>LEN(TRIM(BP37))=0</formula>
    </cfRule>
  </conditionalFormatting>
  <conditionalFormatting sqref="BP40">
    <cfRule type="containsBlanks" dxfId="1399" priority="1508">
      <formula>LEN(TRIM(BP40))=0</formula>
    </cfRule>
  </conditionalFormatting>
  <conditionalFormatting sqref="BP43">
    <cfRule type="containsBlanks" dxfId="1398" priority="1507">
      <formula>LEN(TRIM(BP43))=0</formula>
    </cfRule>
  </conditionalFormatting>
  <conditionalFormatting sqref="BP49">
    <cfRule type="containsBlanks" dxfId="1397" priority="1506">
      <formula>LEN(TRIM(BP49))=0</formula>
    </cfRule>
  </conditionalFormatting>
  <conditionalFormatting sqref="BP46">
    <cfRule type="containsBlanks" dxfId="1396" priority="1505">
      <formula>LEN(TRIM(BP46))=0</formula>
    </cfRule>
  </conditionalFormatting>
  <conditionalFormatting sqref="BP52">
    <cfRule type="containsBlanks" dxfId="1395" priority="1504">
      <formula>LEN(TRIM(BP52))=0</formula>
    </cfRule>
  </conditionalFormatting>
  <conditionalFormatting sqref="BP55">
    <cfRule type="containsBlanks" dxfId="1394" priority="1503">
      <formula>LEN(TRIM(BP55))=0</formula>
    </cfRule>
  </conditionalFormatting>
  <conditionalFormatting sqref="BP58">
    <cfRule type="containsBlanks" dxfId="1393" priority="1502">
      <formula>LEN(TRIM(BP58))=0</formula>
    </cfRule>
  </conditionalFormatting>
  <conditionalFormatting sqref="BP61">
    <cfRule type="containsBlanks" dxfId="1392" priority="1501">
      <formula>LEN(TRIM(BP61))=0</formula>
    </cfRule>
  </conditionalFormatting>
  <conditionalFormatting sqref="BP64 BP67 BP70 BP73 BP76">
    <cfRule type="containsBlanks" dxfId="1391" priority="1500">
      <formula>LEN(TRIM(BP64))=0</formula>
    </cfRule>
  </conditionalFormatting>
  <conditionalFormatting sqref="BP11">
    <cfRule type="containsBlanks" dxfId="1390" priority="1499">
      <formula>LEN(TRIM(BP11))=0</formula>
    </cfRule>
  </conditionalFormatting>
  <conditionalFormatting sqref="BP14">
    <cfRule type="containsBlanks" dxfId="1389" priority="1498">
      <formula>LEN(TRIM(BP14))=0</formula>
    </cfRule>
  </conditionalFormatting>
  <conditionalFormatting sqref="BP17">
    <cfRule type="containsBlanks" dxfId="1388" priority="1497">
      <formula>LEN(TRIM(BP17))=0</formula>
    </cfRule>
  </conditionalFormatting>
  <conditionalFormatting sqref="BP20">
    <cfRule type="containsBlanks" dxfId="1387" priority="1496">
      <formula>LEN(TRIM(BP20))=0</formula>
    </cfRule>
  </conditionalFormatting>
  <conditionalFormatting sqref="BP23">
    <cfRule type="containsBlanks" dxfId="1386" priority="1495">
      <formula>LEN(TRIM(BP23))=0</formula>
    </cfRule>
  </conditionalFormatting>
  <conditionalFormatting sqref="BP26">
    <cfRule type="containsBlanks" dxfId="1385" priority="1494">
      <formula>LEN(TRIM(BP26))=0</formula>
    </cfRule>
  </conditionalFormatting>
  <conditionalFormatting sqref="BP29">
    <cfRule type="containsBlanks" dxfId="1384" priority="1493">
      <formula>LEN(TRIM(BP29))=0</formula>
    </cfRule>
  </conditionalFormatting>
  <conditionalFormatting sqref="BP32">
    <cfRule type="containsBlanks" dxfId="1383" priority="1492">
      <formula>LEN(TRIM(BP32))=0</formula>
    </cfRule>
  </conditionalFormatting>
  <conditionalFormatting sqref="BP35">
    <cfRule type="containsBlanks" dxfId="1382" priority="1491">
      <formula>LEN(TRIM(BP35))=0</formula>
    </cfRule>
  </conditionalFormatting>
  <conditionalFormatting sqref="BP38">
    <cfRule type="containsBlanks" dxfId="1381" priority="1490">
      <formula>LEN(TRIM(BP38))=0</formula>
    </cfRule>
  </conditionalFormatting>
  <conditionalFormatting sqref="BP41">
    <cfRule type="containsBlanks" dxfId="1380" priority="1489">
      <formula>LEN(TRIM(BP41))=0</formula>
    </cfRule>
  </conditionalFormatting>
  <conditionalFormatting sqref="BP44">
    <cfRule type="containsBlanks" dxfId="1379" priority="1488">
      <formula>LEN(TRIM(BP44))=0</formula>
    </cfRule>
  </conditionalFormatting>
  <conditionalFormatting sqref="BP47">
    <cfRule type="containsBlanks" dxfId="1378" priority="1487">
      <formula>LEN(TRIM(BP47))=0</formula>
    </cfRule>
  </conditionalFormatting>
  <conditionalFormatting sqref="BP50">
    <cfRule type="containsBlanks" dxfId="1377" priority="1486">
      <formula>LEN(TRIM(BP50))=0</formula>
    </cfRule>
  </conditionalFormatting>
  <conditionalFormatting sqref="BP53">
    <cfRule type="containsBlanks" dxfId="1376" priority="1485">
      <formula>LEN(TRIM(BP53))=0</formula>
    </cfRule>
  </conditionalFormatting>
  <conditionalFormatting sqref="BP56">
    <cfRule type="containsBlanks" dxfId="1375" priority="1484">
      <formula>LEN(TRIM(BP56))=0</formula>
    </cfRule>
  </conditionalFormatting>
  <conditionalFormatting sqref="BP59">
    <cfRule type="containsBlanks" dxfId="1374" priority="1483">
      <formula>LEN(TRIM(BP59))=0</formula>
    </cfRule>
  </conditionalFormatting>
  <conditionalFormatting sqref="BP62">
    <cfRule type="containsBlanks" dxfId="1373" priority="1482">
      <formula>LEN(TRIM(BP62))=0</formula>
    </cfRule>
  </conditionalFormatting>
  <conditionalFormatting sqref="BP65">
    <cfRule type="containsBlanks" dxfId="1372" priority="1481">
      <formula>LEN(TRIM(BP65))=0</formula>
    </cfRule>
  </conditionalFormatting>
  <conditionalFormatting sqref="BP68">
    <cfRule type="containsBlanks" dxfId="1371" priority="1480">
      <formula>LEN(TRIM(BP68))=0</formula>
    </cfRule>
  </conditionalFormatting>
  <conditionalFormatting sqref="BP71">
    <cfRule type="containsBlanks" dxfId="1370" priority="1479">
      <formula>LEN(TRIM(BP71))=0</formula>
    </cfRule>
  </conditionalFormatting>
  <conditionalFormatting sqref="BP74">
    <cfRule type="containsBlanks" dxfId="1369" priority="1478">
      <formula>LEN(TRIM(BP74))=0</formula>
    </cfRule>
  </conditionalFormatting>
  <conditionalFormatting sqref="BP9">
    <cfRule type="containsBlanks" dxfId="1368" priority="1477">
      <formula>LEN(TRIM(BP9))=0</formula>
    </cfRule>
  </conditionalFormatting>
  <conditionalFormatting sqref="BP12">
    <cfRule type="containsBlanks" dxfId="1367" priority="1476">
      <formula>LEN(TRIM(BP12))=0</formula>
    </cfRule>
  </conditionalFormatting>
  <conditionalFormatting sqref="BP15">
    <cfRule type="containsBlanks" dxfId="1366" priority="1475">
      <formula>LEN(TRIM(BP15))=0</formula>
    </cfRule>
  </conditionalFormatting>
  <conditionalFormatting sqref="BP18">
    <cfRule type="containsBlanks" dxfId="1365" priority="1474">
      <formula>LEN(TRIM(BP18))=0</formula>
    </cfRule>
  </conditionalFormatting>
  <conditionalFormatting sqref="BP21">
    <cfRule type="containsBlanks" dxfId="1364" priority="1473">
      <formula>LEN(TRIM(BP21))=0</formula>
    </cfRule>
  </conditionalFormatting>
  <conditionalFormatting sqref="BP24">
    <cfRule type="containsBlanks" dxfId="1363" priority="1472">
      <formula>LEN(TRIM(BP24))=0</formula>
    </cfRule>
  </conditionalFormatting>
  <conditionalFormatting sqref="BP27">
    <cfRule type="containsBlanks" dxfId="1362" priority="1471">
      <formula>LEN(TRIM(BP27))=0</formula>
    </cfRule>
  </conditionalFormatting>
  <conditionalFormatting sqref="BP30">
    <cfRule type="containsBlanks" dxfId="1361" priority="1470">
      <formula>LEN(TRIM(BP30))=0</formula>
    </cfRule>
  </conditionalFormatting>
  <conditionalFormatting sqref="BP33">
    <cfRule type="containsBlanks" dxfId="1360" priority="1469">
      <formula>LEN(TRIM(BP33))=0</formula>
    </cfRule>
  </conditionalFormatting>
  <conditionalFormatting sqref="BP36">
    <cfRule type="containsBlanks" dxfId="1359" priority="1468">
      <formula>LEN(TRIM(BP36))=0</formula>
    </cfRule>
  </conditionalFormatting>
  <conditionalFormatting sqref="BP39">
    <cfRule type="containsBlanks" dxfId="1358" priority="1467">
      <formula>LEN(TRIM(BP39))=0</formula>
    </cfRule>
  </conditionalFormatting>
  <conditionalFormatting sqref="BP42">
    <cfRule type="containsBlanks" dxfId="1357" priority="1466">
      <formula>LEN(TRIM(BP42))=0</formula>
    </cfRule>
  </conditionalFormatting>
  <conditionalFormatting sqref="BP45">
    <cfRule type="containsBlanks" dxfId="1356" priority="1465">
      <formula>LEN(TRIM(BP45))=0</formula>
    </cfRule>
  </conditionalFormatting>
  <conditionalFormatting sqref="BP48">
    <cfRule type="containsBlanks" dxfId="1355" priority="1464">
      <formula>LEN(TRIM(BP48))=0</formula>
    </cfRule>
  </conditionalFormatting>
  <conditionalFormatting sqref="BP51">
    <cfRule type="containsBlanks" dxfId="1354" priority="1463">
      <formula>LEN(TRIM(BP51))=0</formula>
    </cfRule>
  </conditionalFormatting>
  <conditionalFormatting sqref="BP54">
    <cfRule type="containsBlanks" dxfId="1353" priority="1462">
      <formula>LEN(TRIM(BP54))=0</formula>
    </cfRule>
  </conditionalFormatting>
  <conditionalFormatting sqref="BP57">
    <cfRule type="containsBlanks" dxfId="1352" priority="1461">
      <formula>LEN(TRIM(BP57))=0</formula>
    </cfRule>
  </conditionalFormatting>
  <conditionalFormatting sqref="BP60">
    <cfRule type="containsBlanks" dxfId="1351" priority="1460">
      <formula>LEN(TRIM(BP60))=0</formula>
    </cfRule>
  </conditionalFormatting>
  <conditionalFormatting sqref="BP63">
    <cfRule type="containsBlanks" dxfId="1350" priority="1459">
      <formula>LEN(TRIM(BP63))=0</formula>
    </cfRule>
  </conditionalFormatting>
  <conditionalFormatting sqref="BP66">
    <cfRule type="containsBlanks" dxfId="1349" priority="1458">
      <formula>LEN(TRIM(BP66))=0</formula>
    </cfRule>
  </conditionalFormatting>
  <conditionalFormatting sqref="BP69">
    <cfRule type="containsBlanks" dxfId="1348" priority="1457">
      <formula>LEN(TRIM(BP69))=0</formula>
    </cfRule>
  </conditionalFormatting>
  <conditionalFormatting sqref="BP72">
    <cfRule type="containsBlanks" dxfId="1347" priority="1456">
      <formula>LEN(TRIM(BP72))=0</formula>
    </cfRule>
  </conditionalFormatting>
  <conditionalFormatting sqref="BP75">
    <cfRule type="containsBlanks" dxfId="1346" priority="1455">
      <formula>LEN(TRIM(BP75))=0</formula>
    </cfRule>
  </conditionalFormatting>
  <conditionalFormatting sqref="BW8 BW10">
    <cfRule type="containsBlanks" dxfId="1345" priority="1454">
      <formula>LEN(TRIM(BW8))=0</formula>
    </cfRule>
  </conditionalFormatting>
  <conditionalFormatting sqref="BW13">
    <cfRule type="containsBlanks" dxfId="1344" priority="1453">
      <formula>LEN(TRIM(BW13))=0</formula>
    </cfRule>
  </conditionalFormatting>
  <conditionalFormatting sqref="BW16">
    <cfRule type="containsBlanks" dxfId="1343" priority="1452">
      <formula>LEN(TRIM(BW16))=0</formula>
    </cfRule>
  </conditionalFormatting>
  <conditionalFormatting sqref="BW19">
    <cfRule type="containsBlanks" dxfId="1342" priority="1451">
      <formula>LEN(TRIM(BW19))=0</formula>
    </cfRule>
  </conditionalFormatting>
  <conditionalFormatting sqref="BW22">
    <cfRule type="containsBlanks" dxfId="1341" priority="1450">
      <formula>LEN(TRIM(BW22))=0</formula>
    </cfRule>
  </conditionalFormatting>
  <conditionalFormatting sqref="BW25">
    <cfRule type="containsBlanks" dxfId="1340" priority="1449">
      <formula>LEN(TRIM(BW25))=0</formula>
    </cfRule>
  </conditionalFormatting>
  <conditionalFormatting sqref="BW28">
    <cfRule type="containsBlanks" dxfId="1339" priority="1448">
      <formula>LEN(TRIM(BW28))=0</formula>
    </cfRule>
  </conditionalFormatting>
  <conditionalFormatting sqref="BW31">
    <cfRule type="containsBlanks" dxfId="1338" priority="1447">
      <formula>LEN(TRIM(BW31))=0</formula>
    </cfRule>
  </conditionalFormatting>
  <conditionalFormatting sqref="BW34">
    <cfRule type="containsBlanks" dxfId="1337" priority="1446">
      <formula>LEN(TRIM(BW34))=0</formula>
    </cfRule>
  </conditionalFormatting>
  <conditionalFormatting sqref="BW37">
    <cfRule type="containsBlanks" dxfId="1336" priority="1445">
      <formula>LEN(TRIM(BW37))=0</formula>
    </cfRule>
  </conditionalFormatting>
  <conditionalFormatting sqref="BW40">
    <cfRule type="containsBlanks" dxfId="1335" priority="1444">
      <formula>LEN(TRIM(BW40))=0</formula>
    </cfRule>
  </conditionalFormatting>
  <conditionalFormatting sqref="BW43">
    <cfRule type="containsBlanks" dxfId="1334" priority="1443">
      <formula>LEN(TRIM(BW43))=0</formula>
    </cfRule>
  </conditionalFormatting>
  <conditionalFormatting sqref="BW49">
    <cfRule type="containsBlanks" dxfId="1333" priority="1442">
      <formula>LEN(TRIM(BW49))=0</formula>
    </cfRule>
  </conditionalFormatting>
  <conditionalFormatting sqref="BW46">
    <cfRule type="containsBlanks" dxfId="1332" priority="1441">
      <formula>LEN(TRIM(BW46))=0</formula>
    </cfRule>
  </conditionalFormatting>
  <conditionalFormatting sqref="BW52">
    <cfRule type="containsBlanks" dxfId="1331" priority="1440">
      <formula>LEN(TRIM(BW52))=0</formula>
    </cfRule>
  </conditionalFormatting>
  <conditionalFormatting sqref="BW55">
    <cfRule type="containsBlanks" dxfId="1330" priority="1439">
      <formula>LEN(TRIM(BW55))=0</formula>
    </cfRule>
  </conditionalFormatting>
  <conditionalFormatting sqref="BW58">
    <cfRule type="containsBlanks" dxfId="1329" priority="1438">
      <formula>LEN(TRIM(BW58))=0</formula>
    </cfRule>
  </conditionalFormatting>
  <conditionalFormatting sqref="BW61">
    <cfRule type="containsBlanks" dxfId="1328" priority="1437">
      <formula>LEN(TRIM(BW61))=0</formula>
    </cfRule>
  </conditionalFormatting>
  <conditionalFormatting sqref="BW64 BW67 BW70 BW73 BW76">
    <cfRule type="containsBlanks" dxfId="1327" priority="1436">
      <formula>LEN(TRIM(BW64))=0</formula>
    </cfRule>
  </conditionalFormatting>
  <conditionalFormatting sqref="BW11">
    <cfRule type="containsBlanks" dxfId="1326" priority="1435">
      <formula>LEN(TRIM(BW11))=0</formula>
    </cfRule>
  </conditionalFormatting>
  <conditionalFormatting sqref="BW14">
    <cfRule type="containsBlanks" dxfId="1325" priority="1434">
      <formula>LEN(TRIM(BW14))=0</formula>
    </cfRule>
  </conditionalFormatting>
  <conditionalFormatting sqref="BW17">
    <cfRule type="containsBlanks" dxfId="1324" priority="1433">
      <formula>LEN(TRIM(BW17))=0</formula>
    </cfRule>
  </conditionalFormatting>
  <conditionalFormatting sqref="BW20">
    <cfRule type="containsBlanks" dxfId="1323" priority="1432">
      <formula>LEN(TRIM(BW20))=0</formula>
    </cfRule>
  </conditionalFormatting>
  <conditionalFormatting sqref="BW23">
    <cfRule type="containsBlanks" dxfId="1322" priority="1431">
      <formula>LEN(TRIM(BW23))=0</formula>
    </cfRule>
  </conditionalFormatting>
  <conditionalFormatting sqref="BW26">
    <cfRule type="containsBlanks" dxfId="1321" priority="1430">
      <formula>LEN(TRIM(BW26))=0</formula>
    </cfRule>
  </conditionalFormatting>
  <conditionalFormatting sqref="BW29">
    <cfRule type="containsBlanks" dxfId="1320" priority="1429">
      <formula>LEN(TRIM(BW29))=0</formula>
    </cfRule>
  </conditionalFormatting>
  <conditionalFormatting sqref="BW32">
    <cfRule type="containsBlanks" dxfId="1319" priority="1428">
      <formula>LEN(TRIM(BW32))=0</formula>
    </cfRule>
  </conditionalFormatting>
  <conditionalFormatting sqref="BW35">
    <cfRule type="containsBlanks" dxfId="1318" priority="1427">
      <formula>LEN(TRIM(BW35))=0</formula>
    </cfRule>
  </conditionalFormatting>
  <conditionalFormatting sqref="BW38">
    <cfRule type="containsBlanks" dxfId="1317" priority="1426">
      <formula>LEN(TRIM(BW38))=0</formula>
    </cfRule>
  </conditionalFormatting>
  <conditionalFormatting sqref="BW41">
    <cfRule type="containsBlanks" dxfId="1316" priority="1425">
      <formula>LEN(TRIM(BW41))=0</formula>
    </cfRule>
  </conditionalFormatting>
  <conditionalFormatting sqref="BW44">
    <cfRule type="containsBlanks" dxfId="1315" priority="1424">
      <formula>LEN(TRIM(BW44))=0</formula>
    </cfRule>
  </conditionalFormatting>
  <conditionalFormatting sqref="BW47">
    <cfRule type="containsBlanks" dxfId="1314" priority="1423">
      <formula>LEN(TRIM(BW47))=0</formula>
    </cfRule>
  </conditionalFormatting>
  <conditionalFormatting sqref="BW50">
    <cfRule type="containsBlanks" dxfId="1313" priority="1422">
      <formula>LEN(TRIM(BW50))=0</formula>
    </cfRule>
  </conditionalFormatting>
  <conditionalFormatting sqref="BW53">
    <cfRule type="containsBlanks" dxfId="1312" priority="1421">
      <formula>LEN(TRIM(BW53))=0</formula>
    </cfRule>
  </conditionalFormatting>
  <conditionalFormatting sqref="BW56">
    <cfRule type="containsBlanks" dxfId="1311" priority="1420">
      <formula>LEN(TRIM(BW56))=0</formula>
    </cfRule>
  </conditionalFormatting>
  <conditionalFormatting sqref="BW59">
    <cfRule type="containsBlanks" dxfId="1310" priority="1419">
      <formula>LEN(TRIM(BW59))=0</formula>
    </cfRule>
  </conditionalFormatting>
  <conditionalFormatting sqref="BW62">
    <cfRule type="containsBlanks" dxfId="1309" priority="1418">
      <formula>LEN(TRIM(BW62))=0</formula>
    </cfRule>
  </conditionalFormatting>
  <conditionalFormatting sqref="BW65">
    <cfRule type="containsBlanks" dxfId="1308" priority="1417">
      <formula>LEN(TRIM(BW65))=0</formula>
    </cfRule>
  </conditionalFormatting>
  <conditionalFormatting sqref="BW68">
    <cfRule type="containsBlanks" dxfId="1307" priority="1416">
      <formula>LEN(TRIM(BW68))=0</formula>
    </cfRule>
  </conditionalFormatting>
  <conditionalFormatting sqref="BW71">
    <cfRule type="containsBlanks" dxfId="1306" priority="1415">
      <formula>LEN(TRIM(BW71))=0</formula>
    </cfRule>
  </conditionalFormatting>
  <conditionalFormatting sqref="BW74">
    <cfRule type="containsBlanks" dxfId="1305" priority="1414">
      <formula>LEN(TRIM(BW74))=0</formula>
    </cfRule>
  </conditionalFormatting>
  <conditionalFormatting sqref="BW9">
    <cfRule type="containsBlanks" dxfId="1304" priority="1413">
      <formula>LEN(TRIM(BW9))=0</formula>
    </cfRule>
  </conditionalFormatting>
  <conditionalFormatting sqref="BW12">
    <cfRule type="containsBlanks" dxfId="1303" priority="1412">
      <formula>LEN(TRIM(BW12))=0</formula>
    </cfRule>
  </conditionalFormatting>
  <conditionalFormatting sqref="BW15">
    <cfRule type="containsBlanks" dxfId="1302" priority="1411">
      <formula>LEN(TRIM(BW15))=0</formula>
    </cfRule>
  </conditionalFormatting>
  <conditionalFormatting sqref="BW18">
    <cfRule type="containsBlanks" dxfId="1301" priority="1410">
      <formula>LEN(TRIM(BW18))=0</formula>
    </cfRule>
  </conditionalFormatting>
  <conditionalFormatting sqref="BW21">
    <cfRule type="containsBlanks" dxfId="1300" priority="1409">
      <formula>LEN(TRIM(BW21))=0</formula>
    </cfRule>
  </conditionalFormatting>
  <conditionalFormatting sqref="BW24">
    <cfRule type="containsBlanks" dxfId="1299" priority="1408">
      <formula>LEN(TRIM(BW24))=0</formula>
    </cfRule>
  </conditionalFormatting>
  <conditionalFormatting sqref="BW27">
    <cfRule type="containsBlanks" dxfId="1298" priority="1407">
      <formula>LEN(TRIM(BW27))=0</formula>
    </cfRule>
  </conditionalFormatting>
  <conditionalFormatting sqref="BW30">
    <cfRule type="containsBlanks" dxfId="1297" priority="1406">
      <formula>LEN(TRIM(BW30))=0</formula>
    </cfRule>
  </conditionalFormatting>
  <conditionalFormatting sqref="BW33">
    <cfRule type="containsBlanks" dxfId="1296" priority="1405">
      <formula>LEN(TRIM(BW33))=0</formula>
    </cfRule>
  </conditionalFormatting>
  <conditionalFormatting sqref="BW36">
    <cfRule type="containsBlanks" dxfId="1295" priority="1404">
      <formula>LEN(TRIM(BW36))=0</formula>
    </cfRule>
  </conditionalFormatting>
  <conditionalFormatting sqref="BW39">
    <cfRule type="containsBlanks" dxfId="1294" priority="1403">
      <formula>LEN(TRIM(BW39))=0</formula>
    </cfRule>
  </conditionalFormatting>
  <conditionalFormatting sqref="BW42">
    <cfRule type="containsBlanks" dxfId="1293" priority="1402">
      <formula>LEN(TRIM(BW42))=0</formula>
    </cfRule>
  </conditionalFormatting>
  <conditionalFormatting sqref="BW45">
    <cfRule type="containsBlanks" dxfId="1292" priority="1401">
      <formula>LEN(TRIM(BW45))=0</formula>
    </cfRule>
  </conditionalFormatting>
  <conditionalFormatting sqref="BW48">
    <cfRule type="containsBlanks" dxfId="1291" priority="1400">
      <formula>LEN(TRIM(BW48))=0</formula>
    </cfRule>
  </conditionalFormatting>
  <conditionalFormatting sqref="BW51">
    <cfRule type="containsBlanks" dxfId="1290" priority="1399">
      <formula>LEN(TRIM(BW51))=0</formula>
    </cfRule>
  </conditionalFormatting>
  <conditionalFormatting sqref="BW54">
    <cfRule type="containsBlanks" dxfId="1289" priority="1398">
      <formula>LEN(TRIM(BW54))=0</formula>
    </cfRule>
  </conditionalFormatting>
  <conditionalFormatting sqref="BW57">
    <cfRule type="containsBlanks" dxfId="1288" priority="1397">
      <formula>LEN(TRIM(BW57))=0</formula>
    </cfRule>
  </conditionalFormatting>
  <conditionalFormatting sqref="BW60">
    <cfRule type="containsBlanks" dxfId="1287" priority="1396">
      <formula>LEN(TRIM(BW60))=0</formula>
    </cfRule>
  </conditionalFormatting>
  <conditionalFormatting sqref="BW63">
    <cfRule type="containsBlanks" dxfId="1286" priority="1395">
      <formula>LEN(TRIM(BW63))=0</formula>
    </cfRule>
  </conditionalFormatting>
  <conditionalFormatting sqref="BW66">
    <cfRule type="containsBlanks" dxfId="1285" priority="1394">
      <formula>LEN(TRIM(BW66))=0</formula>
    </cfRule>
  </conditionalFormatting>
  <conditionalFormatting sqref="BW69">
    <cfRule type="containsBlanks" dxfId="1284" priority="1393">
      <formula>LEN(TRIM(BW69))=0</formula>
    </cfRule>
  </conditionalFormatting>
  <conditionalFormatting sqref="BW72">
    <cfRule type="containsBlanks" dxfId="1283" priority="1392">
      <formula>LEN(TRIM(BW72))=0</formula>
    </cfRule>
  </conditionalFormatting>
  <conditionalFormatting sqref="BW75">
    <cfRule type="containsBlanks" dxfId="1282" priority="1391">
      <formula>LEN(TRIM(BW75))=0</formula>
    </cfRule>
  </conditionalFormatting>
  <conditionalFormatting sqref="CD8 CD10">
    <cfRule type="containsBlanks" dxfId="1281" priority="1390">
      <formula>LEN(TRIM(CD8))=0</formula>
    </cfRule>
  </conditionalFormatting>
  <conditionalFormatting sqref="CD13">
    <cfRule type="containsBlanks" dxfId="1280" priority="1389">
      <formula>LEN(TRIM(CD13))=0</formula>
    </cfRule>
  </conditionalFormatting>
  <conditionalFormatting sqref="CD16">
    <cfRule type="containsBlanks" dxfId="1279" priority="1388">
      <formula>LEN(TRIM(CD16))=0</formula>
    </cfRule>
  </conditionalFormatting>
  <conditionalFormatting sqref="CD19">
    <cfRule type="containsBlanks" dxfId="1278" priority="1387">
      <formula>LEN(TRIM(CD19))=0</formula>
    </cfRule>
  </conditionalFormatting>
  <conditionalFormatting sqref="CD22">
    <cfRule type="containsBlanks" dxfId="1277" priority="1386">
      <formula>LEN(TRIM(CD22))=0</formula>
    </cfRule>
  </conditionalFormatting>
  <conditionalFormatting sqref="CD25">
    <cfRule type="containsBlanks" dxfId="1276" priority="1385">
      <formula>LEN(TRIM(CD25))=0</formula>
    </cfRule>
  </conditionalFormatting>
  <conditionalFormatting sqref="CD28">
    <cfRule type="containsBlanks" dxfId="1275" priority="1384">
      <formula>LEN(TRIM(CD28))=0</formula>
    </cfRule>
  </conditionalFormatting>
  <conditionalFormatting sqref="CD31">
    <cfRule type="containsBlanks" dxfId="1274" priority="1383">
      <formula>LEN(TRIM(CD31))=0</formula>
    </cfRule>
  </conditionalFormatting>
  <conditionalFormatting sqref="CD34">
    <cfRule type="containsBlanks" dxfId="1273" priority="1382">
      <formula>LEN(TRIM(CD34))=0</formula>
    </cfRule>
  </conditionalFormatting>
  <conditionalFormatting sqref="CD37">
    <cfRule type="containsBlanks" dxfId="1272" priority="1381">
      <formula>LEN(TRIM(CD37))=0</formula>
    </cfRule>
  </conditionalFormatting>
  <conditionalFormatting sqref="CD40">
    <cfRule type="containsBlanks" dxfId="1271" priority="1380">
      <formula>LEN(TRIM(CD40))=0</formula>
    </cfRule>
  </conditionalFormatting>
  <conditionalFormatting sqref="CD43">
    <cfRule type="containsBlanks" dxfId="1270" priority="1379">
      <formula>LEN(TRIM(CD43))=0</formula>
    </cfRule>
  </conditionalFormatting>
  <conditionalFormatting sqref="CD49">
    <cfRule type="containsBlanks" dxfId="1269" priority="1378">
      <formula>LEN(TRIM(CD49))=0</formula>
    </cfRule>
  </conditionalFormatting>
  <conditionalFormatting sqref="CD46">
    <cfRule type="containsBlanks" dxfId="1268" priority="1377">
      <formula>LEN(TRIM(CD46))=0</formula>
    </cfRule>
  </conditionalFormatting>
  <conditionalFormatting sqref="CD52">
    <cfRule type="containsBlanks" dxfId="1267" priority="1376">
      <formula>LEN(TRIM(CD52))=0</formula>
    </cfRule>
  </conditionalFormatting>
  <conditionalFormatting sqref="CD55">
    <cfRule type="containsBlanks" dxfId="1266" priority="1375">
      <formula>LEN(TRIM(CD55))=0</formula>
    </cfRule>
  </conditionalFormatting>
  <conditionalFormatting sqref="CD58">
    <cfRule type="containsBlanks" dxfId="1265" priority="1374">
      <formula>LEN(TRIM(CD58))=0</formula>
    </cfRule>
  </conditionalFormatting>
  <conditionalFormatting sqref="CD61">
    <cfRule type="containsBlanks" dxfId="1264" priority="1373">
      <formula>LEN(TRIM(CD61))=0</formula>
    </cfRule>
  </conditionalFormatting>
  <conditionalFormatting sqref="CD64 CD67 CD70 CD73 CD76">
    <cfRule type="containsBlanks" dxfId="1263" priority="1372">
      <formula>LEN(TRIM(CD64))=0</formula>
    </cfRule>
  </conditionalFormatting>
  <conditionalFormatting sqref="CD11">
    <cfRule type="containsBlanks" dxfId="1262" priority="1371">
      <formula>LEN(TRIM(CD11))=0</formula>
    </cfRule>
  </conditionalFormatting>
  <conditionalFormatting sqref="CD14">
    <cfRule type="containsBlanks" dxfId="1261" priority="1370">
      <formula>LEN(TRIM(CD14))=0</formula>
    </cfRule>
  </conditionalFormatting>
  <conditionalFormatting sqref="CD17">
    <cfRule type="containsBlanks" dxfId="1260" priority="1369">
      <formula>LEN(TRIM(CD17))=0</formula>
    </cfRule>
  </conditionalFormatting>
  <conditionalFormatting sqref="CD20">
    <cfRule type="containsBlanks" dxfId="1259" priority="1368">
      <formula>LEN(TRIM(CD20))=0</formula>
    </cfRule>
  </conditionalFormatting>
  <conditionalFormatting sqref="CD23">
    <cfRule type="containsBlanks" dxfId="1258" priority="1367">
      <formula>LEN(TRIM(CD23))=0</formula>
    </cfRule>
  </conditionalFormatting>
  <conditionalFormatting sqref="CD26">
    <cfRule type="containsBlanks" dxfId="1257" priority="1366">
      <formula>LEN(TRIM(CD26))=0</formula>
    </cfRule>
  </conditionalFormatting>
  <conditionalFormatting sqref="CD29">
    <cfRule type="containsBlanks" dxfId="1256" priority="1365">
      <formula>LEN(TRIM(CD29))=0</formula>
    </cfRule>
  </conditionalFormatting>
  <conditionalFormatting sqref="CD32">
    <cfRule type="containsBlanks" dxfId="1255" priority="1364">
      <formula>LEN(TRIM(CD32))=0</formula>
    </cfRule>
  </conditionalFormatting>
  <conditionalFormatting sqref="CD35">
    <cfRule type="containsBlanks" dxfId="1254" priority="1363">
      <formula>LEN(TRIM(CD35))=0</formula>
    </cfRule>
  </conditionalFormatting>
  <conditionalFormatting sqref="CD38">
    <cfRule type="containsBlanks" dxfId="1253" priority="1362">
      <formula>LEN(TRIM(CD38))=0</formula>
    </cfRule>
  </conditionalFormatting>
  <conditionalFormatting sqref="CD41">
    <cfRule type="containsBlanks" dxfId="1252" priority="1361">
      <formula>LEN(TRIM(CD41))=0</formula>
    </cfRule>
  </conditionalFormatting>
  <conditionalFormatting sqref="CD44">
    <cfRule type="containsBlanks" dxfId="1251" priority="1360">
      <formula>LEN(TRIM(CD44))=0</formula>
    </cfRule>
  </conditionalFormatting>
  <conditionalFormatting sqref="CD47">
    <cfRule type="containsBlanks" dxfId="1250" priority="1359">
      <formula>LEN(TRIM(CD47))=0</formula>
    </cfRule>
  </conditionalFormatting>
  <conditionalFormatting sqref="CD50">
    <cfRule type="containsBlanks" dxfId="1249" priority="1358">
      <formula>LEN(TRIM(CD50))=0</formula>
    </cfRule>
  </conditionalFormatting>
  <conditionalFormatting sqref="CD53">
    <cfRule type="containsBlanks" dxfId="1248" priority="1357">
      <formula>LEN(TRIM(CD53))=0</formula>
    </cfRule>
  </conditionalFormatting>
  <conditionalFormatting sqref="CD56">
    <cfRule type="containsBlanks" dxfId="1247" priority="1356">
      <formula>LEN(TRIM(CD56))=0</formula>
    </cfRule>
  </conditionalFormatting>
  <conditionalFormatting sqref="CD59">
    <cfRule type="containsBlanks" dxfId="1246" priority="1355">
      <formula>LEN(TRIM(CD59))=0</formula>
    </cfRule>
  </conditionalFormatting>
  <conditionalFormatting sqref="CD62">
    <cfRule type="containsBlanks" dxfId="1245" priority="1354">
      <formula>LEN(TRIM(CD62))=0</formula>
    </cfRule>
  </conditionalFormatting>
  <conditionalFormatting sqref="CD65">
    <cfRule type="containsBlanks" dxfId="1244" priority="1353">
      <formula>LEN(TRIM(CD65))=0</formula>
    </cfRule>
  </conditionalFormatting>
  <conditionalFormatting sqref="CD68">
    <cfRule type="containsBlanks" dxfId="1243" priority="1352">
      <formula>LEN(TRIM(CD68))=0</formula>
    </cfRule>
  </conditionalFormatting>
  <conditionalFormatting sqref="CD71">
    <cfRule type="containsBlanks" dxfId="1242" priority="1351">
      <formula>LEN(TRIM(CD71))=0</formula>
    </cfRule>
  </conditionalFormatting>
  <conditionalFormatting sqref="CD74">
    <cfRule type="containsBlanks" dxfId="1241" priority="1350">
      <formula>LEN(TRIM(CD74))=0</formula>
    </cfRule>
  </conditionalFormatting>
  <conditionalFormatting sqref="CD9">
    <cfRule type="containsBlanks" dxfId="1240" priority="1349">
      <formula>LEN(TRIM(CD9))=0</formula>
    </cfRule>
  </conditionalFormatting>
  <conditionalFormatting sqref="CD12">
    <cfRule type="containsBlanks" dxfId="1239" priority="1348">
      <formula>LEN(TRIM(CD12))=0</formula>
    </cfRule>
  </conditionalFormatting>
  <conditionalFormatting sqref="CD15">
    <cfRule type="containsBlanks" dxfId="1238" priority="1347">
      <formula>LEN(TRIM(CD15))=0</formula>
    </cfRule>
  </conditionalFormatting>
  <conditionalFormatting sqref="CD18">
    <cfRule type="containsBlanks" dxfId="1237" priority="1346">
      <formula>LEN(TRIM(CD18))=0</formula>
    </cfRule>
  </conditionalFormatting>
  <conditionalFormatting sqref="CD21">
    <cfRule type="containsBlanks" dxfId="1236" priority="1345">
      <formula>LEN(TRIM(CD21))=0</formula>
    </cfRule>
  </conditionalFormatting>
  <conditionalFormatting sqref="CD24">
    <cfRule type="containsBlanks" dxfId="1235" priority="1344">
      <formula>LEN(TRIM(CD24))=0</formula>
    </cfRule>
  </conditionalFormatting>
  <conditionalFormatting sqref="CD27">
    <cfRule type="containsBlanks" dxfId="1234" priority="1343">
      <formula>LEN(TRIM(CD27))=0</formula>
    </cfRule>
  </conditionalFormatting>
  <conditionalFormatting sqref="CD30">
    <cfRule type="containsBlanks" dxfId="1233" priority="1342">
      <formula>LEN(TRIM(CD30))=0</formula>
    </cfRule>
  </conditionalFormatting>
  <conditionalFormatting sqref="CD33">
    <cfRule type="containsBlanks" dxfId="1232" priority="1341">
      <formula>LEN(TRIM(CD33))=0</formula>
    </cfRule>
  </conditionalFormatting>
  <conditionalFormatting sqref="CD36">
    <cfRule type="containsBlanks" dxfId="1231" priority="1340">
      <formula>LEN(TRIM(CD36))=0</formula>
    </cfRule>
  </conditionalFormatting>
  <conditionalFormatting sqref="CD39">
    <cfRule type="containsBlanks" dxfId="1230" priority="1339">
      <formula>LEN(TRIM(CD39))=0</formula>
    </cfRule>
  </conditionalFormatting>
  <conditionalFormatting sqref="CD42">
    <cfRule type="containsBlanks" dxfId="1229" priority="1338">
      <formula>LEN(TRIM(CD42))=0</formula>
    </cfRule>
  </conditionalFormatting>
  <conditionalFormatting sqref="CD45">
    <cfRule type="containsBlanks" dxfId="1228" priority="1337">
      <formula>LEN(TRIM(CD45))=0</formula>
    </cfRule>
  </conditionalFormatting>
  <conditionalFormatting sqref="CD48">
    <cfRule type="containsBlanks" dxfId="1227" priority="1336">
      <formula>LEN(TRIM(CD48))=0</formula>
    </cfRule>
  </conditionalFormatting>
  <conditionalFormatting sqref="CD51">
    <cfRule type="containsBlanks" dxfId="1226" priority="1335">
      <formula>LEN(TRIM(CD51))=0</formula>
    </cfRule>
  </conditionalFormatting>
  <conditionalFormatting sqref="CD54">
    <cfRule type="containsBlanks" dxfId="1225" priority="1334">
      <formula>LEN(TRIM(CD54))=0</formula>
    </cfRule>
  </conditionalFormatting>
  <conditionalFormatting sqref="CD57">
    <cfRule type="containsBlanks" dxfId="1224" priority="1333">
      <formula>LEN(TRIM(CD57))=0</formula>
    </cfRule>
  </conditionalFormatting>
  <conditionalFormatting sqref="CD60">
    <cfRule type="containsBlanks" dxfId="1223" priority="1332">
      <formula>LEN(TRIM(CD60))=0</formula>
    </cfRule>
  </conditionalFormatting>
  <conditionalFormatting sqref="CD63">
    <cfRule type="containsBlanks" dxfId="1222" priority="1331">
      <formula>LEN(TRIM(CD63))=0</formula>
    </cfRule>
  </conditionalFormatting>
  <conditionalFormatting sqref="CD66">
    <cfRule type="containsBlanks" dxfId="1221" priority="1330">
      <formula>LEN(TRIM(CD66))=0</formula>
    </cfRule>
  </conditionalFormatting>
  <conditionalFormatting sqref="CD69">
    <cfRule type="containsBlanks" dxfId="1220" priority="1329">
      <formula>LEN(TRIM(CD69))=0</formula>
    </cfRule>
  </conditionalFormatting>
  <conditionalFormatting sqref="CD72">
    <cfRule type="containsBlanks" dxfId="1219" priority="1328">
      <formula>LEN(TRIM(CD72))=0</formula>
    </cfRule>
  </conditionalFormatting>
  <conditionalFormatting sqref="CD75">
    <cfRule type="containsBlanks" dxfId="1218" priority="1327">
      <formula>LEN(TRIM(CD75))=0</formula>
    </cfRule>
  </conditionalFormatting>
  <conditionalFormatting sqref="CK8 CK10">
    <cfRule type="containsBlanks" dxfId="1217" priority="1326">
      <formula>LEN(TRIM(CK8))=0</formula>
    </cfRule>
  </conditionalFormatting>
  <conditionalFormatting sqref="CK13">
    <cfRule type="containsBlanks" dxfId="1216" priority="1325">
      <formula>LEN(TRIM(CK13))=0</formula>
    </cfRule>
  </conditionalFormatting>
  <conditionalFormatting sqref="CK16">
    <cfRule type="containsBlanks" dxfId="1215" priority="1324">
      <formula>LEN(TRIM(CK16))=0</formula>
    </cfRule>
  </conditionalFormatting>
  <conditionalFormatting sqref="CK19">
    <cfRule type="containsBlanks" dxfId="1214" priority="1323">
      <formula>LEN(TRIM(CK19))=0</formula>
    </cfRule>
  </conditionalFormatting>
  <conditionalFormatting sqref="CK22">
    <cfRule type="containsBlanks" dxfId="1213" priority="1322">
      <formula>LEN(TRIM(CK22))=0</formula>
    </cfRule>
  </conditionalFormatting>
  <conditionalFormatting sqref="CK25">
    <cfRule type="containsBlanks" dxfId="1212" priority="1321">
      <formula>LEN(TRIM(CK25))=0</formula>
    </cfRule>
  </conditionalFormatting>
  <conditionalFormatting sqref="CK28">
    <cfRule type="containsBlanks" dxfId="1211" priority="1320">
      <formula>LEN(TRIM(CK28))=0</formula>
    </cfRule>
  </conditionalFormatting>
  <conditionalFormatting sqref="CK31">
    <cfRule type="containsBlanks" dxfId="1210" priority="1319">
      <formula>LEN(TRIM(CK31))=0</formula>
    </cfRule>
  </conditionalFormatting>
  <conditionalFormatting sqref="CK34">
    <cfRule type="containsBlanks" dxfId="1209" priority="1318">
      <formula>LEN(TRIM(CK34))=0</formula>
    </cfRule>
  </conditionalFormatting>
  <conditionalFormatting sqref="CK37">
    <cfRule type="containsBlanks" dxfId="1208" priority="1317">
      <formula>LEN(TRIM(CK37))=0</formula>
    </cfRule>
  </conditionalFormatting>
  <conditionalFormatting sqref="CK40">
    <cfRule type="containsBlanks" dxfId="1207" priority="1316">
      <formula>LEN(TRIM(CK40))=0</formula>
    </cfRule>
  </conditionalFormatting>
  <conditionalFormatting sqref="CK43">
    <cfRule type="containsBlanks" dxfId="1206" priority="1315">
      <formula>LEN(TRIM(CK43))=0</formula>
    </cfRule>
  </conditionalFormatting>
  <conditionalFormatting sqref="CK49">
    <cfRule type="containsBlanks" dxfId="1205" priority="1314">
      <formula>LEN(TRIM(CK49))=0</formula>
    </cfRule>
  </conditionalFormatting>
  <conditionalFormatting sqref="CK46">
    <cfRule type="containsBlanks" dxfId="1204" priority="1313">
      <formula>LEN(TRIM(CK46))=0</formula>
    </cfRule>
  </conditionalFormatting>
  <conditionalFormatting sqref="CK52">
    <cfRule type="containsBlanks" dxfId="1203" priority="1312">
      <formula>LEN(TRIM(CK52))=0</formula>
    </cfRule>
  </conditionalFormatting>
  <conditionalFormatting sqref="CK55">
    <cfRule type="containsBlanks" dxfId="1202" priority="1311">
      <formula>LEN(TRIM(CK55))=0</formula>
    </cfRule>
  </conditionalFormatting>
  <conditionalFormatting sqref="CK58">
    <cfRule type="containsBlanks" dxfId="1201" priority="1310">
      <formula>LEN(TRIM(CK58))=0</formula>
    </cfRule>
  </conditionalFormatting>
  <conditionalFormatting sqref="CK61">
    <cfRule type="containsBlanks" dxfId="1200" priority="1309">
      <formula>LEN(TRIM(CK61))=0</formula>
    </cfRule>
  </conditionalFormatting>
  <conditionalFormatting sqref="CK64 CK67 CK70 CK73 CK76">
    <cfRule type="containsBlanks" dxfId="1199" priority="1308">
      <formula>LEN(TRIM(CK64))=0</formula>
    </cfRule>
  </conditionalFormatting>
  <conditionalFormatting sqref="CK11">
    <cfRule type="containsBlanks" dxfId="1198" priority="1307">
      <formula>LEN(TRIM(CK11))=0</formula>
    </cfRule>
  </conditionalFormatting>
  <conditionalFormatting sqref="CK14">
    <cfRule type="containsBlanks" dxfId="1197" priority="1306">
      <formula>LEN(TRIM(CK14))=0</formula>
    </cfRule>
  </conditionalFormatting>
  <conditionalFormatting sqref="CK17">
    <cfRule type="containsBlanks" dxfId="1196" priority="1305">
      <formula>LEN(TRIM(CK17))=0</formula>
    </cfRule>
  </conditionalFormatting>
  <conditionalFormatting sqref="CK20">
    <cfRule type="containsBlanks" dxfId="1195" priority="1304">
      <formula>LEN(TRIM(CK20))=0</formula>
    </cfRule>
  </conditionalFormatting>
  <conditionalFormatting sqref="CK23">
    <cfRule type="containsBlanks" dxfId="1194" priority="1303">
      <formula>LEN(TRIM(CK23))=0</formula>
    </cfRule>
  </conditionalFormatting>
  <conditionalFormatting sqref="CK26">
    <cfRule type="containsBlanks" dxfId="1193" priority="1302">
      <formula>LEN(TRIM(CK26))=0</formula>
    </cfRule>
  </conditionalFormatting>
  <conditionalFormatting sqref="CK29">
    <cfRule type="containsBlanks" dxfId="1192" priority="1301">
      <formula>LEN(TRIM(CK29))=0</formula>
    </cfRule>
  </conditionalFormatting>
  <conditionalFormatting sqref="CK32">
    <cfRule type="containsBlanks" dxfId="1191" priority="1300">
      <formula>LEN(TRIM(CK32))=0</formula>
    </cfRule>
  </conditionalFormatting>
  <conditionalFormatting sqref="CK35">
    <cfRule type="containsBlanks" dxfId="1190" priority="1299">
      <formula>LEN(TRIM(CK35))=0</formula>
    </cfRule>
  </conditionalFormatting>
  <conditionalFormatting sqref="CK38">
    <cfRule type="containsBlanks" dxfId="1189" priority="1298">
      <formula>LEN(TRIM(CK38))=0</formula>
    </cfRule>
  </conditionalFormatting>
  <conditionalFormatting sqref="CK41">
    <cfRule type="containsBlanks" dxfId="1188" priority="1297">
      <formula>LEN(TRIM(CK41))=0</formula>
    </cfRule>
  </conditionalFormatting>
  <conditionalFormatting sqref="CK44">
    <cfRule type="containsBlanks" dxfId="1187" priority="1296">
      <formula>LEN(TRIM(CK44))=0</formula>
    </cfRule>
  </conditionalFormatting>
  <conditionalFormatting sqref="CK47">
    <cfRule type="containsBlanks" dxfId="1186" priority="1295">
      <formula>LEN(TRIM(CK47))=0</formula>
    </cfRule>
  </conditionalFormatting>
  <conditionalFormatting sqref="CK50">
    <cfRule type="containsBlanks" dxfId="1185" priority="1294">
      <formula>LEN(TRIM(CK50))=0</formula>
    </cfRule>
  </conditionalFormatting>
  <conditionalFormatting sqref="CK53">
    <cfRule type="containsBlanks" dxfId="1184" priority="1293">
      <formula>LEN(TRIM(CK53))=0</formula>
    </cfRule>
  </conditionalFormatting>
  <conditionalFormatting sqref="CK56">
    <cfRule type="containsBlanks" dxfId="1183" priority="1292">
      <formula>LEN(TRIM(CK56))=0</formula>
    </cfRule>
  </conditionalFormatting>
  <conditionalFormatting sqref="CK59">
    <cfRule type="containsBlanks" dxfId="1182" priority="1291">
      <formula>LEN(TRIM(CK59))=0</formula>
    </cfRule>
  </conditionalFormatting>
  <conditionalFormatting sqref="CK62">
    <cfRule type="containsBlanks" dxfId="1181" priority="1290">
      <formula>LEN(TRIM(CK62))=0</formula>
    </cfRule>
  </conditionalFormatting>
  <conditionalFormatting sqref="CK65">
    <cfRule type="containsBlanks" dxfId="1180" priority="1289">
      <formula>LEN(TRIM(CK65))=0</formula>
    </cfRule>
  </conditionalFormatting>
  <conditionalFormatting sqref="CK68">
    <cfRule type="containsBlanks" dxfId="1179" priority="1288">
      <formula>LEN(TRIM(CK68))=0</formula>
    </cfRule>
  </conditionalFormatting>
  <conditionalFormatting sqref="CK71">
    <cfRule type="containsBlanks" dxfId="1178" priority="1287">
      <formula>LEN(TRIM(CK71))=0</formula>
    </cfRule>
  </conditionalFormatting>
  <conditionalFormatting sqref="CK74">
    <cfRule type="containsBlanks" dxfId="1177" priority="1286">
      <formula>LEN(TRIM(CK74))=0</formula>
    </cfRule>
  </conditionalFormatting>
  <conditionalFormatting sqref="CK9">
    <cfRule type="containsBlanks" dxfId="1176" priority="1285">
      <formula>LEN(TRIM(CK9))=0</formula>
    </cfRule>
  </conditionalFormatting>
  <conditionalFormatting sqref="CK12">
    <cfRule type="containsBlanks" dxfId="1175" priority="1284">
      <formula>LEN(TRIM(CK12))=0</formula>
    </cfRule>
  </conditionalFormatting>
  <conditionalFormatting sqref="CK15">
    <cfRule type="containsBlanks" dxfId="1174" priority="1283">
      <formula>LEN(TRIM(CK15))=0</formula>
    </cfRule>
  </conditionalFormatting>
  <conditionalFormatting sqref="CK18">
    <cfRule type="containsBlanks" dxfId="1173" priority="1282">
      <formula>LEN(TRIM(CK18))=0</formula>
    </cfRule>
  </conditionalFormatting>
  <conditionalFormatting sqref="CK21">
    <cfRule type="containsBlanks" dxfId="1172" priority="1281">
      <formula>LEN(TRIM(CK21))=0</formula>
    </cfRule>
  </conditionalFormatting>
  <conditionalFormatting sqref="CK24">
    <cfRule type="containsBlanks" dxfId="1171" priority="1280">
      <formula>LEN(TRIM(CK24))=0</formula>
    </cfRule>
  </conditionalFormatting>
  <conditionalFormatting sqref="CK27">
    <cfRule type="containsBlanks" dxfId="1170" priority="1279">
      <formula>LEN(TRIM(CK27))=0</formula>
    </cfRule>
  </conditionalFormatting>
  <conditionalFormatting sqref="CK30">
    <cfRule type="containsBlanks" dxfId="1169" priority="1278">
      <formula>LEN(TRIM(CK30))=0</formula>
    </cfRule>
  </conditionalFormatting>
  <conditionalFormatting sqref="CK33">
    <cfRule type="containsBlanks" dxfId="1168" priority="1277">
      <formula>LEN(TRIM(CK33))=0</formula>
    </cfRule>
  </conditionalFormatting>
  <conditionalFormatting sqref="CK36">
    <cfRule type="containsBlanks" dxfId="1167" priority="1276">
      <formula>LEN(TRIM(CK36))=0</formula>
    </cfRule>
  </conditionalFormatting>
  <conditionalFormatting sqref="CK39">
    <cfRule type="containsBlanks" dxfId="1166" priority="1275">
      <formula>LEN(TRIM(CK39))=0</formula>
    </cfRule>
  </conditionalFormatting>
  <conditionalFormatting sqref="CK42">
    <cfRule type="containsBlanks" dxfId="1165" priority="1274">
      <formula>LEN(TRIM(CK42))=0</formula>
    </cfRule>
  </conditionalFormatting>
  <conditionalFormatting sqref="CK45">
    <cfRule type="containsBlanks" dxfId="1164" priority="1273">
      <formula>LEN(TRIM(CK45))=0</formula>
    </cfRule>
  </conditionalFormatting>
  <conditionalFormatting sqref="CK48">
    <cfRule type="containsBlanks" dxfId="1163" priority="1272">
      <formula>LEN(TRIM(CK48))=0</formula>
    </cfRule>
  </conditionalFormatting>
  <conditionalFormatting sqref="CK51">
    <cfRule type="containsBlanks" dxfId="1162" priority="1271">
      <formula>LEN(TRIM(CK51))=0</formula>
    </cfRule>
  </conditionalFormatting>
  <conditionalFormatting sqref="CK54">
    <cfRule type="containsBlanks" dxfId="1161" priority="1270">
      <formula>LEN(TRIM(CK54))=0</formula>
    </cfRule>
  </conditionalFormatting>
  <conditionalFormatting sqref="CK57">
    <cfRule type="containsBlanks" dxfId="1160" priority="1269">
      <formula>LEN(TRIM(CK57))=0</formula>
    </cfRule>
  </conditionalFormatting>
  <conditionalFormatting sqref="CK60">
    <cfRule type="containsBlanks" dxfId="1159" priority="1268">
      <formula>LEN(TRIM(CK60))=0</formula>
    </cfRule>
  </conditionalFormatting>
  <conditionalFormatting sqref="CK63">
    <cfRule type="containsBlanks" dxfId="1158" priority="1267">
      <formula>LEN(TRIM(CK63))=0</formula>
    </cfRule>
  </conditionalFormatting>
  <conditionalFormatting sqref="CK66">
    <cfRule type="containsBlanks" dxfId="1157" priority="1266">
      <formula>LEN(TRIM(CK66))=0</formula>
    </cfRule>
  </conditionalFormatting>
  <conditionalFormatting sqref="CK69">
    <cfRule type="containsBlanks" dxfId="1156" priority="1265">
      <formula>LEN(TRIM(CK69))=0</formula>
    </cfRule>
  </conditionalFormatting>
  <conditionalFormatting sqref="CK72">
    <cfRule type="containsBlanks" dxfId="1155" priority="1264">
      <formula>LEN(TRIM(CK72))=0</formula>
    </cfRule>
  </conditionalFormatting>
  <conditionalFormatting sqref="CK75">
    <cfRule type="containsBlanks" dxfId="1154" priority="1263">
      <formula>LEN(TRIM(CK75))=0</formula>
    </cfRule>
  </conditionalFormatting>
  <conditionalFormatting sqref="CR8 CR10">
    <cfRule type="containsBlanks" dxfId="1153" priority="1262">
      <formula>LEN(TRIM(CR8))=0</formula>
    </cfRule>
  </conditionalFormatting>
  <conditionalFormatting sqref="CR13">
    <cfRule type="containsBlanks" dxfId="1152" priority="1261">
      <formula>LEN(TRIM(CR13))=0</formula>
    </cfRule>
  </conditionalFormatting>
  <conditionalFormatting sqref="CR16">
    <cfRule type="containsBlanks" dxfId="1151" priority="1260">
      <formula>LEN(TRIM(CR16))=0</formula>
    </cfRule>
  </conditionalFormatting>
  <conditionalFormatting sqref="CR19">
    <cfRule type="containsBlanks" dxfId="1150" priority="1259">
      <formula>LEN(TRIM(CR19))=0</formula>
    </cfRule>
  </conditionalFormatting>
  <conditionalFormatting sqref="CR22">
    <cfRule type="containsBlanks" dxfId="1149" priority="1258">
      <formula>LEN(TRIM(CR22))=0</formula>
    </cfRule>
  </conditionalFormatting>
  <conditionalFormatting sqref="CR25">
    <cfRule type="containsBlanks" dxfId="1148" priority="1257">
      <formula>LEN(TRIM(CR25))=0</formula>
    </cfRule>
  </conditionalFormatting>
  <conditionalFormatting sqref="CR28">
    <cfRule type="containsBlanks" dxfId="1147" priority="1256">
      <formula>LEN(TRIM(CR28))=0</formula>
    </cfRule>
  </conditionalFormatting>
  <conditionalFormatting sqref="CR31">
    <cfRule type="containsBlanks" dxfId="1146" priority="1255">
      <formula>LEN(TRIM(CR31))=0</formula>
    </cfRule>
  </conditionalFormatting>
  <conditionalFormatting sqref="CR34">
    <cfRule type="containsBlanks" dxfId="1145" priority="1254">
      <formula>LEN(TRIM(CR34))=0</formula>
    </cfRule>
  </conditionalFormatting>
  <conditionalFormatting sqref="CR37">
    <cfRule type="containsBlanks" dxfId="1144" priority="1253">
      <formula>LEN(TRIM(CR37))=0</formula>
    </cfRule>
  </conditionalFormatting>
  <conditionalFormatting sqref="CR40">
    <cfRule type="containsBlanks" dxfId="1143" priority="1252">
      <formula>LEN(TRIM(CR40))=0</formula>
    </cfRule>
  </conditionalFormatting>
  <conditionalFormatting sqref="CR43">
    <cfRule type="containsBlanks" dxfId="1142" priority="1251">
      <formula>LEN(TRIM(CR43))=0</formula>
    </cfRule>
  </conditionalFormatting>
  <conditionalFormatting sqref="CR49">
    <cfRule type="containsBlanks" dxfId="1141" priority="1250">
      <formula>LEN(TRIM(CR49))=0</formula>
    </cfRule>
  </conditionalFormatting>
  <conditionalFormatting sqref="CR46">
    <cfRule type="containsBlanks" dxfId="1140" priority="1249">
      <formula>LEN(TRIM(CR46))=0</formula>
    </cfRule>
  </conditionalFormatting>
  <conditionalFormatting sqref="CR52">
    <cfRule type="containsBlanks" dxfId="1139" priority="1248">
      <formula>LEN(TRIM(CR52))=0</formula>
    </cfRule>
  </conditionalFormatting>
  <conditionalFormatting sqref="CR55">
    <cfRule type="containsBlanks" dxfId="1138" priority="1247">
      <formula>LEN(TRIM(CR55))=0</formula>
    </cfRule>
  </conditionalFormatting>
  <conditionalFormatting sqref="CR58">
    <cfRule type="containsBlanks" dxfId="1137" priority="1246">
      <formula>LEN(TRIM(CR58))=0</formula>
    </cfRule>
  </conditionalFormatting>
  <conditionalFormatting sqref="CR61">
    <cfRule type="containsBlanks" dxfId="1136" priority="1245">
      <formula>LEN(TRIM(CR61))=0</formula>
    </cfRule>
  </conditionalFormatting>
  <conditionalFormatting sqref="CR64 CR67 CR70 CR73 CR76">
    <cfRule type="containsBlanks" dxfId="1135" priority="1244">
      <formula>LEN(TRIM(CR64))=0</formula>
    </cfRule>
  </conditionalFormatting>
  <conditionalFormatting sqref="CR11">
    <cfRule type="containsBlanks" dxfId="1134" priority="1243">
      <formula>LEN(TRIM(CR11))=0</formula>
    </cfRule>
  </conditionalFormatting>
  <conditionalFormatting sqref="CR14">
    <cfRule type="containsBlanks" dxfId="1133" priority="1242">
      <formula>LEN(TRIM(CR14))=0</formula>
    </cfRule>
  </conditionalFormatting>
  <conditionalFormatting sqref="CR17">
    <cfRule type="containsBlanks" dxfId="1132" priority="1241">
      <formula>LEN(TRIM(CR17))=0</formula>
    </cfRule>
  </conditionalFormatting>
  <conditionalFormatting sqref="CR20">
    <cfRule type="containsBlanks" dxfId="1131" priority="1240">
      <formula>LEN(TRIM(CR20))=0</formula>
    </cfRule>
  </conditionalFormatting>
  <conditionalFormatting sqref="CR23">
    <cfRule type="containsBlanks" dxfId="1130" priority="1239">
      <formula>LEN(TRIM(CR23))=0</formula>
    </cfRule>
  </conditionalFormatting>
  <conditionalFormatting sqref="CR26">
    <cfRule type="containsBlanks" dxfId="1129" priority="1238">
      <formula>LEN(TRIM(CR26))=0</formula>
    </cfRule>
  </conditionalFormatting>
  <conditionalFormatting sqref="CR29">
    <cfRule type="containsBlanks" dxfId="1128" priority="1237">
      <formula>LEN(TRIM(CR29))=0</formula>
    </cfRule>
  </conditionalFormatting>
  <conditionalFormatting sqref="CR32">
    <cfRule type="containsBlanks" dxfId="1127" priority="1236">
      <formula>LEN(TRIM(CR32))=0</formula>
    </cfRule>
  </conditionalFormatting>
  <conditionalFormatting sqref="CR35">
    <cfRule type="containsBlanks" dxfId="1126" priority="1235">
      <formula>LEN(TRIM(CR35))=0</formula>
    </cfRule>
  </conditionalFormatting>
  <conditionalFormatting sqref="CR38">
    <cfRule type="containsBlanks" dxfId="1125" priority="1234">
      <formula>LEN(TRIM(CR38))=0</formula>
    </cfRule>
  </conditionalFormatting>
  <conditionalFormatting sqref="CR41">
    <cfRule type="containsBlanks" dxfId="1124" priority="1233">
      <formula>LEN(TRIM(CR41))=0</formula>
    </cfRule>
  </conditionalFormatting>
  <conditionalFormatting sqref="CR44">
    <cfRule type="containsBlanks" dxfId="1123" priority="1232">
      <formula>LEN(TRIM(CR44))=0</formula>
    </cfRule>
  </conditionalFormatting>
  <conditionalFormatting sqref="CR47">
    <cfRule type="containsBlanks" dxfId="1122" priority="1231">
      <formula>LEN(TRIM(CR47))=0</formula>
    </cfRule>
  </conditionalFormatting>
  <conditionalFormatting sqref="CR50">
    <cfRule type="containsBlanks" dxfId="1121" priority="1230">
      <formula>LEN(TRIM(CR50))=0</formula>
    </cfRule>
  </conditionalFormatting>
  <conditionalFormatting sqref="CR53">
    <cfRule type="containsBlanks" dxfId="1120" priority="1229">
      <formula>LEN(TRIM(CR53))=0</formula>
    </cfRule>
  </conditionalFormatting>
  <conditionalFormatting sqref="CR56">
    <cfRule type="containsBlanks" dxfId="1119" priority="1228">
      <formula>LEN(TRIM(CR56))=0</formula>
    </cfRule>
  </conditionalFormatting>
  <conditionalFormatting sqref="CR59">
    <cfRule type="containsBlanks" dxfId="1118" priority="1227">
      <formula>LEN(TRIM(CR59))=0</formula>
    </cfRule>
  </conditionalFormatting>
  <conditionalFormatting sqref="CR62">
    <cfRule type="containsBlanks" dxfId="1117" priority="1226">
      <formula>LEN(TRIM(CR62))=0</formula>
    </cfRule>
  </conditionalFormatting>
  <conditionalFormatting sqref="CR65">
    <cfRule type="containsBlanks" dxfId="1116" priority="1225">
      <formula>LEN(TRIM(CR65))=0</formula>
    </cfRule>
  </conditionalFormatting>
  <conditionalFormatting sqref="CR68">
    <cfRule type="containsBlanks" dxfId="1115" priority="1224">
      <formula>LEN(TRIM(CR68))=0</formula>
    </cfRule>
  </conditionalFormatting>
  <conditionalFormatting sqref="CR71">
    <cfRule type="containsBlanks" dxfId="1114" priority="1223">
      <formula>LEN(TRIM(CR71))=0</formula>
    </cfRule>
  </conditionalFormatting>
  <conditionalFormatting sqref="CR74">
    <cfRule type="containsBlanks" dxfId="1113" priority="1222">
      <formula>LEN(TRIM(CR74))=0</formula>
    </cfRule>
  </conditionalFormatting>
  <conditionalFormatting sqref="CR9">
    <cfRule type="containsBlanks" dxfId="1112" priority="1221">
      <formula>LEN(TRIM(CR9))=0</formula>
    </cfRule>
  </conditionalFormatting>
  <conditionalFormatting sqref="CR12">
    <cfRule type="containsBlanks" dxfId="1111" priority="1220">
      <formula>LEN(TRIM(CR12))=0</formula>
    </cfRule>
  </conditionalFormatting>
  <conditionalFormatting sqref="CR15">
    <cfRule type="containsBlanks" dxfId="1110" priority="1219">
      <formula>LEN(TRIM(CR15))=0</formula>
    </cfRule>
  </conditionalFormatting>
  <conditionalFormatting sqref="CR18">
    <cfRule type="containsBlanks" dxfId="1109" priority="1218">
      <formula>LEN(TRIM(CR18))=0</formula>
    </cfRule>
  </conditionalFormatting>
  <conditionalFormatting sqref="CR21">
    <cfRule type="containsBlanks" dxfId="1108" priority="1217">
      <formula>LEN(TRIM(CR21))=0</formula>
    </cfRule>
  </conditionalFormatting>
  <conditionalFormatting sqref="CR24">
    <cfRule type="containsBlanks" dxfId="1107" priority="1216">
      <formula>LEN(TRIM(CR24))=0</formula>
    </cfRule>
  </conditionalFormatting>
  <conditionalFormatting sqref="CR27">
    <cfRule type="containsBlanks" dxfId="1106" priority="1215">
      <formula>LEN(TRIM(CR27))=0</formula>
    </cfRule>
  </conditionalFormatting>
  <conditionalFormatting sqref="CR30">
    <cfRule type="containsBlanks" dxfId="1105" priority="1214">
      <formula>LEN(TRIM(CR30))=0</formula>
    </cfRule>
  </conditionalFormatting>
  <conditionalFormatting sqref="CR33">
    <cfRule type="containsBlanks" dxfId="1104" priority="1213">
      <formula>LEN(TRIM(CR33))=0</formula>
    </cfRule>
  </conditionalFormatting>
  <conditionalFormatting sqref="CR36">
    <cfRule type="containsBlanks" dxfId="1103" priority="1212">
      <formula>LEN(TRIM(CR36))=0</formula>
    </cfRule>
  </conditionalFormatting>
  <conditionalFormatting sqref="CR39">
    <cfRule type="containsBlanks" dxfId="1102" priority="1211">
      <formula>LEN(TRIM(CR39))=0</formula>
    </cfRule>
  </conditionalFormatting>
  <conditionalFormatting sqref="CR42">
    <cfRule type="containsBlanks" dxfId="1101" priority="1210">
      <formula>LEN(TRIM(CR42))=0</formula>
    </cfRule>
  </conditionalFormatting>
  <conditionalFormatting sqref="CR45">
    <cfRule type="containsBlanks" dxfId="1100" priority="1209">
      <formula>LEN(TRIM(CR45))=0</formula>
    </cfRule>
  </conditionalFormatting>
  <conditionalFormatting sqref="CR48">
    <cfRule type="containsBlanks" dxfId="1099" priority="1208">
      <formula>LEN(TRIM(CR48))=0</formula>
    </cfRule>
  </conditionalFormatting>
  <conditionalFormatting sqref="CR51">
    <cfRule type="containsBlanks" dxfId="1098" priority="1207">
      <formula>LEN(TRIM(CR51))=0</formula>
    </cfRule>
  </conditionalFormatting>
  <conditionalFormatting sqref="CR54">
    <cfRule type="containsBlanks" dxfId="1097" priority="1206">
      <formula>LEN(TRIM(CR54))=0</formula>
    </cfRule>
  </conditionalFormatting>
  <conditionalFormatting sqref="CR57">
    <cfRule type="containsBlanks" dxfId="1096" priority="1205">
      <formula>LEN(TRIM(CR57))=0</formula>
    </cfRule>
  </conditionalFormatting>
  <conditionalFormatting sqref="CR60">
    <cfRule type="containsBlanks" dxfId="1095" priority="1204">
      <formula>LEN(TRIM(CR60))=0</formula>
    </cfRule>
  </conditionalFormatting>
  <conditionalFormatting sqref="CR63">
    <cfRule type="containsBlanks" dxfId="1094" priority="1203">
      <formula>LEN(TRIM(CR63))=0</formula>
    </cfRule>
  </conditionalFormatting>
  <conditionalFormatting sqref="CR66">
    <cfRule type="containsBlanks" dxfId="1093" priority="1202">
      <formula>LEN(TRIM(CR66))=0</formula>
    </cfRule>
  </conditionalFormatting>
  <conditionalFormatting sqref="CR69">
    <cfRule type="containsBlanks" dxfId="1092" priority="1201">
      <formula>LEN(TRIM(CR69))=0</formula>
    </cfRule>
  </conditionalFormatting>
  <conditionalFormatting sqref="CR72">
    <cfRule type="containsBlanks" dxfId="1091" priority="1200">
      <formula>LEN(TRIM(CR72))=0</formula>
    </cfRule>
  </conditionalFormatting>
  <conditionalFormatting sqref="CR75">
    <cfRule type="containsBlanks" dxfId="1090" priority="1199">
      <formula>LEN(TRIM(CR75))=0</formula>
    </cfRule>
  </conditionalFormatting>
  <conditionalFormatting sqref="CY8 CY10">
    <cfRule type="containsBlanks" dxfId="1089" priority="1198">
      <formula>LEN(TRIM(CY8))=0</formula>
    </cfRule>
  </conditionalFormatting>
  <conditionalFormatting sqref="CY13">
    <cfRule type="containsBlanks" dxfId="1088" priority="1197">
      <formula>LEN(TRIM(CY13))=0</formula>
    </cfRule>
  </conditionalFormatting>
  <conditionalFormatting sqref="CY16">
    <cfRule type="containsBlanks" dxfId="1087" priority="1196">
      <formula>LEN(TRIM(CY16))=0</formula>
    </cfRule>
  </conditionalFormatting>
  <conditionalFormatting sqref="CY19">
    <cfRule type="containsBlanks" dxfId="1086" priority="1195">
      <formula>LEN(TRIM(CY19))=0</formula>
    </cfRule>
  </conditionalFormatting>
  <conditionalFormatting sqref="CY22">
    <cfRule type="containsBlanks" dxfId="1085" priority="1194">
      <formula>LEN(TRIM(CY22))=0</formula>
    </cfRule>
  </conditionalFormatting>
  <conditionalFormatting sqref="CY25">
    <cfRule type="containsBlanks" dxfId="1084" priority="1193">
      <formula>LEN(TRIM(CY25))=0</formula>
    </cfRule>
  </conditionalFormatting>
  <conditionalFormatting sqref="CY28">
    <cfRule type="containsBlanks" dxfId="1083" priority="1192">
      <formula>LEN(TRIM(CY28))=0</formula>
    </cfRule>
  </conditionalFormatting>
  <conditionalFormatting sqref="CY31">
    <cfRule type="containsBlanks" dxfId="1082" priority="1191">
      <formula>LEN(TRIM(CY31))=0</formula>
    </cfRule>
  </conditionalFormatting>
  <conditionalFormatting sqref="CY34">
    <cfRule type="containsBlanks" dxfId="1081" priority="1190">
      <formula>LEN(TRIM(CY34))=0</formula>
    </cfRule>
  </conditionalFormatting>
  <conditionalFormatting sqref="CY37">
    <cfRule type="containsBlanks" dxfId="1080" priority="1189">
      <formula>LEN(TRIM(CY37))=0</formula>
    </cfRule>
  </conditionalFormatting>
  <conditionalFormatting sqref="CY40">
    <cfRule type="containsBlanks" dxfId="1079" priority="1188">
      <formula>LEN(TRIM(CY40))=0</formula>
    </cfRule>
  </conditionalFormatting>
  <conditionalFormatting sqref="CY43">
    <cfRule type="containsBlanks" dxfId="1078" priority="1187">
      <formula>LEN(TRIM(CY43))=0</formula>
    </cfRule>
  </conditionalFormatting>
  <conditionalFormatting sqref="CY49">
    <cfRule type="containsBlanks" dxfId="1077" priority="1186">
      <formula>LEN(TRIM(CY49))=0</formula>
    </cfRule>
  </conditionalFormatting>
  <conditionalFormatting sqref="CY46">
    <cfRule type="containsBlanks" dxfId="1076" priority="1185">
      <formula>LEN(TRIM(CY46))=0</formula>
    </cfRule>
  </conditionalFormatting>
  <conditionalFormatting sqref="CY52">
    <cfRule type="containsBlanks" dxfId="1075" priority="1184">
      <formula>LEN(TRIM(CY52))=0</formula>
    </cfRule>
  </conditionalFormatting>
  <conditionalFormatting sqref="CY55">
    <cfRule type="containsBlanks" dxfId="1074" priority="1183">
      <formula>LEN(TRIM(CY55))=0</formula>
    </cfRule>
  </conditionalFormatting>
  <conditionalFormatting sqref="CY58">
    <cfRule type="containsBlanks" dxfId="1073" priority="1182">
      <formula>LEN(TRIM(CY58))=0</formula>
    </cfRule>
  </conditionalFormatting>
  <conditionalFormatting sqref="CY61">
    <cfRule type="containsBlanks" dxfId="1072" priority="1181">
      <formula>LEN(TRIM(CY61))=0</formula>
    </cfRule>
  </conditionalFormatting>
  <conditionalFormatting sqref="CY64 CY67 CY70 CY73 CY76">
    <cfRule type="containsBlanks" dxfId="1071" priority="1180">
      <formula>LEN(TRIM(CY64))=0</formula>
    </cfRule>
  </conditionalFormatting>
  <conditionalFormatting sqref="CY11">
    <cfRule type="containsBlanks" dxfId="1070" priority="1179">
      <formula>LEN(TRIM(CY11))=0</formula>
    </cfRule>
  </conditionalFormatting>
  <conditionalFormatting sqref="CY14">
    <cfRule type="containsBlanks" dxfId="1069" priority="1178">
      <formula>LEN(TRIM(CY14))=0</formula>
    </cfRule>
  </conditionalFormatting>
  <conditionalFormatting sqref="CY17">
    <cfRule type="containsBlanks" dxfId="1068" priority="1177">
      <formula>LEN(TRIM(CY17))=0</formula>
    </cfRule>
  </conditionalFormatting>
  <conditionalFormatting sqref="CY20">
    <cfRule type="containsBlanks" dxfId="1067" priority="1176">
      <formula>LEN(TRIM(CY20))=0</formula>
    </cfRule>
  </conditionalFormatting>
  <conditionalFormatting sqref="CY23">
    <cfRule type="containsBlanks" dxfId="1066" priority="1175">
      <formula>LEN(TRIM(CY23))=0</formula>
    </cfRule>
  </conditionalFormatting>
  <conditionalFormatting sqref="CY26">
    <cfRule type="containsBlanks" dxfId="1065" priority="1174">
      <formula>LEN(TRIM(CY26))=0</formula>
    </cfRule>
  </conditionalFormatting>
  <conditionalFormatting sqref="CY29">
    <cfRule type="containsBlanks" dxfId="1064" priority="1173">
      <formula>LEN(TRIM(CY29))=0</formula>
    </cfRule>
  </conditionalFormatting>
  <conditionalFormatting sqref="CY32">
    <cfRule type="containsBlanks" dxfId="1063" priority="1172">
      <formula>LEN(TRIM(CY32))=0</formula>
    </cfRule>
  </conditionalFormatting>
  <conditionalFormatting sqref="CY35">
    <cfRule type="containsBlanks" dxfId="1062" priority="1171">
      <formula>LEN(TRIM(CY35))=0</formula>
    </cfRule>
  </conditionalFormatting>
  <conditionalFormatting sqref="CY38">
    <cfRule type="containsBlanks" dxfId="1061" priority="1170">
      <formula>LEN(TRIM(CY38))=0</formula>
    </cfRule>
  </conditionalFormatting>
  <conditionalFormatting sqref="CY41">
    <cfRule type="containsBlanks" dxfId="1060" priority="1169">
      <formula>LEN(TRIM(CY41))=0</formula>
    </cfRule>
  </conditionalFormatting>
  <conditionalFormatting sqref="CY44">
    <cfRule type="containsBlanks" dxfId="1059" priority="1168">
      <formula>LEN(TRIM(CY44))=0</formula>
    </cfRule>
  </conditionalFormatting>
  <conditionalFormatting sqref="CY47">
    <cfRule type="containsBlanks" dxfId="1058" priority="1167">
      <formula>LEN(TRIM(CY47))=0</formula>
    </cfRule>
  </conditionalFormatting>
  <conditionalFormatting sqref="CY50">
    <cfRule type="containsBlanks" dxfId="1057" priority="1166">
      <formula>LEN(TRIM(CY50))=0</formula>
    </cfRule>
  </conditionalFormatting>
  <conditionalFormatting sqref="CY53">
    <cfRule type="containsBlanks" dxfId="1056" priority="1165">
      <formula>LEN(TRIM(CY53))=0</formula>
    </cfRule>
  </conditionalFormatting>
  <conditionalFormatting sqref="CY56">
    <cfRule type="containsBlanks" dxfId="1055" priority="1164">
      <formula>LEN(TRIM(CY56))=0</formula>
    </cfRule>
  </conditionalFormatting>
  <conditionalFormatting sqref="CY59">
    <cfRule type="containsBlanks" dxfId="1054" priority="1163">
      <formula>LEN(TRIM(CY59))=0</formula>
    </cfRule>
  </conditionalFormatting>
  <conditionalFormatting sqref="CY62">
    <cfRule type="containsBlanks" dxfId="1053" priority="1162">
      <formula>LEN(TRIM(CY62))=0</formula>
    </cfRule>
  </conditionalFormatting>
  <conditionalFormatting sqref="CY65">
    <cfRule type="containsBlanks" dxfId="1052" priority="1161">
      <formula>LEN(TRIM(CY65))=0</formula>
    </cfRule>
  </conditionalFormatting>
  <conditionalFormatting sqref="CY68">
    <cfRule type="containsBlanks" dxfId="1051" priority="1160">
      <formula>LEN(TRIM(CY68))=0</formula>
    </cfRule>
  </conditionalFormatting>
  <conditionalFormatting sqref="CY71">
    <cfRule type="containsBlanks" dxfId="1050" priority="1159">
      <formula>LEN(TRIM(CY71))=0</formula>
    </cfRule>
  </conditionalFormatting>
  <conditionalFormatting sqref="CY74">
    <cfRule type="containsBlanks" dxfId="1049" priority="1158">
      <formula>LEN(TRIM(CY74))=0</formula>
    </cfRule>
  </conditionalFormatting>
  <conditionalFormatting sqref="CY9">
    <cfRule type="containsBlanks" dxfId="1048" priority="1157">
      <formula>LEN(TRIM(CY9))=0</formula>
    </cfRule>
  </conditionalFormatting>
  <conditionalFormatting sqref="CY12">
    <cfRule type="containsBlanks" dxfId="1047" priority="1156">
      <formula>LEN(TRIM(CY12))=0</formula>
    </cfRule>
  </conditionalFormatting>
  <conditionalFormatting sqref="CY15">
    <cfRule type="containsBlanks" dxfId="1046" priority="1155">
      <formula>LEN(TRIM(CY15))=0</formula>
    </cfRule>
  </conditionalFormatting>
  <conditionalFormatting sqref="CY18">
    <cfRule type="containsBlanks" dxfId="1045" priority="1154">
      <formula>LEN(TRIM(CY18))=0</formula>
    </cfRule>
  </conditionalFormatting>
  <conditionalFormatting sqref="CY21">
    <cfRule type="containsBlanks" dxfId="1044" priority="1153">
      <formula>LEN(TRIM(CY21))=0</formula>
    </cfRule>
  </conditionalFormatting>
  <conditionalFormatting sqref="CY24">
    <cfRule type="containsBlanks" dxfId="1043" priority="1152">
      <formula>LEN(TRIM(CY24))=0</formula>
    </cfRule>
  </conditionalFormatting>
  <conditionalFormatting sqref="CY27">
    <cfRule type="containsBlanks" dxfId="1042" priority="1151">
      <formula>LEN(TRIM(CY27))=0</formula>
    </cfRule>
  </conditionalFormatting>
  <conditionalFormatting sqref="CY30">
    <cfRule type="containsBlanks" dxfId="1041" priority="1150">
      <formula>LEN(TRIM(CY30))=0</formula>
    </cfRule>
  </conditionalFormatting>
  <conditionalFormatting sqref="CY33">
    <cfRule type="containsBlanks" dxfId="1040" priority="1149">
      <formula>LEN(TRIM(CY33))=0</formula>
    </cfRule>
  </conditionalFormatting>
  <conditionalFormatting sqref="CY36">
    <cfRule type="containsBlanks" dxfId="1039" priority="1148">
      <formula>LEN(TRIM(CY36))=0</formula>
    </cfRule>
  </conditionalFormatting>
  <conditionalFormatting sqref="CY39">
    <cfRule type="containsBlanks" dxfId="1038" priority="1147">
      <formula>LEN(TRIM(CY39))=0</formula>
    </cfRule>
  </conditionalFormatting>
  <conditionalFormatting sqref="CY42">
    <cfRule type="containsBlanks" dxfId="1037" priority="1146">
      <formula>LEN(TRIM(CY42))=0</formula>
    </cfRule>
  </conditionalFormatting>
  <conditionalFormatting sqref="CY45">
    <cfRule type="containsBlanks" dxfId="1036" priority="1145">
      <formula>LEN(TRIM(CY45))=0</formula>
    </cfRule>
  </conditionalFormatting>
  <conditionalFormatting sqref="CY48">
    <cfRule type="containsBlanks" dxfId="1035" priority="1144">
      <formula>LEN(TRIM(CY48))=0</formula>
    </cfRule>
  </conditionalFormatting>
  <conditionalFormatting sqref="CY51">
    <cfRule type="containsBlanks" dxfId="1034" priority="1143">
      <formula>LEN(TRIM(CY51))=0</formula>
    </cfRule>
  </conditionalFormatting>
  <conditionalFormatting sqref="CY54">
    <cfRule type="containsBlanks" dxfId="1033" priority="1142">
      <formula>LEN(TRIM(CY54))=0</formula>
    </cfRule>
  </conditionalFormatting>
  <conditionalFormatting sqref="CY57">
    <cfRule type="containsBlanks" dxfId="1032" priority="1141">
      <formula>LEN(TRIM(CY57))=0</formula>
    </cfRule>
  </conditionalFormatting>
  <conditionalFormatting sqref="CY60">
    <cfRule type="containsBlanks" dxfId="1031" priority="1140">
      <formula>LEN(TRIM(CY60))=0</formula>
    </cfRule>
  </conditionalFormatting>
  <conditionalFormatting sqref="CY63">
    <cfRule type="containsBlanks" dxfId="1030" priority="1139">
      <formula>LEN(TRIM(CY63))=0</formula>
    </cfRule>
  </conditionalFormatting>
  <conditionalFormatting sqref="CY66">
    <cfRule type="containsBlanks" dxfId="1029" priority="1138">
      <formula>LEN(TRIM(CY66))=0</formula>
    </cfRule>
  </conditionalFormatting>
  <conditionalFormatting sqref="CY69">
    <cfRule type="containsBlanks" dxfId="1028" priority="1137">
      <formula>LEN(TRIM(CY69))=0</formula>
    </cfRule>
  </conditionalFormatting>
  <conditionalFormatting sqref="CY72">
    <cfRule type="containsBlanks" dxfId="1027" priority="1136">
      <formula>LEN(TRIM(CY72))=0</formula>
    </cfRule>
  </conditionalFormatting>
  <conditionalFormatting sqref="CY75">
    <cfRule type="containsBlanks" dxfId="1026" priority="1135">
      <formula>LEN(TRIM(CY75))=0</formula>
    </cfRule>
  </conditionalFormatting>
  <conditionalFormatting sqref="DD10:DE10 DG10:DH10 DD8:DE8 DG8:DH8">
    <cfRule type="containsBlanks" dxfId="1025" priority="1134">
      <formula>LEN(TRIM(DD8))=0</formula>
    </cfRule>
  </conditionalFormatting>
  <conditionalFormatting sqref="DD13:DE13 DG13:DH13">
    <cfRule type="containsBlanks" dxfId="1024" priority="1133">
      <formula>LEN(TRIM(DD13))=0</formula>
    </cfRule>
  </conditionalFormatting>
  <conditionalFormatting sqref="DD16:DE16 DG16:DH16">
    <cfRule type="containsBlanks" dxfId="1023" priority="1132">
      <formula>LEN(TRIM(DD16))=0</formula>
    </cfRule>
  </conditionalFormatting>
  <conditionalFormatting sqref="DD77:DH77 DD19:DE19 DG19:DH19">
    <cfRule type="containsBlanks" dxfId="1022" priority="1131">
      <formula>LEN(TRIM(DD19))=0</formula>
    </cfRule>
  </conditionalFormatting>
  <conditionalFormatting sqref="DD78:DH78">
    <cfRule type="containsBlanks" dxfId="1021" priority="1130">
      <formula>LEN(TRIM(DD78))=0</formula>
    </cfRule>
  </conditionalFormatting>
  <conditionalFormatting sqref="DD22:DE22 DG22:DH22">
    <cfRule type="containsBlanks" dxfId="1020" priority="1129">
      <formula>LEN(TRIM(DD22))=0</formula>
    </cfRule>
  </conditionalFormatting>
  <conditionalFormatting sqref="DD25:DE25 DG25:DH25">
    <cfRule type="containsBlanks" dxfId="1019" priority="1128">
      <formula>LEN(TRIM(DD25))=0</formula>
    </cfRule>
  </conditionalFormatting>
  <conditionalFormatting sqref="DD28:DE28 DG28:DH28">
    <cfRule type="containsBlanks" dxfId="1018" priority="1127">
      <formula>LEN(TRIM(DD28))=0</formula>
    </cfRule>
  </conditionalFormatting>
  <conditionalFormatting sqref="DD31:DE31 DG31:DH31">
    <cfRule type="containsBlanks" dxfId="1017" priority="1126">
      <formula>LEN(TRIM(DD31))=0</formula>
    </cfRule>
  </conditionalFormatting>
  <conditionalFormatting sqref="DD34:DE34 DG34:DH34">
    <cfRule type="containsBlanks" dxfId="1016" priority="1125">
      <formula>LEN(TRIM(DD34))=0</formula>
    </cfRule>
  </conditionalFormatting>
  <conditionalFormatting sqref="DD37:DE37 DG37:DH37">
    <cfRule type="containsBlanks" dxfId="1015" priority="1124">
      <formula>LEN(TRIM(DD37))=0</formula>
    </cfRule>
  </conditionalFormatting>
  <conditionalFormatting sqref="DD40:DE40 DG40:DH40">
    <cfRule type="containsBlanks" dxfId="1014" priority="1123">
      <formula>LEN(TRIM(DD40))=0</formula>
    </cfRule>
  </conditionalFormatting>
  <conditionalFormatting sqref="DD43:DE43 DG43:DH43">
    <cfRule type="containsBlanks" dxfId="1013" priority="1122">
      <formula>LEN(TRIM(DD43))=0</formula>
    </cfRule>
  </conditionalFormatting>
  <conditionalFormatting sqref="DD49:DE49 DG49:DH49">
    <cfRule type="containsBlanks" dxfId="1012" priority="1121">
      <formula>LEN(TRIM(DD49))=0</formula>
    </cfRule>
  </conditionalFormatting>
  <conditionalFormatting sqref="DD46:DE46 DG46:DH46">
    <cfRule type="containsBlanks" dxfId="1011" priority="1120">
      <formula>LEN(TRIM(DD46))=0</formula>
    </cfRule>
  </conditionalFormatting>
  <conditionalFormatting sqref="DD52:DE52 DG52:DH52">
    <cfRule type="containsBlanks" dxfId="1010" priority="1119">
      <formula>LEN(TRIM(DD52))=0</formula>
    </cfRule>
  </conditionalFormatting>
  <conditionalFormatting sqref="DD55:DE55 DG55:DH55">
    <cfRule type="containsBlanks" dxfId="1009" priority="1118">
      <formula>LEN(TRIM(DD55))=0</formula>
    </cfRule>
  </conditionalFormatting>
  <conditionalFormatting sqref="DD58:DE58 DG58:DH58">
    <cfRule type="containsBlanks" dxfId="1008" priority="1117">
      <formula>LEN(TRIM(DD58))=0</formula>
    </cfRule>
  </conditionalFormatting>
  <conditionalFormatting sqref="DD61:DE61 DG61:DH61">
    <cfRule type="containsBlanks" dxfId="1007" priority="1116">
      <formula>LEN(TRIM(DD61))=0</formula>
    </cfRule>
  </conditionalFormatting>
  <conditionalFormatting sqref="DD64:DE64">
    <cfRule type="containsBlanks" dxfId="1006" priority="1115">
      <formula>LEN(TRIM(DD64))=0</formula>
    </cfRule>
  </conditionalFormatting>
  <conditionalFormatting sqref="DD67:DE67">
    <cfRule type="containsBlanks" dxfId="1005" priority="1114">
      <formula>LEN(TRIM(DD67))=0</formula>
    </cfRule>
  </conditionalFormatting>
  <conditionalFormatting sqref="DD70:DE70">
    <cfRule type="containsBlanks" dxfId="1004" priority="1113">
      <formula>LEN(TRIM(DD70))=0</formula>
    </cfRule>
  </conditionalFormatting>
  <conditionalFormatting sqref="DD73:DE73">
    <cfRule type="containsBlanks" dxfId="1003" priority="1112">
      <formula>LEN(TRIM(DD73))=0</formula>
    </cfRule>
  </conditionalFormatting>
  <conditionalFormatting sqref="DD76:DE76">
    <cfRule type="containsBlanks" dxfId="1002" priority="1111">
      <formula>LEN(TRIM(DD76))=0</formula>
    </cfRule>
  </conditionalFormatting>
  <conditionalFormatting sqref="DD79:DH79">
    <cfRule type="containsBlanks" dxfId="1001" priority="1110">
      <formula>LEN(TRIM(DD79))=0</formula>
    </cfRule>
  </conditionalFormatting>
  <conditionalFormatting sqref="DG64:DH64">
    <cfRule type="containsBlanks" dxfId="1000" priority="1109">
      <formula>LEN(TRIM(DG64))=0</formula>
    </cfRule>
  </conditionalFormatting>
  <conditionalFormatting sqref="DG67:DH67">
    <cfRule type="containsBlanks" dxfId="999" priority="1108">
      <formula>LEN(TRIM(DG67))=0</formula>
    </cfRule>
  </conditionalFormatting>
  <conditionalFormatting sqref="DG70:DH70">
    <cfRule type="containsBlanks" dxfId="998" priority="1107">
      <formula>LEN(TRIM(DG70))=0</formula>
    </cfRule>
  </conditionalFormatting>
  <conditionalFormatting sqref="DG73:DH73">
    <cfRule type="containsBlanks" dxfId="997" priority="1106">
      <formula>LEN(TRIM(DG73))=0</formula>
    </cfRule>
  </conditionalFormatting>
  <conditionalFormatting sqref="DG76:DH76">
    <cfRule type="containsBlanks" dxfId="996" priority="1105">
      <formula>LEN(TRIM(DG76))=0</formula>
    </cfRule>
  </conditionalFormatting>
  <conditionalFormatting sqref="DI62 DI65 DI68 DI71 DI74">
    <cfRule type="containsBlanks" dxfId="995" priority="1104">
      <formula>LEN(TRIM(DI62))=0</formula>
    </cfRule>
  </conditionalFormatting>
  <conditionalFormatting sqref="DI64 DI67 DI70 DI73 DI76">
    <cfRule type="containsBlanks" dxfId="994" priority="1103">
      <formula>LEN(TRIM(DI64))=0</formula>
    </cfRule>
  </conditionalFormatting>
  <conditionalFormatting sqref="DD9:DE9">
    <cfRule type="containsBlanks" dxfId="993" priority="1079">
      <formula>LEN(TRIM(DD9))=0</formula>
    </cfRule>
  </conditionalFormatting>
  <conditionalFormatting sqref="DD9:DE9">
    <cfRule type="cellIs" dxfId="992" priority="1078" operator="notEqual">
      <formula>115</formula>
    </cfRule>
  </conditionalFormatting>
  <conditionalFormatting sqref="DG9:DI9">
    <cfRule type="containsBlanks" dxfId="991" priority="1077">
      <formula>LEN(TRIM(DG9))=0</formula>
    </cfRule>
  </conditionalFormatting>
  <conditionalFormatting sqref="DG9:DH9">
    <cfRule type="cellIs" dxfId="990" priority="1076" operator="notEqual">
      <formula>115</formula>
    </cfRule>
  </conditionalFormatting>
  <conditionalFormatting sqref="DD12:DE12">
    <cfRule type="containsBlanks" dxfId="989" priority="1075">
      <formula>LEN(TRIM(DD12))=0</formula>
    </cfRule>
  </conditionalFormatting>
  <conditionalFormatting sqref="DD12:DE12">
    <cfRule type="cellIs" dxfId="988" priority="1074" operator="notEqual">
      <formula>115</formula>
    </cfRule>
  </conditionalFormatting>
  <conditionalFormatting sqref="DG12:DI12">
    <cfRule type="containsBlanks" dxfId="987" priority="1073">
      <formula>LEN(TRIM(DG12))=0</formula>
    </cfRule>
  </conditionalFormatting>
  <conditionalFormatting sqref="DG12:DH12">
    <cfRule type="cellIs" dxfId="986" priority="1072" operator="notEqual">
      <formula>115</formula>
    </cfRule>
  </conditionalFormatting>
  <conditionalFormatting sqref="DD15:DE15">
    <cfRule type="containsBlanks" dxfId="985" priority="1071">
      <formula>LEN(TRIM(DD15))=0</formula>
    </cfRule>
  </conditionalFormatting>
  <conditionalFormatting sqref="DD15:DE15">
    <cfRule type="cellIs" dxfId="984" priority="1070" operator="notEqual">
      <formula>115</formula>
    </cfRule>
  </conditionalFormatting>
  <conditionalFormatting sqref="DG15:DI15">
    <cfRule type="containsBlanks" dxfId="983" priority="1069">
      <formula>LEN(TRIM(DG15))=0</formula>
    </cfRule>
  </conditionalFormatting>
  <conditionalFormatting sqref="DG15:DH15">
    <cfRule type="cellIs" dxfId="982" priority="1068" operator="notEqual">
      <formula>115</formula>
    </cfRule>
  </conditionalFormatting>
  <conditionalFormatting sqref="DD18:DE18">
    <cfRule type="containsBlanks" dxfId="981" priority="1067">
      <formula>LEN(TRIM(DD18))=0</formula>
    </cfRule>
  </conditionalFormatting>
  <conditionalFormatting sqref="DD18:DE18">
    <cfRule type="cellIs" dxfId="980" priority="1066" operator="notEqual">
      <formula>115</formula>
    </cfRule>
  </conditionalFormatting>
  <conditionalFormatting sqref="DG18:DI18">
    <cfRule type="containsBlanks" dxfId="979" priority="1065">
      <formula>LEN(TRIM(DG18))=0</formula>
    </cfRule>
  </conditionalFormatting>
  <conditionalFormatting sqref="DG18:DH18">
    <cfRule type="cellIs" dxfId="978" priority="1064" operator="notEqual">
      <formula>115</formula>
    </cfRule>
  </conditionalFormatting>
  <conditionalFormatting sqref="DD21:DE21">
    <cfRule type="containsBlanks" dxfId="977" priority="1063">
      <formula>LEN(TRIM(DD21))=0</formula>
    </cfRule>
  </conditionalFormatting>
  <conditionalFormatting sqref="DD21:DE21">
    <cfRule type="cellIs" dxfId="976" priority="1062" operator="notEqual">
      <formula>115</formula>
    </cfRule>
  </conditionalFormatting>
  <conditionalFormatting sqref="DG21:DI21">
    <cfRule type="containsBlanks" dxfId="975" priority="1061">
      <formula>LEN(TRIM(DG21))=0</formula>
    </cfRule>
  </conditionalFormatting>
  <conditionalFormatting sqref="DG21:DH21">
    <cfRule type="cellIs" dxfId="974" priority="1060" operator="notEqual">
      <formula>115</formula>
    </cfRule>
  </conditionalFormatting>
  <conditionalFormatting sqref="DD24:DE24">
    <cfRule type="containsBlanks" dxfId="973" priority="1059">
      <formula>LEN(TRIM(DD24))=0</formula>
    </cfRule>
  </conditionalFormatting>
  <conditionalFormatting sqref="DD24:DE24">
    <cfRule type="cellIs" dxfId="972" priority="1058" operator="notEqual">
      <formula>115</formula>
    </cfRule>
  </conditionalFormatting>
  <conditionalFormatting sqref="DG24:DI24">
    <cfRule type="containsBlanks" dxfId="971" priority="1057">
      <formula>LEN(TRIM(DG24))=0</formula>
    </cfRule>
  </conditionalFormatting>
  <conditionalFormatting sqref="DG24:DH24">
    <cfRule type="cellIs" dxfId="970" priority="1056" operator="notEqual">
      <formula>115</formula>
    </cfRule>
  </conditionalFormatting>
  <conditionalFormatting sqref="DD27:DE27">
    <cfRule type="containsBlanks" dxfId="969" priority="1055">
      <formula>LEN(TRIM(DD27))=0</formula>
    </cfRule>
  </conditionalFormatting>
  <conditionalFormatting sqref="DD27:DE27">
    <cfRule type="cellIs" dxfId="968" priority="1054" operator="notEqual">
      <formula>115</formula>
    </cfRule>
  </conditionalFormatting>
  <conditionalFormatting sqref="DG27:DI27">
    <cfRule type="containsBlanks" dxfId="967" priority="1053">
      <formula>LEN(TRIM(DG27))=0</formula>
    </cfRule>
  </conditionalFormatting>
  <conditionalFormatting sqref="DG27:DH27">
    <cfRule type="cellIs" dxfId="966" priority="1052" operator="notEqual">
      <formula>115</formula>
    </cfRule>
  </conditionalFormatting>
  <conditionalFormatting sqref="DD30:DE30">
    <cfRule type="containsBlanks" dxfId="965" priority="1051">
      <formula>LEN(TRIM(DD30))=0</formula>
    </cfRule>
  </conditionalFormatting>
  <conditionalFormatting sqref="DD30:DE30">
    <cfRule type="cellIs" dxfId="964" priority="1050" operator="notEqual">
      <formula>115</formula>
    </cfRule>
  </conditionalFormatting>
  <conditionalFormatting sqref="DG30:DI30">
    <cfRule type="containsBlanks" dxfId="963" priority="1049">
      <formula>LEN(TRIM(DG30))=0</formula>
    </cfRule>
  </conditionalFormatting>
  <conditionalFormatting sqref="DG30:DH30">
    <cfRule type="cellIs" dxfId="962" priority="1048" operator="notEqual">
      <formula>115</formula>
    </cfRule>
  </conditionalFormatting>
  <conditionalFormatting sqref="DD33:DE33">
    <cfRule type="containsBlanks" dxfId="961" priority="1047">
      <formula>LEN(TRIM(DD33))=0</formula>
    </cfRule>
  </conditionalFormatting>
  <conditionalFormatting sqref="DD33:DE33">
    <cfRule type="cellIs" dxfId="960" priority="1046" operator="notEqual">
      <formula>115</formula>
    </cfRule>
  </conditionalFormatting>
  <conditionalFormatting sqref="DG33:DI33">
    <cfRule type="containsBlanks" dxfId="959" priority="1045">
      <formula>LEN(TRIM(DG33))=0</formula>
    </cfRule>
  </conditionalFormatting>
  <conditionalFormatting sqref="DG33:DH33">
    <cfRule type="cellIs" dxfId="958" priority="1044" operator="notEqual">
      <formula>115</formula>
    </cfRule>
  </conditionalFormatting>
  <conditionalFormatting sqref="DD36:DE36">
    <cfRule type="containsBlanks" dxfId="957" priority="1043">
      <formula>LEN(TRIM(DD36))=0</formula>
    </cfRule>
  </conditionalFormatting>
  <conditionalFormatting sqref="DD36:DE36">
    <cfRule type="cellIs" dxfId="956" priority="1042" operator="notEqual">
      <formula>115</formula>
    </cfRule>
  </conditionalFormatting>
  <conditionalFormatting sqref="DG36:DI36">
    <cfRule type="containsBlanks" dxfId="955" priority="1041">
      <formula>LEN(TRIM(DG36))=0</formula>
    </cfRule>
  </conditionalFormatting>
  <conditionalFormatting sqref="DG36:DH36">
    <cfRule type="cellIs" dxfId="954" priority="1040" operator="notEqual">
      <formula>115</formula>
    </cfRule>
  </conditionalFormatting>
  <conditionalFormatting sqref="DD39:DE39">
    <cfRule type="containsBlanks" dxfId="953" priority="1039">
      <formula>LEN(TRIM(DD39))=0</formula>
    </cfRule>
  </conditionalFormatting>
  <conditionalFormatting sqref="DD39:DE39">
    <cfRule type="cellIs" dxfId="952" priority="1038" operator="notEqual">
      <formula>115</formula>
    </cfRule>
  </conditionalFormatting>
  <conditionalFormatting sqref="DG39:DI39">
    <cfRule type="containsBlanks" dxfId="951" priority="1037">
      <formula>LEN(TRIM(DG39))=0</formula>
    </cfRule>
  </conditionalFormatting>
  <conditionalFormatting sqref="DG39:DH39">
    <cfRule type="cellIs" dxfId="950" priority="1036" operator="notEqual">
      <formula>115</formula>
    </cfRule>
  </conditionalFormatting>
  <conditionalFormatting sqref="DD42:DE42">
    <cfRule type="containsBlanks" dxfId="949" priority="1035">
      <formula>LEN(TRIM(DD42))=0</formula>
    </cfRule>
  </conditionalFormatting>
  <conditionalFormatting sqref="DD42:DE42">
    <cfRule type="cellIs" dxfId="948" priority="1034" operator="notEqual">
      <formula>115</formula>
    </cfRule>
  </conditionalFormatting>
  <conditionalFormatting sqref="DG42:DI42">
    <cfRule type="containsBlanks" dxfId="947" priority="1033">
      <formula>LEN(TRIM(DG42))=0</formula>
    </cfRule>
  </conditionalFormatting>
  <conditionalFormatting sqref="DG42:DH42">
    <cfRule type="cellIs" dxfId="946" priority="1032" operator="notEqual">
      <formula>115</formula>
    </cfRule>
  </conditionalFormatting>
  <conditionalFormatting sqref="DD45:DE45">
    <cfRule type="containsBlanks" dxfId="945" priority="1031">
      <formula>LEN(TRIM(DD45))=0</formula>
    </cfRule>
  </conditionalFormatting>
  <conditionalFormatting sqref="DD45:DE45">
    <cfRule type="cellIs" dxfId="944" priority="1030" operator="notEqual">
      <formula>115</formula>
    </cfRule>
  </conditionalFormatting>
  <conditionalFormatting sqref="DG45:DI45">
    <cfRule type="containsBlanks" dxfId="943" priority="1029">
      <formula>LEN(TRIM(DG45))=0</formula>
    </cfRule>
  </conditionalFormatting>
  <conditionalFormatting sqref="DG45:DH45">
    <cfRule type="cellIs" dxfId="942" priority="1028" operator="notEqual">
      <formula>115</formula>
    </cfRule>
  </conditionalFormatting>
  <conditionalFormatting sqref="DD48:DE48">
    <cfRule type="containsBlanks" dxfId="941" priority="1027">
      <formula>LEN(TRIM(DD48))=0</formula>
    </cfRule>
  </conditionalFormatting>
  <conditionalFormatting sqref="DD48:DE48">
    <cfRule type="cellIs" dxfId="940" priority="1026" operator="notEqual">
      <formula>115</formula>
    </cfRule>
  </conditionalFormatting>
  <conditionalFormatting sqref="DG48:DI48">
    <cfRule type="containsBlanks" dxfId="939" priority="1025">
      <formula>LEN(TRIM(DG48))=0</formula>
    </cfRule>
  </conditionalFormatting>
  <conditionalFormatting sqref="DG48:DH48">
    <cfRule type="cellIs" dxfId="938" priority="1024" operator="notEqual">
      <formula>115</formula>
    </cfRule>
  </conditionalFormatting>
  <conditionalFormatting sqref="DD51:DE51">
    <cfRule type="containsBlanks" dxfId="937" priority="1023">
      <formula>LEN(TRIM(DD51))=0</formula>
    </cfRule>
  </conditionalFormatting>
  <conditionalFormatting sqref="DD51:DE51">
    <cfRule type="cellIs" dxfId="936" priority="1022" operator="notEqual">
      <formula>115</formula>
    </cfRule>
  </conditionalFormatting>
  <conditionalFormatting sqref="DG51:DI51">
    <cfRule type="containsBlanks" dxfId="935" priority="1021">
      <formula>LEN(TRIM(DG51))=0</formula>
    </cfRule>
  </conditionalFormatting>
  <conditionalFormatting sqref="DG51:DH51">
    <cfRule type="cellIs" dxfId="934" priority="1020" operator="notEqual">
      <formula>115</formula>
    </cfRule>
  </conditionalFormatting>
  <conditionalFormatting sqref="DD54:DE54">
    <cfRule type="containsBlanks" dxfId="933" priority="1019">
      <formula>LEN(TRIM(DD54))=0</formula>
    </cfRule>
  </conditionalFormatting>
  <conditionalFormatting sqref="DD54:DE54">
    <cfRule type="cellIs" dxfId="932" priority="1018" operator="notEqual">
      <formula>115</formula>
    </cfRule>
  </conditionalFormatting>
  <conditionalFormatting sqref="DG54:DI54">
    <cfRule type="containsBlanks" dxfId="931" priority="1017">
      <formula>LEN(TRIM(DG54))=0</formula>
    </cfRule>
  </conditionalFormatting>
  <conditionalFormatting sqref="DG54:DH54">
    <cfRule type="cellIs" dxfId="930" priority="1016" operator="notEqual">
      <formula>115</formula>
    </cfRule>
  </conditionalFormatting>
  <conditionalFormatting sqref="DD57:DE57">
    <cfRule type="containsBlanks" dxfId="929" priority="1015">
      <formula>LEN(TRIM(DD57))=0</formula>
    </cfRule>
  </conditionalFormatting>
  <conditionalFormatting sqref="DD57:DE57">
    <cfRule type="cellIs" dxfId="928" priority="1014" operator="notEqual">
      <formula>115</formula>
    </cfRule>
  </conditionalFormatting>
  <conditionalFormatting sqref="DG57:DI57">
    <cfRule type="containsBlanks" dxfId="927" priority="1013">
      <formula>LEN(TRIM(DG57))=0</formula>
    </cfRule>
  </conditionalFormatting>
  <conditionalFormatting sqref="DG57:DH57">
    <cfRule type="cellIs" dxfId="926" priority="1012" operator="notEqual">
      <formula>115</formula>
    </cfRule>
  </conditionalFormatting>
  <conditionalFormatting sqref="DD60:DE60">
    <cfRule type="containsBlanks" dxfId="925" priority="1011">
      <formula>LEN(TRIM(DD60))=0</formula>
    </cfRule>
  </conditionalFormatting>
  <conditionalFormatting sqref="DD60:DE60">
    <cfRule type="cellIs" dxfId="924" priority="1010" operator="notEqual">
      <formula>115</formula>
    </cfRule>
  </conditionalFormatting>
  <conditionalFormatting sqref="DG60:DI60">
    <cfRule type="containsBlanks" dxfId="923" priority="1009">
      <formula>LEN(TRIM(DG60))=0</formula>
    </cfRule>
  </conditionalFormatting>
  <conditionalFormatting sqref="DG60:DH60">
    <cfRule type="cellIs" dxfId="922" priority="1008" operator="notEqual">
      <formula>115</formula>
    </cfRule>
  </conditionalFormatting>
  <conditionalFormatting sqref="DD63:DE63">
    <cfRule type="containsBlanks" dxfId="921" priority="1007">
      <formula>LEN(TRIM(DD63))=0</formula>
    </cfRule>
  </conditionalFormatting>
  <conditionalFormatting sqref="DD63:DE63">
    <cfRule type="cellIs" dxfId="920" priority="1006" operator="notEqual">
      <formula>115</formula>
    </cfRule>
  </conditionalFormatting>
  <conditionalFormatting sqref="DG63:DI63">
    <cfRule type="containsBlanks" dxfId="919" priority="1005">
      <formula>LEN(TRIM(DG63))=0</formula>
    </cfRule>
  </conditionalFormatting>
  <conditionalFormatting sqref="DG63:DH63">
    <cfRule type="cellIs" dxfId="918" priority="1004" operator="notEqual">
      <formula>115</formula>
    </cfRule>
  </conditionalFormatting>
  <conditionalFormatting sqref="DD66:DE66">
    <cfRule type="containsBlanks" dxfId="917" priority="1003">
      <formula>LEN(TRIM(DD66))=0</formula>
    </cfRule>
  </conditionalFormatting>
  <conditionalFormatting sqref="DD66:DE66">
    <cfRule type="cellIs" dxfId="916" priority="1002" operator="notEqual">
      <formula>115</formula>
    </cfRule>
  </conditionalFormatting>
  <conditionalFormatting sqref="DG66:DI66">
    <cfRule type="containsBlanks" dxfId="915" priority="1001">
      <formula>LEN(TRIM(DG66))=0</formula>
    </cfRule>
  </conditionalFormatting>
  <conditionalFormatting sqref="DG66:DH66">
    <cfRule type="cellIs" dxfId="914" priority="1000" operator="notEqual">
      <formula>115</formula>
    </cfRule>
  </conditionalFormatting>
  <conditionalFormatting sqref="DD69:DE69">
    <cfRule type="containsBlanks" dxfId="913" priority="999">
      <formula>LEN(TRIM(DD69))=0</formula>
    </cfRule>
  </conditionalFormatting>
  <conditionalFormatting sqref="DD69:DE69">
    <cfRule type="cellIs" dxfId="912" priority="998" operator="notEqual">
      <formula>115</formula>
    </cfRule>
  </conditionalFormatting>
  <conditionalFormatting sqref="DG69:DI69">
    <cfRule type="containsBlanks" dxfId="911" priority="997">
      <formula>LEN(TRIM(DG69))=0</formula>
    </cfRule>
  </conditionalFormatting>
  <conditionalFormatting sqref="DG69:DH69">
    <cfRule type="cellIs" dxfId="910" priority="996" operator="notEqual">
      <formula>115</formula>
    </cfRule>
  </conditionalFormatting>
  <conditionalFormatting sqref="DD72:DE72">
    <cfRule type="containsBlanks" dxfId="909" priority="995">
      <formula>LEN(TRIM(DD72))=0</formula>
    </cfRule>
  </conditionalFormatting>
  <conditionalFormatting sqref="DD72:DE72">
    <cfRule type="cellIs" dxfId="908" priority="994" operator="notEqual">
      <formula>115</formula>
    </cfRule>
  </conditionalFormatting>
  <conditionalFormatting sqref="DG72:DI72">
    <cfRule type="containsBlanks" dxfId="907" priority="993">
      <formula>LEN(TRIM(DG72))=0</formula>
    </cfRule>
  </conditionalFormatting>
  <conditionalFormatting sqref="DG72:DH72">
    <cfRule type="cellIs" dxfId="906" priority="992" operator="notEqual">
      <formula>115</formula>
    </cfRule>
  </conditionalFormatting>
  <conditionalFormatting sqref="DD75:DE75">
    <cfRule type="containsBlanks" dxfId="905" priority="991">
      <formula>LEN(TRIM(DD75))=0</formula>
    </cfRule>
  </conditionalFormatting>
  <conditionalFormatting sqref="DD75:DE75">
    <cfRule type="cellIs" dxfId="904" priority="990" operator="notEqual">
      <formula>115</formula>
    </cfRule>
  </conditionalFormatting>
  <conditionalFormatting sqref="DG75:DI75">
    <cfRule type="containsBlanks" dxfId="903" priority="989">
      <formula>LEN(TRIM(DG75))=0</formula>
    </cfRule>
  </conditionalFormatting>
  <conditionalFormatting sqref="DG75:DH75">
    <cfRule type="cellIs" dxfId="902" priority="988" operator="notEqual">
      <formula>115</formula>
    </cfRule>
  </conditionalFormatting>
  <conditionalFormatting sqref="DF8 DF10">
    <cfRule type="containsBlanks" dxfId="901" priority="987">
      <formula>LEN(TRIM(DF8))=0</formula>
    </cfRule>
  </conditionalFormatting>
  <conditionalFormatting sqref="DF13">
    <cfRule type="containsBlanks" dxfId="900" priority="986">
      <formula>LEN(TRIM(DF13))=0</formula>
    </cfRule>
  </conditionalFormatting>
  <conditionalFormatting sqref="DF16">
    <cfRule type="containsBlanks" dxfId="899" priority="985">
      <formula>LEN(TRIM(DF16))=0</formula>
    </cfRule>
  </conditionalFormatting>
  <conditionalFormatting sqref="DF19">
    <cfRule type="containsBlanks" dxfId="898" priority="984">
      <formula>LEN(TRIM(DF19))=0</formula>
    </cfRule>
  </conditionalFormatting>
  <conditionalFormatting sqref="DF22">
    <cfRule type="containsBlanks" dxfId="897" priority="983">
      <formula>LEN(TRIM(DF22))=0</formula>
    </cfRule>
  </conditionalFormatting>
  <conditionalFormatting sqref="DF25">
    <cfRule type="containsBlanks" dxfId="896" priority="982">
      <formula>LEN(TRIM(DF25))=0</formula>
    </cfRule>
  </conditionalFormatting>
  <conditionalFormatting sqref="DF28">
    <cfRule type="containsBlanks" dxfId="895" priority="981">
      <formula>LEN(TRIM(DF28))=0</formula>
    </cfRule>
  </conditionalFormatting>
  <conditionalFormatting sqref="DF31">
    <cfRule type="containsBlanks" dxfId="894" priority="980">
      <formula>LEN(TRIM(DF31))=0</formula>
    </cfRule>
  </conditionalFormatting>
  <conditionalFormatting sqref="DF34">
    <cfRule type="containsBlanks" dxfId="893" priority="979">
      <formula>LEN(TRIM(DF34))=0</formula>
    </cfRule>
  </conditionalFormatting>
  <conditionalFormatting sqref="DF37">
    <cfRule type="containsBlanks" dxfId="892" priority="978">
      <formula>LEN(TRIM(DF37))=0</formula>
    </cfRule>
  </conditionalFormatting>
  <conditionalFormatting sqref="DF40">
    <cfRule type="containsBlanks" dxfId="891" priority="977">
      <formula>LEN(TRIM(DF40))=0</formula>
    </cfRule>
  </conditionalFormatting>
  <conditionalFormatting sqref="DF43">
    <cfRule type="containsBlanks" dxfId="890" priority="976">
      <formula>LEN(TRIM(DF43))=0</formula>
    </cfRule>
  </conditionalFormatting>
  <conditionalFormatting sqref="DF49">
    <cfRule type="containsBlanks" dxfId="889" priority="975">
      <formula>LEN(TRIM(DF49))=0</formula>
    </cfRule>
  </conditionalFormatting>
  <conditionalFormatting sqref="DF46">
    <cfRule type="containsBlanks" dxfId="888" priority="974">
      <formula>LEN(TRIM(DF46))=0</formula>
    </cfRule>
  </conditionalFormatting>
  <conditionalFormatting sqref="DF52">
    <cfRule type="containsBlanks" dxfId="887" priority="973">
      <formula>LEN(TRIM(DF52))=0</formula>
    </cfRule>
  </conditionalFormatting>
  <conditionalFormatting sqref="DF55">
    <cfRule type="containsBlanks" dxfId="886" priority="972">
      <formula>LEN(TRIM(DF55))=0</formula>
    </cfRule>
  </conditionalFormatting>
  <conditionalFormatting sqref="DF58">
    <cfRule type="containsBlanks" dxfId="885" priority="971">
      <formula>LEN(TRIM(DF58))=0</formula>
    </cfRule>
  </conditionalFormatting>
  <conditionalFormatting sqref="DF61">
    <cfRule type="containsBlanks" dxfId="884" priority="970">
      <formula>LEN(TRIM(DF61))=0</formula>
    </cfRule>
  </conditionalFormatting>
  <conditionalFormatting sqref="DF64 DF67 DF70 DF73 DF76">
    <cfRule type="containsBlanks" dxfId="883" priority="969">
      <formula>LEN(TRIM(DF64))=0</formula>
    </cfRule>
  </conditionalFormatting>
  <conditionalFormatting sqref="DF11">
    <cfRule type="containsBlanks" dxfId="882" priority="968">
      <formula>LEN(TRIM(DF11))=0</formula>
    </cfRule>
  </conditionalFormatting>
  <conditionalFormatting sqref="DF14">
    <cfRule type="containsBlanks" dxfId="881" priority="967">
      <formula>LEN(TRIM(DF14))=0</formula>
    </cfRule>
  </conditionalFormatting>
  <conditionalFormatting sqref="DF17">
    <cfRule type="containsBlanks" dxfId="880" priority="966">
      <formula>LEN(TRIM(DF17))=0</formula>
    </cfRule>
  </conditionalFormatting>
  <conditionalFormatting sqref="DF20">
    <cfRule type="containsBlanks" dxfId="879" priority="965">
      <formula>LEN(TRIM(DF20))=0</formula>
    </cfRule>
  </conditionalFormatting>
  <conditionalFormatting sqref="DF23">
    <cfRule type="containsBlanks" dxfId="878" priority="964">
      <formula>LEN(TRIM(DF23))=0</formula>
    </cfRule>
  </conditionalFormatting>
  <conditionalFormatting sqref="DF26">
    <cfRule type="containsBlanks" dxfId="877" priority="963">
      <formula>LEN(TRIM(DF26))=0</formula>
    </cfRule>
  </conditionalFormatting>
  <conditionalFormatting sqref="DF29">
    <cfRule type="containsBlanks" dxfId="876" priority="962">
      <formula>LEN(TRIM(DF29))=0</formula>
    </cfRule>
  </conditionalFormatting>
  <conditionalFormatting sqref="DF32">
    <cfRule type="containsBlanks" dxfId="875" priority="961">
      <formula>LEN(TRIM(DF32))=0</formula>
    </cfRule>
  </conditionalFormatting>
  <conditionalFormatting sqref="DF35">
    <cfRule type="containsBlanks" dxfId="874" priority="960">
      <formula>LEN(TRIM(DF35))=0</formula>
    </cfRule>
  </conditionalFormatting>
  <conditionalFormatting sqref="DF38">
    <cfRule type="containsBlanks" dxfId="873" priority="959">
      <formula>LEN(TRIM(DF38))=0</formula>
    </cfRule>
  </conditionalFormatting>
  <conditionalFormatting sqref="DF41">
    <cfRule type="containsBlanks" dxfId="872" priority="958">
      <formula>LEN(TRIM(DF41))=0</formula>
    </cfRule>
  </conditionalFormatting>
  <conditionalFormatting sqref="DF44">
    <cfRule type="containsBlanks" dxfId="871" priority="957">
      <formula>LEN(TRIM(DF44))=0</formula>
    </cfRule>
  </conditionalFormatting>
  <conditionalFormatting sqref="DF47">
    <cfRule type="containsBlanks" dxfId="870" priority="956">
      <formula>LEN(TRIM(DF47))=0</formula>
    </cfRule>
  </conditionalFormatting>
  <conditionalFormatting sqref="DF50">
    <cfRule type="containsBlanks" dxfId="869" priority="955">
      <formula>LEN(TRIM(DF50))=0</formula>
    </cfRule>
  </conditionalFormatting>
  <conditionalFormatting sqref="DF53">
    <cfRule type="containsBlanks" dxfId="868" priority="954">
      <formula>LEN(TRIM(DF53))=0</formula>
    </cfRule>
  </conditionalFormatting>
  <conditionalFormatting sqref="DF56">
    <cfRule type="containsBlanks" dxfId="867" priority="953">
      <formula>LEN(TRIM(DF56))=0</formula>
    </cfRule>
  </conditionalFormatting>
  <conditionalFormatting sqref="DF59">
    <cfRule type="containsBlanks" dxfId="866" priority="952">
      <formula>LEN(TRIM(DF59))=0</formula>
    </cfRule>
  </conditionalFormatting>
  <conditionalFormatting sqref="DF62">
    <cfRule type="containsBlanks" dxfId="865" priority="951">
      <formula>LEN(TRIM(DF62))=0</formula>
    </cfRule>
  </conditionalFormatting>
  <conditionalFormatting sqref="DF65">
    <cfRule type="containsBlanks" dxfId="864" priority="950">
      <formula>LEN(TRIM(DF65))=0</formula>
    </cfRule>
  </conditionalFormatting>
  <conditionalFormatting sqref="DF68">
    <cfRule type="containsBlanks" dxfId="863" priority="949">
      <formula>LEN(TRIM(DF68))=0</formula>
    </cfRule>
  </conditionalFormatting>
  <conditionalFormatting sqref="DF71">
    <cfRule type="containsBlanks" dxfId="862" priority="948">
      <formula>LEN(TRIM(DF71))=0</formula>
    </cfRule>
  </conditionalFormatting>
  <conditionalFormatting sqref="DF74">
    <cfRule type="containsBlanks" dxfId="861" priority="947">
      <formula>LEN(TRIM(DF74))=0</formula>
    </cfRule>
  </conditionalFormatting>
  <conditionalFormatting sqref="DF9">
    <cfRule type="containsBlanks" dxfId="860" priority="946">
      <formula>LEN(TRIM(DF9))=0</formula>
    </cfRule>
  </conditionalFormatting>
  <conditionalFormatting sqref="DF12">
    <cfRule type="containsBlanks" dxfId="859" priority="945">
      <formula>LEN(TRIM(DF12))=0</formula>
    </cfRule>
  </conditionalFormatting>
  <conditionalFormatting sqref="DF15">
    <cfRule type="containsBlanks" dxfId="858" priority="944">
      <formula>LEN(TRIM(DF15))=0</formula>
    </cfRule>
  </conditionalFormatting>
  <conditionalFormatting sqref="DF18">
    <cfRule type="containsBlanks" dxfId="857" priority="943">
      <formula>LEN(TRIM(DF18))=0</formula>
    </cfRule>
  </conditionalFormatting>
  <conditionalFormatting sqref="DF21">
    <cfRule type="containsBlanks" dxfId="856" priority="942">
      <formula>LEN(TRIM(DF21))=0</formula>
    </cfRule>
  </conditionalFormatting>
  <conditionalFormatting sqref="DF24">
    <cfRule type="containsBlanks" dxfId="855" priority="941">
      <formula>LEN(TRIM(DF24))=0</formula>
    </cfRule>
  </conditionalFormatting>
  <conditionalFormatting sqref="DF27">
    <cfRule type="containsBlanks" dxfId="854" priority="940">
      <formula>LEN(TRIM(DF27))=0</formula>
    </cfRule>
  </conditionalFormatting>
  <conditionalFormatting sqref="DF30">
    <cfRule type="containsBlanks" dxfId="853" priority="939">
      <formula>LEN(TRIM(DF30))=0</formula>
    </cfRule>
  </conditionalFormatting>
  <conditionalFormatting sqref="DF33">
    <cfRule type="containsBlanks" dxfId="852" priority="938">
      <formula>LEN(TRIM(DF33))=0</formula>
    </cfRule>
  </conditionalFormatting>
  <conditionalFormatting sqref="DF36">
    <cfRule type="containsBlanks" dxfId="851" priority="937">
      <formula>LEN(TRIM(DF36))=0</formula>
    </cfRule>
  </conditionalFormatting>
  <conditionalFormatting sqref="DF39">
    <cfRule type="containsBlanks" dxfId="850" priority="936">
      <formula>LEN(TRIM(DF39))=0</formula>
    </cfRule>
  </conditionalFormatting>
  <conditionalFormatting sqref="DF42">
    <cfRule type="containsBlanks" dxfId="849" priority="935">
      <formula>LEN(TRIM(DF42))=0</formula>
    </cfRule>
  </conditionalFormatting>
  <conditionalFormatting sqref="DF45">
    <cfRule type="containsBlanks" dxfId="848" priority="934">
      <formula>LEN(TRIM(DF45))=0</formula>
    </cfRule>
  </conditionalFormatting>
  <conditionalFormatting sqref="DF48">
    <cfRule type="containsBlanks" dxfId="847" priority="933">
      <formula>LEN(TRIM(DF48))=0</formula>
    </cfRule>
  </conditionalFormatting>
  <conditionalFormatting sqref="DF51">
    <cfRule type="containsBlanks" dxfId="846" priority="932">
      <formula>LEN(TRIM(DF51))=0</formula>
    </cfRule>
  </conditionalFormatting>
  <conditionalFormatting sqref="DF54">
    <cfRule type="containsBlanks" dxfId="845" priority="931">
      <formula>LEN(TRIM(DF54))=0</formula>
    </cfRule>
  </conditionalFormatting>
  <conditionalFormatting sqref="DF57">
    <cfRule type="containsBlanks" dxfId="844" priority="930">
      <formula>LEN(TRIM(DF57))=0</formula>
    </cfRule>
  </conditionalFormatting>
  <conditionalFormatting sqref="DF60">
    <cfRule type="containsBlanks" dxfId="843" priority="929">
      <formula>LEN(TRIM(DF60))=0</formula>
    </cfRule>
  </conditionalFormatting>
  <conditionalFormatting sqref="DF63">
    <cfRule type="containsBlanks" dxfId="842" priority="928">
      <formula>LEN(TRIM(DF63))=0</formula>
    </cfRule>
  </conditionalFormatting>
  <conditionalFormatting sqref="DF66">
    <cfRule type="containsBlanks" dxfId="841" priority="927">
      <formula>LEN(TRIM(DF66))=0</formula>
    </cfRule>
  </conditionalFormatting>
  <conditionalFormatting sqref="DF69">
    <cfRule type="containsBlanks" dxfId="840" priority="926">
      <formula>LEN(TRIM(DF69))=0</formula>
    </cfRule>
  </conditionalFormatting>
  <conditionalFormatting sqref="DF72">
    <cfRule type="containsBlanks" dxfId="839" priority="925">
      <formula>LEN(TRIM(DF72))=0</formula>
    </cfRule>
  </conditionalFormatting>
  <conditionalFormatting sqref="DF75">
    <cfRule type="containsBlanks" dxfId="838" priority="924">
      <formula>LEN(TRIM(DF75))=0</formula>
    </cfRule>
  </conditionalFormatting>
  <conditionalFormatting sqref="DK10:DL10 DN10:DO10 DK8:DL8 DN8:DO8">
    <cfRule type="containsBlanks" dxfId="837" priority="922">
      <formula>LEN(TRIM(DK8))=0</formula>
    </cfRule>
  </conditionalFormatting>
  <conditionalFormatting sqref="DK13:DL13 DN13:DO13">
    <cfRule type="containsBlanks" dxfId="836" priority="921">
      <formula>LEN(TRIM(DK13))=0</formula>
    </cfRule>
  </conditionalFormatting>
  <conditionalFormatting sqref="DK16:DL16 DN16:DO16">
    <cfRule type="containsBlanks" dxfId="835" priority="920">
      <formula>LEN(TRIM(DK16))=0</formula>
    </cfRule>
  </conditionalFormatting>
  <conditionalFormatting sqref="DK77:DO77 DK19:DL19 DN19:DO19">
    <cfRule type="containsBlanks" dxfId="834" priority="919">
      <formula>LEN(TRIM(DK19))=0</formula>
    </cfRule>
  </conditionalFormatting>
  <conditionalFormatting sqref="DK78:DO78">
    <cfRule type="containsBlanks" dxfId="833" priority="918">
      <formula>LEN(TRIM(DK78))=0</formula>
    </cfRule>
  </conditionalFormatting>
  <conditionalFormatting sqref="DK22:DL22 DN22:DO22">
    <cfRule type="containsBlanks" dxfId="832" priority="917">
      <formula>LEN(TRIM(DK22))=0</formula>
    </cfRule>
  </conditionalFormatting>
  <conditionalFormatting sqref="DK25:DL25 DN25:DO25">
    <cfRule type="containsBlanks" dxfId="831" priority="916">
      <formula>LEN(TRIM(DK25))=0</formula>
    </cfRule>
  </conditionalFormatting>
  <conditionalFormatting sqref="DK28:DL28 DN28:DO28">
    <cfRule type="containsBlanks" dxfId="830" priority="915">
      <formula>LEN(TRIM(DK28))=0</formula>
    </cfRule>
  </conditionalFormatting>
  <conditionalFormatting sqref="DK31:DL31 DN31:DO31">
    <cfRule type="containsBlanks" dxfId="829" priority="914">
      <formula>LEN(TRIM(DK31))=0</formula>
    </cfRule>
  </conditionalFormatting>
  <conditionalFormatting sqref="DK34:DL34 DN34:DO34">
    <cfRule type="containsBlanks" dxfId="828" priority="913">
      <formula>LEN(TRIM(DK34))=0</formula>
    </cfRule>
  </conditionalFormatting>
  <conditionalFormatting sqref="DK37:DL37 DN37:DO37">
    <cfRule type="containsBlanks" dxfId="827" priority="912">
      <formula>LEN(TRIM(DK37))=0</formula>
    </cfRule>
  </conditionalFormatting>
  <conditionalFormatting sqref="DK40:DL40 DN40:DO40">
    <cfRule type="containsBlanks" dxfId="826" priority="911">
      <formula>LEN(TRIM(DK40))=0</formula>
    </cfRule>
  </conditionalFormatting>
  <conditionalFormatting sqref="DK43:DL43 DN43:DO43">
    <cfRule type="containsBlanks" dxfId="825" priority="910">
      <formula>LEN(TRIM(DK43))=0</formula>
    </cfRule>
  </conditionalFormatting>
  <conditionalFormatting sqref="DK49:DL49 DN49:DO49">
    <cfRule type="containsBlanks" dxfId="824" priority="909">
      <formula>LEN(TRIM(DK49))=0</formula>
    </cfRule>
  </conditionalFormatting>
  <conditionalFormatting sqref="DK46:DL46 DN46:DO46">
    <cfRule type="containsBlanks" dxfId="823" priority="908">
      <formula>LEN(TRIM(DK46))=0</formula>
    </cfRule>
  </conditionalFormatting>
  <conditionalFormatting sqref="DK52:DL52 DN52:DO52">
    <cfRule type="containsBlanks" dxfId="822" priority="907">
      <formula>LEN(TRIM(DK52))=0</formula>
    </cfRule>
  </conditionalFormatting>
  <conditionalFormatting sqref="DK55:DL55 DN55:DO55">
    <cfRule type="containsBlanks" dxfId="821" priority="906">
      <formula>LEN(TRIM(DK55))=0</formula>
    </cfRule>
  </conditionalFormatting>
  <conditionalFormatting sqref="DK58:DL58 DN58:DO58">
    <cfRule type="containsBlanks" dxfId="820" priority="905">
      <formula>LEN(TRIM(DK58))=0</formula>
    </cfRule>
  </conditionalFormatting>
  <conditionalFormatting sqref="DK61:DL61 DN61:DO61">
    <cfRule type="containsBlanks" dxfId="819" priority="904">
      <formula>LEN(TRIM(DK61))=0</formula>
    </cfRule>
  </conditionalFormatting>
  <conditionalFormatting sqref="DK64:DL64">
    <cfRule type="containsBlanks" dxfId="818" priority="903">
      <formula>LEN(TRIM(DK64))=0</formula>
    </cfRule>
  </conditionalFormatting>
  <conditionalFormatting sqref="DK67:DL67">
    <cfRule type="containsBlanks" dxfId="817" priority="902">
      <formula>LEN(TRIM(DK67))=0</formula>
    </cfRule>
  </conditionalFormatting>
  <conditionalFormatting sqref="DK70:DL70">
    <cfRule type="containsBlanks" dxfId="816" priority="901">
      <formula>LEN(TRIM(DK70))=0</formula>
    </cfRule>
  </conditionalFormatting>
  <conditionalFormatting sqref="DK73:DL73">
    <cfRule type="containsBlanks" dxfId="815" priority="900">
      <formula>LEN(TRIM(DK73))=0</formula>
    </cfRule>
  </conditionalFormatting>
  <conditionalFormatting sqref="DK76:DL76">
    <cfRule type="containsBlanks" dxfId="814" priority="899">
      <formula>LEN(TRIM(DK76))=0</formula>
    </cfRule>
  </conditionalFormatting>
  <conditionalFormatting sqref="DK79:DO79">
    <cfRule type="containsBlanks" dxfId="813" priority="898">
      <formula>LEN(TRIM(DK79))=0</formula>
    </cfRule>
  </conditionalFormatting>
  <conditionalFormatting sqref="DN64:DO64">
    <cfRule type="containsBlanks" dxfId="812" priority="897">
      <formula>LEN(TRIM(DN64))=0</formula>
    </cfRule>
  </conditionalFormatting>
  <conditionalFormatting sqref="DN67:DO67">
    <cfRule type="containsBlanks" dxfId="811" priority="896">
      <formula>LEN(TRIM(DN67))=0</formula>
    </cfRule>
  </conditionalFormatting>
  <conditionalFormatting sqref="DN70:DO70">
    <cfRule type="containsBlanks" dxfId="810" priority="895">
      <formula>LEN(TRIM(DN70))=0</formula>
    </cfRule>
  </conditionalFormatting>
  <conditionalFormatting sqref="DN73:DO73">
    <cfRule type="containsBlanks" dxfId="809" priority="894">
      <formula>LEN(TRIM(DN73))=0</formula>
    </cfRule>
  </conditionalFormatting>
  <conditionalFormatting sqref="DN76:DO76">
    <cfRule type="containsBlanks" dxfId="808" priority="893">
      <formula>LEN(TRIM(DN76))=0</formula>
    </cfRule>
  </conditionalFormatting>
  <conditionalFormatting sqref="DP62 DP65 DP68 DP71 DP74">
    <cfRule type="containsBlanks" dxfId="807" priority="892">
      <formula>LEN(TRIM(DP62))=0</formula>
    </cfRule>
  </conditionalFormatting>
  <conditionalFormatting sqref="DP64 DP67 DP70 DP73 DP76">
    <cfRule type="containsBlanks" dxfId="806" priority="891">
      <formula>LEN(TRIM(DP64))=0</formula>
    </cfRule>
  </conditionalFormatting>
  <conditionalFormatting sqref="DK9:DL9">
    <cfRule type="containsBlanks" dxfId="805" priority="868">
      <formula>LEN(TRIM(DK9))=0</formula>
    </cfRule>
  </conditionalFormatting>
  <conditionalFormatting sqref="DK9:DL9">
    <cfRule type="cellIs" dxfId="804" priority="867" operator="notEqual">
      <formula>115</formula>
    </cfRule>
  </conditionalFormatting>
  <conditionalFormatting sqref="DN9:DP9">
    <cfRule type="containsBlanks" dxfId="803" priority="866">
      <formula>LEN(TRIM(DN9))=0</formula>
    </cfRule>
  </conditionalFormatting>
  <conditionalFormatting sqref="DN9:DO9">
    <cfRule type="cellIs" dxfId="802" priority="865" operator="notEqual">
      <formula>115</formula>
    </cfRule>
  </conditionalFormatting>
  <conditionalFormatting sqref="DK12:DL12">
    <cfRule type="containsBlanks" dxfId="801" priority="864">
      <formula>LEN(TRIM(DK12))=0</formula>
    </cfRule>
  </conditionalFormatting>
  <conditionalFormatting sqref="DK12:DL12">
    <cfRule type="cellIs" dxfId="800" priority="863" operator="notEqual">
      <formula>115</formula>
    </cfRule>
  </conditionalFormatting>
  <conditionalFormatting sqref="DN12:DP12">
    <cfRule type="containsBlanks" dxfId="799" priority="862">
      <formula>LEN(TRIM(DN12))=0</formula>
    </cfRule>
  </conditionalFormatting>
  <conditionalFormatting sqref="DN12:DO12">
    <cfRule type="cellIs" dxfId="798" priority="861" operator="notEqual">
      <formula>115</formula>
    </cfRule>
  </conditionalFormatting>
  <conditionalFormatting sqref="DK15:DL15">
    <cfRule type="containsBlanks" dxfId="797" priority="860">
      <formula>LEN(TRIM(DK15))=0</formula>
    </cfRule>
  </conditionalFormatting>
  <conditionalFormatting sqref="DK15:DL15">
    <cfRule type="cellIs" dxfId="796" priority="859" operator="notEqual">
      <formula>115</formula>
    </cfRule>
  </conditionalFormatting>
  <conditionalFormatting sqref="DN15:DP15">
    <cfRule type="containsBlanks" dxfId="795" priority="858">
      <formula>LEN(TRIM(DN15))=0</formula>
    </cfRule>
  </conditionalFormatting>
  <conditionalFormatting sqref="DN15:DO15">
    <cfRule type="cellIs" dxfId="794" priority="857" operator="notEqual">
      <formula>115</formula>
    </cfRule>
  </conditionalFormatting>
  <conditionalFormatting sqref="DK18:DL18">
    <cfRule type="containsBlanks" dxfId="793" priority="856">
      <formula>LEN(TRIM(DK18))=0</formula>
    </cfRule>
  </conditionalFormatting>
  <conditionalFormatting sqref="DK18:DL18">
    <cfRule type="cellIs" dxfId="792" priority="855" operator="notEqual">
      <formula>115</formula>
    </cfRule>
  </conditionalFormatting>
  <conditionalFormatting sqref="DN18:DP18">
    <cfRule type="containsBlanks" dxfId="791" priority="854">
      <formula>LEN(TRIM(DN18))=0</formula>
    </cfRule>
  </conditionalFormatting>
  <conditionalFormatting sqref="DN18:DO18">
    <cfRule type="cellIs" dxfId="790" priority="853" operator="notEqual">
      <formula>115</formula>
    </cfRule>
  </conditionalFormatting>
  <conditionalFormatting sqref="DK21:DL21">
    <cfRule type="containsBlanks" dxfId="789" priority="852">
      <formula>LEN(TRIM(DK21))=0</formula>
    </cfRule>
  </conditionalFormatting>
  <conditionalFormatting sqref="DK21:DL21">
    <cfRule type="cellIs" dxfId="788" priority="851" operator="notEqual">
      <formula>115</formula>
    </cfRule>
  </conditionalFormatting>
  <conditionalFormatting sqref="DN21:DP21">
    <cfRule type="containsBlanks" dxfId="787" priority="850">
      <formula>LEN(TRIM(DN21))=0</formula>
    </cfRule>
  </conditionalFormatting>
  <conditionalFormatting sqref="DN21:DO21">
    <cfRule type="cellIs" dxfId="786" priority="849" operator="notEqual">
      <formula>115</formula>
    </cfRule>
  </conditionalFormatting>
  <conditionalFormatting sqref="DK24:DL24">
    <cfRule type="containsBlanks" dxfId="785" priority="848">
      <formula>LEN(TRIM(DK24))=0</formula>
    </cfRule>
  </conditionalFormatting>
  <conditionalFormatting sqref="DK24:DL24">
    <cfRule type="cellIs" dxfId="784" priority="847" operator="notEqual">
      <formula>115</formula>
    </cfRule>
  </conditionalFormatting>
  <conditionalFormatting sqref="DN24:DP24">
    <cfRule type="containsBlanks" dxfId="783" priority="846">
      <formula>LEN(TRIM(DN24))=0</formula>
    </cfRule>
  </conditionalFormatting>
  <conditionalFormatting sqref="DN24:DO24">
    <cfRule type="cellIs" dxfId="782" priority="845" operator="notEqual">
      <formula>115</formula>
    </cfRule>
  </conditionalFormatting>
  <conditionalFormatting sqref="DK27:DL27">
    <cfRule type="containsBlanks" dxfId="781" priority="844">
      <formula>LEN(TRIM(DK27))=0</formula>
    </cfRule>
  </conditionalFormatting>
  <conditionalFormatting sqref="DK27:DL27">
    <cfRule type="cellIs" dxfId="780" priority="843" operator="notEqual">
      <formula>115</formula>
    </cfRule>
  </conditionalFormatting>
  <conditionalFormatting sqref="DN27:DP27">
    <cfRule type="containsBlanks" dxfId="779" priority="842">
      <formula>LEN(TRIM(DN27))=0</formula>
    </cfRule>
  </conditionalFormatting>
  <conditionalFormatting sqref="DN27:DO27">
    <cfRule type="cellIs" dxfId="778" priority="841" operator="notEqual">
      <formula>115</formula>
    </cfRule>
  </conditionalFormatting>
  <conditionalFormatting sqref="DK30:DL30">
    <cfRule type="containsBlanks" dxfId="777" priority="840">
      <formula>LEN(TRIM(DK30))=0</formula>
    </cfRule>
  </conditionalFormatting>
  <conditionalFormatting sqref="DK30:DL30">
    <cfRule type="cellIs" dxfId="776" priority="839" operator="notEqual">
      <formula>115</formula>
    </cfRule>
  </conditionalFormatting>
  <conditionalFormatting sqref="DN30:DP30">
    <cfRule type="containsBlanks" dxfId="775" priority="838">
      <formula>LEN(TRIM(DN30))=0</formula>
    </cfRule>
  </conditionalFormatting>
  <conditionalFormatting sqref="DN30:DO30">
    <cfRule type="cellIs" dxfId="774" priority="837" operator="notEqual">
      <formula>115</formula>
    </cfRule>
  </conditionalFormatting>
  <conditionalFormatting sqref="DK33:DL33">
    <cfRule type="containsBlanks" dxfId="773" priority="836">
      <formula>LEN(TRIM(DK33))=0</formula>
    </cfRule>
  </conditionalFormatting>
  <conditionalFormatting sqref="DK33:DL33">
    <cfRule type="cellIs" dxfId="772" priority="835" operator="notEqual">
      <formula>115</formula>
    </cfRule>
  </conditionalFormatting>
  <conditionalFormatting sqref="DN33:DP33">
    <cfRule type="containsBlanks" dxfId="771" priority="834">
      <formula>LEN(TRIM(DN33))=0</formula>
    </cfRule>
  </conditionalFormatting>
  <conditionalFormatting sqref="DN33:DO33">
    <cfRule type="cellIs" dxfId="770" priority="833" operator="notEqual">
      <formula>115</formula>
    </cfRule>
  </conditionalFormatting>
  <conditionalFormatting sqref="DK36:DL36">
    <cfRule type="containsBlanks" dxfId="769" priority="832">
      <formula>LEN(TRIM(DK36))=0</formula>
    </cfRule>
  </conditionalFormatting>
  <conditionalFormatting sqref="DK36:DL36">
    <cfRule type="cellIs" dxfId="768" priority="831" operator="notEqual">
      <formula>115</formula>
    </cfRule>
  </conditionalFormatting>
  <conditionalFormatting sqref="DN36:DP36">
    <cfRule type="containsBlanks" dxfId="767" priority="830">
      <formula>LEN(TRIM(DN36))=0</formula>
    </cfRule>
  </conditionalFormatting>
  <conditionalFormatting sqref="DN36:DO36">
    <cfRule type="cellIs" dxfId="766" priority="829" operator="notEqual">
      <formula>115</formula>
    </cfRule>
  </conditionalFormatting>
  <conditionalFormatting sqref="DK39:DL39">
    <cfRule type="containsBlanks" dxfId="765" priority="828">
      <formula>LEN(TRIM(DK39))=0</formula>
    </cfRule>
  </conditionalFormatting>
  <conditionalFormatting sqref="DK39:DL39">
    <cfRule type="cellIs" dxfId="764" priority="827" operator="notEqual">
      <formula>115</formula>
    </cfRule>
  </conditionalFormatting>
  <conditionalFormatting sqref="DN39:DP39">
    <cfRule type="containsBlanks" dxfId="763" priority="826">
      <formula>LEN(TRIM(DN39))=0</formula>
    </cfRule>
  </conditionalFormatting>
  <conditionalFormatting sqref="DN39:DO39">
    <cfRule type="cellIs" dxfId="762" priority="825" operator="notEqual">
      <formula>115</formula>
    </cfRule>
  </conditionalFormatting>
  <conditionalFormatting sqref="DK42:DL42">
    <cfRule type="containsBlanks" dxfId="761" priority="824">
      <formula>LEN(TRIM(DK42))=0</formula>
    </cfRule>
  </conditionalFormatting>
  <conditionalFormatting sqref="DK42:DL42">
    <cfRule type="cellIs" dxfId="760" priority="823" operator="notEqual">
      <formula>115</formula>
    </cfRule>
  </conditionalFormatting>
  <conditionalFormatting sqref="DN42:DP42">
    <cfRule type="containsBlanks" dxfId="759" priority="822">
      <formula>LEN(TRIM(DN42))=0</formula>
    </cfRule>
  </conditionalFormatting>
  <conditionalFormatting sqref="DN42:DO42">
    <cfRule type="cellIs" dxfId="758" priority="821" operator="notEqual">
      <formula>115</formula>
    </cfRule>
  </conditionalFormatting>
  <conditionalFormatting sqref="DK45:DL45">
    <cfRule type="containsBlanks" dxfId="757" priority="820">
      <formula>LEN(TRIM(DK45))=0</formula>
    </cfRule>
  </conditionalFormatting>
  <conditionalFormatting sqref="DK45:DL45">
    <cfRule type="cellIs" dxfId="756" priority="819" operator="notEqual">
      <formula>115</formula>
    </cfRule>
  </conditionalFormatting>
  <conditionalFormatting sqref="DN45:DP45">
    <cfRule type="containsBlanks" dxfId="755" priority="818">
      <formula>LEN(TRIM(DN45))=0</formula>
    </cfRule>
  </conditionalFormatting>
  <conditionalFormatting sqref="DN45:DO45">
    <cfRule type="cellIs" dxfId="754" priority="817" operator="notEqual">
      <formula>115</formula>
    </cfRule>
  </conditionalFormatting>
  <conditionalFormatting sqref="DK48:DL48">
    <cfRule type="containsBlanks" dxfId="753" priority="816">
      <formula>LEN(TRIM(DK48))=0</formula>
    </cfRule>
  </conditionalFormatting>
  <conditionalFormatting sqref="DK48:DL48">
    <cfRule type="cellIs" dxfId="752" priority="815" operator="notEqual">
      <formula>115</formula>
    </cfRule>
  </conditionalFormatting>
  <conditionalFormatting sqref="DN48:DP48">
    <cfRule type="containsBlanks" dxfId="751" priority="814">
      <formula>LEN(TRIM(DN48))=0</formula>
    </cfRule>
  </conditionalFormatting>
  <conditionalFormatting sqref="DN48:DO48">
    <cfRule type="cellIs" dxfId="750" priority="813" operator="notEqual">
      <formula>115</formula>
    </cfRule>
  </conditionalFormatting>
  <conditionalFormatting sqref="DK51:DL51">
    <cfRule type="containsBlanks" dxfId="749" priority="812">
      <formula>LEN(TRIM(DK51))=0</formula>
    </cfRule>
  </conditionalFormatting>
  <conditionalFormatting sqref="DK51:DL51">
    <cfRule type="cellIs" dxfId="748" priority="811" operator="notEqual">
      <formula>115</formula>
    </cfRule>
  </conditionalFormatting>
  <conditionalFormatting sqref="DN51:DP51">
    <cfRule type="containsBlanks" dxfId="747" priority="810">
      <formula>LEN(TRIM(DN51))=0</formula>
    </cfRule>
  </conditionalFormatting>
  <conditionalFormatting sqref="DN51:DO51">
    <cfRule type="cellIs" dxfId="746" priority="809" operator="notEqual">
      <formula>115</formula>
    </cfRule>
  </conditionalFormatting>
  <conditionalFormatting sqref="DK54:DL54">
    <cfRule type="containsBlanks" dxfId="745" priority="808">
      <formula>LEN(TRIM(DK54))=0</formula>
    </cfRule>
  </conditionalFormatting>
  <conditionalFormatting sqref="DK54:DL54">
    <cfRule type="cellIs" dxfId="744" priority="807" operator="notEqual">
      <formula>115</formula>
    </cfRule>
  </conditionalFormatting>
  <conditionalFormatting sqref="DN54:DP54">
    <cfRule type="containsBlanks" dxfId="743" priority="806">
      <formula>LEN(TRIM(DN54))=0</formula>
    </cfRule>
  </conditionalFormatting>
  <conditionalFormatting sqref="DN54:DO54">
    <cfRule type="cellIs" dxfId="742" priority="805" operator="notEqual">
      <formula>115</formula>
    </cfRule>
  </conditionalFormatting>
  <conditionalFormatting sqref="DK57:DL57">
    <cfRule type="containsBlanks" dxfId="741" priority="804">
      <formula>LEN(TRIM(DK57))=0</formula>
    </cfRule>
  </conditionalFormatting>
  <conditionalFormatting sqref="DK57:DL57">
    <cfRule type="cellIs" dxfId="740" priority="803" operator="notEqual">
      <formula>115</formula>
    </cfRule>
  </conditionalFormatting>
  <conditionalFormatting sqref="DN57:DP57">
    <cfRule type="containsBlanks" dxfId="739" priority="802">
      <formula>LEN(TRIM(DN57))=0</formula>
    </cfRule>
  </conditionalFormatting>
  <conditionalFormatting sqref="DN57:DO57">
    <cfRule type="cellIs" dxfId="738" priority="801" operator="notEqual">
      <formula>115</formula>
    </cfRule>
  </conditionalFormatting>
  <conditionalFormatting sqref="DK60:DL60">
    <cfRule type="containsBlanks" dxfId="737" priority="800">
      <formula>LEN(TRIM(DK60))=0</formula>
    </cfRule>
  </conditionalFormatting>
  <conditionalFormatting sqref="DK60:DL60">
    <cfRule type="cellIs" dxfId="736" priority="799" operator="notEqual">
      <formula>115</formula>
    </cfRule>
  </conditionalFormatting>
  <conditionalFormatting sqref="DN60:DP60">
    <cfRule type="containsBlanks" dxfId="735" priority="798">
      <formula>LEN(TRIM(DN60))=0</formula>
    </cfRule>
  </conditionalFormatting>
  <conditionalFormatting sqref="DN60:DO60">
    <cfRule type="cellIs" dxfId="734" priority="797" operator="notEqual">
      <formula>115</formula>
    </cfRule>
  </conditionalFormatting>
  <conditionalFormatting sqref="DK63:DL63">
    <cfRule type="containsBlanks" dxfId="733" priority="796">
      <formula>LEN(TRIM(DK63))=0</formula>
    </cfRule>
  </conditionalFormatting>
  <conditionalFormatting sqref="DK63:DL63">
    <cfRule type="cellIs" dxfId="732" priority="795" operator="notEqual">
      <formula>115</formula>
    </cfRule>
  </conditionalFormatting>
  <conditionalFormatting sqref="DN63:DP63">
    <cfRule type="containsBlanks" dxfId="731" priority="794">
      <formula>LEN(TRIM(DN63))=0</formula>
    </cfRule>
  </conditionalFormatting>
  <conditionalFormatting sqref="DN63:DO63">
    <cfRule type="cellIs" dxfId="730" priority="793" operator="notEqual">
      <formula>115</formula>
    </cfRule>
  </conditionalFormatting>
  <conditionalFormatting sqref="DK66:DL66">
    <cfRule type="containsBlanks" dxfId="729" priority="792">
      <formula>LEN(TRIM(DK66))=0</formula>
    </cfRule>
  </conditionalFormatting>
  <conditionalFormatting sqref="DK66:DL66">
    <cfRule type="cellIs" dxfId="728" priority="791" operator="notEqual">
      <formula>115</formula>
    </cfRule>
  </conditionalFormatting>
  <conditionalFormatting sqref="DN66:DP66">
    <cfRule type="containsBlanks" dxfId="727" priority="790">
      <formula>LEN(TRIM(DN66))=0</formula>
    </cfRule>
  </conditionalFormatting>
  <conditionalFormatting sqref="DN66:DO66">
    <cfRule type="cellIs" dxfId="726" priority="789" operator="notEqual">
      <formula>115</formula>
    </cfRule>
  </conditionalFormatting>
  <conditionalFormatting sqref="DK69:DL69">
    <cfRule type="containsBlanks" dxfId="725" priority="788">
      <formula>LEN(TRIM(DK69))=0</formula>
    </cfRule>
  </conditionalFormatting>
  <conditionalFormatting sqref="DK69:DL69">
    <cfRule type="cellIs" dxfId="724" priority="787" operator="notEqual">
      <formula>115</formula>
    </cfRule>
  </conditionalFormatting>
  <conditionalFormatting sqref="DN69:DP69">
    <cfRule type="containsBlanks" dxfId="723" priority="786">
      <formula>LEN(TRIM(DN69))=0</formula>
    </cfRule>
  </conditionalFormatting>
  <conditionalFormatting sqref="DN69:DO69">
    <cfRule type="cellIs" dxfId="722" priority="785" operator="notEqual">
      <formula>115</formula>
    </cfRule>
  </conditionalFormatting>
  <conditionalFormatting sqref="DK72:DL72">
    <cfRule type="containsBlanks" dxfId="721" priority="784">
      <formula>LEN(TRIM(DK72))=0</formula>
    </cfRule>
  </conditionalFormatting>
  <conditionalFormatting sqref="DK72:DL72">
    <cfRule type="cellIs" dxfId="720" priority="783" operator="notEqual">
      <formula>115</formula>
    </cfRule>
  </conditionalFormatting>
  <conditionalFormatting sqref="DN72:DP72">
    <cfRule type="containsBlanks" dxfId="719" priority="782">
      <formula>LEN(TRIM(DN72))=0</formula>
    </cfRule>
  </conditionalFormatting>
  <conditionalFormatting sqref="DN72:DO72">
    <cfRule type="cellIs" dxfId="718" priority="781" operator="notEqual">
      <formula>115</formula>
    </cfRule>
  </conditionalFormatting>
  <conditionalFormatting sqref="DK75:DL75">
    <cfRule type="containsBlanks" dxfId="717" priority="780">
      <formula>LEN(TRIM(DK75))=0</formula>
    </cfRule>
  </conditionalFormatting>
  <conditionalFormatting sqref="DK75:DL75">
    <cfRule type="cellIs" dxfId="716" priority="779" operator="notEqual">
      <formula>115</formula>
    </cfRule>
  </conditionalFormatting>
  <conditionalFormatting sqref="DN75:DP75">
    <cfRule type="containsBlanks" dxfId="715" priority="778">
      <formula>LEN(TRIM(DN75))=0</formula>
    </cfRule>
  </conditionalFormatting>
  <conditionalFormatting sqref="DN75:DO75">
    <cfRule type="cellIs" dxfId="714" priority="777" operator="notEqual">
      <formula>115</formula>
    </cfRule>
  </conditionalFormatting>
  <conditionalFormatting sqref="DM8 DM10">
    <cfRule type="containsBlanks" dxfId="713" priority="776">
      <formula>LEN(TRIM(DM8))=0</formula>
    </cfRule>
  </conditionalFormatting>
  <conditionalFormatting sqref="DM13">
    <cfRule type="containsBlanks" dxfId="712" priority="775">
      <formula>LEN(TRIM(DM13))=0</formula>
    </cfRule>
  </conditionalFormatting>
  <conditionalFormatting sqref="DM16">
    <cfRule type="containsBlanks" dxfId="711" priority="774">
      <formula>LEN(TRIM(DM16))=0</formula>
    </cfRule>
  </conditionalFormatting>
  <conditionalFormatting sqref="DM19">
    <cfRule type="containsBlanks" dxfId="710" priority="773">
      <formula>LEN(TRIM(DM19))=0</formula>
    </cfRule>
  </conditionalFormatting>
  <conditionalFormatting sqref="DM22">
    <cfRule type="containsBlanks" dxfId="709" priority="772">
      <formula>LEN(TRIM(DM22))=0</formula>
    </cfRule>
  </conditionalFormatting>
  <conditionalFormatting sqref="DM25">
    <cfRule type="containsBlanks" dxfId="708" priority="771">
      <formula>LEN(TRIM(DM25))=0</formula>
    </cfRule>
  </conditionalFormatting>
  <conditionalFormatting sqref="DM28">
    <cfRule type="containsBlanks" dxfId="707" priority="770">
      <formula>LEN(TRIM(DM28))=0</formula>
    </cfRule>
  </conditionalFormatting>
  <conditionalFormatting sqref="DM31">
    <cfRule type="containsBlanks" dxfId="706" priority="769">
      <formula>LEN(TRIM(DM31))=0</formula>
    </cfRule>
  </conditionalFormatting>
  <conditionalFormatting sqref="DM34">
    <cfRule type="containsBlanks" dxfId="705" priority="768">
      <formula>LEN(TRIM(DM34))=0</formula>
    </cfRule>
  </conditionalFormatting>
  <conditionalFormatting sqref="DM37">
    <cfRule type="containsBlanks" dxfId="704" priority="767">
      <formula>LEN(TRIM(DM37))=0</formula>
    </cfRule>
  </conditionalFormatting>
  <conditionalFormatting sqref="DM40">
    <cfRule type="containsBlanks" dxfId="703" priority="766">
      <formula>LEN(TRIM(DM40))=0</formula>
    </cfRule>
  </conditionalFormatting>
  <conditionalFormatting sqref="DM43">
    <cfRule type="containsBlanks" dxfId="702" priority="765">
      <formula>LEN(TRIM(DM43))=0</formula>
    </cfRule>
  </conditionalFormatting>
  <conditionalFormatting sqref="DM49">
    <cfRule type="containsBlanks" dxfId="701" priority="764">
      <formula>LEN(TRIM(DM49))=0</formula>
    </cfRule>
  </conditionalFormatting>
  <conditionalFormatting sqref="DM46">
    <cfRule type="containsBlanks" dxfId="700" priority="763">
      <formula>LEN(TRIM(DM46))=0</formula>
    </cfRule>
  </conditionalFormatting>
  <conditionalFormatting sqref="DM52">
    <cfRule type="containsBlanks" dxfId="699" priority="762">
      <formula>LEN(TRIM(DM52))=0</formula>
    </cfRule>
  </conditionalFormatting>
  <conditionalFormatting sqref="DM55">
    <cfRule type="containsBlanks" dxfId="698" priority="761">
      <formula>LEN(TRIM(DM55))=0</formula>
    </cfRule>
  </conditionalFormatting>
  <conditionalFormatting sqref="DM58">
    <cfRule type="containsBlanks" dxfId="697" priority="760">
      <formula>LEN(TRIM(DM58))=0</formula>
    </cfRule>
  </conditionalFormatting>
  <conditionalFormatting sqref="DM61">
    <cfRule type="containsBlanks" dxfId="696" priority="759">
      <formula>LEN(TRIM(DM61))=0</formula>
    </cfRule>
  </conditionalFormatting>
  <conditionalFormatting sqref="DM64 DM67 DM70 DM73 DM76">
    <cfRule type="containsBlanks" dxfId="695" priority="758">
      <formula>LEN(TRIM(DM64))=0</formula>
    </cfRule>
  </conditionalFormatting>
  <conditionalFormatting sqref="DM11">
    <cfRule type="containsBlanks" dxfId="694" priority="757">
      <formula>LEN(TRIM(DM11))=0</formula>
    </cfRule>
  </conditionalFormatting>
  <conditionalFormatting sqref="DM14">
    <cfRule type="containsBlanks" dxfId="693" priority="756">
      <formula>LEN(TRIM(DM14))=0</formula>
    </cfRule>
  </conditionalFormatting>
  <conditionalFormatting sqref="DM17">
    <cfRule type="containsBlanks" dxfId="692" priority="755">
      <formula>LEN(TRIM(DM17))=0</formula>
    </cfRule>
  </conditionalFormatting>
  <conditionalFormatting sqref="DM20">
    <cfRule type="containsBlanks" dxfId="691" priority="754">
      <formula>LEN(TRIM(DM20))=0</formula>
    </cfRule>
  </conditionalFormatting>
  <conditionalFormatting sqref="DM23">
    <cfRule type="containsBlanks" dxfId="690" priority="753">
      <formula>LEN(TRIM(DM23))=0</formula>
    </cfRule>
  </conditionalFormatting>
  <conditionalFormatting sqref="DM26">
    <cfRule type="containsBlanks" dxfId="689" priority="752">
      <formula>LEN(TRIM(DM26))=0</formula>
    </cfRule>
  </conditionalFormatting>
  <conditionalFormatting sqref="DM29">
    <cfRule type="containsBlanks" dxfId="688" priority="751">
      <formula>LEN(TRIM(DM29))=0</formula>
    </cfRule>
  </conditionalFormatting>
  <conditionalFormatting sqref="DM32">
    <cfRule type="containsBlanks" dxfId="687" priority="750">
      <formula>LEN(TRIM(DM32))=0</formula>
    </cfRule>
  </conditionalFormatting>
  <conditionalFormatting sqref="DM35">
    <cfRule type="containsBlanks" dxfId="686" priority="749">
      <formula>LEN(TRIM(DM35))=0</formula>
    </cfRule>
  </conditionalFormatting>
  <conditionalFormatting sqref="DM38">
    <cfRule type="containsBlanks" dxfId="685" priority="748">
      <formula>LEN(TRIM(DM38))=0</formula>
    </cfRule>
  </conditionalFormatting>
  <conditionalFormatting sqref="DM41">
    <cfRule type="containsBlanks" dxfId="684" priority="747">
      <formula>LEN(TRIM(DM41))=0</formula>
    </cfRule>
  </conditionalFormatting>
  <conditionalFormatting sqref="DM44">
    <cfRule type="containsBlanks" dxfId="683" priority="746">
      <formula>LEN(TRIM(DM44))=0</formula>
    </cfRule>
  </conditionalFormatting>
  <conditionalFormatting sqref="DM47">
    <cfRule type="containsBlanks" dxfId="682" priority="745">
      <formula>LEN(TRIM(DM47))=0</formula>
    </cfRule>
  </conditionalFormatting>
  <conditionalFormatting sqref="DM50">
    <cfRule type="containsBlanks" dxfId="681" priority="744">
      <formula>LEN(TRIM(DM50))=0</formula>
    </cfRule>
  </conditionalFormatting>
  <conditionalFormatting sqref="DM53">
    <cfRule type="containsBlanks" dxfId="680" priority="743">
      <formula>LEN(TRIM(DM53))=0</formula>
    </cfRule>
  </conditionalFormatting>
  <conditionalFormatting sqref="DM56">
    <cfRule type="containsBlanks" dxfId="679" priority="742">
      <formula>LEN(TRIM(DM56))=0</formula>
    </cfRule>
  </conditionalFormatting>
  <conditionalFormatting sqref="DM59">
    <cfRule type="containsBlanks" dxfId="678" priority="741">
      <formula>LEN(TRIM(DM59))=0</formula>
    </cfRule>
  </conditionalFormatting>
  <conditionalFormatting sqref="DM62">
    <cfRule type="containsBlanks" dxfId="677" priority="740">
      <formula>LEN(TRIM(DM62))=0</formula>
    </cfRule>
  </conditionalFormatting>
  <conditionalFormatting sqref="DM65">
    <cfRule type="containsBlanks" dxfId="676" priority="739">
      <formula>LEN(TRIM(DM65))=0</formula>
    </cfRule>
  </conditionalFormatting>
  <conditionalFormatting sqref="DM68">
    <cfRule type="containsBlanks" dxfId="675" priority="738">
      <formula>LEN(TRIM(DM68))=0</formula>
    </cfRule>
  </conditionalFormatting>
  <conditionalFormatting sqref="DM71">
    <cfRule type="containsBlanks" dxfId="674" priority="737">
      <formula>LEN(TRIM(DM71))=0</formula>
    </cfRule>
  </conditionalFormatting>
  <conditionalFormatting sqref="DM74">
    <cfRule type="containsBlanks" dxfId="673" priority="736">
      <formula>LEN(TRIM(DM74))=0</formula>
    </cfRule>
  </conditionalFormatting>
  <conditionalFormatting sqref="DM9">
    <cfRule type="containsBlanks" dxfId="672" priority="735">
      <formula>LEN(TRIM(DM9))=0</formula>
    </cfRule>
  </conditionalFormatting>
  <conditionalFormatting sqref="DM12">
    <cfRule type="containsBlanks" dxfId="671" priority="734">
      <formula>LEN(TRIM(DM12))=0</formula>
    </cfRule>
  </conditionalFormatting>
  <conditionalFormatting sqref="DM15">
    <cfRule type="containsBlanks" dxfId="670" priority="733">
      <formula>LEN(TRIM(DM15))=0</formula>
    </cfRule>
  </conditionalFormatting>
  <conditionalFormatting sqref="DM18">
    <cfRule type="containsBlanks" dxfId="669" priority="732">
      <formula>LEN(TRIM(DM18))=0</formula>
    </cfRule>
  </conditionalFormatting>
  <conditionalFormatting sqref="DM21">
    <cfRule type="containsBlanks" dxfId="668" priority="731">
      <formula>LEN(TRIM(DM21))=0</formula>
    </cfRule>
  </conditionalFormatting>
  <conditionalFormatting sqref="DM24">
    <cfRule type="containsBlanks" dxfId="667" priority="730">
      <formula>LEN(TRIM(DM24))=0</formula>
    </cfRule>
  </conditionalFormatting>
  <conditionalFormatting sqref="DM27">
    <cfRule type="containsBlanks" dxfId="666" priority="729">
      <formula>LEN(TRIM(DM27))=0</formula>
    </cfRule>
  </conditionalFormatting>
  <conditionalFormatting sqref="DM30">
    <cfRule type="containsBlanks" dxfId="665" priority="728">
      <formula>LEN(TRIM(DM30))=0</formula>
    </cfRule>
  </conditionalFormatting>
  <conditionalFormatting sqref="DM33">
    <cfRule type="containsBlanks" dxfId="664" priority="727">
      <formula>LEN(TRIM(DM33))=0</formula>
    </cfRule>
  </conditionalFormatting>
  <conditionalFormatting sqref="DM36">
    <cfRule type="containsBlanks" dxfId="663" priority="726">
      <formula>LEN(TRIM(DM36))=0</formula>
    </cfRule>
  </conditionalFormatting>
  <conditionalFormatting sqref="DM39">
    <cfRule type="containsBlanks" dxfId="662" priority="725">
      <formula>LEN(TRIM(DM39))=0</formula>
    </cfRule>
  </conditionalFormatting>
  <conditionalFormatting sqref="DM42">
    <cfRule type="containsBlanks" dxfId="661" priority="724">
      <formula>LEN(TRIM(DM42))=0</formula>
    </cfRule>
  </conditionalFormatting>
  <conditionalFormatting sqref="DM45">
    <cfRule type="containsBlanks" dxfId="660" priority="723">
      <formula>LEN(TRIM(DM45))=0</formula>
    </cfRule>
  </conditionalFormatting>
  <conditionalFormatting sqref="DM48">
    <cfRule type="containsBlanks" dxfId="659" priority="722">
      <formula>LEN(TRIM(DM48))=0</formula>
    </cfRule>
  </conditionalFormatting>
  <conditionalFormatting sqref="DM51">
    <cfRule type="containsBlanks" dxfId="658" priority="721">
      <formula>LEN(TRIM(DM51))=0</formula>
    </cfRule>
  </conditionalFormatting>
  <conditionalFormatting sqref="DM54">
    <cfRule type="containsBlanks" dxfId="657" priority="720">
      <formula>LEN(TRIM(DM54))=0</formula>
    </cfRule>
  </conditionalFormatting>
  <conditionalFormatting sqref="DM57">
    <cfRule type="containsBlanks" dxfId="656" priority="719">
      <formula>LEN(TRIM(DM57))=0</formula>
    </cfRule>
  </conditionalFormatting>
  <conditionalFormatting sqref="DM60">
    <cfRule type="containsBlanks" dxfId="655" priority="718">
      <formula>LEN(TRIM(DM60))=0</formula>
    </cfRule>
  </conditionalFormatting>
  <conditionalFormatting sqref="DM63">
    <cfRule type="containsBlanks" dxfId="654" priority="717">
      <formula>LEN(TRIM(DM63))=0</formula>
    </cfRule>
  </conditionalFormatting>
  <conditionalFormatting sqref="DM66">
    <cfRule type="containsBlanks" dxfId="653" priority="716">
      <formula>LEN(TRIM(DM66))=0</formula>
    </cfRule>
  </conditionalFormatting>
  <conditionalFormatting sqref="DM69">
    <cfRule type="containsBlanks" dxfId="652" priority="715">
      <formula>LEN(TRIM(DM69))=0</formula>
    </cfRule>
  </conditionalFormatting>
  <conditionalFormatting sqref="DM72">
    <cfRule type="containsBlanks" dxfId="651" priority="714">
      <formula>LEN(TRIM(DM72))=0</formula>
    </cfRule>
  </conditionalFormatting>
  <conditionalFormatting sqref="DM75">
    <cfRule type="containsBlanks" dxfId="650" priority="713">
      <formula>LEN(TRIM(DM75))=0</formula>
    </cfRule>
  </conditionalFormatting>
  <conditionalFormatting sqref="DR10:DS10 DU10:DV10 DR8:DS8 DU8:DV8">
    <cfRule type="containsBlanks" dxfId="649" priority="24172">
      <formula>LEN(TRIM(DR8))=0</formula>
    </cfRule>
  </conditionalFormatting>
  <conditionalFormatting sqref="DR13:DS13 DU13:DV13">
    <cfRule type="containsBlanks" dxfId="648" priority="710">
      <formula>LEN(TRIM(DR13))=0</formula>
    </cfRule>
  </conditionalFormatting>
  <conditionalFormatting sqref="DR16:DS16 DU16:DV16">
    <cfRule type="containsBlanks" dxfId="647" priority="709">
      <formula>LEN(TRIM(DR16))=0</formula>
    </cfRule>
  </conditionalFormatting>
  <conditionalFormatting sqref="DR77:DV77 DR19:DS19 DU19:DV19">
    <cfRule type="containsBlanks" dxfId="646" priority="708">
      <formula>LEN(TRIM(DR19))=0</formula>
    </cfRule>
  </conditionalFormatting>
  <conditionalFormatting sqref="DR78:DV78">
    <cfRule type="containsBlanks" dxfId="645" priority="707">
      <formula>LEN(TRIM(DR78))=0</formula>
    </cfRule>
  </conditionalFormatting>
  <conditionalFormatting sqref="DR22:DS22 DU22:DV22">
    <cfRule type="containsBlanks" dxfId="644" priority="706">
      <formula>LEN(TRIM(DR22))=0</formula>
    </cfRule>
  </conditionalFormatting>
  <conditionalFormatting sqref="DR25:DS25 DU25:DV25">
    <cfRule type="containsBlanks" dxfId="643" priority="705">
      <formula>LEN(TRIM(DR25))=0</formula>
    </cfRule>
  </conditionalFormatting>
  <conditionalFormatting sqref="DR28:DS28 DU28:DV28">
    <cfRule type="containsBlanks" dxfId="642" priority="704">
      <formula>LEN(TRIM(DR28))=0</formula>
    </cfRule>
  </conditionalFormatting>
  <conditionalFormatting sqref="DR31:DS31 DU31:DV31">
    <cfRule type="containsBlanks" dxfId="641" priority="703">
      <formula>LEN(TRIM(DR31))=0</formula>
    </cfRule>
  </conditionalFormatting>
  <conditionalFormatting sqref="DR34:DS34 DU34:DV34">
    <cfRule type="containsBlanks" dxfId="640" priority="702">
      <formula>LEN(TRIM(DR34))=0</formula>
    </cfRule>
  </conditionalFormatting>
  <conditionalFormatting sqref="DR37:DS37 DU37:DV37">
    <cfRule type="containsBlanks" dxfId="639" priority="701">
      <formula>LEN(TRIM(DR37))=0</formula>
    </cfRule>
  </conditionalFormatting>
  <conditionalFormatting sqref="DR40:DS40 DU40:DV40">
    <cfRule type="containsBlanks" dxfId="638" priority="700">
      <formula>LEN(TRIM(DR40))=0</formula>
    </cfRule>
  </conditionalFormatting>
  <conditionalFormatting sqref="DR43:DS43 DU43:DV43">
    <cfRule type="containsBlanks" dxfId="637" priority="699">
      <formula>LEN(TRIM(DR43))=0</formula>
    </cfRule>
  </conditionalFormatting>
  <conditionalFormatting sqref="DR49:DS49 DU49:DV49">
    <cfRule type="containsBlanks" dxfId="636" priority="698">
      <formula>LEN(TRIM(DR49))=0</formula>
    </cfRule>
  </conditionalFormatting>
  <conditionalFormatting sqref="DR46:DS46 DU46:DV46">
    <cfRule type="containsBlanks" dxfId="635" priority="697">
      <formula>LEN(TRIM(DR46))=0</formula>
    </cfRule>
  </conditionalFormatting>
  <conditionalFormatting sqref="DR52:DS52 DU52:DV52">
    <cfRule type="containsBlanks" dxfId="634" priority="696">
      <formula>LEN(TRIM(DR52))=0</formula>
    </cfRule>
  </conditionalFormatting>
  <conditionalFormatting sqref="DR55:DS55 DU55:DV55">
    <cfRule type="containsBlanks" dxfId="633" priority="695">
      <formula>LEN(TRIM(DR55))=0</formula>
    </cfRule>
  </conditionalFormatting>
  <conditionalFormatting sqref="DR58:DS58 DU58:DV58">
    <cfRule type="containsBlanks" dxfId="632" priority="694">
      <formula>LEN(TRIM(DR58))=0</formula>
    </cfRule>
  </conditionalFormatting>
  <conditionalFormatting sqref="DR61:DS61 DU61:DV61">
    <cfRule type="containsBlanks" dxfId="631" priority="693">
      <formula>LEN(TRIM(DR61))=0</formula>
    </cfRule>
  </conditionalFormatting>
  <conditionalFormatting sqref="DR64:DS64">
    <cfRule type="containsBlanks" dxfId="630" priority="692">
      <formula>LEN(TRIM(DR64))=0</formula>
    </cfRule>
  </conditionalFormatting>
  <conditionalFormatting sqref="DR67:DS67">
    <cfRule type="containsBlanks" dxfId="629" priority="691">
      <formula>LEN(TRIM(DR67))=0</formula>
    </cfRule>
  </conditionalFormatting>
  <conditionalFormatting sqref="DR70:DS70">
    <cfRule type="containsBlanks" dxfId="628" priority="690">
      <formula>LEN(TRIM(DR70))=0</formula>
    </cfRule>
  </conditionalFormatting>
  <conditionalFormatting sqref="DR73:DS73">
    <cfRule type="containsBlanks" dxfId="627" priority="689">
      <formula>LEN(TRIM(DR73))=0</formula>
    </cfRule>
  </conditionalFormatting>
  <conditionalFormatting sqref="DR76:DS76">
    <cfRule type="containsBlanks" dxfId="626" priority="688">
      <formula>LEN(TRIM(DR76))=0</formula>
    </cfRule>
  </conditionalFormatting>
  <conditionalFormatting sqref="DR79:DV79">
    <cfRule type="containsBlanks" dxfId="625" priority="687">
      <formula>LEN(TRIM(DR79))=0</formula>
    </cfRule>
  </conditionalFormatting>
  <conditionalFormatting sqref="DU64:DV64">
    <cfRule type="containsBlanks" dxfId="624" priority="686">
      <formula>LEN(TRIM(DU64))=0</formula>
    </cfRule>
  </conditionalFormatting>
  <conditionalFormatting sqref="DU67:DV67">
    <cfRule type="containsBlanks" dxfId="623" priority="685">
      <formula>LEN(TRIM(DU67))=0</formula>
    </cfRule>
  </conditionalFormatting>
  <conditionalFormatting sqref="DU70:DV70">
    <cfRule type="containsBlanks" dxfId="622" priority="684">
      <formula>LEN(TRIM(DU70))=0</formula>
    </cfRule>
  </conditionalFormatting>
  <conditionalFormatting sqref="DU73:DV73">
    <cfRule type="containsBlanks" dxfId="621" priority="683">
      <formula>LEN(TRIM(DU73))=0</formula>
    </cfRule>
  </conditionalFormatting>
  <conditionalFormatting sqref="DU76:DV76">
    <cfRule type="containsBlanks" dxfId="620" priority="682">
      <formula>LEN(TRIM(DU76))=0</formula>
    </cfRule>
  </conditionalFormatting>
  <conditionalFormatting sqref="DW62 DW65 DW68 DW71 DW74">
    <cfRule type="containsBlanks" dxfId="619" priority="681">
      <formula>LEN(TRIM(DW62))=0</formula>
    </cfRule>
  </conditionalFormatting>
  <conditionalFormatting sqref="DW64 DW67 DW70 DW73 DW76">
    <cfRule type="containsBlanks" dxfId="618" priority="680">
      <formula>LEN(TRIM(DW64))=0</formula>
    </cfRule>
  </conditionalFormatting>
  <conditionalFormatting sqref="DR9:DS9">
    <cfRule type="containsBlanks" dxfId="617" priority="657">
      <formula>LEN(TRIM(DR9))=0</formula>
    </cfRule>
  </conditionalFormatting>
  <conditionalFormatting sqref="DR9:DS9">
    <cfRule type="cellIs" dxfId="616" priority="656" operator="notEqual">
      <formula>115</formula>
    </cfRule>
  </conditionalFormatting>
  <conditionalFormatting sqref="DU9:DW9">
    <cfRule type="containsBlanks" dxfId="615" priority="655">
      <formula>LEN(TRIM(DU9))=0</formula>
    </cfRule>
  </conditionalFormatting>
  <conditionalFormatting sqref="DU9:DV9">
    <cfRule type="cellIs" dxfId="614" priority="654" operator="notEqual">
      <formula>115</formula>
    </cfRule>
  </conditionalFormatting>
  <conditionalFormatting sqref="DR12:DS12">
    <cfRule type="containsBlanks" dxfId="613" priority="653">
      <formula>LEN(TRIM(DR12))=0</formula>
    </cfRule>
  </conditionalFormatting>
  <conditionalFormatting sqref="DR12:DS12">
    <cfRule type="cellIs" dxfId="612" priority="652" operator="notEqual">
      <formula>115</formula>
    </cfRule>
  </conditionalFormatting>
  <conditionalFormatting sqref="DU12:DW12">
    <cfRule type="containsBlanks" dxfId="611" priority="651">
      <formula>LEN(TRIM(DU12))=0</formula>
    </cfRule>
  </conditionalFormatting>
  <conditionalFormatting sqref="DU12:DV12">
    <cfRule type="cellIs" dxfId="610" priority="650" operator="notEqual">
      <formula>115</formula>
    </cfRule>
  </conditionalFormatting>
  <conditionalFormatting sqref="DR15:DS15">
    <cfRule type="containsBlanks" dxfId="609" priority="649">
      <formula>LEN(TRIM(DR15))=0</formula>
    </cfRule>
  </conditionalFormatting>
  <conditionalFormatting sqref="DR15:DS15">
    <cfRule type="cellIs" dxfId="608" priority="648" operator="notEqual">
      <formula>115</formula>
    </cfRule>
  </conditionalFormatting>
  <conditionalFormatting sqref="DU15:DW15">
    <cfRule type="containsBlanks" dxfId="607" priority="647">
      <formula>LEN(TRIM(DU15))=0</formula>
    </cfRule>
  </conditionalFormatting>
  <conditionalFormatting sqref="DU15:DV15">
    <cfRule type="cellIs" dxfId="606" priority="646" operator="notEqual">
      <formula>115</formula>
    </cfRule>
  </conditionalFormatting>
  <conditionalFormatting sqref="DR18:DS18">
    <cfRule type="containsBlanks" dxfId="605" priority="645">
      <formula>LEN(TRIM(DR18))=0</formula>
    </cfRule>
  </conditionalFormatting>
  <conditionalFormatting sqref="DR18:DS18">
    <cfRule type="cellIs" dxfId="604" priority="644" operator="notEqual">
      <formula>115</formula>
    </cfRule>
  </conditionalFormatting>
  <conditionalFormatting sqref="DU18:DW18">
    <cfRule type="containsBlanks" dxfId="603" priority="643">
      <formula>LEN(TRIM(DU18))=0</formula>
    </cfRule>
  </conditionalFormatting>
  <conditionalFormatting sqref="DU18:DV18">
    <cfRule type="cellIs" dxfId="602" priority="642" operator="notEqual">
      <formula>115</formula>
    </cfRule>
  </conditionalFormatting>
  <conditionalFormatting sqref="DR21:DS21">
    <cfRule type="containsBlanks" dxfId="601" priority="641">
      <formula>LEN(TRIM(DR21))=0</formula>
    </cfRule>
  </conditionalFormatting>
  <conditionalFormatting sqref="DR21:DS21">
    <cfRule type="cellIs" dxfId="600" priority="640" operator="notEqual">
      <formula>115</formula>
    </cfRule>
  </conditionalFormatting>
  <conditionalFormatting sqref="DU21:DW21">
    <cfRule type="containsBlanks" dxfId="599" priority="639">
      <formula>LEN(TRIM(DU21))=0</formula>
    </cfRule>
  </conditionalFormatting>
  <conditionalFormatting sqref="DU21:DV21">
    <cfRule type="cellIs" dxfId="598" priority="638" operator="notEqual">
      <formula>115</formula>
    </cfRule>
  </conditionalFormatting>
  <conditionalFormatting sqref="DR24:DS24">
    <cfRule type="containsBlanks" dxfId="597" priority="637">
      <formula>LEN(TRIM(DR24))=0</formula>
    </cfRule>
  </conditionalFormatting>
  <conditionalFormatting sqref="DR24:DS24">
    <cfRule type="cellIs" dxfId="596" priority="636" operator="notEqual">
      <formula>115</formula>
    </cfRule>
  </conditionalFormatting>
  <conditionalFormatting sqref="DU24:DW24">
    <cfRule type="containsBlanks" dxfId="595" priority="635">
      <formula>LEN(TRIM(DU24))=0</formula>
    </cfRule>
  </conditionalFormatting>
  <conditionalFormatting sqref="DU24:DV24">
    <cfRule type="cellIs" dxfId="594" priority="634" operator="notEqual">
      <formula>115</formula>
    </cfRule>
  </conditionalFormatting>
  <conditionalFormatting sqref="DR27:DS27">
    <cfRule type="containsBlanks" dxfId="593" priority="633">
      <formula>LEN(TRIM(DR27))=0</formula>
    </cfRule>
  </conditionalFormatting>
  <conditionalFormatting sqref="DR27:DS27">
    <cfRule type="cellIs" dxfId="592" priority="632" operator="notEqual">
      <formula>115</formula>
    </cfRule>
  </conditionalFormatting>
  <conditionalFormatting sqref="DU27:DW27">
    <cfRule type="containsBlanks" dxfId="591" priority="631">
      <formula>LEN(TRIM(DU27))=0</formula>
    </cfRule>
  </conditionalFormatting>
  <conditionalFormatting sqref="DU27:DV27">
    <cfRule type="cellIs" dxfId="590" priority="630" operator="notEqual">
      <formula>115</formula>
    </cfRule>
  </conditionalFormatting>
  <conditionalFormatting sqref="DR30:DS30">
    <cfRule type="containsBlanks" dxfId="589" priority="629">
      <formula>LEN(TRIM(DR30))=0</formula>
    </cfRule>
  </conditionalFormatting>
  <conditionalFormatting sqref="DR30:DS30">
    <cfRule type="cellIs" dxfId="588" priority="628" operator="notEqual">
      <formula>115</formula>
    </cfRule>
  </conditionalFormatting>
  <conditionalFormatting sqref="DU30:DW30">
    <cfRule type="containsBlanks" dxfId="587" priority="627">
      <formula>LEN(TRIM(DU30))=0</formula>
    </cfRule>
  </conditionalFormatting>
  <conditionalFormatting sqref="DU30:DV30">
    <cfRule type="cellIs" dxfId="586" priority="626" operator="notEqual">
      <formula>115</formula>
    </cfRule>
  </conditionalFormatting>
  <conditionalFormatting sqref="DR33:DS33">
    <cfRule type="containsBlanks" dxfId="585" priority="625">
      <formula>LEN(TRIM(DR33))=0</formula>
    </cfRule>
  </conditionalFormatting>
  <conditionalFormatting sqref="DR33:DS33">
    <cfRule type="cellIs" dxfId="584" priority="624" operator="notEqual">
      <formula>115</formula>
    </cfRule>
  </conditionalFormatting>
  <conditionalFormatting sqref="DU33:DW33">
    <cfRule type="containsBlanks" dxfId="583" priority="623">
      <formula>LEN(TRIM(DU33))=0</formula>
    </cfRule>
  </conditionalFormatting>
  <conditionalFormatting sqref="DU33:DV33">
    <cfRule type="cellIs" dxfId="582" priority="622" operator="notEqual">
      <formula>115</formula>
    </cfRule>
  </conditionalFormatting>
  <conditionalFormatting sqref="DR36:DS36">
    <cfRule type="containsBlanks" dxfId="581" priority="621">
      <formula>LEN(TRIM(DR36))=0</formula>
    </cfRule>
  </conditionalFormatting>
  <conditionalFormatting sqref="DR36:DS36">
    <cfRule type="cellIs" dxfId="580" priority="620" operator="notEqual">
      <formula>115</formula>
    </cfRule>
  </conditionalFormatting>
  <conditionalFormatting sqref="DU36:DW36">
    <cfRule type="containsBlanks" dxfId="579" priority="619">
      <formula>LEN(TRIM(DU36))=0</formula>
    </cfRule>
  </conditionalFormatting>
  <conditionalFormatting sqref="DU36:DV36">
    <cfRule type="cellIs" dxfId="578" priority="618" operator="notEqual">
      <formula>115</formula>
    </cfRule>
  </conditionalFormatting>
  <conditionalFormatting sqref="DR39:DS39">
    <cfRule type="containsBlanks" dxfId="577" priority="617">
      <formula>LEN(TRIM(DR39))=0</formula>
    </cfRule>
  </conditionalFormatting>
  <conditionalFormatting sqref="DR39:DS39">
    <cfRule type="cellIs" dxfId="576" priority="616" operator="notEqual">
      <formula>115</formula>
    </cfRule>
  </conditionalFormatting>
  <conditionalFormatting sqref="DU39:DW39">
    <cfRule type="containsBlanks" dxfId="575" priority="615">
      <formula>LEN(TRIM(DU39))=0</formula>
    </cfRule>
  </conditionalFormatting>
  <conditionalFormatting sqref="DU39:DV39">
    <cfRule type="cellIs" dxfId="574" priority="614" operator="notEqual">
      <formula>115</formula>
    </cfRule>
  </conditionalFormatting>
  <conditionalFormatting sqref="DR42:DS42">
    <cfRule type="containsBlanks" dxfId="573" priority="613">
      <formula>LEN(TRIM(DR42))=0</formula>
    </cfRule>
  </conditionalFormatting>
  <conditionalFormatting sqref="DR42:DS42">
    <cfRule type="cellIs" dxfId="572" priority="612" operator="notEqual">
      <formula>115</formula>
    </cfRule>
  </conditionalFormatting>
  <conditionalFormatting sqref="DU42:DW42">
    <cfRule type="containsBlanks" dxfId="571" priority="611">
      <formula>LEN(TRIM(DU42))=0</formula>
    </cfRule>
  </conditionalFormatting>
  <conditionalFormatting sqref="DU42:DV42">
    <cfRule type="cellIs" dxfId="570" priority="610" operator="notEqual">
      <formula>115</formula>
    </cfRule>
  </conditionalFormatting>
  <conditionalFormatting sqref="DR45:DS45">
    <cfRule type="containsBlanks" dxfId="569" priority="609">
      <formula>LEN(TRIM(DR45))=0</formula>
    </cfRule>
  </conditionalFormatting>
  <conditionalFormatting sqref="DR45:DS45">
    <cfRule type="cellIs" dxfId="568" priority="608" operator="notEqual">
      <formula>115</formula>
    </cfRule>
  </conditionalFormatting>
  <conditionalFormatting sqref="DU45:DW45">
    <cfRule type="containsBlanks" dxfId="567" priority="607">
      <formula>LEN(TRIM(DU45))=0</formula>
    </cfRule>
  </conditionalFormatting>
  <conditionalFormatting sqref="DU45:DV45">
    <cfRule type="cellIs" dxfId="566" priority="606" operator="notEqual">
      <formula>115</formula>
    </cfRule>
  </conditionalFormatting>
  <conditionalFormatting sqref="DR48:DS48">
    <cfRule type="containsBlanks" dxfId="565" priority="605">
      <formula>LEN(TRIM(DR48))=0</formula>
    </cfRule>
  </conditionalFormatting>
  <conditionalFormatting sqref="DR48:DS48">
    <cfRule type="cellIs" dxfId="564" priority="604" operator="notEqual">
      <formula>115</formula>
    </cfRule>
  </conditionalFormatting>
  <conditionalFormatting sqref="DU48:DW48">
    <cfRule type="containsBlanks" dxfId="563" priority="603">
      <formula>LEN(TRIM(DU48))=0</formula>
    </cfRule>
  </conditionalFormatting>
  <conditionalFormatting sqref="DU48:DV48">
    <cfRule type="cellIs" dxfId="562" priority="602" operator="notEqual">
      <formula>115</formula>
    </cfRule>
  </conditionalFormatting>
  <conditionalFormatting sqref="DR51:DS51">
    <cfRule type="containsBlanks" dxfId="561" priority="601">
      <formula>LEN(TRIM(DR51))=0</formula>
    </cfRule>
  </conditionalFormatting>
  <conditionalFormatting sqref="DR51:DS51">
    <cfRule type="cellIs" dxfId="560" priority="600" operator="notEqual">
      <formula>115</formula>
    </cfRule>
  </conditionalFormatting>
  <conditionalFormatting sqref="DU51:DW51">
    <cfRule type="containsBlanks" dxfId="559" priority="599">
      <formula>LEN(TRIM(DU51))=0</formula>
    </cfRule>
  </conditionalFormatting>
  <conditionalFormatting sqref="DU51:DV51">
    <cfRule type="cellIs" dxfId="558" priority="598" operator="notEqual">
      <formula>115</formula>
    </cfRule>
  </conditionalFormatting>
  <conditionalFormatting sqref="DR54:DS54">
    <cfRule type="containsBlanks" dxfId="557" priority="597">
      <formula>LEN(TRIM(DR54))=0</formula>
    </cfRule>
  </conditionalFormatting>
  <conditionalFormatting sqref="DR54:DS54">
    <cfRule type="cellIs" dxfId="556" priority="596" operator="notEqual">
      <formula>115</formula>
    </cfRule>
  </conditionalFormatting>
  <conditionalFormatting sqref="DU54:DW54">
    <cfRule type="containsBlanks" dxfId="555" priority="595">
      <formula>LEN(TRIM(DU54))=0</formula>
    </cfRule>
  </conditionalFormatting>
  <conditionalFormatting sqref="DU54:DV54">
    <cfRule type="cellIs" dxfId="554" priority="594" operator="notEqual">
      <formula>115</formula>
    </cfRule>
  </conditionalFormatting>
  <conditionalFormatting sqref="DR57:DS57">
    <cfRule type="containsBlanks" dxfId="553" priority="593">
      <formula>LEN(TRIM(DR57))=0</formula>
    </cfRule>
  </conditionalFormatting>
  <conditionalFormatting sqref="DR57:DS57">
    <cfRule type="cellIs" dxfId="552" priority="592" operator="notEqual">
      <formula>115</formula>
    </cfRule>
  </conditionalFormatting>
  <conditionalFormatting sqref="DU57:DW57">
    <cfRule type="containsBlanks" dxfId="551" priority="591">
      <formula>LEN(TRIM(DU57))=0</formula>
    </cfRule>
  </conditionalFormatting>
  <conditionalFormatting sqref="DU57:DV57">
    <cfRule type="cellIs" dxfId="550" priority="590" operator="notEqual">
      <formula>115</formula>
    </cfRule>
  </conditionalFormatting>
  <conditionalFormatting sqref="DR60:DS60">
    <cfRule type="containsBlanks" dxfId="549" priority="589">
      <formula>LEN(TRIM(DR60))=0</formula>
    </cfRule>
  </conditionalFormatting>
  <conditionalFormatting sqref="DR60:DS60">
    <cfRule type="cellIs" dxfId="548" priority="588" operator="notEqual">
      <formula>115</formula>
    </cfRule>
  </conditionalFormatting>
  <conditionalFormatting sqref="DU60:DW60">
    <cfRule type="containsBlanks" dxfId="547" priority="587">
      <formula>LEN(TRIM(DU60))=0</formula>
    </cfRule>
  </conditionalFormatting>
  <conditionalFormatting sqref="DU60:DV60">
    <cfRule type="cellIs" dxfId="546" priority="586" operator="notEqual">
      <formula>115</formula>
    </cfRule>
  </conditionalFormatting>
  <conditionalFormatting sqref="DR63:DS63">
    <cfRule type="containsBlanks" dxfId="545" priority="585">
      <formula>LEN(TRIM(DR63))=0</formula>
    </cfRule>
  </conditionalFormatting>
  <conditionalFormatting sqref="DR63:DS63">
    <cfRule type="cellIs" dxfId="544" priority="584" operator="notEqual">
      <formula>115</formula>
    </cfRule>
  </conditionalFormatting>
  <conditionalFormatting sqref="DU63:DW63">
    <cfRule type="containsBlanks" dxfId="543" priority="583">
      <formula>LEN(TRIM(DU63))=0</formula>
    </cfRule>
  </conditionalFormatting>
  <conditionalFormatting sqref="DU63:DV63">
    <cfRule type="cellIs" dxfId="542" priority="582" operator="notEqual">
      <formula>115</formula>
    </cfRule>
  </conditionalFormatting>
  <conditionalFormatting sqref="DR66:DS66">
    <cfRule type="containsBlanks" dxfId="541" priority="581">
      <formula>LEN(TRIM(DR66))=0</formula>
    </cfRule>
  </conditionalFormatting>
  <conditionalFormatting sqref="DR66:DS66">
    <cfRule type="cellIs" dxfId="540" priority="580" operator="notEqual">
      <formula>115</formula>
    </cfRule>
  </conditionalFormatting>
  <conditionalFormatting sqref="DU66:DW66">
    <cfRule type="containsBlanks" dxfId="539" priority="579">
      <formula>LEN(TRIM(DU66))=0</formula>
    </cfRule>
  </conditionalFormatting>
  <conditionalFormatting sqref="DU66:DV66">
    <cfRule type="cellIs" dxfId="538" priority="578" operator="notEqual">
      <formula>115</formula>
    </cfRule>
  </conditionalFormatting>
  <conditionalFormatting sqref="DR69:DS69">
    <cfRule type="containsBlanks" dxfId="537" priority="577">
      <formula>LEN(TRIM(DR69))=0</formula>
    </cfRule>
  </conditionalFormatting>
  <conditionalFormatting sqref="DR69:DS69">
    <cfRule type="cellIs" dxfId="536" priority="576" operator="notEqual">
      <formula>115</formula>
    </cfRule>
  </conditionalFormatting>
  <conditionalFormatting sqref="DU69:DW69">
    <cfRule type="containsBlanks" dxfId="535" priority="575">
      <formula>LEN(TRIM(DU69))=0</formula>
    </cfRule>
  </conditionalFormatting>
  <conditionalFormatting sqref="DU69:DV69">
    <cfRule type="cellIs" dxfId="534" priority="574" operator="notEqual">
      <formula>115</formula>
    </cfRule>
  </conditionalFormatting>
  <conditionalFormatting sqref="DR72:DS72">
    <cfRule type="containsBlanks" dxfId="533" priority="573">
      <formula>LEN(TRIM(DR72))=0</formula>
    </cfRule>
  </conditionalFormatting>
  <conditionalFormatting sqref="DR72:DS72">
    <cfRule type="cellIs" dxfId="532" priority="572" operator="notEqual">
      <formula>115</formula>
    </cfRule>
  </conditionalFormatting>
  <conditionalFormatting sqref="DU72:DW72">
    <cfRule type="containsBlanks" dxfId="531" priority="571">
      <formula>LEN(TRIM(DU72))=0</formula>
    </cfRule>
  </conditionalFormatting>
  <conditionalFormatting sqref="DU72:DV72">
    <cfRule type="cellIs" dxfId="530" priority="570" operator="notEqual">
      <formula>115</formula>
    </cfRule>
  </conditionalFormatting>
  <conditionalFormatting sqref="DR75:DS75">
    <cfRule type="containsBlanks" dxfId="529" priority="569">
      <formula>LEN(TRIM(DR75))=0</formula>
    </cfRule>
  </conditionalFormatting>
  <conditionalFormatting sqref="DR75:DS75">
    <cfRule type="cellIs" dxfId="528" priority="568" operator="notEqual">
      <formula>115</formula>
    </cfRule>
  </conditionalFormatting>
  <conditionalFormatting sqref="DU75:DW75">
    <cfRule type="containsBlanks" dxfId="527" priority="567">
      <formula>LEN(TRIM(DU75))=0</formula>
    </cfRule>
  </conditionalFormatting>
  <conditionalFormatting sqref="DU75:DV75">
    <cfRule type="cellIs" dxfId="526" priority="566" operator="notEqual">
      <formula>115</formula>
    </cfRule>
  </conditionalFormatting>
  <conditionalFormatting sqref="DT8 DT10">
    <cfRule type="containsBlanks" dxfId="525" priority="565">
      <formula>LEN(TRIM(DT8))=0</formula>
    </cfRule>
  </conditionalFormatting>
  <conditionalFormatting sqref="DT13">
    <cfRule type="containsBlanks" dxfId="524" priority="564">
      <formula>LEN(TRIM(DT13))=0</formula>
    </cfRule>
  </conditionalFormatting>
  <conditionalFormatting sqref="DT16">
    <cfRule type="containsBlanks" dxfId="523" priority="563">
      <formula>LEN(TRIM(DT16))=0</formula>
    </cfRule>
  </conditionalFormatting>
  <conditionalFormatting sqref="DT19">
    <cfRule type="containsBlanks" dxfId="522" priority="562">
      <formula>LEN(TRIM(DT19))=0</formula>
    </cfRule>
  </conditionalFormatting>
  <conditionalFormatting sqref="DT22">
    <cfRule type="containsBlanks" dxfId="521" priority="561">
      <formula>LEN(TRIM(DT22))=0</formula>
    </cfRule>
  </conditionalFormatting>
  <conditionalFormatting sqref="DT25">
    <cfRule type="containsBlanks" dxfId="520" priority="560">
      <formula>LEN(TRIM(DT25))=0</formula>
    </cfRule>
  </conditionalFormatting>
  <conditionalFormatting sqref="DT28">
    <cfRule type="containsBlanks" dxfId="519" priority="559">
      <formula>LEN(TRIM(DT28))=0</formula>
    </cfRule>
  </conditionalFormatting>
  <conditionalFormatting sqref="DT31">
    <cfRule type="containsBlanks" dxfId="518" priority="558">
      <formula>LEN(TRIM(DT31))=0</formula>
    </cfRule>
  </conditionalFormatting>
  <conditionalFormatting sqref="DT34">
    <cfRule type="containsBlanks" dxfId="517" priority="557">
      <formula>LEN(TRIM(DT34))=0</formula>
    </cfRule>
  </conditionalFormatting>
  <conditionalFormatting sqref="DT37">
    <cfRule type="containsBlanks" dxfId="516" priority="556">
      <formula>LEN(TRIM(DT37))=0</formula>
    </cfRule>
  </conditionalFormatting>
  <conditionalFormatting sqref="DT40">
    <cfRule type="containsBlanks" dxfId="515" priority="555">
      <formula>LEN(TRIM(DT40))=0</formula>
    </cfRule>
  </conditionalFormatting>
  <conditionalFormatting sqref="DT43">
    <cfRule type="containsBlanks" dxfId="514" priority="554">
      <formula>LEN(TRIM(DT43))=0</formula>
    </cfRule>
  </conditionalFormatting>
  <conditionalFormatting sqref="DT49">
    <cfRule type="containsBlanks" dxfId="513" priority="553">
      <formula>LEN(TRIM(DT49))=0</formula>
    </cfRule>
  </conditionalFormatting>
  <conditionalFormatting sqref="DT46">
    <cfRule type="containsBlanks" dxfId="512" priority="552">
      <formula>LEN(TRIM(DT46))=0</formula>
    </cfRule>
  </conditionalFormatting>
  <conditionalFormatting sqref="DT52">
    <cfRule type="containsBlanks" dxfId="511" priority="551">
      <formula>LEN(TRIM(DT52))=0</formula>
    </cfRule>
  </conditionalFormatting>
  <conditionalFormatting sqref="DT55">
    <cfRule type="containsBlanks" dxfId="510" priority="550">
      <formula>LEN(TRIM(DT55))=0</formula>
    </cfRule>
  </conditionalFormatting>
  <conditionalFormatting sqref="DT58">
    <cfRule type="containsBlanks" dxfId="509" priority="549">
      <formula>LEN(TRIM(DT58))=0</formula>
    </cfRule>
  </conditionalFormatting>
  <conditionalFormatting sqref="DT61">
    <cfRule type="containsBlanks" dxfId="508" priority="548">
      <formula>LEN(TRIM(DT61))=0</formula>
    </cfRule>
  </conditionalFormatting>
  <conditionalFormatting sqref="DT64 DT67 DT70 DT73 DT76">
    <cfRule type="containsBlanks" dxfId="507" priority="547">
      <formula>LEN(TRIM(DT64))=0</formula>
    </cfRule>
  </conditionalFormatting>
  <conditionalFormatting sqref="DT11">
    <cfRule type="containsBlanks" dxfId="506" priority="546">
      <formula>LEN(TRIM(DT11))=0</formula>
    </cfRule>
  </conditionalFormatting>
  <conditionalFormatting sqref="DT14">
    <cfRule type="containsBlanks" dxfId="505" priority="545">
      <formula>LEN(TRIM(DT14))=0</formula>
    </cfRule>
  </conditionalFormatting>
  <conditionalFormatting sqref="DT17">
    <cfRule type="containsBlanks" dxfId="504" priority="544">
      <formula>LEN(TRIM(DT17))=0</formula>
    </cfRule>
  </conditionalFormatting>
  <conditionalFormatting sqref="DT20">
    <cfRule type="containsBlanks" dxfId="503" priority="543">
      <formula>LEN(TRIM(DT20))=0</formula>
    </cfRule>
  </conditionalFormatting>
  <conditionalFormatting sqref="DT23">
    <cfRule type="containsBlanks" dxfId="502" priority="542">
      <formula>LEN(TRIM(DT23))=0</formula>
    </cfRule>
  </conditionalFormatting>
  <conditionalFormatting sqref="DT26">
    <cfRule type="containsBlanks" dxfId="501" priority="541">
      <formula>LEN(TRIM(DT26))=0</formula>
    </cfRule>
  </conditionalFormatting>
  <conditionalFormatting sqref="DT29">
    <cfRule type="containsBlanks" dxfId="500" priority="540">
      <formula>LEN(TRIM(DT29))=0</formula>
    </cfRule>
  </conditionalFormatting>
  <conditionalFormatting sqref="DT32">
    <cfRule type="containsBlanks" dxfId="499" priority="539">
      <formula>LEN(TRIM(DT32))=0</formula>
    </cfRule>
  </conditionalFormatting>
  <conditionalFormatting sqref="DT35">
    <cfRule type="containsBlanks" dxfId="498" priority="538">
      <formula>LEN(TRIM(DT35))=0</formula>
    </cfRule>
  </conditionalFormatting>
  <conditionalFormatting sqref="DT38">
    <cfRule type="containsBlanks" dxfId="497" priority="537">
      <formula>LEN(TRIM(DT38))=0</formula>
    </cfRule>
  </conditionalFormatting>
  <conditionalFormatting sqref="DT41">
    <cfRule type="containsBlanks" dxfId="496" priority="536">
      <formula>LEN(TRIM(DT41))=0</formula>
    </cfRule>
  </conditionalFormatting>
  <conditionalFormatting sqref="DT44">
    <cfRule type="containsBlanks" dxfId="495" priority="535">
      <formula>LEN(TRIM(DT44))=0</formula>
    </cfRule>
  </conditionalFormatting>
  <conditionalFormatting sqref="DT47">
    <cfRule type="containsBlanks" dxfId="494" priority="534">
      <formula>LEN(TRIM(DT47))=0</formula>
    </cfRule>
  </conditionalFormatting>
  <conditionalFormatting sqref="DT50">
    <cfRule type="containsBlanks" dxfId="493" priority="533">
      <formula>LEN(TRIM(DT50))=0</formula>
    </cfRule>
  </conditionalFormatting>
  <conditionalFormatting sqref="DT53">
    <cfRule type="containsBlanks" dxfId="492" priority="532">
      <formula>LEN(TRIM(DT53))=0</formula>
    </cfRule>
  </conditionalFormatting>
  <conditionalFormatting sqref="DT56">
    <cfRule type="containsBlanks" dxfId="491" priority="531">
      <formula>LEN(TRIM(DT56))=0</formula>
    </cfRule>
  </conditionalFormatting>
  <conditionalFormatting sqref="DT59">
    <cfRule type="containsBlanks" dxfId="490" priority="530">
      <formula>LEN(TRIM(DT59))=0</formula>
    </cfRule>
  </conditionalFormatting>
  <conditionalFormatting sqref="DT62">
    <cfRule type="containsBlanks" dxfId="489" priority="529">
      <formula>LEN(TRIM(DT62))=0</formula>
    </cfRule>
  </conditionalFormatting>
  <conditionalFormatting sqref="DT65">
    <cfRule type="containsBlanks" dxfId="488" priority="528">
      <formula>LEN(TRIM(DT65))=0</formula>
    </cfRule>
  </conditionalFormatting>
  <conditionalFormatting sqref="DT68">
    <cfRule type="containsBlanks" dxfId="487" priority="527">
      <formula>LEN(TRIM(DT68))=0</formula>
    </cfRule>
  </conditionalFormatting>
  <conditionalFormatting sqref="DT71">
    <cfRule type="containsBlanks" dxfId="486" priority="526">
      <formula>LEN(TRIM(DT71))=0</formula>
    </cfRule>
  </conditionalFormatting>
  <conditionalFormatting sqref="DT74">
    <cfRule type="containsBlanks" dxfId="485" priority="525">
      <formula>LEN(TRIM(DT74))=0</formula>
    </cfRule>
  </conditionalFormatting>
  <conditionalFormatting sqref="DT9">
    <cfRule type="containsBlanks" dxfId="484" priority="524">
      <formula>LEN(TRIM(DT9))=0</formula>
    </cfRule>
  </conditionalFormatting>
  <conditionalFormatting sqref="DT12">
    <cfRule type="containsBlanks" dxfId="483" priority="523">
      <formula>LEN(TRIM(DT12))=0</formula>
    </cfRule>
  </conditionalFormatting>
  <conditionalFormatting sqref="DT15">
    <cfRule type="containsBlanks" dxfId="482" priority="522">
      <formula>LEN(TRIM(DT15))=0</formula>
    </cfRule>
  </conditionalFormatting>
  <conditionalFormatting sqref="DT18">
    <cfRule type="containsBlanks" dxfId="481" priority="521">
      <formula>LEN(TRIM(DT18))=0</formula>
    </cfRule>
  </conditionalFormatting>
  <conditionalFormatting sqref="DT21">
    <cfRule type="containsBlanks" dxfId="480" priority="520">
      <formula>LEN(TRIM(DT21))=0</formula>
    </cfRule>
  </conditionalFormatting>
  <conditionalFormatting sqref="DT24">
    <cfRule type="containsBlanks" dxfId="479" priority="519">
      <formula>LEN(TRIM(DT24))=0</formula>
    </cfRule>
  </conditionalFormatting>
  <conditionalFormatting sqref="DT27">
    <cfRule type="containsBlanks" dxfId="478" priority="518">
      <formula>LEN(TRIM(DT27))=0</formula>
    </cfRule>
  </conditionalFormatting>
  <conditionalFormatting sqref="DT30">
    <cfRule type="containsBlanks" dxfId="477" priority="517">
      <formula>LEN(TRIM(DT30))=0</formula>
    </cfRule>
  </conditionalFormatting>
  <conditionalFormatting sqref="DT33">
    <cfRule type="containsBlanks" dxfId="476" priority="516">
      <formula>LEN(TRIM(DT33))=0</formula>
    </cfRule>
  </conditionalFormatting>
  <conditionalFormatting sqref="DT36">
    <cfRule type="containsBlanks" dxfId="475" priority="515">
      <formula>LEN(TRIM(DT36))=0</formula>
    </cfRule>
  </conditionalFormatting>
  <conditionalFormatting sqref="DT39">
    <cfRule type="containsBlanks" dxfId="474" priority="514">
      <formula>LEN(TRIM(DT39))=0</formula>
    </cfRule>
  </conditionalFormatting>
  <conditionalFormatting sqref="DT42">
    <cfRule type="containsBlanks" dxfId="473" priority="513">
      <formula>LEN(TRIM(DT42))=0</formula>
    </cfRule>
  </conditionalFormatting>
  <conditionalFormatting sqref="DT45">
    <cfRule type="containsBlanks" dxfId="472" priority="512">
      <formula>LEN(TRIM(DT45))=0</formula>
    </cfRule>
  </conditionalFormatting>
  <conditionalFormatting sqref="DT48">
    <cfRule type="containsBlanks" dxfId="471" priority="511">
      <formula>LEN(TRIM(DT48))=0</formula>
    </cfRule>
  </conditionalFormatting>
  <conditionalFormatting sqref="DT51">
    <cfRule type="containsBlanks" dxfId="470" priority="510">
      <formula>LEN(TRIM(DT51))=0</formula>
    </cfRule>
  </conditionalFormatting>
  <conditionalFormatting sqref="DT54">
    <cfRule type="containsBlanks" dxfId="469" priority="509">
      <formula>LEN(TRIM(DT54))=0</formula>
    </cfRule>
  </conditionalFormatting>
  <conditionalFormatting sqref="DT57">
    <cfRule type="containsBlanks" dxfId="468" priority="508">
      <formula>LEN(TRIM(DT57))=0</formula>
    </cfRule>
  </conditionalFormatting>
  <conditionalFormatting sqref="DT60">
    <cfRule type="containsBlanks" dxfId="467" priority="507">
      <formula>LEN(TRIM(DT60))=0</formula>
    </cfRule>
  </conditionalFormatting>
  <conditionalFormatting sqref="DT63">
    <cfRule type="containsBlanks" dxfId="466" priority="506">
      <formula>LEN(TRIM(DT63))=0</formula>
    </cfRule>
  </conditionalFormatting>
  <conditionalFormatting sqref="DT66">
    <cfRule type="containsBlanks" dxfId="465" priority="505">
      <formula>LEN(TRIM(DT66))=0</formula>
    </cfRule>
  </conditionalFormatting>
  <conditionalFormatting sqref="DT69">
    <cfRule type="containsBlanks" dxfId="464" priority="504">
      <formula>LEN(TRIM(DT69))=0</formula>
    </cfRule>
  </conditionalFormatting>
  <conditionalFormatting sqref="DT72">
    <cfRule type="containsBlanks" dxfId="463" priority="503">
      <formula>LEN(TRIM(DT72))=0</formula>
    </cfRule>
  </conditionalFormatting>
  <conditionalFormatting sqref="DT75">
    <cfRule type="containsBlanks" dxfId="462" priority="502">
      <formula>LEN(TRIM(DT75))=0</formula>
    </cfRule>
  </conditionalFormatting>
  <conditionalFormatting sqref="DY10:DZ10 EB10:EC10 DY8:DZ8 EB8:EC8">
    <cfRule type="containsBlanks" dxfId="461" priority="500">
      <formula>LEN(TRIM(DY8))=0</formula>
    </cfRule>
  </conditionalFormatting>
  <conditionalFormatting sqref="DY13:DZ13 EB13:EC13">
    <cfRule type="containsBlanks" dxfId="460" priority="499">
      <formula>LEN(TRIM(DY13))=0</formula>
    </cfRule>
  </conditionalFormatting>
  <conditionalFormatting sqref="DY16:DZ16 EB16:EC16">
    <cfRule type="containsBlanks" dxfId="459" priority="498">
      <formula>LEN(TRIM(DY16))=0</formula>
    </cfRule>
  </conditionalFormatting>
  <conditionalFormatting sqref="DY77:EC77 DY19:DZ19 EB19:EC19">
    <cfRule type="containsBlanks" dxfId="458" priority="497">
      <formula>LEN(TRIM(DY19))=0</formula>
    </cfRule>
  </conditionalFormatting>
  <conditionalFormatting sqref="DY78:EC78">
    <cfRule type="containsBlanks" dxfId="457" priority="496">
      <formula>LEN(TRIM(DY78))=0</formula>
    </cfRule>
  </conditionalFormatting>
  <conditionalFormatting sqref="DY22:DZ22 EB22:EC22">
    <cfRule type="containsBlanks" dxfId="456" priority="495">
      <formula>LEN(TRIM(DY22))=0</formula>
    </cfRule>
  </conditionalFormatting>
  <conditionalFormatting sqref="DY25:DZ25 EB25:EC25">
    <cfRule type="containsBlanks" dxfId="455" priority="494">
      <formula>LEN(TRIM(DY25))=0</formula>
    </cfRule>
  </conditionalFormatting>
  <conditionalFormatting sqref="DY28:DZ28 EB28:EC28">
    <cfRule type="containsBlanks" dxfId="454" priority="493">
      <formula>LEN(TRIM(DY28))=0</formula>
    </cfRule>
  </conditionalFormatting>
  <conditionalFormatting sqref="DY31:DZ31 EB31:EC31">
    <cfRule type="containsBlanks" dxfId="453" priority="492">
      <formula>LEN(TRIM(DY31))=0</formula>
    </cfRule>
  </conditionalFormatting>
  <conditionalFormatting sqref="DY34:DZ34 EB34:EC34">
    <cfRule type="containsBlanks" dxfId="452" priority="491">
      <formula>LEN(TRIM(DY34))=0</formula>
    </cfRule>
  </conditionalFormatting>
  <conditionalFormatting sqref="DY37:DZ37 EB37:EC37">
    <cfRule type="containsBlanks" dxfId="451" priority="490">
      <formula>LEN(TRIM(DY37))=0</formula>
    </cfRule>
  </conditionalFormatting>
  <conditionalFormatting sqref="DY40:DZ40 EB40:EC40">
    <cfRule type="containsBlanks" dxfId="450" priority="489">
      <formula>LEN(TRIM(DY40))=0</formula>
    </cfRule>
  </conditionalFormatting>
  <conditionalFormatting sqref="DY43:DZ43 EB43:EC43">
    <cfRule type="containsBlanks" dxfId="449" priority="488">
      <formula>LEN(TRIM(DY43))=0</formula>
    </cfRule>
  </conditionalFormatting>
  <conditionalFormatting sqref="DY49:DZ49 EB49:EC49">
    <cfRule type="containsBlanks" dxfId="448" priority="487">
      <formula>LEN(TRIM(DY49))=0</formula>
    </cfRule>
  </conditionalFormatting>
  <conditionalFormatting sqref="DY46:DZ46 EB46:EC46">
    <cfRule type="containsBlanks" dxfId="447" priority="486">
      <formula>LEN(TRIM(DY46))=0</formula>
    </cfRule>
  </conditionalFormatting>
  <conditionalFormatting sqref="DY52:DZ52 EB52:EC52">
    <cfRule type="containsBlanks" dxfId="446" priority="485">
      <formula>LEN(TRIM(DY52))=0</formula>
    </cfRule>
  </conditionalFormatting>
  <conditionalFormatting sqref="DY55:DZ55 EB55:EC55">
    <cfRule type="containsBlanks" dxfId="445" priority="484">
      <formula>LEN(TRIM(DY55))=0</formula>
    </cfRule>
  </conditionalFormatting>
  <conditionalFormatting sqref="DY58:DZ58 EB58:EC58">
    <cfRule type="containsBlanks" dxfId="444" priority="483">
      <formula>LEN(TRIM(DY58))=0</formula>
    </cfRule>
  </conditionalFormatting>
  <conditionalFormatting sqref="DY61:DZ61 EB61:EC61">
    <cfRule type="containsBlanks" dxfId="443" priority="482">
      <formula>LEN(TRIM(DY61))=0</formula>
    </cfRule>
  </conditionalFormatting>
  <conditionalFormatting sqref="DY64:DZ64">
    <cfRule type="containsBlanks" dxfId="442" priority="481">
      <formula>LEN(TRIM(DY64))=0</formula>
    </cfRule>
  </conditionalFormatting>
  <conditionalFormatting sqref="DY67:DZ67">
    <cfRule type="containsBlanks" dxfId="441" priority="480">
      <formula>LEN(TRIM(DY67))=0</formula>
    </cfRule>
  </conditionalFormatting>
  <conditionalFormatting sqref="DY70:DZ70">
    <cfRule type="containsBlanks" dxfId="440" priority="479">
      <formula>LEN(TRIM(DY70))=0</formula>
    </cfRule>
  </conditionalFormatting>
  <conditionalFormatting sqref="DY73:DZ73">
    <cfRule type="containsBlanks" dxfId="439" priority="478">
      <formula>LEN(TRIM(DY73))=0</formula>
    </cfRule>
  </conditionalFormatting>
  <conditionalFormatting sqref="DY76:DZ76">
    <cfRule type="containsBlanks" dxfId="438" priority="477">
      <formula>LEN(TRIM(DY76))=0</formula>
    </cfRule>
  </conditionalFormatting>
  <conditionalFormatting sqref="DY79:EC79">
    <cfRule type="containsBlanks" dxfId="437" priority="476">
      <formula>LEN(TRIM(DY79))=0</formula>
    </cfRule>
  </conditionalFormatting>
  <conditionalFormatting sqref="EB64:EC64">
    <cfRule type="containsBlanks" dxfId="436" priority="475">
      <formula>LEN(TRIM(EB64))=0</formula>
    </cfRule>
  </conditionalFormatting>
  <conditionalFormatting sqref="EB67:EC67">
    <cfRule type="containsBlanks" dxfId="435" priority="474">
      <formula>LEN(TRIM(EB67))=0</formula>
    </cfRule>
  </conditionalFormatting>
  <conditionalFormatting sqref="EB70:EC70">
    <cfRule type="containsBlanks" dxfId="434" priority="473">
      <formula>LEN(TRIM(EB70))=0</formula>
    </cfRule>
  </conditionalFormatting>
  <conditionalFormatting sqref="EB73:EC73">
    <cfRule type="containsBlanks" dxfId="433" priority="472">
      <formula>LEN(TRIM(EB73))=0</formula>
    </cfRule>
  </conditionalFormatting>
  <conditionalFormatting sqref="EB76:EC76">
    <cfRule type="containsBlanks" dxfId="432" priority="471">
      <formula>LEN(TRIM(EB76))=0</formula>
    </cfRule>
  </conditionalFormatting>
  <conditionalFormatting sqref="ED62 ED65 ED68 ED71 ED74">
    <cfRule type="containsBlanks" dxfId="431" priority="470">
      <formula>LEN(TRIM(ED62))=0</formula>
    </cfRule>
  </conditionalFormatting>
  <conditionalFormatting sqref="ED64 ED67 ED70 ED73 ED76">
    <cfRule type="containsBlanks" dxfId="430" priority="469">
      <formula>LEN(TRIM(ED64))=0</formula>
    </cfRule>
  </conditionalFormatting>
  <conditionalFormatting sqref="DY9:DZ9">
    <cfRule type="containsBlanks" dxfId="429" priority="446">
      <formula>LEN(TRIM(DY9))=0</formula>
    </cfRule>
  </conditionalFormatting>
  <conditionalFormatting sqref="DY9:DZ9">
    <cfRule type="cellIs" dxfId="428" priority="445" operator="notEqual">
      <formula>115</formula>
    </cfRule>
  </conditionalFormatting>
  <conditionalFormatting sqref="EB9:ED9">
    <cfRule type="containsBlanks" dxfId="427" priority="444">
      <formula>LEN(TRIM(EB9))=0</formula>
    </cfRule>
  </conditionalFormatting>
  <conditionalFormatting sqref="EB9:EC9">
    <cfRule type="cellIs" dxfId="426" priority="443" operator="notEqual">
      <formula>115</formula>
    </cfRule>
  </conditionalFormatting>
  <conditionalFormatting sqref="DY12:DZ12">
    <cfRule type="containsBlanks" dxfId="425" priority="442">
      <formula>LEN(TRIM(DY12))=0</formula>
    </cfRule>
  </conditionalFormatting>
  <conditionalFormatting sqref="DY12:DZ12">
    <cfRule type="cellIs" dxfId="424" priority="441" operator="notEqual">
      <formula>115</formula>
    </cfRule>
  </conditionalFormatting>
  <conditionalFormatting sqref="EB12:ED12">
    <cfRule type="containsBlanks" dxfId="423" priority="440">
      <formula>LEN(TRIM(EB12))=0</formula>
    </cfRule>
  </conditionalFormatting>
  <conditionalFormatting sqref="EB12:EC12">
    <cfRule type="cellIs" dxfId="422" priority="439" operator="notEqual">
      <formula>115</formula>
    </cfRule>
  </conditionalFormatting>
  <conditionalFormatting sqref="DY15:DZ15">
    <cfRule type="containsBlanks" dxfId="421" priority="438">
      <formula>LEN(TRIM(DY15))=0</formula>
    </cfRule>
  </conditionalFormatting>
  <conditionalFormatting sqref="DY15:DZ15">
    <cfRule type="cellIs" dxfId="420" priority="437" operator="notEqual">
      <formula>115</formula>
    </cfRule>
  </conditionalFormatting>
  <conditionalFormatting sqref="EB15:ED15">
    <cfRule type="containsBlanks" dxfId="419" priority="436">
      <formula>LEN(TRIM(EB15))=0</formula>
    </cfRule>
  </conditionalFormatting>
  <conditionalFormatting sqref="EB15:EC15">
    <cfRule type="cellIs" dxfId="418" priority="435" operator="notEqual">
      <formula>115</formula>
    </cfRule>
  </conditionalFormatting>
  <conditionalFormatting sqref="DY18:DZ18">
    <cfRule type="containsBlanks" dxfId="417" priority="434">
      <formula>LEN(TRIM(DY18))=0</formula>
    </cfRule>
  </conditionalFormatting>
  <conditionalFormatting sqref="DY18:DZ18">
    <cfRule type="cellIs" dxfId="416" priority="433" operator="notEqual">
      <formula>115</formula>
    </cfRule>
  </conditionalFormatting>
  <conditionalFormatting sqref="EB18:ED18">
    <cfRule type="containsBlanks" dxfId="415" priority="432">
      <formula>LEN(TRIM(EB18))=0</formula>
    </cfRule>
  </conditionalFormatting>
  <conditionalFormatting sqref="EB18:EC18">
    <cfRule type="cellIs" dxfId="414" priority="431" operator="notEqual">
      <formula>115</formula>
    </cfRule>
  </conditionalFormatting>
  <conditionalFormatting sqref="DY21:DZ21">
    <cfRule type="containsBlanks" dxfId="413" priority="430">
      <formula>LEN(TRIM(DY21))=0</formula>
    </cfRule>
  </conditionalFormatting>
  <conditionalFormatting sqref="DY21:DZ21">
    <cfRule type="cellIs" dxfId="412" priority="429" operator="notEqual">
      <formula>115</formula>
    </cfRule>
  </conditionalFormatting>
  <conditionalFormatting sqref="EB21:ED21">
    <cfRule type="containsBlanks" dxfId="411" priority="428">
      <formula>LEN(TRIM(EB21))=0</formula>
    </cfRule>
  </conditionalFormatting>
  <conditionalFormatting sqref="EB21:EC21">
    <cfRule type="cellIs" dxfId="410" priority="427" operator="notEqual">
      <formula>115</formula>
    </cfRule>
  </conditionalFormatting>
  <conditionalFormatting sqref="DY24:DZ24">
    <cfRule type="containsBlanks" dxfId="409" priority="426">
      <formula>LEN(TRIM(DY24))=0</formula>
    </cfRule>
  </conditionalFormatting>
  <conditionalFormatting sqref="DY24:DZ24">
    <cfRule type="cellIs" dxfId="408" priority="425" operator="notEqual">
      <formula>115</formula>
    </cfRule>
  </conditionalFormatting>
  <conditionalFormatting sqref="EB24:ED24">
    <cfRule type="containsBlanks" dxfId="407" priority="424">
      <formula>LEN(TRIM(EB24))=0</formula>
    </cfRule>
  </conditionalFormatting>
  <conditionalFormatting sqref="EB24:EC24">
    <cfRule type="cellIs" dxfId="406" priority="423" operator="notEqual">
      <formula>115</formula>
    </cfRule>
  </conditionalFormatting>
  <conditionalFormatting sqref="DY27:DZ27">
    <cfRule type="containsBlanks" dxfId="405" priority="422">
      <formula>LEN(TRIM(DY27))=0</formula>
    </cfRule>
  </conditionalFormatting>
  <conditionalFormatting sqref="DY27:DZ27">
    <cfRule type="cellIs" dxfId="404" priority="421" operator="notEqual">
      <formula>115</formula>
    </cfRule>
  </conditionalFormatting>
  <conditionalFormatting sqref="EB27:ED27">
    <cfRule type="containsBlanks" dxfId="403" priority="420">
      <formula>LEN(TRIM(EB27))=0</formula>
    </cfRule>
  </conditionalFormatting>
  <conditionalFormatting sqref="EB27:EC27">
    <cfRule type="cellIs" dxfId="402" priority="419" operator="notEqual">
      <formula>115</formula>
    </cfRule>
  </conditionalFormatting>
  <conditionalFormatting sqref="DY30:DZ30">
    <cfRule type="containsBlanks" dxfId="401" priority="418">
      <formula>LEN(TRIM(DY30))=0</formula>
    </cfRule>
  </conditionalFormatting>
  <conditionalFormatting sqref="DY30:DZ30">
    <cfRule type="cellIs" dxfId="400" priority="417" operator="notEqual">
      <formula>115</formula>
    </cfRule>
  </conditionalFormatting>
  <conditionalFormatting sqref="EB30:ED30">
    <cfRule type="containsBlanks" dxfId="399" priority="416">
      <formula>LEN(TRIM(EB30))=0</formula>
    </cfRule>
  </conditionalFormatting>
  <conditionalFormatting sqref="EB30:EC30">
    <cfRule type="cellIs" dxfId="398" priority="415" operator="notEqual">
      <formula>115</formula>
    </cfRule>
  </conditionalFormatting>
  <conditionalFormatting sqref="DY33:DZ33">
    <cfRule type="containsBlanks" dxfId="397" priority="414">
      <formula>LEN(TRIM(DY33))=0</formula>
    </cfRule>
  </conditionalFormatting>
  <conditionalFormatting sqref="DY33:DZ33">
    <cfRule type="cellIs" dxfId="396" priority="413" operator="notEqual">
      <formula>115</formula>
    </cfRule>
  </conditionalFormatting>
  <conditionalFormatting sqref="EB33:ED33">
    <cfRule type="containsBlanks" dxfId="395" priority="412">
      <formula>LEN(TRIM(EB33))=0</formula>
    </cfRule>
  </conditionalFormatting>
  <conditionalFormatting sqref="EB33:EC33">
    <cfRule type="cellIs" dxfId="394" priority="411" operator="notEqual">
      <formula>115</formula>
    </cfRule>
  </conditionalFormatting>
  <conditionalFormatting sqref="DY36:DZ36">
    <cfRule type="containsBlanks" dxfId="393" priority="410">
      <formula>LEN(TRIM(DY36))=0</formula>
    </cfRule>
  </conditionalFormatting>
  <conditionalFormatting sqref="DY36:DZ36">
    <cfRule type="cellIs" dxfId="392" priority="409" operator="notEqual">
      <formula>115</formula>
    </cfRule>
  </conditionalFormatting>
  <conditionalFormatting sqref="EB36:ED36">
    <cfRule type="containsBlanks" dxfId="391" priority="408">
      <formula>LEN(TRIM(EB36))=0</formula>
    </cfRule>
  </conditionalFormatting>
  <conditionalFormatting sqref="EB36:EC36">
    <cfRule type="cellIs" dxfId="390" priority="407" operator="notEqual">
      <formula>115</formula>
    </cfRule>
  </conditionalFormatting>
  <conditionalFormatting sqref="DY39:DZ39">
    <cfRule type="containsBlanks" dxfId="389" priority="406">
      <formula>LEN(TRIM(DY39))=0</formula>
    </cfRule>
  </conditionalFormatting>
  <conditionalFormatting sqref="DY39:DZ39">
    <cfRule type="cellIs" dxfId="388" priority="405" operator="notEqual">
      <formula>115</formula>
    </cfRule>
  </conditionalFormatting>
  <conditionalFormatting sqref="EB39:ED39">
    <cfRule type="containsBlanks" dxfId="387" priority="404">
      <formula>LEN(TRIM(EB39))=0</formula>
    </cfRule>
  </conditionalFormatting>
  <conditionalFormatting sqref="EB39:EC39">
    <cfRule type="cellIs" dxfId="386" priority="403" operator="notEqual">
      <formula>115</formula>
    </cfRule>
  </conditionalFormatting>
  <conditionalFormatting sqref="DY42:DZ42">
    <cfRule type="containsBlanks" dxfId="385" priority="402">
      <formula>LEN(TRIM(DY42))=0</formula>
    </cfRule>
  </conditionalFormatting>
  <conditionalFormatting sqref="DY42:DZ42">
    <cfRule type="cellIs" dxfId="384" priority="401" operator="notEqual">
      <formula>115</formula>
    </cfRule>
  </conditionalFormatting>
  <conditionalFormatting sqref="EB42:ED42">
    <cfRule type="containsBlanks" dxfId="383" priority="400">
      <formula>LEN(TRIM(EB42))=0</formula>
    </cfRule>
  </conditionalFormatting>
  <conditionalFormatting sqref="EB42:EC42">
    <cfRule type="cellIs" dxfId="382" priority="399" operator="notEqual">
      <formula>115</formula>
    </cfRule>
  </conditionalFormatting>
  <conditionalFormatting sqref="DY45:DZ45">
    <cfRule type="containsBlanks" dxfId="381" priority="398">
      <formula>LEN(TRIM(DY45))=0</formula>
    </cfRule>
  </conditionalFormatting>
  <conditionalFormatting sqref="DY45:DZ45">
    <cfRule type="cellIs" dxfId="380" priority="397" operator="notEqual">
      <formula>115</formula>
    </cfRule>
  </conditionalFormatting>
  <conditionalFormatting sqref="EB45:ED45">
    <cfRule type="containsBlanks" dxfId="379" priority="396">
      <formula>LEN(TRIM(EB45))=0</formula>
    </cfRule>
  </conditionalFormatting>
  <conditionalFormatting sqref="EB45:EC45">
    <cfRule type="cellIs" dxfId="378" priority="395" operator="notEqual">
      <formula>115</formula>
    </cfRule>
  </conditionalFormatting>
  <conditionalFormatting sqref="DY48:DZ48">
    <cfRule type="containsBlanks" dxfId="377" priority="394">
      <formula>LEN(TRIM(DY48))=0</formula>
    </cfRule>
  </conditionalFormatting>
  <conditionalFormatting sqref="DY48:DZ48">
    <cfRule type="cellIs" dxfId="376" priority="393" operator="notEqual">
      <formula>115</formula>
    </cfRule>
  </conditionalFormatting>
  <conditionalFormatting sqref="EB48:ED48">
    <cfRule type="containsBlanks" dxfId="375" priority="392">
      <formula>LEN(TRIM(EB48))=0</formula>
    </cfRule>
  </conditionalFormatting>
  <conditionalFormatting sqref="EB48:EC48">
    <cfRule type="cellIs" dxfId="374" priority="391" operator="notEqual">
      <formula>115</formula>
    </cfRule>
  </conditionalFormatting>
  <conditionalFormatting sqref="DY51:DZ51">
    <cfRule type="containsBlanks" dxfId="373" priority="390">
      <formula>LEN(TRIM(DY51))=0</formula>
    </cfRule>
  </conditionalFormatting>
  <conditionalFormatting sqref="DY51:DZ51">
    <cfRule type="cellIs" dxfId="372" priority="389" operator="notEqual">
      <formula>115</formula>
    </cfRule>
  </conditionalFormatting>
  <conditionalFormatting sqref="EB51:ED51">
    <cfRule type="containsBlanks" dxfId="371" priority="388">
      <formula>LEN(TRIM(EB51))=0</formula>
    </cfRule>
  </conditionalFormatting>
  <conditionalFormatting sqref="EB51:EC51">
    <cfRule type="cellIs" dxfId="370" priority="387" operator="notEqual">
      <formula>115</formula>
    </cfRule>
  </conditionalFormatting>
  <conditionalFormatting sqref="DY54:DZ54">
    <cfRule type="containsBlanks" dxfId="369" priority="386">
      <formula>LEN(TRIM(DY54))=0</formula>
    </cfRule>
  </conditionalFormatting>
  <conditionalFormatting sqref="DY54:DZ54">
    <cfRule type="cellIs" dxfId="368" priority="385" operator="notEqual">
      <formula>115</formula>
    </cfRule>
  </conditionalFormatting>
  <conditionalFormatting sqref="EB54:ED54">
    <cfRule type="containsBlanks" dxfId="367" priority="384">
      <formula>LEN(TRIM(EB54))=0</formula>
    </cfRule>
  </conditionalFormatting>
  <conditionalFormatting sqref="EB54:EC54">
    <cfRule type="cellIs" dxfId="366" priority="383" operator="notEqual">
      <formula>115</formula>
    </cfRule>
  </conditionalFormatting>
  <conditionalFormatting sqref="DY57:DZ57">
    <cfRule type="containsBlanks" dxfId="365" priority="382">
      <formula>LEN(TRIM(DY57))=0</formula>
    </cfRule>
  </conditionalFormatting>
  <conditionalFormatting sqref="DY57:DZ57">
    <cfRule type="cellIs" dxfId="364" priority="381" operator="notEqual">
      <formula>115</formula>
    </cfRule>
  </conditionalFormatting>
  <conditionalFormatting sqref="EB57:ED57">
    <cfRule type="containsBlanks" dxfId="363" priority="380">
      <formula>LEN(TRIM(EB57))=0</formula>
    </cfRule>
  </conditionalFormatting>
  <conditionalFormatting sqref="EB57:EC57">
    <cfRule type="cellIs" dxfId="362" priority="379" operator="notEqual">
      <formula>115</formula>
    </cfRule>
  </conditionalFormatting>
  <conditionalFormatting sqref="DY60:DZ60">
    <cfRule type="containsBlanks" dxfId="361" priority="378">
      <formula>LEN(TRIM(DY60))=0</formula>
    </cfRule>
  </conditionalFormatting>
  <conditionalFormatting sqref="DY60:DZ60">
    <cfRule type="cellIs" dxfId="360" priority="377" operator="notEqual">
      <formula>115</formula>
    </cfRule>
  </conditionalFormatting>
  <conditionalFormatting sqref="EB60:ED60">
    <cfRule type="containsBlanks" dxfId="359" priority="376">
      <formula>LEN(TRIM(EB60))=0</formula>
    </cfRule>
  </conditionalFormatting>
  <conditionalFormatting sqref="EB60:EC60">
    <cfRule type="cellIs" dxfId="358" priority="375" operator="notEqual">
      <formula>115</formula>
    </cfRule>
  </conditionalFormatting>
  <conditionalFormatting sqref="DY63:DZ63">
    <cfRule type="containsBlanks" dxfId="357" priority="374">
      <formula>LEN(TRIM(DY63))=0</formula>
    </cfRule>
  </conditionalFormatting>
  <conditionalFormatting sqref="DY63:DZ63">
    <cfRule type="cellIs" dxfId="356" priority="373" operator="notEqual">
      <formula>115</formula>
    </cfRule>
  </conditionalFormatting>
  <conditionalFormatting sqref="EB63:ED63">
    <cfRule type="containsBlanks" dxfId="355" priority="372">
      <formula>LEN(TRIM(EB63))=0</formula>
    </cfRule>
  </conditionalFormatting>
  <conditionalFormatting sqref="EB63:EC63">
    <cfRule type="cellIs" dxfId="354" priority="371" operator="notEqual">
      <formula>115</formula>
    </cfRule>
  </conditionalFormatting>
  <conditionalFormatting sqref="DY66:DZ66">
    <cfRule type="containsBlanks" dxfId="353" priority="370">
      <formula>LEN(TRIM(DY66))=0</formula>
    </cfRule>
  </conditionalFormatting>
  <conditionalFormatting sqref="DY66:DZ66">
    <cfRule type="cellIs" dxfId="352" priority="369" operator="notEqual">
      <formula>115</formula>
    </cfRule>
  </conditionalFormatting>
  <conditionalFormatting sqref="EB66:ED66">
    <cfRule type="containsBlanks" dxfId="351" priority="368">
      <formula>LEN(TRIM(EB66))=0</formula>
    </cfRule>
  </conditionalFormatting>
  <conditionalFormatting sqref="EB66:EC66">
    <cfRule type="cellIs" dxfId="350" priority="367" operator="notEqual">
      <formula>115</formula>
    </cfRule>
  </conditionalFormatting>
  <conditionalFormatting sqref="DY69:DZ69">
    <cfRule type="containsBlanks" dxfId="349" priority="366">
      <formula>LEN(TRIM(DY69))=0</formula>
    </cfRule>
  </conditionalFormatting>
  <conditionalFormatting sqref="DY69:DZ69">
    <cfRule type="cellIs" dxfId="348" priority="365" operator="notEqual">
      <formula>115</formula>
    </cfRule>
  </conditionalFormatting>
  <conditionalFormatting sqref="EB69:ED69">
    <cfRule type="containsBlanks" dxfId="347" priority="364">
      <formula>LEN(TRIM(EB69))=0</formula>
    </cfRule>
  </conditionalFormatting>
  <conditionalFormatting sqref="EB69:EC69">
    <cfRule type="cellIs" dxfId="346" priority="363" operator="notEqual">
      <formula>115</formula>
    </cfRule>
  </conditionalFormatting>
  <conditionalFormatting sqref="DY72:DZ72">
    <cfRule type="containsBlanks" dxfId="345" priority="362">
      <formula>LEN(TRIM(DY72))=0</formula>
    </cfRule>
  </conditionalFormatting>
  <conditionalFormatting sqref="DY72:DZ72">
    <cfRule type="cellIs" dxfId="344" priority="361" operator="notEqual">
      <formula>115</formula>
    </cfRule>
  </conditionalFormatting>
  <conditionalFormatting sqref="EB72:ED72">
    <cfRule type="containsBlanks" dxfId="343" priority="360">
      <formula>LEN(TRIM(EB72))=0</formula>
    </cfRule>
  </conditionalFormatting>
  <conditionalFormatting sqref="EB72:EC72">
    <cfRule type="cellIs" dxfId="342" priority="359" operator="notEqual">
      <formula>115</formula>
    </cfRule>
  </conditionalFormatting>
  <conditionalFormatting sqref="DY75:DZ75">
    <cfRule type="containsBlanks" dxfId="341" priority="358">
      <formula>LEN(TRIM(DY75))=0</formula>
    </cfRule>
  </conditionalFormatting>
  <conditionalFormatting sqref="DY75:DZ75">
    <cfRule type="cellIs" dxfId="340" priority="357" operator="notEqual">
      <formula>115</formula>
    </cfRule>
  </conditionalFormatting>
  <conditionalFormatting sqref="EB75:ED75">
    <cfRule type="containsBlanks" dxfId="339" priority="356">
      <formula>LEN(TRIM(EB75))=0</formula>
    </cfRule>
  </conditionalFormatting>
  <conditionalFormatting sqref="EB75:EC75">
    <cfRule type="cellIs" dxfId="338" priority="355" operator="notEqual">
      <formula>115</formula>
    </cfRule>
  </conditionalFormatting>
  <conditionalFormatting sqref="EA8 EA10">
    <cfRule type="containsBlanks" dxfId="337" priority="354">
      <formula>LEN(TRIM(EA8))=0</formula>
    </cfRule>
  </conditionalFormatting>
  <conditionalFormatting sqref="EA13">
    <cfRule type="containsBlanks" dxfId="336" priority="353">
      <formula>LEN(TRIM(EA13))=0</formula>
    </cfRule>
  </conditionalFormatting>
  <conditionalFormatting sqref="EA16">
    <cfRule type="containsBlanks" dxfId="335" priority="352">
      <formula>LEN(TRIM(EA16))=0</formula>
    </cfRule>
  </conditionalFormatting>
  <conditionalFormatting sqref="EA19">
    <cfRule type="containsBlanks" dxfId="334" priority="351">
      <formula>LEN(TRIM(EA19))=0</formula>
    </cfRule>
  </conditionalFormatting>
  <conditionalFormatting sqref="EA22">
    <cfRule type="containsBlanks" dxfId="333" priority="350">
      <formula>LEN(TRIM(EA22))=0</formula>
    </cfRule>
  </conditionalFormatting>
  <conditionalFormatting sqref="EA25">
    <cfRule type="containsBlanks" dxfId="332" priority="349">
      <formula>LEN(TRIM(EA25))=0</formula>
    </cfRule>
  </conditionalFormatting>
  <conditionalFormatting sqref="EA28">
    <cfRule type="containsBlanks" dxfId="331" priority="348">
      <formula>LEN(TRIM(EA28))=0</formula>
    </cfRule>
  </conditionalFormatting>
  <conditionalFormatting sqref="EA31">
    <cfRule type="containsBlanks" dxfId="330" priority="347">
      <formula>LEN(TRIM(EA31))=0</formula>
    </cfRule>
  </conditionalFormatting>
  <conditionalFormatting sqref="EA34">
    <cfRule type="containsBlanks" dxfId="329" priority="346">
      <formula>LEN(TRIM(EA34))=0</formula>
    </cfRule>
  </conditionalFormatting>
  <conditionalFormatting sqref="EA37">
    <cfRule type="containsBlanks" dxfId="328" priority="345">
      <formula>LEN(TRIM(EA37))=0</formula>
    </cfRule>
  </conditionalFormatting>
  <conditionalFormatting sqref="EA40">
    <cfRule type="containsBlanks" dxfId="327" priority="344">
      <formula>LEN(TRIM(EA40))=0</formula>
    </cfRule>
  </conditionalFormatting>
  <conditionalFormatting sqref="EA43">
    <cfRule type="containsBlanks" dxfId="326" priority="343">
      <formula>LEN(TRIM(EA43))=0</formula>
    </cfRule>
  </conditionalFormatting>
  <conditionalFormatting sqref="EA49">
    <cfRule type="containsBlanks" dxfId="325" priority="342">
      <formula>LEN(TRIM(EA49))=0</formula>
    </cfRule>
  </conditionalFormatting>
  <conditionalFormatting sqref="EA46">
    <cfRule type="containsBlanks" dxfId="324" priority="341">
      <formula>LEN(TRIM(EA46))=0</formula>
    </cfRule>
  </conditionalFormatting>
  <conditionalFormatting sqref="EA52">
    <cfRule type="containsBlanks" dxfId="323" priority="340">
      <formula>LEN(TRIM(EA52))=0</formula>
    </cfRule>
  </conditionalFormatting>
  <conditionalFormatting sqref="EA55">
    <cfRule type="containsBlanks" dxfId="322" priority="339">
      <formula>LEN(TRIM(EA55))=0</formula>
    </cfRule>
  </conditionalFormatting>
  <conditionalFormatting sqref="EA58">
    <cfRule type="containsBlanks" dxfId="321" priority="338">
      <formula>LEN(TRIM(EA58))=0</formula>
    </cfRule>
  </conditionalFormatting>
  <conditionalFormatting sqref="EA61">
    <cfRule type="containsBlanks" dxfId="320" priority="337">
      <formula>LEN(TRIM(EA61))=0</formula>
    </cfRule>
  </conditionalFormatting>
  <conditionalFormatting sqref="EA64 EA67 EA70 EA73 EA76">
    <cfRule type="containsBlanks" dxfId="319" priority="336">
      <formula>LEN(TRIM(EA64))=0</formula>
    </cfRule>
  </conditionalFormatting>
  <conditionalFormatting sqref="EA11">
    <cfRule type="containsBlanks" dxfId="318" priority="335">
      <formula>LEN(TRIM(EA11))=0</formula>
    </cfRule>
  </conditionalFormatting>
  <conditionalFormatting sqref="EA14">
    <cfRule type="containsBlanks" dxfId="317" priority="334">
      <formula>LEN(TRIM(EA14))=0</formula>
    </cfRule>
  </conditionalFormatting>
  <conditionalFormatting sqref="EA17">
    <cfRule type="containsBlanks" dxfId="316" priority="333">
      <formula>LEN(TRIM(EA17))=0</formula>
    </cfRule>
  </conditionalFormatting>
  <conditionalFormatting sqref="EA20">
    <cfRule type="containsBlanks" dxfId="315" priority="332">
      <formula>LEN(TRIM(EA20))=0</formula>
    </cfRule>
  </conditionalFormatting>
  <conditionalFormatting sqref="EA23">
    <cfRule type="containsBlanks" dxfId="314" priority="331">
      <formula>LEN(TRIM(EA23))=0</formula>
    </cfRule>
  </conditionalFormatting>
  <conditionalFormatting sqref="EA26">
    <cfRule type="containsBlanks" dxfId="313" priority="330">
      <formula>LEN(TRIM(EA26))=0</formula>
    </cfRule>
  </conditionalFormatting>
  <conditionalFormatting sqref="EA29">
    <cfRule type="containsBlanks" dxfId="312" priority="329">
      <formula>LEN(TRIM(EA29))=0</formula>
    </cfRule>
  </conditionalFormatting>
  <conditionalFormatting sqref="EA32">
    <cfRule type="containsBlanks" dxfId="311" priority="328">
      <formula>LEN(TRIM(EA32))=0</formula>
    </cfRule>
  </conditionalFormatting>
  <conditionalFormatting sqref="EA35">
    <cfRule type="containsBlanks" dxfId="310" priority="327">
      <formula>LEN(TRIM(EA35))=0</formula>
    </cfRule>
  </conditionalFormatting>
  <conditionalFormatting sqref="EA38">
    <cfRule type="containsBlanks" dxfId="309" priority="326">
      <formula>LEN(TRIM(EA38))=0</formula>
    </cfRule>
  </conditionalFormatting>
  <conditionalFormatting sqref="EA41">
    <cfRule type="containsBlanks" dxfId="308" priority="325">
      <formula>LEN(TRIM(EA41))=0</formula>
    </cfRule>
  </conditionalFormatting>
  <conditionalFormatting sqref="EA44">
    <cfRule type="containsBlanks" dxfId="307" priority="324">
      <formula>LEN(TRIM(EA44))=0</formula>
    </cfRule>
  </conditionalFormatting>
  <conditionalFormatting sqref="EA47">
    <cfRule type="containsBlanks" dxfId="306" priority="323">
      <formula>LEN(TRIM(EA47))=0</formula>
    </cfRule>
  </conditionalFormatting>
  <conditionalFormatting sqref="EA50">
    <cfRule type="containsBlanks" dxfId="305" priority="322">
      <formula>LEN(TRIM(EA50))=0</formula>
    </cfRule>
  </conditionalFormatting>
  <conditionalFormatting sqref="EA53">
    <cfRule type="containsBlanks" dxfId="304" priority="321">
      <formula>LEN(TRIM(EA53))=0</formula>
    </cfRule>
  </conditionalFormatting>
  <conditionalFormatting sqref="EA56">
    <cfRule type="containsBlanks" dxfId="303" priority="320">
      <formula>LEN(TRIM(EA56))=0</formula>
    </cfRule>
  </conditionalFormatting>
  <conditionalFormatting sqref="EA59">
    <cfRule type="containsBlanks" dxfId="302" priority="319">
      <formula>LEN(TRIM(EA59))=0</formula>
    </cfRule>
  </conditionalFormatting>
  <conditionalFormatting sqref="EA62">
    <cfRule type="containsBlanks" dxfId="301" priority="318">
      <formula>LEN(TRIM(EA62))=0</formula>
    </cfRule>
  </conditionalFormatting>
  <conditionalFormatting sqref="EA65">
    <cfRule type="containsBlanks" dxfId="300" priority="317">
      <formula>LEN(TRIM(EA65))=0</formula>
    </cfRule>
  </conditionalFormatting>
  <conditionalFormatting sqref="EA68">
    <cfRule type="containsBlanks" dxfId="299" priority="316">
      <formula>LEN(TRIM(EA68))=0</formula>
    </cfRule>
  </conditionalFormatting>
  <conditionalFormatting sqref="EA71">
    <cfRule type="containsBlanks" dxfId="298" priority="315">
      <formula>LEN(TRIM(EA71))=0</formula>
    </cfRule>
  </conditionalFormatting>
  <conditionalFormatting sqref="EA74">
    <cfRule type="containsBlanks" dxfId="297" priority="314">
      <formula>LEN(TRIM(EA74))=0</formula>
    </cfRule>
  </conditionalFormatting>
  <conditionalFormatting sqref="EA9">
    <cfRule type="containsBlanks" dxfId="296" priority="313">
      <formula>LEN(TRIM(EA9))=0</formula>
    </cfRule>
  </conditionalFormatting>
  <conditionalFormatting sqref="EA12">
    <cfRule type="containsBlanks" dxfId="295" priority="312">
      <formula>LEN(TRIM(EA12))=0</formula>
    </cfRule>
  </conditionalFormatting>
  <conditionalFormatting sqref="EA15">
    <cfRule type="containsBlanks" dxfId="294" priority="311">
      <formula>LEN(TRIM(EA15))=0</formula>
    </cfRule>
  </conditionalFormatting>
  <conditionalFormatting sqref="EA18">
    <cfRule type="containsBlanks" dxfId="293" priority="310">
      <formula>LEN(TRIM(EA18))=0</formula>
    </cfRule>
  </conditionalFormatting>
  <conditionalFormatting sqref="EA21">
    <cfRule type="containsBlanks" dxfId="292" priority="309">
      <formula>LEN(TRIM(EA21))=0</formula>
    </cfRule>
  </conditionalFormatting>
  <conditionalFormatting sqref="EA24">
    <cfRule type="containsBlanks" dxfId="291" priority="308">
      <formula>LEN(TRIM(EA24))=0</formula>
    </cfRule>
  </conditionalFormatting>
  <conditionalFormatting sqref="EA27">
    <cfRule type="containsBlanks" dxfId="290" priority="307">
      <formula>LEN(TRIM(EA27))=0</formula>
    </cfRule>
  </conditionalFormatting>
  <conditionalFormatting sqref="EA30">
    <cfRule type="containsBlanks" dxfId="289" priority="306">
      <formula>LEN(TRIM(EA30))=0</formula>
    </cfRule>
  </conditionalFormatting>
  <conditionalFormatting sqref="EA33">
    <cfRule type="containsBlanks" dxfId="288" priority="305">
      <formula>LEN(TRIM(EA33))=0</formula>
    </cfRule>
  </conditionalFormatting>
  <conditionalFormatting sqref="EA36">
    <cfRule type="containsBlanks" dxfId="287" priority="304">
      <formula>LEN(TRIM(EA36))=0</formula>
    </cfRule>
  </conditionalFormatting>
  <conditionalFormatting sqref="EA39">
    <cfRule type="containsBlanks" dxfId="286" priority="303">
      <formula>LEN(TRIM(EA39))=0</formula>
    </cfRule>
  </conditionalFormatting>
  <conditionalFormatting sqref="EA42">
    <cfRule type="containsBlanks" dxfId="285" priority="302">
      <formula>LEN(TRIM(EA42))=0</formula>
    </cfRule>
  </conditionalFormatting>
  <conditionalFormatting sqref="EA45">
    <cfRule type="containsBlanks" dxfId="284" priority="301">
      <formula>LEN(TRIM(EA45))=0</formula>
    </cfRule>
  </conditionalFormatting>
  <conditionalFormatting sqref="EA48">
    <cfRule type="containsBlanks" dxfId="283" priority="300">
      <formula>LEN(TRIM(EA48))=0</formula>
    </cfRule>
  </conditionalFormatting>
  <conditionalFormatting sqref="EA51">
    <cfRule type="containsBlanks" dxfId="282" priority="299">
      <formula>LEN(TRIM(EA51))=0</formula>
    </cfRule>
  </conditionalFormatting>
  <conditionalFormatting sqref="EA54">
    <cfRule type="containsBlanks" dxfId="281" priority="298">
      <formula>LEN(TRIM(EA54))=0</formula>
    </cfRule>
  </conditionalFormatting>
  <conditionalFormatting sqref="EA57">
    <cfRule type="containsBlanks" dxfId="280" priority="297">
      <formula>LEN(TRIM(EA57))=0</formula>
    </cfRule>
  </conditionalFormatting>
  <conditionalFormatting sqref="EA60">
    <cfRule type="containsBlanks" dxfId="279" priority="296">
      <formula>LEN(TRIM(EA60))=0</formula>
    </cfRule>
  </conditionalFormatting>
  <conditionalFormatting sqref="EA63">
    <cfRule type="containsBlanks" dxfId="278" priority="295">
      <formula>LEN(TRIM(EA63))=0</formula>
    </cfRule>
  </conditionalFormatting>
  <conditionalFormatting sqref="EA66">
    <cfRule type="containsBlanks" dxfId="277" priority="294">
      <formula>LEN(TRIM(EA66))=0</formula>
    </cfRule>
  </conditionalFormatting>
  <conditionalFormatting sqref="EA69">
    <cfRule type="containsBlanks" dxfId="276" priority="293">
      <formula>LEN(TRIM(EA69))=0</formula>
    </cfRule>
  </conditionalFormatting>
  <conditionalFormatting sqref="EA72">
    <cfRule type="containsBlanks" dxfId="275" priority="292">
      <formula>LEN(TRIM(EA72))=0</formula>
    </cfRule>
  </conditionalFormatting>
  <conditionalFormatting sqref="EA75">
    <cfRule type="containsBlanks" dxfId="274" priority="291">
      <formula>LEN(TRIM(EA75))=0</formula>
    </cfRule>
  </conditionalFormatting>
  <conditionalFormatting sqref="EF10:EG10 EI10:EJ10 EF8:EG8 EI8:EJ8">
    <cfRule type="containsBlanks" dxfId="273" priority="289">
      <formula>LEN(TRIM(EF8))=0</formula>
    </cfRule>
  </conditionalFormatting>
  <conditionalFormatting sqref="EF13:EG13 EI13:EJ13">
    <cfRule type="containsBlanks" dxfId="272" priority="288">
      <formula>LEN(TRIM(EF13))=0</formula>
    </cfRule>
  </conditionalFormatting>
  <conditionalFormatting sqref="EF16:EG16 EI16:EJ16">
    <cfRule type="containsBlanks" dxfId="271" priority="287">
      <formula>LEN(TRIM(EF16))=0</formula>
    </cfRule>
  </conditionalFormatting>
  <conditionalFormatting sqref="EF77:EJ77 EF19:EG19 EI19:EJ19">
    <cfRule type="containsBlanks" dxfId="270" priority="286">
      <formula>LEN(TRIM(EF19))=0</formula>
    </cfRule>
  </conditionalFormatting>
  <conditionalFormatting sqref="EF78:EJ78">
    <cfRule type="containsBlanks" dxfId="269" priority="285">
      <formula>LEN(TRIM(EF78))=0</formula>
    </cfRule>
  </conditionalFormatting>
  <conditionalFormatting sqref="EF22:EG22 EI22:EJ22">
    <cfRule type="containsBlanks" dxfId="268" priority="284">
      <formula>LEN(TRIM(EF22))=0</formula>
    </cfRule>
  </conditionalFormatting>
  <conditionalFormatting sqref="EF25:EG25 EI25:EJ25">
    <cfRule type="containsBlanks" dxfId="267" priority="283">
      <formula>LEN(TRIM(EF25))=0</formula>
    </cfRule>
  </conditionalFormatting>
  <conditionalFormatting sqref="EF28:EG28 EI28:EJ28">
    <cfRule type="containsBlanks" dxfId="266" priority="282">
      <formula>LEN(TRIM(EF28))=0</formula>
    </cfRule>
  </conditionalFormatting>
  <conditionalFormatting sqref="EF31:EG31 EI31:EJ31">
    <cfRule type="containsBlanks" dxfId="265" priority="281">
      <formula>LEN(TRIM(EF31))=0</formula>
    </cfRule>
  </conditionalFormatting>
  <conditionalFormatting sqref="EF34:EG34 EI34:EJ34">
    <cfRule type="containsBlanks" dxfId="264" priority="280">
      <formula>LEN(TRIM(EF34))=0</formula>
    </cfRule>
  </conditionalFormatting>
  <conditionalFormatting sqref="EF37:EG37 EI37:EJ37">
    <cfRule type="containsBlanks" dxfId="263" priority="279">
      <formula>LEN(TRIM(EF37))=0</formula>
    </cfRule>
  </conditionalFormatting>
  <conditionalFormatting sqref="EF40:EG40 EI40:EJ40">
    <cfRule type="containsBlanks" dxfId="262" priority="278">
      <formula>LEN(TRIM(EF40))=0</formula>
    </cfRule>
  </conditionalFormatting>
  <conditionalFormatting sqref="EF43:EG43 EI43:EJ43">
    <cfRule type="containsBlanks" dxfId="261" priority="277">
      <formula>LEN(TRIM(EF43))=0</formula>
    </cfRule>
  </conditionalFormatting>
  <conditionalFormatting sqref="EF49:EG49 EI49:EJ49">
    <cfRule type="containsBlanks" dxfId="260" priority="276">
      <formula>LEN(TRIM(EF49))=0</formula>
    </cfRule>
  </conditionalFormatting>
  <conditionalFormatting sqref="EF46:EG46 EI46:EJ46">
    <cfRule type="containsBlanks" dxfId="259" priority="275">
      <formula>LEN(TRIM(EF46))=0</formula>
    </cfRule>
  </conditionalFormatting>
  <conditionalFormatting sqref="EF52:EG52 EI52:EJ52">
    <cfRule type="containsBlanks" dxfId="258" priority="274">
      <formula>LEN(TRIM(EF52))=0</formula>
    </cfRule>
  </conditionalFormatting>
  <conditionalFormatting sqref="EF55:EG55 EI55:EJ55">
    <cfRule type="containsBlanks" dxfId="257" priority="273">
      <formula>LEN(TRIM(EF55))=0</formula>
    </cfRule>
  </conditionalFormatting>
  <conditionalFormatting sqref="EF58:EG58 EI58:EJ58">
    <cfRule type="containsBlanks" dxfId="256" priority="272">
      <formula>LEN(TRIM(EF58))=0</formula>
    </cfRule>
  </conditionalFormatting>
  <conditionalFormatting sqref="EF61:EG61 EI61:EJ61">
    <cfRule type="containsBlanks" dxfId="255" priority="271">
      <formula>LEN(TRIM(EF61))=0</formula>
    </cfRule>
  </conditionalFormatting>
  <conditionalFormatting sqref="EF64:EG64">
    <cfRule type="containsBlanks" dxfId="254" priority="270">
      <formula>LEN(TRIM(EF64))=0</formula>
    </cfRule>
  </conditionalFormatting>
  <conditionalFormatting sqref="EF67:EG67">
    <cfRule type="containsBlanks" dxfId="253" priority="269">
      <formula>LEN(TRIM(EF67))=0</formula>
    </cfRule>
  </conditionalFormatting>
  <conditionalFormatting sqref="EF70:EG70">
    <cfRule type="containsBlanks" dxfId="252" priority="268">
      <formula>LEN(TRIM(EF70))=0</formula>
    </cfRule>
  </conditionalFormatting>
  <conditionalFormatting sqref="EF73:EG73">
    <cfRule type="containsBlanks" dxfId="251" priority="267">
      <formula>LEN(TRIM(EF73))=0</formula>
    </cfRule>
  </conditionalFormatting>
  <conditionalFormatting sqref="EF76:EG76">
    <cfRule type="containsBlanks" dxfId="250" priority="266">
      <formula>LEN(TRIM(EF76))=0</formula>
    </cfRule>
  </conditionalFormatting>
  <conditionalFormatting sqref="EF79:EJ79">
    <cfRule type="containsBlanks" dxfId="249" priority="265">
      <formula>LEN(TRIM(EF79))=0</formula>
    </cfRule>
  </conditionalFormatting>
  <conditionalFormatting sqref="EI64:EJ64">
    <cfRule type="containsBlanks" dxfId="248" priority="264">
      <formula>LEN(TRIM(EI64))=0</formula>
    </cfRule>
  </conditionalFormatting>
  <conditionalFormatting sqref="EI67:EJ67">
    <cfRule type="containsBlanks" dxfId="247" priority="263">
      <formula>LEN(TRIM(EI67))=0</formula>
    </cfRule>
  </conditionalFormatting>
  <conditionalFormatting sqref="EI70:EJ70">
    <cfRule type="containsBlanks" dxfId="246" priority="262">
      <formula>LEN(TRIM(EI70))=0</formula>
    </cfRule>
  </conditionalFormatting>
  <conditionalFormatting sqref="EI73:EJ73">
    <cfRule type="containsBlanks" dxfId="245" priority="261">
      <formula>LEN(TRIM(EI73))=0</formula>
    </cfRule>
  </conditionalFormatting>
  <conditionalFormatting sqref="EI76:EJ76">
    <cfRule type="containsBlanks" dxfId="244" priority="260">
      <formula>LEN(TRIM(EI76))=0</formula>
    </cfRule>
  </conditionalFormatting>
  <conditionalFormatting sqref="EK62 EK65 EK68 EK71 EK74">
    <cfRule type="containsBlanks" dxfId="243" priority="259">
      <formula>LEN(TRIM(EK62))=0</formula>
    </cfRule>
  </conditionalFormatting>
  <conditionalFormatting sqref="EK64 EK67 EK70 EK73 EK76">
    <cfRule type="containsBlanks" dxfId="242" priority="258">
      <formula>LEN(TRIM(EK64))=0</formula>
    </cfRule>
  </conditionalFormatting>
  <conditionalFormatting sqref="EF9:EG9">
    <cfRule type="containsBlanks" dxfId="241" priority="235">
      <formula>LEN(TRIM(EF9))=0</formula>
    </cfRule>
  </conditionalFormatting>
  <conditionalFormatting sqref="EF9:EG9">
    <cfRule type="cellIs" dxfId="240" priority="234" operator="notEqual">
      <formula>115</formula>
    </cfRule>
  </conditionalFormatting>
  <conditionalFormatting sqref="EI9:EK9">
    <cfRule type="containsBlanks" dxfId="239" priority="233">
      <formula>LEN(TRIM(EI9))=0</formula>
    </cfRule>
  </conditionalFormatting>
  <conditionalFormatting sqref="EI9:EJ9">
    <cfRule type="cellIs" dxfId="238" priority="232" operator="notEqual">
      <formula>115</formula>
    </cfRule>
  </conditionalFormatting>
  <conditionalFormatting sqref="EF12:EG12">
    <cfRule type="containsBlanks" dxfId="237" priority="231">
      <formula>LEN(TRIM(EF12))=0</formula>
    </cfRule>
  </conditionalFormatting>
  <conditionalFormatting sqref="EF12:EG12">
    <cfRule type="cellIs" dxfId="236" priority="230" operator="notEqual">
      <formula>115</formula>
    </cfRule>
  </conditionalFormatting>
  <conditionalFormatting sqref="EI12:EK12">
    <cfRule type="containsBlanks" dxfId="235" priority="229">
      <formula>LEN(TRIM(EI12))=0</formula>
    </cfRule>
  </conditionalFormatting>
  <conditionalFormatting sqref="EI12:EJ12">
    <cfRule type="cellIs" dxfId="234" priority="228" operator="notEqual">
      <formula>115</formula>
    </cfRule>
  </conditionalFormatting>
  <conditionalFormatting sqref="EF15:EG15">
    <cfRule type="containsBlanks" dxfId="233" priority="227">
      <formula>LEN(TRIM(EF15))=0</formula>
    </cfRule>
  </conditionalFormatting>
  <conditionalFormatting sqref="EF15:EG15">
    <cfRule type="cellIs" dxfId="232" priority="226" operator="notEqual">
      <formula>115</formula>
    </cfRule>
  </conditionalFormatting>
  <conditionalFormatting sqref="EI15:EK15">
    <cfRule type="containsBlanks" dxfId="231" priority="225">
      <formula>LEN(TRIM(EI15))=0</formula>
    </cfRule>
  </conditionalFormatting>
  <conditionalFormatting sqref="EI15:EJ15">
    <cfRule type="cellIs" dxfId="230" priority="224" operator="notEqual">
      <formula>115</formula>
    </cfRule>
  </conditionalFormatting>
  <conditionalFormatting sqref="EF18:EG18">
    <cfRule type="containsBlanks" dxfId="229" priority="223">
      <formula>LEN(TRIM(EF18))=0</formula>
    </cfRule>
  </conditionalFormatting>
  <conditionalFormatting sqref="EF18:EG18">
    <cfRule type="cellIs" dxfId="228" priority="222" operator="notEqual">
      <formula>115</formula>
    </cfRule>
  </conditionalFormatting>
  <conditionalFormatting sqref="EI18:EK18">
    <cfRule type="containsBlanks" dxfId="227" priority="221">
      <formula>LEN(TRIM(EI18))=0</formula>
    </cfRule>
  </conditionalFormatting>
  <conditionalFormatting sqref="EI18:EJ18">
    <cfRule type="cellIs" dxfId="226" priority="220" operator="notEqual">
      <formula>115</formula>
    </cfRule>
  </conditionalFormatting>
  <conditionalFormatting sqref="EF21:EG21">
    <cfRule type="containsBlanks" dxfId="225" priority="219">
      <formula>LEN(TRIM(EF21))=0</formula>
    </cfRule>
  </conditionalFormatting>
  <conditionalFormatting sqref="EF21:EG21">
    <cfRule type="cellIs" dxfId="224" priority="218" operator="notEqual">
      <formula>115</formula>
    </cfRule>
  </conditionalFormatting>
  <conditionalFormatting sqref="EI21:EK21">
    <cfRule type="containsBlanks" dxfId="223" priority="217">
      <formula>LEN(TRIM(EI21))=0</formula>
    </cfRule>
  </conditionalFormatting>
  <conditionalFormatting sqref="EI21:EJ21">
    <cfRule type="cellIs" dxfId="222" priority="216" operator="notEqual">
      <formula>115</formula>
    </cfRule>
  </conditionalFormatting>
  <conditionalFormatting sqref="EF24:EG24">
    <cfRule type="containsBlanks" dxfId="221" priority="215">
      <formula>LEN(TRIM(EF24))=0</formula>
    </cfRule>
  </conditionalFormatting>
  <conditionalFormatting sqref="EF24:EG24">
    <cfRule type="cellIs" dxfId="220" priority="214" operator="notEqual">
      <formula>115</formula>
    </cfRule>
  </conditionalFormatting>
  <conditionalFormatting sqref="EI24:EK24">
    <cfRule type="containsBlanks" dxfId="219" priority="213">
      <formula>LEN(TRIM(EI24))=0</formula>
    </cfRule>
  </conditionalFormatting>
  <conditionalFormatting sqref="EI24:EJ24">
    <cfRule type="cellIs" dxfId="218" priority="212" operator="notEqual">
      <formula>115</formula>
    </cfRule>
  </conditionalFormatting>
  <conditionalFormatting sqref="EF27:EG27">
    <cfRule type="containsBlanks" dxfId="217" priority="211">
      <formula>LEN(TRIM(EF27))=0</formula>
    </cfRule>
  </conditionalFormatting>
  <conditionalFormatting sqref="EF27:EG27">
    <cfRule type="cellIs" dxfId="216" priority="210" operator="notEqual">
      <formula>115</formula>
    </cfRule>
  </conditionalFormatting>
  <conditionalFormatting sqref="EI27:EK27">
    <cfRule type="containsBlanks" dxfId="215" priority="209">
      <formula>LEN(TRIM(EI27))=0</formula>
    </cfRule>
  </conditionalFormatting>
  <conditionalFormatting sqref="EI27:EJ27">
    <cfRule type="cellIs" dxfId="214" priority="208" operator="notEqual">
      <formula>115</formula>
    </cfRule>
  </conditionalFormatting>
  <conditionalFormatting sqref="EF30:EG30">
    <cfRule type="containsBlanks" dxfId="213" priority="207">
      <formula>LEN(TRIM(EF30))=0</formula>
    </cfRule>
  </conditionalFormatting>
  <conditionalFormatting sqref="EF30:EG30">
    <cfRule type="cellIs" dxfId="212" priority="206" operator="notEqual">
      <formula>115</formula>
    </cfRule>
  </conditionalFormatting>
  <conditionalFormatting sqref="EI30:EK30">
    <cfRule type="containsBlanks" dxfId="211" priority="205">
      <formula>LEN(TRIM(EI30))=0</formula>
    </cfRule>
  </conditionalFormatting>
  <conditionalFormatting sqref="EI30:EJ30">
    <cfRule type="cellIs" dxfId="210" priority="204" operator="notEqual">
      <formula>115</formula>
    </cfRule>
  </conditionalFormatting>
  <conditionalFormatting sqref="EF33:EG33">
    <cfRule type="containsBlanks" dxfId="209" priority="203">
      <formula>LEN(TRIM(EF33))=0</formula>
    </cfRule>
  </conditionalFormatting>
  <conditionalFormatting sqref="EF33:EG33">
    <cfRule type="cellIs" dxfId="208" priority="202" operator="notEqual">
      <formula>115</formula>
    </cfRule>
  </conditionalFormatting>
  <conditionalFormatting sqref="EI33:EK33">
    <cfRule type="containsBlanks" dxfId="207" priority="201">
      <formula>LEN(TRIM(EI33))=0</formula>
    </cfRule>
  </conditionalFormatting>
  <conditionalFormatting sqref="EI33:EJ33">
    <cfRule type="cellIs" dxfId="206" priority="200" operator="notEqual">
      <formula>115</formula>
    </cfRule>
  </conditionalFormatting>
  <conditionalFormatting sqref="EF36:EG36">
    <cfRule type="containsBlanks" dxfId="205" priority="199">
      <formula>LEN(TRIM(EF36))=0</formula>
    </cfRule>
  </conditionalFormatting>
  <conditionalFormatting sqref="EF36:EG36">
    <cfRule type="cellIs" dxfId="204" priority="198" operator="notEqual">
      <formula>115</formula>
    </cfRule>
  </conditionalFormatting>
  <conditionalFormatting sqref="EI36:EK36">
    <cfRule type="containsBlanks" dxfId="203" priority="197">
      <formula>LEN(TRIM(EI36))=0</formula>
    </cfRule>
  </conditionalFormatting>
  <conditionalFormatting sqref="EI36:EJ36">
    <cfRule type="cellIs" dxfId="202" priority="196" operator="notEqual">
      <formula>115</formula>
    </cfRule>
  </conditionalFormatting>
  <conditionalFormatting sqref="EF39:EG39">
    <cfRule type="containsBlanks" dxfId="201" priority="195">
      <formula>LEN(TRIM(EF39))=0</formula>
    </cfRule>
  </conditionalFormatting>
  <conditionalFormatting sqref="EF39:EG39">
    <cfRule type="cellIs" dxfId="200" priority="194" operator="notEqual">
      <formula>115</formula>
    </cfRule>
  </conditionalFormatting>
  <conditionalFormatting sqref="EI39:EK39">
    <cfRule type="containsBlanks" dxfId="199" priority="193">
      <formula>LEN(TRIM(EI39))=0</formula>
    </cfRule>
  </conditionalFormatting>
  <conditionalFormatting sqref="EI39:EJ39">
    <cfRule type="cellIs" dxfId="198" priority="192" operator="notEqual">
      <formula>115</formula>
    </cfRule>
  </conditionalFormatting>
  <conditionalFormatting sqref="EF42:EG42">
    <cfRule type="containsBlanks" dxfId="197" priority="191">
      <formula>LEN(TRIM(EF42))=0</formula>
    </cfRule>
  </conditionalFormatting>
  <conditionalFormatting sqref="EF42:EG42">
    <cfRule type="cellIs" dxfId="196" priority="190" operator="notEqual">
      <formula>115</formula>
    </cfRule>
  </conditionalFormatting>
  <conditionalFormatting sqref="EI42:EK42">
    <cfRule type="containsBlanks" dxfId="195" priority="189">
      <formula>LEN(TRIM(EI42))=0</formula>
    </cfRule>
  </conditionalFormatting>
  <conditionalFormatting sqref="EI42:EJ42">
    <cfRule type="cellIs" dxfId="194" priority="188" operator="notEqual">
      <formula>115</formula>
    </cfRule>
  </conditionalFormatting>
  <conditionalFormatting sqref="EF45:EG45">
    <cfRule type="containsBlanks" dxfId="193" priority="187">
      <formula>LEN(TRIM(EF45))=0</formula>
    </cfRule>
  </conditionalFormatting>
  <conditionalFormatting sqref="EF45:EG45">
    <cfRule type="cellIs" dxfId="192" priority="186" operator="notEqual">
      <formula>115</formula>
    </cfRule>
  </conditionalFormatting>
  <conditionalFormatting sqref="EI45:EK45">
    <cfRule type="containsBlanks" dxfId="191" priority="185">
      <formula>LEN(TRIM(EI45))=0</formula>
    </cfRule>
  </conditionalFormatting>
  <conditionalFormatting sqref="EI45:EJ45">
    <cfRule type="cellIs" dxfId="190" priority="184" operator="notEqual">
      <formula>115</formula>
    </cfRule>
  </conditionalFormatting>
  <conditionalFormatting sqref="EF48:EG48">
    <cfRule type="containsBlanks" dxfId="189" priority="183">
      <formula>LEN(TRIM(EF48))=0</formula>
    </cfRule>
  </conditionalFormatting>
  <conditionalFormatting sqref="EF48:EG48">
    <cfRule type="cellIs" dxfId="188" priority="182" operator="notEqual">
      <formula>115</formula>
    </cfRule>
  </conditionalFormatting>
  <conditionalFormatting sqref="EI48:EK48">
    <cfRule type="containsBlanks" dxfId="187" priority="181">
      <formula>LEN(TRIM(EI48))=0</formula>
    </cfRule>
  </conditionalFormatting>
  <conditionalFormatting sqref="EI48:EJ48">
    <cfRule type="cellIs" dxfId="186" priority="180" operator="notEqual">
      <formula>115</formula>
    </cfRule>
  </conditionalFormatting>
  <conditionalFormatting sqref="EF51:EG51">
    <cfRule type="containsBlanks" dxfId="185" priority="179">
      <formula>LEN(TRIM(EF51))=0</formula>
    </cfRule>
  </conditionalFormatting>
  <conditionalFormatting sqref="EF51:EG51">
    <cfRule type="cellIs" dxfId="184" priority="178" operator="notEqual">
      <formula>115</formula>
    </cfRule>
  </conditionalFormatting>
  <conditionalFormatting sqref="EI51:EK51">
    <cfRule type="containsBlanks" dxfId="183" priority="177">
      <formula>LEN(TRIM(EI51))=0</formula>
    </cfRule>
  </conditionalFormatting>
  <conditionalFormatting sqref="EI51:EJ51">
    <cfRule type="cellIs" dxfId="182" priority="176" operator="notEqual">
      <formula>115</formula>
    </cfRule>
  </conditionalFormatting>
  <conditionalFormatting sqref="EF54:EG54">
    <cfRule type="containsBlanks" dxfId="181" priority="175">
      <formula>LEN(TRIM(EF54))=0</formula>
    </cfRule>
  </conditionalFormatting>
  <conditionalFormatting sqref="EF54:EG54">
    <cfRule type="cellIs" dxfId="180" priority="174" operator="notEqual">
      <formula>115</formula>
    </cfRule>
  </conditionalFormatting>
  <conditionalFormatting sqref="EI54:EK54">
    <cfRule type="containsBlanks" dxfId="179" priority="173">
      <formula>LEN(TRIM(EI54))=0</formula>
    </cfRule>
  </conditionalFormatting>
  <conditionalFormatting sqref="EI54:EJ54">
    <cfRule type="cellIs" dxfId="178" priority="172" operator="notEqual">
      <formula>115</formula>
    </cfRule>
  </conditionalFormatting>
  <conditionalFormatting sqref="EF57:EG57">
    <cfRule type="containsBlanks" dxfId="177" priority="171">
      <formula>LEN(TRIM(EF57))=0</formula>
    </cfRule>
  </conditionalFormatting>
  <conditionalFormatting sqref="EF57:EG57">
    <cfRule type="cellIs" dxfId="176" priority="170" operator="notEqual">
      <formula>115</formula>
    </cfRule>
  </conditionalFormatting>
  <conditionalFormatting sqref="EI57:EK57">
    <cfRule type="containsBlanks" dxfId="175" priority="169">
      <formula>LEN(TRIM(EI57))=0</formula>
    </cfRule>
  </conditionalFormatting>
  <conditionalFormatting sqref="EI57:EJ57">
    <cfRule type="cellIs" dxfId="174" priority="168" operator="notEqual">
      <formula>115</formula>
    </cfRule>
  </conditionalFormatting>
  <conditionalFormatting sqref="EF60:EG60">
    <cfRule type="containsBlanks" dxfId="173" priority="167">
      <formula>LEN(TRIM(EF60))=0</formula>
    </cfRule>
  </conditionalFormatting>
  <conditionalFormatting sqref="EF60:EG60">
    <cfRule type="cellIs" dxfId="172" priority="166" operator="notEqual">
      <formula>115</formula>
    </cfRule>
  </conditionalFormatting>
  <conditionalFormatting sqref="EI60:EK60">
    <cfRule type="containsBlanks" dxfId="171" priority="165">
      <formula>LEN(TRIM(EI60))=0</formula>
    </cfRule>
  </conditionalFormatting>
  <conditionalFormatting sqref="EI60:EJ60">
    <cfRule type="cellIs" dxfId="170" priority="164" operator="notEqual">
      <formula>115</formula>
    </cfRule>
  </conditionalFormatting>
  <conditionalFormatting sqref="EF63:EG63">
    <cfRule type="containsBlanks" dxfId="169" priority="163">
      <formula>LEN(TRIM(EF63))=0</formula>
    </cfRule>
  </conditionalFormatting>
  <conditionalFormatting sqref="EF63:EG63">
    <cfRule type="cellIs" dxfId="168" priority="162" operator="notEqual">
      <formula>115</formula>
    </cfRule>
  </conditionalFormatting>
  <conditionalFormatting sqref="EI63:EK63">
    <cfRule type="containsBlanks" dxfId="167" priority="161">
      <formula>LEN(TRIM(EI63))=0</formula>
    </cfRule>
  </conditionalFormatting>
  <conditionalFormatting sqref="EI63:EJ63">
    <cfRule type="cellIs" dxfId="166" priority="160" operator="notEqual">
      <formula>115</formula>
    </cfRule>
  </conditionalFormatting>
  <conditionalFormatting sqref="EF66:EG66">
    <cfRule type="containsBlanks" dxfId="165" priority="159">
      <formula>LEN(TRIM(EF66))=0</formula>
    </cfRule>
  </conditionalFormatting>
  <conditionalFormatting sqref="EF66:EG66">
    <cfRule type="cellIs" dxfId="164" priority="158" operator="notEqual">
      <formula>115</formula>
    </cfRule>
  </conditionalFormatting>
  <conditionalFormatting sqref="EI66:EK66">
    <cfRule type="containsBlanks" dxfId="163" priority="157">
      <formula>LEN(TRIM(EI66))=0</formula>
    </cfRule>
  </conditionalFormatting>
  <conditionalFormatting sqref="EI66:EJ66">
    <cfRule type="cellIs" dxfId="162" priority="156" operator="notEqual">
      <formula>115</formula>
    </cfRule>
  </conditionalFormatting>
  <conditionalFormatting sqref="EF69:EG69">
    <cfRule type="containsBlanks" dxfId="161" priority="155">
      <formula>LEN(TRIM(EF69))=0</formula>
    </cfRule>
  </conditionalFormatting>
  <conditionalFormatting sqref="EF69:EG69">
    <cfRule type="cellIs" dxfId="160" priority="154" operator="notEqual">
      <formula>115</formula>
    </cfRule>
  </conditionalFormatting>
  <conditionalFormatting sqref="EI69:EK69">
    <cfRule type="containsBlanks" dxfId="159" priority="153">
      <formula>LEN(TRIM(EI69))=0</formula>
    </cfRule>
  </conditionalFormatting>
  <conditionalFormatting sqref="EI69:EJ69">
    <cfRule type="cellIs" dxfId="158" priority="152" operator="notEqual">
      <formula>115</formula>
    </cfRule>
  </conditionalFormatting>
  <conditionalFormatting sqref="EF72:EG72">
    <cfRule type="containsBlanks" dxfId="157" priority="151">
      <formula>LEN(TRIM(EF72))=0</formula>
    </cfRule>
  </conditionalFormatting>
  <conditionalFormatting sqref="EF72:EG72">
    <cfRule type="cellIs" dxfId="156" priority="150" operator="notEqual">
      <formula>115</formula>
    </cfRule>
  </conditionalFormatting>
  <conditionalFormatting sqref="EI72:EK72">
    <cfRule type="containsBlanks" dxfId="155" priority="149">
      <formula>LEN(TRIM(EI72))=0</formula>
    </cfRule>
  </conditionalFormatting>
  <conditionalFormatting sqref="EI72:EJ72">
    <cfRule type="cellIs" dxfId="154" priority="148" operator="notEqual">
      <formula>115</formula>
    </cfRule>
  </conditionalFormatting>
  <conditionalFormatting sqref="EF75:EG75">
    <cfRule type="containsBlanks" dxfId="153" priority="147">
      <formula>LEN(TRIM(EF75))=0</formula>
    </cfRule>
  </conditionalFormatting>
  <conditionalFormatting sqref="EF75:EG75">
    <cfRule type="cellIs" dxfId="152" priority="146" operator="notEqual">
      <formula>115</formula>
    </cfRule>
  </conditionalFormatting>
  <conditionalFormatting sqref="EI75:EK75">
    <cfRule type="containsBlanks" dxfId="151" priority="145">
      <formula>LEN(TRIM(EI75))=0</formula>
    </cfRule>
  </conditionalFormatting>
  <conditionalFormatting sqref="EI75:EJ75">
    <cfRule type="cellIs" dxfId="150" priority="144" operator="notEqual">
      <formula>115</formula>
    </cfRule>
  </conditionalFormatting>
  <conditionalFormatting sqref="EH8 EH10">
    <cfRule type="containsBlanks" dxfId="149" priority="143">
      <formula>LEN(TRIM(EH8))=0</formula>
    </cfRule>
  </conditionalFormatting>
  <conditionalFormatting sqref="EH13">
    <cfRule type="containsBlanks" dxfId="148" priority="142">
      <formula>LEN(TRIM(EH13))=0</formula>
    </cfRule>
  </conditionalFormatting>
  <conditionalFormatting sqref="EH16">
    <cfRule type="containsBlanks" dxfId="147" priority="141">
      <formula>LEN(TRIM(EH16))=0</formula>
    </cfRule>
  </conditionalFormatting>
  <conditionalFormatting sqref="EH19">
    <cfRule type="containsBlanks" dxfId="146" priority="140">
      <formula>LEN(TRIM(EH19))=0</formula>
    </cfRule>
  </conditionalFormatting>
  <conditionalFormatting sqref="EH22">
    <cfRule type="containsBlanks" dxfId="145" priority="139">
      <formula>LEN(TRIM(EH22))=0</formula>
    </cfRule>
  </conditionalFormatting>
  <conditionalFormatting sqref="EH25">
    <cfRule type="containsBlanks" dxfId="144" priority="138">
      <formula>LEN(TRIM(EH25))=0</formula>
    </cfRule>
  </conditionalFormatting>
  <conditionalFormatting sqref="EH28">
    <cfRule type="containsBlanks" dxfId="143" priority="137">
      <formula>LEN(TRIM(EH28))=0</formula>
    </cfRule>
  </conditionalFormatting>
  <conditionalFormatting sqref="EH31">
    <cfRule type="containsBlanks" dxfId="142" priority="136">
      <formula>LEN(TRIM(EH31))=0</formula>
    </cfRule>
  </conditionalFormatting>
  <conditionalFormatting sqref="EH34">
    <cfRule type="containsBlanks" dxfId="141" priority="135">
      <formula>LEN(TRIM(EH34))=0</formula>
    </cfRule>
  </conditionalFormatting>
  <conditionalFormatting sqref="EH37">
    <cfRule type="containsBlanks" dxfId="140" priority="134">
      <formula>LEN(TRIM(EH37))=0</formula>
    </cfRule>
  </conditionalFormatting>
  <conditionalFormatting sqref="EH40">
    <cfRule type="containsBlanks" dxfId="139" priority="133">
      <formula>LEN(TRIM(EH40))=0</formula>
    </cfRule>
  </conditionalFormatting>
  <conditionalFormatting sqref="EH43">
    <cfRule type="containsBlanks" dxfId="138" priority="132">
      <formula>LEN(TRIM(EH43))=0</formula>
    </cfRule>
  </conditionalFormatting>
  <conditionalFormatting sqref="EH49">
    <cfRule type="containsBlanks" dxfId="137" priority="131">
      <formula>LEN(TRIM(EH49))=0</formula>
    </cfRule>
  </conditionalFormatting>
  <conditionalFormatting sqref="EH46">
    <cfRule type="containsBlanks" dxfId="136" priority="130">
      <formula>LEN(TRIM(EH46))=0</formula>
    </cfRule>
  </conditionalFormatting>
  <conditionalFormatting sqref="EH52">
    <cfRule type="containsBlanks" dxfId="135" priority="129">
      <formula>LEN(TRIM(EH52))=0</formula>
    </cfRule>
  </conditionalFormatting>
  <conditionalFormatting sqref="EH55">
    <cfRule type="containsBlanks" dxfId="134" priority="128">
      <formula>LEN(TRIM(EH55))=0</formula>
    </cfRule>
  </conditionalFormatting>
  <conditionalFormatting sqref="EH58">
    <cfRule type="containsBlanks" dxfId="133" priority="127">
      <formula>LEN(TRIM(EH58))=0</formula>
    </cfRule>
  </conditionalFormatting>
  <conditionalFormatting sqref="EH61">
    <cfRule type="containsBlanks" dxfId="132" priority="126">
      <formula>LEN(TRIM(EH61))=0</formula>
    </cfRule>
  </conditionalFormatting>
  <conditionalFormatting sqref="EH64 EH67 EH70 EH73 EH76">
    <cfRule type="containsBlanks" dxfId="131" priority="125">
      <formula>LEN(TRIM(EH64))=0</formula>
    </cfRule>
  </conditionalFormatting>
  <conditionalFormatting sqref="EH11">
    <cfRule type="containsBlanks" dxfId="130" priority="124">
      <formula>LEN(TRIM(EH11))=0</formula>
    </cfRule>
  </conditionalFormatting>
  <conditionalFormatting sqref="EH14">
    <cfRule type="containsBlanks" dxfId="129" priority="123">
      <formula>LEN(TRIM(EH14))=0</formula>
    </cfRule>
  </conditionalFormatting>
  <conditionalFormatting sqref="EH17">
    <cfRule type="containsBlanks" dxfId="128" priority="122">
      <formula>LEN(TRIM(EH17))=0</formula>
    </cfRule>
  </conditionalFormatting>
  <conditionalFormatting sqref="EH20">
    <cfRule type="containsBlanks" dxfId="127" priority="121">
      <formula>LEN(TRIM(EH20))=0</formula>
    </cfRule>
  </conditionalFormatting>
  <conditionalFormatting sqref="EH23">
    <cfRule type="containsBlanks" dxfId="126" priority="120">
      <formula>LEN(TRIM(EH23))=0</formula>
    </cfRule>
  </conditionalFormatting>
  <conditionalFormatting sqref="EH26">
    <cfRule type="containsBlanks" dxfId="125" priority="119">
      <formula>LEN(TRIM(EH26))=0</formula>
    </cfRule>
  </conditionalFormatting>
  <conditionalFormatting sqref="EH29">
    <cfRule type="containsBlanks" dxfId="124" priority="118">
      <formula>LEN(TRIM(EH29))=0</formula>
    </cfRule>
  </conditionalFormatting>
  <conditionalFormatting sqref="EH32">
    <cfRule type="containsBlanks" dxfId="123" priority="117">
      <formula>LEN(TRIM(EH32))=0</formula>
    </cfRule>
  </conditionalFormatting>
  <conditionalFormatting sqref="EH35">
    <cfRule type="containsBlanks" dxfId="122" priority="116">
      <formula>LEN(TRIM(EH35))=0</formula>
    </cfRule>
  </conditionalFormatting>
  <conditionalFormatting sqref="EH38">
    <cfRule type="containsBlanks" dxfId="121" priority="115">
      <formula>LEN(TRIM(EH38))=0</formula>
    </cfRule>
  </conditionalFormatting>
  <conditionalFormatting sqref="EH41">
    <cfRule type="containsBlanks" dxfId="120" priority="114">
      <formula>LEN(TRIM(EH41))=0</formula>
    </cfRule>
  </conditionalFormatting>
  <conditionalFormatting sqref="EH44">
    <cfRule type="containsBlanks" dxfId="119" priority="113">
      <formula>LEN(TRIM(EH44))=0</formula>
    </cfRule>
  </conditionalFormatting>
  <conditionalFormatting sqref="EH47">
    <cfRule type="containsBlanks" dxfId="118" priority="112">
      <formula>LEN(TRIM(EH47))=0</formula>
    </cfRule>
  </conditionalFormatting>
  <conditionalFormatting sqref="EH50">
    <cfRule type="containsBlanks" dxfId="117" priority="111">
      <formula>LEN(TRIM(EH50))=0</formula>
    </cfRule>
  </conditionalFormatting>
  <conditionalFormatting sqref="EH53">
    <cfRule type="containsBlanks" dxfId="116" priority="110">
      <formula>LEN(TRIM(EH53))=0</formula>
    </cfRule>
  </conditionalFormatting>
  <conditionalFormatting sqref="EH56">
    <cfRule type="containsBlanks" dxfId="115" priority="109">
      <formula>LEN(TRIM(EH56))=0</formula>
    </cfRule>
  </conditionalFormatting>
  <conditionalFormatting sqref="EH59">
    <cfRule type="containsBlanks" dxfId="114" priority="108">
      <formula>LEN(TRIM(EH59))=0</formula>
    </cfRule>
  </conditionalFormatting>
  <conditionalFormatting sqref="EH62">
    <cfRule type="containsBlanks" dxfId="113" priority="107">
      <formula>LEN(TRIM(EH62))=0</formula>
    </cfRule>
  </conditionalFormatting>
  <conditionalFormatting sqref="EH65">
    <cfRule type="containsBlanks" dxfId="112" priority="106">
      <formula>LEN(TRIM(EH65))=0</formula>
    </cfRule>
  </conditionalFormatting>
  <conditionalFormatting sqref="EH68">
    <cfRule type="containsBlanks" dxfId="111" priority="105">
      <formula>LEN(TRIM(EH68))=0</formula>
    </cfRule>
  </conditionalFormatting>
  <conditionalFormatting sqref="EH71">
    <cfRule type="containsBlanks" dxfId="110" priority="104">
      <formula>LEN(TRIM(EH71))=0</formula>
    </cfRule>
  </conditionalFormatting>
  <conditionalFormatting sqref="EH74">
    <cfRule type="containsBlanks" dxfId="109" priority="103">
      <formula>LEN(TRIM(EH74))=0</formula>
    </cfRule>
  </conditionalFormatting>
  <conditionalFormatting sqref="EH9">
    <cfRule type="containsBlanks" dxfId="108" priority="102">
      <formula>LEN(TRIM(EH9))=0</formula>
    </cfRule>
  </conditionalFormatting>
  <conditionalFormatting sqref="EH12">
    <cfRule type="containsBlanks" dxfId="107" priority="101">
      <formula>LEN(TRIM(EH12))=0</formula>
    </cfRule>
  </conditionalFormatting>
  <conditionalFormatting sqref="EH15">
    <cfRule type="containsBlanks" dxfId="106" priority="100">
      <formula>LEN(TRIM(EH15))=0</formula>
    </cfRule>
  </conditionalFormatting>
  <conditionalFormatting sqref="EH18">
    <cfRule type="containsBlanks" dxfId="105" priority="99">
      <formula>LEN(TRIM(EH18))=0</formula>
    </cfRule>
  </conditionalFormatting>
  <conditionalFormatting sqref="EH21">
    <cfRule type="containsBlanks" dxfId="104" priority="98">
      <formula>LEN(TRIM(EH21))=0</formula>
    </cfRule>
  </conditionalFormatting>
  <conditionalFormatting sqref="EH24">
    <cfRule type="containsBlanks" dxfId="103" priority="97">
      <formula>LEN(TRIM(EH24))=0</formula>
    </cfRule>
  </conditionalFormatting>
  <conditionalFormatting sqref="EH27">
    <cfRule type="containsBlanks" dxfId="102" priority="96">
      <formula>LEN(TRIM(EH27))=0</formula>
    </cfRule>
  </conditionalFormatting>
  <conditionalFormatting sqref="EH30">
    <cfRule type="containsBlanks" dxfId="101" priority="95">
      <formula>LEN(TRIM(EH30))=0</formula>
    </cfRule>
  </conditionalFormatting>
  <conditionalFormatting sqref="EH33">
    <cfRule type="containsBlanks" dxfId="100" priority="94">
      <formula>LEN(TRIM(EH33))=0</formula>
    </cfRule>
  </conditionalFormatting>
  <conditionalFormatting sqref="EH36">
    <cfRule type="containsBlanks" dxfId="99" priority="93">
      <formula>LEN(TRIM(EH36))=0</formula>
    </cfRule>
  </conditionalFormatting>
  <conditionalFormatting sqref="EH39">
    <cfRule type="containsBlanks" dxfId="98" priority="92">
      <formula>LEN(TRIM(EH39))=0</formula>
    </cfRule>
  </conditionalFormatting>
  <conditionalFormatting sqref="EH42">
    <cfRule type="containsBlanks" dxfId="97" priority="91">
      <formula>LEN(TRIM(EH42))=0</formula>
    </cfRule>
  </conditionalFormatting>
  <conditionalFormatting sqref="EH45">
    <cfRule type="containsBlanks" dxfId="96" priority="90">
      <formula>LEN(TRIM(EH45))=0</formula>
    </cfRule>
  </conditionalFormatting>
  <conditionalFormatting sqref="EH48">
    <cfRule type="containsBlanks" dxfId="95" priority="89">
      <formula>LEN(TRIM(EH48))=0</formula>
    </cfRule>
  </conditionalFormatting>
  <conditionalFormatting sqref="EH51">
    <cfRule type="containsBlanks" dxfId="94" priority="88">
      <formula>LEN(TRIM(EH51))=0</formula>
    </cfRule>
  </conditionalFormatting>
  <conditionalFormatting sqref="EH54">
    <cfRule type="containsBlanks" dxfId="93" priority="87">
      <formula>LEN(TRIM(EH54))=0</formula>
    </cfRule>
  </conditionalFormatting>
  <conditionalFormatting sqref="EH57">
    <cfRule type="containsBlanks" dxfId="92" priority="86">
      <formula>LEN(TRIM(EH57))=0</formula>
    </cfRule>
  </conditionalFormatting>
  <conditionalFormatting sqref="EH60">
    <cfRule type="containsBlanks" dxfId="91" priority="85">
      <formula>LEN(TRIM(EH60))=0</formula>
    </cfRule>
  </conditionalFormatting>
  <conditionalFormatting sqref="EH63">
    <cfRule type="containsBlanks" dxfId="90" priority="84">
      <formula>LEN(TRIM(EH63))=0</formula>
    </cfRule>
  </conditionalFormatting>
  <conditionalFormatting sqref="EH66">
    <cfRule type="containsBlanks" dxfId="89" priority="83">
      <formula>LEN(TRIM(EH66))=0</formula>
    </cfRule>
  </conditionalFormatting>
  <conditionalFormatting sqref="EH69">
    <cfRule type="containsBlanks" dxfId="88" priority="82">
      <formula>LEN(TRIM(EH69))=0</formula>
    </cfRule>
  </conditionalFormatting>
  <conditionalFormatting sqref="EH72">
    <cfRule type="containsBlanks" dxfId="87" priority="81">
      <formula>LEN(TRIM(EH72))=0</formula>
    </cfRule>
  </conditionalFormatting>
  <conditionalFormatting sqref="EH75">
    <cfRule type="containsBlanks" dxfId="86" priority="80">
      <formula>LEN(TRIM(EH75))=0</formula>
    </cfRule>
  </conditionalFormatting>
  <conditionalFormatting sqref="DD5:DI5">
    <cfRule type="duplicateValues" dxfId="85" priority="73"/>
  </conditionalFormatting>
  <conditionalFormatting sqref="DJ5">
    <cfRule type="duplicateValues" dxfId="84" priority="72"/>
  </conditionalFormatting>
  <conditionalFormatting sqref="DR5:DW5">
    <cfRule type="duplicateValues" dxfId="83" priority="71"/>
  </conditionalFormatting>
  <conditionalFormatting sqref="DX5">
    <cfRule type="duplicateValues" dxfId="82" priority="70"/>
  </conditionalFormatting>
  <conditionalFormatting sqref="EF5:EK5">
    <cfRule type="duplicateValues" dxfId="81" priority="69"/>
  </conditionalFormatting>
  <conditionalFormatting sqref="EL5">
    <cfRule type="duplicateValues" dxfId="80" priority="68"/>
  </conditionalFormatting>
  <conditionalFormatting sqref="CX11">
    <cfRule type="containsBlanks" dxfId="79" priority="64">
      <formula>LEN(TRIM(CX11))=0</formula>
    </cfRule>
  </conditionalFormatting>
  <conditionalFormatting sqref="CX14">
    <cfRule type="containsBlanks" dxfId="78" priority="63">
      <formula>LEN(TRIM(CX14))=0</formula>
    </cfRule>
  </conditionalFormatting>
  <conditionalFormatting sqref="CX17">
    <cfRule type="containsBlanks" dxfId="77" priority="62">
      <formula>LEN(TRIM(CX17))=0</formula>
    </cfRule>
  </conditionalFormatting>
  <conditionalFormatting sqref="CX20">
    <cfRule type="containsBlanks" dxfId="76" priority="61">
      <formula>LEN(TRIM(CX20))=0</formula>
    </cfRule>
  </conditionalFormatting>
  <conditionalFormatting sqref="CZ74:DA74 CZ71:DA71 CZ68:DA68 CZ65:DA65 CZ62:DA62 CZ59:DA59 CZ56:DA56 CZ53:DA53 CZ50:DA50 CZ47:DA47 CZ44:DA44 CZ41:DA41 CZ38:DA38 CZ35:DA35 CZ32:DA32 CZ29:DA29 CZ26:DA26 CZ23:DA23 CZ20:DA20 CZ17:DA17 CZ14:DA14 CZ11:DA11">
    <cfRule type="containsBlanks" dxfId="75" priority="60">
      <formula>LEN(TRIM(CZ11))=0</formula>
    </cfRule>
  </conditionalFormatting>
  <conditionalFormatting sqref="DD11">
    <cfRule type="containsBlanks" dxfId="74" priority="57">
      <formula>LEN(TRIM(DD11))=0</formula>
    </cfRule>
  </conditionalFormatting>
  <conditionalFormatting sqref="DD74:DE74 DD71:DE71 DD68:DE68 DD65:DE65 DD62:DE62 DD59:DE59 DD56:DE56 DD53:DE53 DD50:DE50 DD47:DE47 DD44:DE44 DD41:DE41 DD38:DE38 DD35:DE35 DD32:DE32 DD29:DE29 DD26:DE26 DD23:DE23 DD20:DE20 DD17:DE17 DD14:DE14 DE11">
    <cfRule type="containsBlanks" dxfId="73" priority="55">
      <formula>LEN(TRIM(DD11))=0</formula>
    </cfRule>
  </conditionalFormatting>
  <conditionalFormatting sqref="DG74:DH74 DG71:DH71 DG68:DH68 DG65:DH65 DG62:DH62 DG59:DH59 DG56:DH56 DG53:DH53 DG50:DH50 DG47:DH47 DG44:DH44 DG41:DH41 DG38:DH38 DG35:DH35 DG32:DH32 DG29:DH29 DG26:DH26 DG23:DH23 DG20:DH20 DG17:DH17 DG14:DH14 DG11:DH11">
    <cfRule type="containsBlanks" dxfId="72" priority="51">
      <formula>LEN(TRIM(DG11))=0</formula>
    </cfRule>
  </conditionalFormatting>
  <conditionalFormatting sqref="DN74:DO74 DK74:DL74 DK71:DL71 DN71:DO71 DN68:DO68 DK68:DL68 DK65:DL65 DN65:DO65 DN62:DO62 DK62:DL62 DK59:DL59 DN59:DO59 DN56:DO56 DK56:DL56 DK53:DL53 DN53:DO53 DN50:DO50 DK50:DL50 DN47:DO47 DK47:DL47 DK44:DL44 DN44:DO44 DN41:DO41 DK41:DL41 DK38:DL38 DN38:DO38 DN35:DO35 DK35:DL35 DN32:DO32 DK32:DL32 DN11:DO11 DN14:DO14 DN17:DO17 DN20:DO20 DN23:DO23 DN26:DO26 DN29:DO29 DK29:DL29 DK26:DL26 DK23:DL23 DK20:DL20 DK17:DL17 DK14:DL14 DK11:DL11">
    <cfRule type="containsBlanks" dxfId="71" priority="47">
      <formula>LEN(TRIM(DK11))=0</formula>
    </cfRule>
  </conditionalFormatting>
  <conditionalFormatting sqref="DU74:DV74 DR74:DS74 DU71:DV71 DR71:DS71 DU68:DV68 DR68:DS68 DR65:DS65 DU65:DV65 DU62:DV62 DR62:DS62 DU59:DV59 DR59:DS59 DU56:DV56 DR56:DS56 DU53:DV53 DR53:DS53 DU50:DV50 DR50:DS50 DU47:DV47 DR47:DS47 DU44:DV44 DR44:DS44 DU41:DV41 DR41:DS41 DU38:DV38 DR38:DS38 DU35:DV35 DR35:DS35 DR32:DS32 DU32:DV32 DU29:DV29 DR29:DS29 DU26:DV26 DR26:DS26 DU23:DV23 DR23:DS23 DU20:DV20 DR20:DS20 DU17:DV17 DR17:DS17 DU14:DV14 DR14:DS14 DU11:DV11 DR11:DS11">
    <cfRule type="containsBlanks" dxfId="70" priority="42">
      <formula>LEN(TRIM(DR11))=0</formula>
    </cfRule>
  </conditionalFormatting>
  <conditionalFormatting sqref="DY74:DZ74 EB74:EC74 EB71:EC71 DY71:DZ71 DY68:DZ68 EB68:EC68 EB65:EC65 DY65:DZ65 DY62:DZ62 EB62:EC62 EB59:EC59 DY59:DZ59 DY56:DZ56 EB56:EC56 EB53:EC53 DY53:DZ53 EB50:EC50 DY50:DZ50 EB47:EC47 DY47:DZ47 DY44:DZ44 EB44:EC44 EB41:EC41 DY41:DZ41 DY38:DZ38 EB38:EC38 EB35:EC35 DY35:DZ35 EB32:EC32 DY32:DZ32 EB29:EC29 DY29:DZ29 EB26:EC26 DY26:DZ26 DY23:DZ23 EB23:EC23 EB20:EC20 DY20:DZ20 DY17:DZ17 EB17:EC17 EB14:EC14 DY14:DZ14 EB11:EC11 DY11:DZ11">
    <cfRule type="containsBlanks" dxfId="69" priority="39">
      <formula>LEN(TRIM(DY11))=0</formula>
    </cfRule>
  </conditionalFormatting>
  <conditionalFormatting sqref="EI74:EJ74 EF74:EG74 EI71:EJ71 EF71:EG71 EI68:EJ68 EF68:EG68 EI65:EJ65 EF65:EG65 EI62:EJ62 EF62:EG62 EI59:EJ59 EF59:EG59 EI56:EJ56 EF56:EG56 EI53:EJ53 EF53:EG53 EI50:EJ50 EF50:EG50 EI47:EJ47 EF47:EG47 EI44:EJ44 EF44:EG44 EI41:EJ41 EF41:EG41 EI38:EJ38 EF38:EG38 EI35:EJ35 EF35:EG35 EI32:EJ32 EF32:EG32 EI29:EJ29 EF29:EG29 EI26:EJ26 EF26:EG26 EI23:EJ23 EF23:EG23 EI20:EJ20 EF20:EG20 EI17:EJ17 EF17:EG17 EI14:EJ14 EF14:EG14 EI11:EJ11 EF11:EG11">
    <cfRule type="containsBlanks" dxfId="68" priority="36">
      <formula>LEN(TRIM(EF11))=0</formula>
    </cfRule>
  </conditionalFormatting>
  <conditionalFormatting sqref="AZ74 AZ71 AZ68 AZ65 AZ62 AZ59 AZ56 AZ53 AZ50 AZ47 AZ44 AZ41 AZ38 AZ35 AZ32 AZ29 AZ26 AZ23 AZ20 AZ17 AZ14 AZ11">
    <cfRule type="containsBlanks" dxfId="67" priority="24">
      <formula>LEN(TRIM(AZ11))=0</formula>
    </cfRule>
  </conditionalFormatting>
  <conditionalFormatting sqref="BA74 BA71 BA68 BA65 BA62 BA59 BA56 BA53 BA50 BA47 BA44 BA41 BA38 BA35 BA32 BA29 BA26 BA23 BA20 BA17 BA14 BA11">
    <cfRule type="containsBlanks" dxfId="66" priority="22">
      <formula>LEN(TRIM(BA11))=0</formula>
    </cfRule>
  </conditionalFormatting>
  <conditionalFormatting sqref="BC74:BD74 BC71:BD71 BC68:BD68 BC65:BD65 BC62:BD62 BC59:BD59 BC56:BD56 BC53:BD53 BC50:BD50 BC47:BD47 BC44:BD44 BC41:BD41 BC38:BD38 BC35:BD35 BC32:BD32 BC29:BD29 BC26:BD26 BC23:BD23 BC20:BD20 BC17:BD17 BC14:BD14 BC11:BD11">
    <cfRule type="containsBlanks" dxfId="65" priority="19">
      <formula>LEN(TRIM(BC11))=0</formula>
    </cfRule>
  </conditionalFormatting>
  <conditionalFormatting sqref="BG74:BH74 BG71:BH71 BG68:BH68 BG65:BH65 BG62:BH62 BG59:BH59 BG56:BH56 BG53:BH53 BG50:BH50 BG47:BH47 BG44:BH44 BG41:BH41 BG38:BH38 BG35:BH35 BG32:BH32 BG29:BH29 BG26:BH26 BG23:BH23 BG20:BH20 BG17:BH17 BG14:BH14 BG11:BH11">
    <cfRule type="containsBlanks" dxfId="64" priority="16">
      <formula>LEN(TRIM(BG11))=0</formula>
    </cfRule>
  </conditionalFormatting>
  <conditionalFormatting sqref="BJ74:BK74 BJ71:BK71 BJ68:BK68 BJ65:BK65 BJ62:BK62 BJ59:BK59 BJ56:BK56 BJ53:BK53 BJ50:BK50 BJ47:BK47 BJ44:BK44 BJ41:BK41 BJ38:BK38 BJ35:BK35 BJ32:BK32 BJ29:BK29 BJ26:BK26 BJ23:BK23 BJ20:BK20 BJ17:BK17 BJ14:BK14 BJ11:BK11">
    <cfRule type="containsBlanks" dxfId="63" priority="11">
      <formula>LEN(TRIM(BJ11))=0</formula>
    </cfRule>
  </conditionalFormatting>
  <conditionalFormatting sqref="BN74:BO74 BN71:BO71 BN68:BO68 BN65:BO65 BN62:BO62 BN59:BO59 BN56:BO56 BN53:BO53 BN50:BO50 BN47:BO47 BN44:BO44 BN41:BO41 BN38:BO38 BN35:BO35 BN32:BO32 BN29:BO29 BN26:BO26 BN23:BO23 BN20:BO20 BN17:BO17 BN14:BO14 BN11:BO11">
    <cfRule type="containsBlanks" dxfId="62" priority="9">
      <formula>LEN(TRIM(BN11))=0</formula>
    </cfRule>
  </conditionalFormatting>
  <conditionalFormatting sqref="BQ74:BR74 BQ71:BR71 BQ68:BR68 BQ65:BR65 BQ62:BR62 BQ59:BR59 BQ56:BR56 BQ53:BR53 BQ50:BR50 BQ47:BR47 BQ44:BR44 BQ41:BR41 BQ38:BR38 BQ35:BR35 BQ32:BR32 BQ29:BR29 BQ26:BR26 BQ23:BR23 BQ20:BR20 BQ17:BR17 BQ14:BR14 BQ11:BR11">
    <cfRule type="containsBlanks" dxfId="61" priority="6">
      <formula>LEN(TRIM(BQ11))=0</formula>
    </cfRule>
  </conditionalFormatting>
  <conditionalFormatting sqref="BU74:BV74 BU71:BV71 BU68:BV68 BU65:BV65 BU62:BV62 BU59:BV59 BU56:BV56 BU53:BV53 BU50:BV50 BU47:BV47 BU44:BV44 BU41:BV41 BU38:BV38 BU35:BV35 BU32:BV32 BU29:BV29 BU26:BV26 BU23:BV23 BU20:BV20 BU17:BV17 BU14:BV14 BU11:BV11">
    <cfRule type="containsBlanks" dxfId="60" priority="4">
      <formula>LEN(TRIM(BU11))=0</formula>
    </cfRule>
  </conditionalFormatting>
  <conditionalFormatting sqref="BX74:BY74 BX71:BY71 BX68:BY68 BX65:BY65 BX62:BY62 BX59:BY59 BX56:BY56 BX53:BY53 BX50:BY50 BX47:BY47 BX44:BY44 BX41:BY41 BX38:BY38 BX35:BY35 BX32:BY32 BX29:BY29 BX26:BY26 BX23:BY23 BX20:BY20 BX17:BY17 BX14:BY14 BX11:BY11">
    <cfRule type="containsBlanks" dxfId="59" priority="1">
      <formula>LEN(TRIM(BX11))=0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184" operator="greaterThan" id="{987CFC54-EA4D-4372-A12D-39A8183CDF75}">
            <xm:f>'Liste école &amp; synthèse'!J$6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C8:D8 F8:G8 C11:D11 F11:G11 C14:D14 F14:G14 C17:D17 F17:G17 C20:D20 F20:G20 C23:D23 F23:G23 C26:D26 F26:G26 C29:D29 F29:G29 C32:D32 F32:G32 C35:D35 F35:G35 C38:D38 F38:G38 C41:D41 F41:G41 C44:D44 F44:G44 C47:D47 F47:G47 C50:D50 F50:G50 C53:D53 F53:G53 C56:D56 F56:G56 C59:D59 F59:G59 C62:D62 F62:G62 C65:D65 F65:G65 C68:D68 F68:G68 C71:D71 F71:G71 C74:D74 F74:G74</xm:sqref>
        </x14:conditionalFormatting>
        <x14:conditionalFormatting xmlns:xm="http://schemas.microsoft.com/office/excel/2006/main">
          <x14:cfRule type="cellIs" priority="5182" operator="greaterThan" id="{87D71AD0-A84D-4BA8-9507-16A9EC27391D}">
            <xm:f>'Liste école &amp; synthèse'!J$7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J8:K8 M8:N8 J11:K11 M11:N11 J14:K14 M14:N14 J17:K17 M17:N17 J20:K20 M20:N20 J23:K23 M23:N23 J26:K26 M26:N26 J29:K29 M29:N29 J32:K32 M32:N32 J35:K35 M35:N35 J38:K38 M38:N38 J41:K41 M41:N41 J44:K44 M44:N44 J47:K47 M47:N47 J50:K50 M50:N50 J53:K53 M53:N53 J56:K56 M56:N56 J59:K59 M59:N59 J62:K62 M62:N62 J65:K65 M65:N65 J68:K68 M68:N68 J71:K71 M71:N71 J74:K74 M74:N74</xm:sqref>
        </x14:conditionalFormatting>
        <x14:conditionalFormatting xmlns:xm="http://schemas.microsoft.com/office/excel/2006/main">
          <x14:cfRule type="cellIs" priority="5180" operator="greaterThan" id="{C06069B0-6654-415D-AB3F-32DC7C9BED55}">
            <xm:f>'Liste école &amp; synthèse'!J$8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Q8:R8 T8:U8 Q11:R11 T11:U11 Q14:R14 T14:U14 Q17:R17 T17:U17 Q20:R20 T20:U20 Q23:R23 T23:U23 Q26:R26 T26:U26 Q29:R29 T29:U29 Q32:R32 T32:U32 Q35:R35 T35:U35 Q38:R38 T38:U38 Q41:R41 T41:U41 Q44:R44 T44:U44 Q47:R47 T47:U47 Q50:R50 T50:U50 Q53:R53 T53:U53 Q56:R56 T56:U56 Q59:R59 T59:U59 Q62:R62 T62:U62 Q65:R65 T65:U65 Q68:R68 T68:U68 Q71:R71 T71:U71 Q74:R74 T74:U74</xm:sqref>
        </x14:conditionalFormatting>
        <x14:conditionalFormatting xmlns:xm="http://schemas.microsoft.com/office/excel/2006/main">
          <x14:cfRule type="cellIs" priority="5178" operator="greaterThan" id="{D60842C7-1DA1-4D28-B7F3-8DDB8D52C1AD}">
            <xm:f>'Liste école &amp; synthèse'!J$9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X8:Y8 AA8:AB8 X11:Y11 AA11:AB11 X14:Y14 AA14:AB14 X17:Y17 AA17:AB17 X20:Y20 AA20:AB20 X23:Y23 AA23:AB23 X26:Y26 AA26:AB26 X29:Y29 AA29:AB29 X32:Y32 AA32:AB32 X35:Y35 AA35:AB35 X38:Y38 AA38:AB38 X41:Y41 AA41:AB41 X44:Y44 AA44:AB44 X47:Y47 AA47:AB47 X50:Y50 AA50:AB50 X53:Y53 AA53:AB53 X56:Y56 AA56:AB56 X59:Y59 AA59:AB59 X62:Y62 AA62:AB62 X65:Y65 AA65:AB65 X68:Y68 AA68:AB68 X71:Y71 AA71:AB71 X74:Y74 AA74:AB74</xm:sqref>
        </x14:conditionalFormatting>
        <x14:conditionalFormatting xmlns:xm="http://schemas.microsoft.com/office/excel/2006/main">
          <x14:cfRule type="cellIs" priority="5176" operator="greaterThan" id="{3DA08D4F-ADBC-4A0A-83F1-7AD4061323C4}">
            <xm:f>'Liste école &amp; synthèse'!J$10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AE8:AF8 AH8:AI8 AE11:AF11 AH11:AI11 AE14:AF14 AH14:AI14 AE17:AF17 AH17:AI17 AE20:AF20 AH20:AI20 AE23:AF23 AH23:AI23 AE26:AF26 AH26:AI26 AE29:AF29 AH29:AI29 AE32:AF32 AH32:AI32 AE35:AF35 AH35:AI35 AE38:AF38 AH38:AI38 AE41:AF41 AH41:AI41 AE44:AF44 AH44:AI44 AE47:AF47 AH47:AI47 AE50:AF50 AH50:AI50 AE53:AF53 AH53:AI53 AE56:AF56 AH56:AI56 AE59:AF59 AH59:AI59 AE62:AF62 AH62:AI62 AE65:AF65 AH65:AI65 AE68:AF68 AH68:AI68 AE71:AF71 AH71:AI71 AE74:AF74 AH74:AI74</xm:sqref>
        </x14:conditionalFormatting>
        <x14:conditionalFormatting xmlns:xm="http://schemas.microsoft.com/office/excel/2006/main">
          <x14:cfRule type="cellIs" priority="5174" operator="greaterThan" id="{328AB5A1-B110-4BB7-88D4-076CBC3AA691}">
            <xm:f>'Liste école &amp; synthèse'!J$11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AL8:AM8 AO8:AP8 AL11:AM11 AO11:AP11 AL14:AM14 AO14:AP14 AL17:AM17 AO17:AP17 AL20:AM20 AO20:AP20 AL23:AM23 AO23:AP23 AL26:AM26 AO26:AP26 AL29:AM29 AO29:AP29 AL32:AM32 AO32:AP32 AL35:AM35 AO35:AP35 AL38:AM38 AO38:AP38 AL41:AM41 AO41:AP41 AL44:AM44 AO44:AP44 AL47:AM47 AO47:AP47 AL50:AM50 AO50:AP50 AL53:AM53 AO53:AP53 AL56:AM56 AO56:AP56 AL59:AM59 AO59:AP59 AL62:AM62 AO62:AP62 AL65:AM65 AO65:AP65 AL68:AM68 AO68:AP68 AL71:AM71 AO71:AP71 AL74:AM74 AO74:AP74</xm:sqref>
        </x14:conditionalFormatting>
        <x14:conditionalFormatting xmlns:xm="http://schemas.microsoft.com/office/excel/2006/main">
          <x14:cfRule type="cellIs" priority="5172" operator="greaterThan" id="{692DB4A2-D72D-4FB2-9F29-E5C4D6AD0C47}">
            <xm:f>'Liste école &amp; synthèse'!J$12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AS8:AT8 AV8:AW8 AS11:AT11 AV11:AW11 AS14:AT14 AV14:AW14 AS17:AT17 AV17:AW17 AS20:AT20 AV20:AW20 AS23:AT23 AV23:AW23 AS26:AT26 AV26:AW26 AS29:AT29 AV29:AW29 AS32:AT32 AV32:AW32 AS35:AT35 AV35:AW35 AS38:AT38 AV38:AW38 AS41:AT41 AV41:AW41 AS44:AT44 AV44:AW44 AS47:AT47 AV47:AW47 AS50:AT50 AV50:AW50 AS53:AT53 AV53:AW53 AS56:AT56 AV56:AW56 AS59:AT59 AV59:AW59 AS62:AT62 AV62:AW62 AS65:AT65 AV65:AW65 AS68:AT68 AV68:AW68 AS71:AT71 AV71:AW71 AS74:AT74 AV74:AW74</xm:sqref>
        </x14:conditionalFormatting>
        <x14:conditionalFormatting xmlns:xm="http://schemas.microsoft.com/office/excel/2006/main">
          <x14:cfRule type="cellIs" priority="5161" operator="greaterThan" id="{6FBD8B6C-D15E-40CD-8708-10EC3F1462E5}">
            <xm:f>'Liste école &amp; synthèse'!J$17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CB8:CC8 CE8:CF8 CB11:CC11 CE11:CF11 CB14:CC14 CE14:CF14 CB17:CC17 CE17:CF17 CB20:CC20 CE20:CF20 CB23:CC23 CE23:CF23 CB26:CC26 CE26:CF26 CB29:CC29 CE29:CF29 CB32:CC32 CE32:CF32 CB35:CC35 CE35:CF35 CB38:CC38 CE38:CF38 CB41:CC41 CE41:CF41 CB44:CC44 CE44:CF44 CB47:CC47 CE47:CF47 CB50:CC50 CE50:CF50 CB53:CC53 CE53:CF53 CB56:CC56 CE56:CF56 CB59:CC59 CE59:CF59 CB62:CC62 CE62:CF62 CB65:CC65 CE65:CF65 CB68:CC68 CE68:CF68 CB71:CC71 CE71:CF71 CB74:CC74 CE74:CF74</xm:sqref>
        </x14:conditionalFormatting>
        <x14:conditionalFormatting xmlns:xm="http://schemas.microsoft.com/office/excel/2006/main">
          <x14:cfRule type="cellIs" priority="5159" operator="greaterThan" id="{D3C61FF6-ECFB-4A7E-AE2F-5E8180DFFA30}">
            <xm:f>'Liste école &amp; synthèse'!J$18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CI8:CJ8 CL8:CM8 CI11:CJ11 CL11:CM11 CI14:CJ14 CL14:CM14 CI17:CJ17 CL17:CM17 CI20:CJ20 CL20:CM20 CI23:CJ23 CL23:CM23 CI26:CJ26 CL26:CM26 CI29:CJ29 CL29:CM29 CI32:CJ32 CL32:CM32 CI35:CJ35 CL35:CM35 CI38:CJ38 CL38:CM38 CI41:CJ41 CL41:CM41 CI44:CJ44 CL44:CM44 CI47:CJ47 CL47:CM47 CI50:CJ50 CL50:CM50 CI53:CJ53 CL53:CM53 CI56:CJ56 CL56:CM56 CI59:CJ59 CL59:CM59 CI62:CJ62 CL62:CM62 CI65:CJ65 CL65:CM65 CI68:CJ68 CL68:CM68 CI71:CJ71 CL71:CM71 CI74:CJ74 CL74:CM74</xm:sqref>
        </x14:conditionalFormatting>
        <x14:conditionalFormatting xmlns:xm="http://schemas.microsoft.com/office/excel/2006/main">
          <x14:cfRule type="cellIs" priority="5157" operator="greaterThan" id="{AAB02B01-A343-4F74-853B-85BF5E3098E1}">
            <xm:f>'Liste école &amp; synthèse'!J$19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CP8:CQ8 CS8:CT8 CP11:CQ11 CS11:CT11 CP14:CQ14 CS14:CT14 CP17:CQ17 CS17:CT17 CP20:CQ20 CS20:CT20 CP23:CQ23 CS23:CT23 CP26:CQ26 CS26:CT26 CP29:CQ29 CS29:CT29 CP32:CQ32 CS32:CT32 CP35:CQ35 CS35:CT35 CP38:CQ38 CS38:CT38 CP41:CQ41 CS41:CT41 CP44:CQ44 CS44:CT44 CP47:CQ47 CS47:CT47 CP50:CQ50 CS50:CT50 CP53:CQ53 CS53:CT53 CP56:CQ56 CS56:CT56 CP59:CQ59 CS59:CT59 CP62:CQ62 CS62:CT62 CP65:CQ65 CS65:CT65 CP68:CQ68 CS68:CT68 CP71:CQ71 CS71:CT71 CP74:CQ74 CS74:CT74</xm:sqref>
        </x14:conditionalFormatting>
        <x14:conditionalFormatting xmlns:xm="http://schemas.microsoft.com/office/excel/2006/main">
          <x14:cfRule type="cellIs" priority="23132" operator="greaterThan" id="{C02ACDF7-7B0E-4EB5-966E-E02CF7976044}">
            <xm:f>'Liste école &amp; synthèse'!$J15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BQ8:BR8</xm:sqref>
        </x14:conditionalFormatting>
        <x14:conditionalFormatting xmlns:xm="http://schemas.microsoft.com/office/excel/2006/main">
          <x14:cfRule type="cellIs" priority="23494" operator="greaterThan" id="{C02ACDF7-7B0E-4EB5-966E-E02CF7976044}">
            <xm:f>'Liste école &amp; synthèse'!$J16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BX8:BY8</xm:sqref>
        </x14:conditionalFormatting>
        <x14:conditionalFormatting xmlns:xm="http://schemas.microsoft.com/office/excel/2006/main">
          <x14:cfRule type="cellIs" priority="66" operator="greaterThan" id="{BA4F19E3-64A6-48BE-906E-FC3266118A7B}">
            <xm:f>'Liste école &amp; synthèse'!J$20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CW8:CX8 CW11:CX11 CW14:CX14 CW17:CX17 CW20:CX20 CW23:CX23 CW26:CX26 CW29:CX29 CW32:CX32 CW35:CX35 CW38:CX38 CW41:CX41 CW44:CX44 CW47:CX47 CW50:CX50 CW53:CX53 CW56:CX56 CW59:CX59 CW62:CX62 CW65:CX65 CW68:CX68 CW71:CX71 CW74:CX74 CZ8:DA8 CZ74:DA74 CZ71:DA71 CZ68:DA68 CZ65:DA65 CZ62:DA62 CZ59:DA59 CZ56:DA56 CZ53:DA53 CZ50:DA50 CZ47:DA47 CZ44:DA44 CZ41:DA41 CZ38:DA38 CZ35:DA35 CZ32:DA32 CZ29:DA29 CZ26:DA26 CZ23:DA23 CZ20:DA20 CZ17:DA17 CZ14:DA14 CZ11:DA11</xm:sqref>
        </x14:conditionalFormatting>
        <x14:conditionalFormatting xmlns:xm="http://schemas.microsoft.com/office/excel/2006/main">
          <x14:cfRule type="cellIs" priority="58" operator="greaterThan" id="{1D184E00-32AB-496D-8633-8C3ED9594B41}">
            <xm:f>'Liste école &amp; synthèse'!J$21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DD8:DE8 DD74:DE74 DD71:DE71 DD68:DE68 DD65:DE65 DD62:DE62 DD59:DE59 DD56:DE56 DD53:DE53 DD50:DE50 DD47:DE47 DD44:DE44 DD41:DE41 DD38:DE38 DD35:DE35 DD32:DE32 DD29:DE29 DD26:DE26 DD23:DE23 DD20:DE20 DD17:DE17 DD14:DE14 DD11:DE11 DG8:DH8 DG74:DH74 DG71:DH71 DG68:DH68 DG65:DH65 DG62:DH62 DG59:DH59 DG56:DH56 DG53:DH53 DG50:DH50 DG47:DH47 DG44:DH44 DG41:DH41 DG38:DH38 DG35:DH35 DG32:DH32 DG29:DH29 DG26:DH26 DG23:DH23 DG20:DH20 DG17:DH17 DG14:DH14 DG11:DH11</xm:sqref>
        </x14:conditionalFormatting>
        <x14:conditionalFormatting xmlns:xm="http://schemas.microsoft.com/office/excel/2006/main">
          <x14:cfRule type="cellIs" priority="48" operator="greaterThan" id="{F708F0B2-D566-4DB2-8F2B-C2F7F621E431}">
            <xm:f>'Liste école &amp; synthèse'!J$22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DK8:DL8 DN74:DO74 DK74:DL74 DK71:DL71 DN71:DO71 DN68:DO68 DK68:DL68 DK65:DL65 DN65:DO65 DN62:DO62 DK62:DL62 DK59:DL59 DN59:DO59 DN56:DO56 DK56:DL56 DK53:DL53 DN53:DO53 DN50:DO50 DK50:DL50 DN47:DO47 DK47:DL47 DK44:DL44 DN44:DO44 DN41:DO41 DK41:DL41 DK38:DL38 DN38:DO38 DN35:DO35 DK35:DL35 DN32:DO32 DK32:DL32 DN8:DO8 DN11:DO11 DN14:DO14 DN17:DO17 DN20:DO20 DN23:DO23 DN26:DO26 DN29:DO29 DK29:DL29 DK26:DL26 DK23:DL23 DK20:DL20 DK17:DL17 DK14:DL14 DK11:DL11</xm:sqref>
        </x14:conditionalFormatting>
        <x14:conditionalFormatting xmlns:xm="http://schemas.microsoft.com/office/excel/2006/main">
          <x14:cfRule type="cellIs" priority="45" operator="greaterThan" id="{D1AC7D04-258A-47DD-9975-FC22A53E3C3B}">
            <xm:f>'Liste école &amp; synthèse'!J$23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DR8:DS8 DU74:DV74 DR74:DS74 DU71:DV71 DR71:DS71 DU68:DV68 DR68:DS68 DR65:DS65 DU65:DV65 DU62:DV62 DR62:DS62 DU59:DV59 DR59:DS59 DU56:DV56 DR56:DS56 DU53:DV53 DR53:DS53 DU50:DV50 DR50:DS50 DU47:DV47 DR47:DS47 DU44:DV44 DR44:DS44 DU41:DV41 DR41:DS41 DU38:DV38 DR38:DS38 DU35:DV35 DR35:DS35 DR32:DS32 DU32:DV32 DU29:DV29 DR29:DS29 DU26:DV26 DR26:DS26 DU23:DV23 DR23:DS23 DU20:DV20 DR20:DS20 DU17:DV17 DR17:DS17 DU14:DV14 DR14:DS14 DU11:DV11 DR11:DS11 DU8:DV8</xm:sqref>
        </x14:conditionalFormatting>
        <x14:conditionalFormatting xmlns:xm="http://schemas.microsoft.com/office/excel/2006/main">
          <x14:cfRule type="cellIs" priority="41" operator="greaterThan" id="{EC6A188B-5C0F-4960-BA79-C13F838A9967}">
            <xm:f>'Liste école &amp; synthèse'!J$24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DY8:DZ8 DY74:DZ74 EB74:EC74 EB71:EC71 DY71:DZ71 DY68:DZ68 EB68:EC68 EB65:EC65 DY65:DZ65 DY62:DZ62 EB62:EC62 EB59:EC59 DY59:DZ59 DY56:DZ56 EB56:EC56 EB53:EC53 DY53:DZ53 EB50:EC50 DY50:DZ50 EB47:EC47 DY47:DZ47 DY44:DZ44 EB44:EC44 EB41:EC41 DY41:DZ41 DY38:DZ38 EB38:EC38 EB35:EC35 DY35:DZ35 EB32:EC32 DY32:DZ32 EB29:EC29 DY29:DZ29 EB26:EC26 DY26:DZ26 DY23:DZ23 EB23:EC23 EB20:EC20 DY20:DZ20 DY17:DZ17 EB17:EC17 EB14:EC14 DY14:DZ14 EB11:EC11 DY11:DZ11 EB8:EC8</xm:sqref>
        </x14:conditionalFormatting>
        <x14:conditionalFormatting xmlns:xm="http://schemas.microsoft.com/office/excel/2006/main">
          <x14:cfRule type="cellIs" priority="38" operator="greaterThan" id="{C7BB59A1-1DDE-4247-9374-306B969613FE}">
            <xm:f>'Liste école &amp; synthèse'!J$25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EF8:EG8 EI74:EJ74 EF74:EG74 EI71:EJ71 EF71:EG71 EI68:EJ68 EF68:EG68 EI65:EJ65 EF65:EG65 EI62:EJ62 EF62:EG62 EI59:EJ59 EF59:EG59 EI56:EJ56 EF56:EG56 EI53:EJ53 EF53:EG53 EI50:EJ50 EF50:EG50 EI47:EJ47 EF47:EG47 EI44:EJ44 EF44:EG44 EI41:EJ41 EF41:EG41 EI38:EJ38 EF38:EG38 EI35:EJ35 EF35:EG35 EI32:EJ32 EF32:EG32 EI29:EJ29 EF29:EG29 EI26:EJ26 EF26:EG26 EI23:EJ23 EF23:EG23 EI20:EJ20 EF20:EG20 EI17:EJ17 EF17:EG17 EI14:EJ14 EF14:EG14 EI11:EJ11 EF11:EG11 EI8:EJ8</xm:sqref>
        </x14:conditionalFormatting>
        <x14:conditionalFormatting xmlns:xm="http://schemas.microsoft.com/office/excel/2006/main">
          <x14:cfRule type="cellIs" priority="27" operator="greaterThan" id="{70E58885-4FC4-4CC0-810C-849B1D5AC47E}">
            <xm:f>'Liste école &amp; synthèse'!J$13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AZ8:BA8 AZ74:BA74 AZ71:BA71 AZ68:BA68 AZ65:BA65 AZ62:BA62 AZ59:BA59 AZ56:BA56 AZ53:BA53 AZ50:BA50 AZ47:BA47 AZ44:BA44 AZ41:BA41 AZ38:BA38 AZ35:BA35 AZ32:BA32 AZ29:BA29 AZ26:BA26 AZ23:BA23 AZ20:BA20 AZ17:BA17 AZ14:BA14 AZ11:BA11 BC8:BD8 BC74:BD74 BC71:BD71 BC68:BD68 BC65:BD65 BC62:BD62 BC59:BD59 BC56:BD56 BC53:BD53 BC50:BD50 BC47:BD47 BC44:BD44 BC41:BD41 BC38:BD38 BC35:BD35 BC32:BD32 BC29:BD29 BC26:BD26 BC23:BD23 BC20:BD20 BC17:BD17 BC14:BD14 BC11:BD11</xm:sqref>
        </x14:conditionalFormatting>
        <x14:conditionalFormatting xmlns:xm="http://schemas.microsoft.com/office/excel/2006/main">
          <x14:cfRule type="cellIs" priority="17" operator="greaterThan" id="{12C6BAF9-7AC7-4A8F-AFEB-319BE91CB153}">
            <xm:f>'Liste école &amp; synthèse'!J$14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BG8:BH8 BG74:BH74 BG71:BH71 BG68:BH68 BG65:BH65 BG62:BH62 BG59:BH59 BG56:BH56 BG53:BH53 BG50:BH50 BG47:BH47 BG44:BH44 BG41:BH41 BG38:BH38 BG35:BH35 BG32:BH32 BG29:BH29 BG26:BH26 BG23:BH23 BG20:BH20 BG17:BH17 BG14:BH14 BG11:BH11 BJ74:BK74 BJ71:BK71 BJ68:BK68 BJ65:BK65 BJ62:BK62 BJ59:BK59 BJ56:BK56 BJ53:BK53 BJ50:BK50 BJ47:BK47 BJ44:BK44 BJ41:BK41 BJ38:BK38 BJ35:BK35 BJ32:BK32 BJ29:BK29 BJ26:BK26 BJ23:BK23 BJ20:BK20 BJ17:BK17 BJ14:BK14 BJ11:BK11 BJ8:BK8</xm:sqref>
        </x14:conditionalFormatting>
        <x14:conditionalFormatting xmlns:xm="http://schemas.microsoft.com/office/excel/2006/main">
          <x14:cfRule type="cellIs" priority="10" operator="greaterThan" id="{86410052-FF72-413E-B5D6-D01E56BC2C43}">
            <xm:f>'Liste école &amp; synthèse'!J$15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BN8:BO8 BN74:BO74 BN71:BO71 BN68:BO68 BN65:BO65 BN62:BO62 BN59:BO59 BN56:BO56 BN53:BO53 BN50:BO50 BN47:BO47 BN44:BO44 BN41:BO41 BN38:BO38 BN35:BO35 BN32:BO32 BN29:BO29 BN26:BO26 BN23:BO23 BN20:BO20 BN17:BO17 BN14:BO14 BN11:BO11 BQ74:BR74 BQ71:BR71 BQ68:BR68 BQ65:BR65 BQ62:BR62 BQ59:BR59 BQ56:BR56 BQ53:BR53 BQ50:BR50 BQ47:BR47 BQ44:BR44 BQ41:BR41 BQ38:BR38 BQ35:BR35 BQ32:BR32 BQ29:BR29 BQ26:BR26 BQ23:BR23 BQ20:BR20 BQ17:BR17 BQ14:BR14 BQ11:BR11 BQ8:BR8</xm:sqref>
        </x14:conditionalFormatting>
        <x14:conditionalFormatting xmlns:xm="http://schemas.microsoft.com/office/excel/2006/main">
          <x14:cfRule type="cellIs" priority="5" operator="greaterThan" id="{EA69ED17-0F82-4463-AE5A-17077BBF7346}">
            <xm:f>'Liste école &amp; synthèse'!J$16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FF33CC"/>
                  </stop>
                </gradientFill>
              </fill>
            </x14:dxf>
          </x14:cfRule>
          <xm:sqref>BU8:BV8 BU74:BV74 BU71:BV71 BU68:BV68 BU65:BV65 BU62:BV62 BU59:BV59 BU56:BV56 BU53:BV53 BU50:BV50 BU47:BV47 BU44:BV44 BU41:BV41 BU38:BV38 BU35:BV35 BU32:BV32 BU29:BV29 BU26:BV26 BU23:BV23 BU20:BV20 BU17:BV17 BU14:BV14 BU11:BV11 BX74:BY74 BX71:BY71 BX68:BY68 BX65:BY65 BX62:BY62 BX59:BY59 BX56:BY56 BX53:BY53 BX50:BY50 BX47:BY47 BX44:BY44 BX41:BY41 BX38:BY38 BX35:BY35 BX32:BY32 BX29:BY29 BX26:BY26 BX23:BY23 BX20:BY20 BX17:BY17 BX14:BY14 BX11:BY11 BX8:BY8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5F3B-CFE0-4A2D-9A8B-B41875993EDA}">
  <dimension ref="A1:W54"/>
  <sheetViews>
    <sheetView zoomScale="110" zoomScaleNormal="110" zoomScaleSheetLayoutView="98" workbookViewId="0">
      <pane xSplit="2" ySplit="4" topLeftCell="C39" activePane="bottomRight" state="frozen"/>
      <selection pane="topRight" activeCell="C1" sqref="C1"/>
      <selection pane="bottomLeft" activeCell="A5" sqref="A5"/>
      <selection pane="bottomRight" activeCell="A5" sqref="A5:A6"/>
    </sheetView>
  </sheetViews>
  <sheetFormatPr baseColWidth="10" defaultColWidth="10.7109375" defaultRowHeight="15" x14ac:dyDescent="0.25"/>
  <cols>
    <col min="1" max="1" width="11.42578125" style="2" bestFit="1" customWidth="1"/>
    <col min="2" max="2" width="7.42578125" style="2" bestFit="1" customWidth="1"/>
    <col min="3" max="18" width="9.140625" style="2" customWidth="1"/>
    <col min="19" max="19" width="10.140625" style="2" customWidth="1"/>
    <col min="20" max="22" width="9.140625" style="2" customWidth="1"/>
    <col min="23" max="23" width="10.85546875" style="2" bestFit="1" customWidth="1"/>
    <col min="24" max="16384" width="10.7109375" style="2"/>
  </cols>
  <sheetData>
    <row r="1" spans="1:23" x14ac:dyDescent="0.25">
      <c r="A1" s="1" t="s">
        <v>0</v>
      </c>
    </row>
    <row r="2" spans="1:23" s="3" customFormat="1" ht="27.6" customHeight="1" x14ac:dyDescent="0.45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41"/>
      <c r="S2" s="41"/>
      <c r="T2" s="41"/>
      <c r="U2" s="41"/>
      <c r="V2" s="41"/>
    </row>
    <row r="3" spans="1:23" ht="15.75" thickBot="1" x14ac:dyDescent="0.3"/>
    <row r="4" spans="1:23" ht="57" thickBot="1" x14ac:dyDescent="0.3">
      <c r="A4" s="42" t="s">
        <v>2</v>
      </c>
      <c r="B4" s="43" t="s">
        <v>3</v>
      </c>
      <c r="C4" s="44" t="str">
        <f>'Saisie repas'!C5</f>
        <v>EPP SANGOUL</v>
      </c>
      <c r="D4" s="44" t="str">
        <f>'Saisie repas'!J5</f>
        <v>EPP SAIBOUDE G/A</v>
      </c>
      <c r="E4" s="44" t="str">
        <f>'Saisie repas'!Q5</f>
        <v>EPP TCHETCHEKOU</v>
      </c>
      <c r="F4" s="44" t="str">
        <f>'Saisie repas'!X5</f>
        <v>EPP IPOUALI</v>
      </c>
      <c r="G4" s="44" t="str">
        <f>'Saisie repas'!AE5</f>
        <v>EPP KONI</v>
      </c>
      <c r="H4" s="44" t="str">
        <f>'Saisie repas'!AL5</f>
        <v>EPP NABOU</v>
      </c>
      <c r="I4" s="44" t="str">
        <f>'Saisie repas'!AS5</f>
        <v>EPP TAKA</v>
      </c>
      <c r="J4" s="44" t="str">
        <f>'Saisie repas'!AZ5</f>
        <v>EPP TINDJASSE LAO G/A/B</v>
      </c>
      <c r="K4" s="44" t="str">
        <f>'Saisie repas'!BG5</f>
        <v>EPP TINDJASSE KATABINI G/A</v>
      </c>
      <c r="L4" s="44" t="str">
        <f>'Saisie repas'!BN5</f>
        <v>EPP TINDJASSE KATABINI G/B</v>
      </c>
      <c r="M4" s="44" t="str">
        <f>'Saisie repas'!BU5</f>
        <v/>
      </c>
      <c r="N4" s="44" t="str">
        <f>'Saisie repas'!CB5</f>
        <v/>
      </c>
      <c r="O4" s="44" t="str">
        <f>'Saisie repas'!CI5</f>
        <v/>
      </c>
      <c r="P4" s="44" t="str">
        <f>'Saisie repas'!CP5</f>
        <v/>
      </c>
      <c r="Q4" s="44" t="str">
        <f>'Saisie repas'!CW5</f>
        <v/>
      </c>
      <c r="R4" s="44" t="str">
        <f>'Saisie repas'!DD5</f>
        <v/>
      </c>
      <c r="S4" s="44" t="str">
        <f>'Saisie repas'!DK5</f>
        <v/>
      </c>
      <c r="T4" s="44" t="str">
        <f>'Saisie repas'!DR5</f>
        <v/>
      </c>
      <c r="U4" s="44" t="str">
        <f>'Saisie repas'!DY5</f>
        <v/>
      </c>
      <c r="V4" s="44" t="str">
        <f>'Saisie repas'!EF5</f>
        <v/>
      </c>
      <c r="W4" s="45" t="s">
        <v>4</v>
      </c>
    </row>
    <row r="5" spans="1:23" x14ac:dyDescent="0.25">
      <c r="A5" s="194">
        <f>IF('Saisie repas'!A8="","",'Saisie repas'!A8)</f>
        <v>45293</v>
      </c>
      <c r="B5" s="46" t="s">
        <v>5</v>
      </c>
      <c r="C5" s="4">
        <f>'Saisie repas'!I8</f>
        <v>0</v>
      </c>
      <c r="D5" s="4">
        <f>'Saisie repas'!P8</f>
        <v>0</v>
      </c>
      <c r="E5" s="4">
        <f>'Saisie repas'!W8</f>
        <v>0</v>
      </c>
      <c r="F5" s="4">
        <f>'Saisie repas'!AD8</f>
        <v>0</v>
      </c>
      <c r="G5" s="4">
        <f>'Saisie repas'!AK8</f>
        <v>0</v>
      </c>
      <c r="H5" s="4">
        <f>'Saisie repas'!AR8</f>
        <v>0</v>
      </c>
      <c r="I5" s="4">
        <f>'Saisie repas'!AY8</f>
        <v>0</v>
      </c>
      <c r="J5" s="4">
        <f>'Saisie repas'!BF8</f>
        <v>0</v>
      </c>
      <c r="K5" s="4">
        <f>'Saisie repas'!BM8</f>
        <v>0</v>
      </c>
      <c r="L5" s="4">
        <f>'Saisie repas'!BT8</f>
        <v>0</v>
      </c>
      <c r="M5" s="4">
        <f>'Saisie repas'!CA8</f>
        <v>0</v>
      </c>
      <c r="N5" s="4">
        <f>'Saisie repas'!CH8</f>
        <v>0</v>
      </c>
      <c r="O5" s="4">
        <f>'Saisie repas'!CO8</f>
        <v>0</v>
      </c>
      <c r="P5" s="4">
        <f>'Saisie repas'!CV8</f>
        <v>0</v>
      </c>
      <c r="Q5" s="4">
        <f>'Saisie repas'!DC8</f>
        <v>0</v>
      </c>
      <c r="R5" s="4">
        <f>'Saisie repas'!DJ8</f>
        <v>0</v>
      </c>
      <c r="S5" s="4">
        <f>'Saisie repas'!DQ8</f>
        <v>0</v>
      </c>
      <c r="T5" s="4">
        <f>'Saisie repas'!DX8</f>
        <v>0</v>
      </c>
      <c r="U5" s="4">
        <f>'Saisie repas'!EE8</f>
        <v>0</v>
      </c>
      <c r="V5" s="4">
        <f>'Saisie repas'!EL8</f>
        <v>0</v>
      </c>
      <c r="W5" s="5">
        <f>SUBTOTAL(9,$C5:$V5)</f>
        <v>0</v>
      </c>
    </row>
    <row r="6" spans="1:23" ht="15.75" thickBot="1" x14ac:dyDescent="0.3">
      <c r="A6" s="195"/>
      <c r="B6" s="47" t="s">
        <v>6</v>
      </c>
      <c r="C6" s="6">
        <f>'Saisie repas'!I10</f>
        <v>0</v>
      </c>
      <c r="D6" s="6">
        <f>'Saisie repas'!P10</f>
        <v>0</v>
      </c>
      <c r="E6" s="6">
        <f>'Saisie repas'!W10</f>
        <v>0</v>
      </c>
      <c r="F6" s="6">
        <f>'Saisie repas'!AD10</f>
        <v>0</v>
      </c>
      <c r="G6" s="6">
        <f>'Saisie repas'!AK10</f>
        <v>0</v>
      </c>
      <c r="H6" s="6">
        <f>'Saisie repas'!AR10</f>
        <v>0</v>
      </c>
      <c r="I6" s="6">
        <f>'Saisie repas'!AY10</f>
        <v>0</v>
      </c>
      <c r="J6" s="6">
        <f>'Saisie repas'!BF10</f>
        <v>0</v>
      </c>
      <c r="K6" s="6">
        <f>'Saisie repas'!BM10</f>
        <v>0</v>
      </c>
      <c r="L6" s="6">
        <f>'Saisie repas'!BT10</f>
        <v>0</v>
      </c>
      <c r="M6" s="6">
        <f>'Saisie repas'!CA10</f>
        <v>0</v>
      </c>
      <c r="N6" s="6">
        <f>'Saisie repas'!CH10</f>
        <v>0</v>
      </c>
      <c r="O6" s="6">
        <f>'Saisie repas'!CO10</f>
        <v>0</v>
      </c>
      <c r="P6" s="6">
        <f>'Saisie repas'!CV10</f>
        <v>0</v>
      </c>
      <c r="Q6" s="6">
        <f>'Saisie repas'!DC10</f>
        <v>0</v>
      </c>
      <c r="R6" s="6">
        <f>'Saisie repas'!DJ10</f>
        <v>0</v>
      </c>
      <c r="S6" s="6">
        <f>'Saisie repas'!DQ10</f>
        <v>0</v>
      </c>
      <c r="T6" s="6">
        <f>'Saisie repas'!DX10</f>
        <v>0</v>
      </c>
      <c r="U6" s="6">
        <f>'Saisie repas'!EE10</f>
        <v>0</v>
      </c>
      <c r="V6" s="6">
        <f>'Saisie repas'!EL10</f>
        <v>0</v>
      </c>
      <c r="W6" s="7">
        <f t="shared" ref="W6:W47" si="0">SUBTOTAL(9,$C6:$V6)</f>
        <v>0</v>
      </c>
    </row>
    <row r="7" spans="1:23" ht="14.45" customHeight="1" x14ac:dyDescent="0.25">
      <c r="A7" s="194">
        <f>IF('Saisie repas'!A11="","",'Saisie repas'!A11)</f>
        <v>45294</v>
      </c>
      <c r="B7" s="46" t="s">
        <v>5</v>
      </c>
      <c r="C7" s="4">
        <f>'Saisie repas'!I11</f>
        <v>0</v>
      </c>
      <c r="D7" s="4">
        <f>'Saisie repas'!P11</f>
        <v>0</v>
      </c>
      <c r="E7" s="4">
        <f>'Saisie repas'!W11</f>
        <v>0</v>
      </c>
      <c r="F7" s="4">
        <f>'Saisie repas'!AD11</f>
        <v>0</v>
      </c>
      <c r="G7" s="4">
        <f>'Saisie repas'!AK11</f>
        <v>0</v>
      </c>
      <c r="H7" s="4">
        <f>'Saisie repas'!AR11</f>
        <v>0</v>
      </c>
      <c r="I7" s="4">
        <f>'Saisie repas'!AY11</f>
        <v>0</v>
      </c>
      <c r="J7" s="4">
        <f>'Saisie repas'!BF11</f>
        <v>0</v>
      </c>
      <c r="K7" s="4">
        <f>'Saisie repas'!BM11</f>
        <v>0</v>
      </c>
      <c r="L7" s="4">
        <f>'Saisie repas'!BT11</f>
        <v>0</v>
      </c>
      <c r="M7" s="4">
        <f>'Saisie repas'!CA11</f>
        <v>0</v>
      </c>
      <c r="N7" s="4">
        <f>'Saisie repas'!CH11</f>
        <v>0</v>
      </c>
      <c r="O7" s="4">
        <f>'Saisie repas'!CO11</f>
        <v>0</v>
      </c>
      <c r="P7" s="4">
        <f>'Saisie repas'!CV11</f>
        <v>0</v>
      </c>
      <c r="Q7" s="4">
        <f>'Saisie repas'!DC11</f>
        <v>0</v>
      </c>
      <c r="R7" s="4">
        <f>'Saisie repas'!DJ11</f>
        <v>0</v>
      </c>
      <c r="S7" s="4">
        <f>'Saisie repas'!DQ11</f>
        <v>0</v>
      </c>
      <c r="T7" s="4">
        <f>'Saisie repas'!DX11</f>
        <v>0</v>
      </c>
      <c r="U7" s="4">
        <f>'Saisie repas'!EE11</f>
        <v>0</v>
      </c>
      <c r="V7" s="4">
        <f>'Saisie repas'!EL11</f>
        <v>0</v>
      </c>
      <c r="W7" s="5">
        <f t="shared" si="0"/>
        <v>0</v>
      </c>
    </row>
    <row r="8" spans="1:23" ht="15" customHeight="1" thickBot="1" x14ac:dyDescent="0.3">
      <c r="A8" s="195"/>
      <c r="B8" s="47" t="s">
        <v>6</v>
      </c>
      <c r="C8" s="6">
        <f>'Saisie repas'!I13</f>
        <v>0</v>
      </c>
      <c r="D8" s="6">
        <f>'Saisie repas'!P13</f>
        <v>0</v>
      </c>
      <c r="E8" s="6">
        <f>'Saisie repas'!W13</f>
        <v>0</v>
      </c>
      <c r="F8" s="6">
        <f>'Saisie repas'!AD13</f>
        <v>0</v>
      </c>
      <c r="G8" s="6">
        <f>'Saisie repas'!AK13</f>
        <v>0</v>
      </c>
      <c r="H8" s="6">
        <f>'Saisie repas'!AR13</f>
        <v>0</v>
      </c>
      <c r="I8" s="6">
        <f>'Saisie repas'!AY13</f>
        <v>0</v>
      </c>
      <c r="J8" s="6">
        <f>'Saisie repas'!BF13</f>
        <v>0</v>
      </c>
      <c r="K8" s="6">
        <f>'Saisie repas'!BM13</f>
        <v>0</v>
      </c>
      <c r="L8" s="6">
        <f>'Saisie repas'!BT13</f>
        <v>0</v>
      </c>
      <c r="M8" s="6">
        <f>'Saisie repas'!CA13</f>
        <v>0</v>
      </c>
      <c r="N8" s="6">
        <f>'Saisie repas'!CH13</f>
        <v>0</v>
      </c>
      <c r="O8" s="6">
        <f>'Saisie repas'!CO13</f>
        <v>0</v>
      </c>
      <c r="P8" s="6">
        <f>'Saisie repas'!CV13</f>
        <v>0</v>
      </c>
      <c r="Q8" s="6">
        <f>'Saisie repas'!DC13</f>
        <v>0</v>
      </c>
      <c r="R8" s="6">
        <f>'Saisie repas'!DJ13</f>
        <v>0</v>
      </c>
      <c r="S8" s="6">
        <f>'Saisie repas'!DQ13</f>
        <v>0</v>
      </c>
      <c r="T8" s="6">
        <f>'Saisie repas'!DX13</f>
        <v>0</v>
      </c>
      <c r="U8" s="6">
        <f>'Saisie repas'!EE13</f>
        <v>0</v>
      </c>
      <c r="V8" s="6">
        <f>'Saisie repas'!EL13</f>
        <v>0</v>
      </c>
      <c r="W8" s="7">
        <f t="shared" si="0"/>
        <v>0</v>
      </c>
    </row>
    <row r="9" spans="1:23" ht="14.45" customHeight="1" x14ac:dyDescent="0.25">
      <c r="A9" s="194">
        <f>IF('Saisie repas'!A14="","",'Saisie repas'!A14)</f>
        <v>45295</v>
      </c>
      <c r="B9" s="46" t="s">
        <v>5</v>
      </c>
      <c r="C9" s="4">
        <f>'Saisie repas'!I14</f>
        <v>0</v>
      </c>
      <c r="D9" s="4">
        <f>'Saisie repas'!P14</f>
        <v>0</v>
      </c>
      <c r="E9" s="4">
        <f>'Saisie repas'!W14</f>
        <v>0</v>
      </c>
      <c r="F9" s="4">
        <f>'Saisie repas'!AD14</f>
        <v>0</v>
      </c>
      <c r="G9" s="4">
        <f>'Saisie repas'!AK14</f>
        <v>0</v>
      </c>
      <c r="H9" s="4">
        <f>'Saisie repas'!AR14</f>
        <v>0</v>
      </c>
      <c r="I9" s="4">
        <f>'Saisie repas'!AY14</f>
        <v>0</v>
      </c>
      <c r="J9" s="4">
        <f>'Saisie repas'!BF14</f>
        <v>0</v>
      </c>
      <c r="K9" s="4">
        <f>'Saisie repas'!BM14</f>
        <v>0</v>
      </c>
      <c r="L9" s="4">
        <f>'Saisie repas'!BT14</f>
        <v>0</v>
      </c>
      <c r="M9" s="4">
        <f>'Saisie repas'!CA14</f>
        <v>0</v>
      </c>
      <c r="N9" s="4">
        <f>'Saisie repas'!CH14</f>
        <v>0</v>
      </c>
      <c r="O9" s="4">
        <f>'Saisie repas'!CO14</f>
        <v>0</v>
      </c>
      <c r="P9" s="4">
        <f>'Saisie repas'!CV14</f>
        <v>0</v>
      </c>
      <c r="Q9" s="4">
        <f>'Saisie repas'!DC14</f>
        <v>0</v>
      </c>
      <c r="R9" s="4">
        <f>'Saisie repas'!DJ14</f>
        <v>0</v>
      </c>
      <c r="S9" s="4">
        <f>'Saisie repas'!DQ14</f>
        <v>0</v>
      </c>
      <c r="T9" s="4">
        <f>'Saisie repas'!DX14</f>
        <v>0</v>
      </c>
      <c r="U9" s="4">
        <f>'Saisie repas'!EE14</f>
        <v>0</v>
      </c>
      <c r="V9" s="4">
        <f>'Saisie repas'!EL14</f>
        <v>0</v>
      </c>
      <c r="W9" s="5">
        <f t="shared" si="0"/>
        <v>0</v>
      </c>
    </row>
    <row r="10" spans="1:23" ht="15" customHeight="1" thickBot="1" x14ac:dyDescent="0.3">
      <c r="A10" s="195"/>
      <c r="B10" s="47" t="s">
        <v>6</v>
      </c>
      <c r="C10" s="6">
        <f>'Saisie repas'!I16</f>
        <v>0</v>
      </c>
      <c r="D10" s="6">
        <f>'Saisie repas'!P16</f>
        <v>0</v>
      </c>
      <c r="E10" s="6">
        <f>'Saisie repas'!W16</f>
        <v>0</v>
      </c>
      <c r="F10" s="6">
        <f>'Saisie repas'!AD16</f>
        <v>0</v>
      </c>
      <c r="G10" s="6">
        <f>'Saisie repas'!AK16</f>
        <v>0</v>
      </c>
      <c r="H10" s="6">
        <f>'Saisie repas'!AR16</f>
        <v>0</v>
      </c>
      <c r="I10" s="6">
        <f>'Saisie repas'!AY16</f>
        <v>0</v>
      </c>
      <c r="J10" s="6">
        <f>'Saisie repas'!BF16</f>
        <v>0</v>
      </c>
      <c r="K10" s="6">
        <f>'Saisie repas'!BM16</f>
        <v>0</v>
      </c>
      <c r="L10" s="6">
        <f>'Saisie repas'!BT16</f>
        <v>0</v>
      </c>
      <c r="M10" s="6">
        <f>'Saisie repas'!CA16</f>
        <v>0</v>
      </c>
      <c r="N10" s="6">
        <f>'Saisie repas'!CH16</f>
        <v>0</v>
      </c>
      <c r="O10" s="6">
        <f>'Saisie repas'!CO16</f>
        <v>0</v>
      </c>
      <c r="P10" s="6">
        <f>'Saisie repas'!CV16</f>
        <v>0</v>
      </c>
      <c r="Q10" s="6">
        <f>'Saisie repas'!DC16</f>
        <v>0</v>
      </c>
      <c r="R10" s="6">
        <f>'Saisie repas'!DJ16</f>
        <v>0</v>
      </c>
      <c r="S10" s="6">
        <f>'Saisie repas'!DQ16</f>
        <v>0</v>
      </c>
      <c r="T10" s="6">
        <f>'Saisie repas'!DX16</f>
        <v>0</v>
      </c>
      <c r="U10" s="6">
        <f>'Saisie repas'!EE16</f>
        <v>0</v>
      </c>
      <c r="V10" s="6">
        <f>'Saisie repas'!EL16</f>
        <v>0</v>
      </c>
      <c r="W10" s="7">
        <f t="shared" si="0"/>
        <v>0</v>
      </c>
    </row>
    <row r="11" spans="1:23" ht="14.45" customHeight="1" x14ac:dyDescent="0.25">
      <c r="A11" s="194">
        <f>IF('Saisie repas'!A17="","",'Saisie repas'!A17)</f>
        <v>45296</v>
      </c>
      <c r="B11" s="46" t="s">
        <v>5</v>
      </c>
      <c r="C11" s="4">
        <f>'Saisie repas'!I17</f>
        <v>0</v>
      </c>
      <c r="D11" s="4">
        <f>'Saisie repas'!P17</f>
        <v>0</v>
      </c>
      <c r="E11" s="4">
        <f>'Saisie repas'!W17</f>
        <v>0</v>
      </c>
      <c r="F11" s="4">
        <f>'Saisie repas'!AD17</f>
        <v>0</v>
      </c>
      <c r="G11" s="4">
        <f>'Saisie repas'!AK17</f>
        <v>0</v>
      </c>
      <c r="H11" s="4">
        <f>'Saisie repas'!AR17</f>
        <v>0</v>
      </c>
      <c r="I11" s="4">
        <f>'Saisie repas'!AY17</f>
        <v>0</v>
      </c>
      <c r="J11" s="4">
        <f>'Saisie repas'!BF17</f>
        <v>0</v>
      </c>
      <c r="K11" s="4">
        <f>'Saisie repas'!BM17</f>
        <v>0</v>
      </c>
      <c r="L11" s="4">
        <f>'Saisie repas'!BT17</f>
        <v>0</v>
      </c>
      <c r="M11" s="4">
        <f>'Saisie repas'!CA17</f>
        <v>0</v>
      </c>
      <c r="N11" s="4">
        <f>'Saisie repas'!CH17</f>
        <v>0</v>
      </c>
      <c r="O11" s="4">
        <f>'Saisie repas'!CO17</f>
        <v>0</v>
      </c>
      <c r="P11" s="4">
        <f>'Saisie repas'!CV17</f>
        <v>0</v>
      </c>
      <c r="Q11" s="4">
        <f>'Saisie repas'!DC17</f>
        <v>0</v>
      </c>
      <c r="R11" s="4">
        <f>'Saisie repas'!DJ17</f>
        <v>0</v>
      </c>
      <c r="S11" s="4">
        <f>'Saisie repas'!DQ17</f>
        <v>0</v>
      </c>
      <c r="T11" s="4">
        <f>'Saisie repas'!DX17</f>
        <v>0</v>
      </c>
      <c r="U11" s="4">
        <f>'Saisie repas'!EE17</f>
        <v>0</v>
      </c>
      <c r="V11" s="4">
        <f>'Saisie repas'!EL17</f>
        <v>0</v>
      </c>
      <c r="W11" s="5">
        <f t="shared" si="0"/>
        <v>0</v>
      </c>
    </row>
    <row r="12" spans="1:23" ht="15" customHeight="1" thickBot="1" x14ac:dyDescent="0.3">
      <c r="A12" s="195"/>
      <c r="B12" s="47" t="s">
        <v>6</v>
      </c>
      <c r="C12" s="6">
        <f>'Saisie repas'!I19</f>
        <v>0</v>
      </c>
      <c r="D12" s="6">
        <f>'Saisie repas'!P19</f>
        <v>0</v>
      </c>
      <c r="E12" s="6">
        <f>'Saisie repas'!W19</f>
        <v>0</v>
      </c>
      <c r="F12" s="6">
        <f>'Saisie repas'!AD19</f>
        <v>0</v>
      </c>
      <c r="G12" s="6">
        <f>'Saisie repas'!AK19</f>
        <v>0</v>
      </c>
      <c r="H12" s="6">
        <f>'Saisie repas'!AR19</f>
        <v>0</v>
      </c>
      <c r="I12" s="6">
        <f>'Saisie repas'!AY19</f>
        <v>0</v>
      </c>
      <c r="J12" s="6">
        <f>'Saisie repas'!BF19</f>
        <v>0</v>
      </c>
      <c r="K12" s="6">
        <f>'Saisie repas'!BM19</f>
        <v>0</v>
      </c>
      <c r="L12" s="6">
        <f>'Saisie repas'!BT19</f>
        <v>0</v>
      </c>
      <c r="M12" s="6">
        <f>'Saisie repas'!CA19</f>
        <v>0</v>
      </c>
      <c r="N12" s="6">
        <f>'Saisie repas'!CH19</f>
        <v>0</v>
      </c>
      <c r="O12" s="6">
        <f>'Saisie repas'!CO19</f>
        <v>0</v>
      </c>
      <c r="P12" s="6">
        <f>'Saisie repas'!CV19</f>
        <v>0</v>
      </c>
      <c r="Q12" s="6">
        <f>'Saisie repas'!DC19</f>
        <v>0</v>
      </c>
      <c r="R12" s="6">
        <f>'Saisie repas'!DJ19</f>
        <v>0</v>
      </c>
      <c r="S12" s="6">
        <f>'Saisie repas'!DQ19</f>
        <v>0</v>
      </c>
      <c r="T12" s="6">
        <f>'Saisie repas'!DX19</f>
        <v>0</v>
      </c>
      <c r="U12" s="6">
        <f>'Saisie repas'!EE19</f>
        <v>0</v>
      </c>
      <c r="V12" s="6">
        <f>'Saisie repas'!EL19</f>
        <v>0</v>
      </c>
      <c r="W12" s="7">
        <f t="shared" si="0"/>
        <v>0</v>
      </c>
    </row>
    <row r="13" spans="1:23" ht="14.45" customHeight="1" x14ac:dyDescent="0.25">
      <c r="A13" s="194">
        <f>IF('Saisie repas'!A20="","",'Saisie repas'!A20)</f>
        <v>45299</v>
      </c>
      <c r="B13" s="46" t="s">
        <v>5</v>
      </c>
      <c r="C13" s="4">
        <f>'Saisie repas'!I20</f>
        <v>0</v>
      </c>
      <c r="D13" s="4">
        <f>'Saisie repas'!P20</f>
        <v>0</v>
      </c>
      <c r="E13" s="4">
        <f>'Saisie repas'!W20</f>
        <v>0</v>
      </c>
      <c r="F13" s="4">
        <f>'Saisie repas'!AD20</f>
        <v>0</v>
      </c>
      <c r="G13" s="4">
        <f>'Saisie repas'!AK20</f>
        <v>0</v>
      </c>
      <c r="H13" s="4">
        <f>'Saisie repas'!AR20</f>
        <v>0</v>
      </c>
      <c r="I13" s="4">
        <f>'Saisie repas'!AY20</f>
        <v>0</v>
      </c>
      <c r="J13" s="4">
        <f>'Saisie repas'!BF20</f>
        <v>0</v>
      </c>
      <c r="K13" s="4">
        <f>'Saisie repas'!BM20</f>
        <v>0</v>
      </c>
      <c r="L13" s="4">
        <f>'Saisie repas'!BT20</f>
        <v>0</v>
      </c>
      <c r="M13" s="4">
        <f>'Saisie repas'!CA20</f>
        <v>0</v>
      </c>
      <c r="N13" s="4">
        <f>'Saisie repas'!CH20</f>
        <v>0</v>
      </c>
      <c r="O13" s="4">
        <f>'Saisie repas'!CO20</f>
        <v>0</v>
      </c>
      <c r="P13" s="4">
        <f>'Saisie repas'!CV20</f>
        <v>0</v>
      </c>
      <c r="Q13" s="4">
        <f>'Saisie repas'!DC20</f>
        <v>0</v>
      </c>
      <c r="R13" s="4">
        <f>'Saisie repas'!DJ20</f>
        <v>0</v>
      </c>
      <c r="S13" s="4">
        <f>'Saisie repas'!DQ20</f>
        <v>0</v>
      </c>
      <c r="T13" s="4">
        <f>'Saisie repas'!DX20</f>
        <v>0</v>
      </c>
      <c r="U13" s="4">
        <f>'Saisie repas'!EE20</f>
        <v>0</v>
      </c>
      <c r="V13" s="4">
        <f>'Saisie repas'!EL20</f>
        <v>0</v>
      </c>
      <c r="W13" s="5">
        <f t="shared" si="0"/>
        <v>0</v>
      </c>
    </row>
    <row r="14" spans="1:23" ht="15" customHeight="1" thickBot="1" x14ac:dyDescent="0.3">
      <c r="A14" s="195"/>
      <c r="B14" s="47" t="s">
        <v>6</v>
      </c>
      <c r="C14" s="6">
        <f>'Saisie repas'!I22</f>
        <v>0</v>
      </c>
      <c r="D14" s="6">
        <f>'Saisie repas'!P22</f>
        <v>0</v>
      </c>
      <c r="E14" s="6">
        <f>'Saisie repas'!W22</f>
        <v>0</v>
      </c>
      <c r="F14" s="6">
        <f>'Saisie repas'!AD22</f>
        <v>0</v>
      </c>
      <c r="G14" s="6">
        <f>'Saisie repas'!AK22</f>
        <v>0</v>
      </c>
      <c r="H14" s="6">
        <f>'Saisie repas'!AR22</f>
        <v>0</v>
      </c>
      <c r="I14" s="6">
        <f>'Saisie repas'!AY22</f>
        <v>0</v>
      </c>
      <c r="J14" s="6">
        <f>'Saisie repas'!BF22</f>
        <v>0</v>
      </c>
      <c r="K14" s="6">
        <f>'Saisie repas'!BM22</f>
        <v>0</v>
      </c>
      <c r="L14" s="6">
        <f>'Saisie repas'!BT22</f>
        <v>0</v>
      </c>
      <c r="M14" s="6">
        <f>'Saisie repas'!CA22</f>
        <v>0</v>
      </c>
      <c r="N14" s="6">
        <f>'Saisie repas'!CH22</f>
        <v>0</v>
      </c>
      <c r="O14" s="6">
        <f>'Saisie repas'!CO22</f>
        <v>0</v>
      </c>
      <c r="P14" s="6">
        <f>'Saisie repas'!CV22</f>
        <v>0</v>
      </c>
      <c r="Q14" s="6">
        <f>'Saisie repas'!DC22</f>
        <v>0</v>
      </c>
      <c r="R14" s="6">
        <f>'Saisie repas'!DJ22</f>
        <v>0</v>
      </c>
      <c r="S14" s="6">
        <f>'Saisie repas'!DQ22</f>
        <v>0</v>
      </c>
      <c r="T14" s="6">
        <f>'Saisie repas'!DX22</f>
        <v>0</v>
      </c>
      <c r="U14" s="6">
        <f>'Saisie repas'!EE22</f>
        <v>0</v>
      </c>
      <c r="V14" s="6">
        <f>'Saisie repas'!EL22</f>
        <v>0</v>
      </c>
      <c r="W14" s="7">
        <f t="shared" si="0"/>
        <v>0</v>
      </c>
    </row>
    <row r="15" spans="1:23" ht="14.45" customHeight="1" x14ac:dyDescent="0.25">
      <c r="A15" s="194">
        <f>IF('Saisie repas'!A23="","",'Saisie repas'!A23)</f>
        <v>45300</v>
      </c>
      <c r="B15" s="46" t="s">
        <v>5</v>
      </c>
      <c r="C15" s="4">
        <f>'Saisie repas'!I23</f>
        <v>0</v>
      </c>
      <c r="D15" s="4">
        <f>'Saisie repas'!P23</f>
        <v>0</v>
      </c>
      <c r="E15" s="4">
        <f>'Saisie repas'!W23</f>
        <v>0</v>
      </c>
      <c r="F15" s="4">
        <f>'Saisie repas'!AD23</f>
        <v>0</v>
      </c>
      <c r="G15" s="4">
        <f>'Saisie repas'!AK23</f>
        <v>0</v>
      </c>
      <c r="H15" s="4">
        <f>'Saisie repas'!AR23</f>
        <v>0</v>
      </c>
      <c r="I15" s="4">
        <f>'Saisie repas'!AY23</f>
        <v>0</v>
      </c>
      <c r="J15" s="4">
        <f>'Saisie repas'!BF23</f>
        <v>0</v>
      </c>
      <c r="K15" s="4">
        <f>'Saisie repas'!BM23</f>
        <v>0</v>
      </c>
      <c r="L15" s="4">
        <f>'Saisie repas'!BT23</f>
        <v>0</v>
      </c>
      <c r="M15" s="4">
        <f>'Saisie repas'!CA23</f>
        <v>0</v>
      </c>
      <c r="N15" s="4">
        <f>'Saisie repas'!CH23</f>
        <v>0</v>
      </c>
      <c r="O15" s="4">
        <f>'Saisie repas'!CO23</f>
        <v>0</v>
      </c>
      <c r="P15" s="4">
        <f>'Saisie repas'!CV23</f>
        <v>0</v>
      </c>
      <c r="Q15" s="4">
        <f>'Saisie repas'!DC23</f>
        <v>0</v>
      </c>
      <c r="R15" s="4">
        <f>'Saisie repas'!DJ23</f>
        <v>0</v>
      </c>
      <c r="S15" s="4">
        <f>'Saisie repas'!DQ23</f>
        <v>0</v>
      </c>
      <c r="T15" s="4">
        <f>'Saisie repas'!DX23</f>
        <v>0</v>
      </c>
      <c r="U15" s="4">
        <f>'Saisie repas'!EE23</f>
        <v>0</v>
      </c>
      <c r="V15" s="4">
        <f>'Saisie repas'!EL23</f>
        <v>0</v>
      </c>
      <c r="W15" s="5">
        <f t="shared" si="0"/>
        <v>0</v>
      </c>
    </row>
    <row r="16" spans="1:23" ht="15" customHeight="1" thickBot="1" x14ac:dyDescent="0.3">
      <c r="A16" s="195"/>
      <c r="B16" s="47" t="s">
        <v>6</v>
      </c>
      <c r="C16" s="6">
        <f>'Saisie repas'!I25</f>
        <v>0</v>
      </c>
      <c r="D16" s="6">
        <f>'Saisie repas'!P25</f>
        <v>0</v>
      </c>
      <c r="E16" s="6">
        <f>'Saisie repas'!W25</f>
        <v>0</v>
      </c>
      <c r="F16" s="6">
        <f>'Saisie repas'!AD25</f>
        <v>0</v>
      </c>
      <c r="G16" s="6">
        <f>'Saisie repas'!AK25</f>
        <v>0</v>
      </c>
      <c r="H16" s="6">
        <f>'Saisie repas'!AR25</f>
        <v>0</v>
      </c>
      <c r="I16" s="6">
        <f>'Saisie repas'!AY25</f>
        <v>0</v>
      </c>
      <c r="J16" s="6">
        <f>'Saisie repas'!BF25</f>
        <v>0</v>
      </c>
      <c r="K16" s="6">
        <f>'Saisie repas'!BM25</f>
        <v>0</v>
      </c>
      <c r="L16" s="6">
        <f>'Saisie repas'!BT25</f>
        <v>0</v>
      </c>
      <c r="M16" s="6">
        <f>'Saisie repas'!CA25</f>
        <v>0</v>
      </c>
      <c r="N16" s="6">
        <f>'Saisie repas'!CH25</f>
        <v>0</v>
      </c>
      <c r="O16" s="6">
        <f>'Saisie repas'!CO25</f>
        <v>0</v>
      </c>
      <c r="P16" s="6">
        <f>'Saisie repas'!CV25</f>
        <v>0</v>
      </c>
      <c r="Q16" s="6">
        <f>'Saisie repas'!DC25</f>
        <v>0</v>
      </c>
      <c r="R16" s="6">
        <f>'Saisie repas'!DJ25</f>
        <v>0</v>
      </c>
      <c r="S16" s="6">
        <f>'Saisie repas'!DQ25</f>
        <v>0</v>
      </c>
      <c r="T16" s="6">
        <f>'Saisie repas'!DX25</f>
        <v>0</v>
      </c>
      <c r="U16" s="6">
        <f>'Saisie repas'!EE25</f>
        <v>0</v>
      </c>
      <c r="V16" s="6">
        <f>'Saisie repas'!EL25</f>
        <v>0</v>
      </c>
      <c r="W16" s="7">
        <f t="shared" si="0"/>
        <v>0</v>
      </c>
    </row>
    <row r="17" spans="1:23" ht="14.45" customHeight="1" x14ac:dyDescent="0.25">
      <c r="A17" s="194">
        <f>IF('Saisie repas'!A26="","",'Saisie repas'!A26)</f>
        <v>45301</v>
      </c>
      <c r="B17" s="46" t="s">
        <v>5</v>
      </c>
      <c r="C17" s="4">
        <f>'Saisie repas'!I26</f>
        <v>0</v>
      </c>
      <c r="D17" s="4">
        <f>'Saisie repas'!P26</f>
        <v>0</v>
      </c>
      <c r="E17" s="4">
        <f>'Saisie repas'!W26</f>
        <v>0</v>
      </c>
      <c r="F17" s="4">
        <f>'Saisie repas'!AD26</f>
        <v>0</v>
      </c>
      <c r="G17" s="4">
        <f>'Saisie repas'!AK26</f>
        <v>0</v>
      </c>
      <c r="H17" s="4">
        <f>'Saisie repas'!AR26</f>
        <v>0</v>
      </c>
      <c r="I17" s="4">
        <f>'Saisie repas'!AY26</f>
        <v>0</v>
      </c>
      <c r="J17" s="4">
        <f>'Saisie repas'!BF26</f>
        <v>0</v>
      </c>
      <c r="K17" s="4">
        <f>'Saisie repas'!BM26</f>
        <v>0</v>
      </c>
      <c r="L17" s="4">
        <f>'Saisie repas'!BT26</f>
        <v>0</v>
      </c>
      <c r="M17" s="4">
        <f>'Saisie repas'!CA26</f>
        <v>0</v>
      </c>
      <c r="N17" s="4">
        <f>'Saisie repas'!CH26</f>
        <v>0</v>
      </c>
      <c r="O17" s="4">
        <f>'Saisie repas'!CO26</f>
        <v>0</v>
      </c>
      <c r="P17" s="4">
        <f>'Saisie repas'!CV26</f>
        <v>0</v>
      </c>
      <c r="Q17" s="4">
        <f>'Saisie repas'!DC26</f>
        <v>0</v>
      </c>
      <c r="R17" s="4">
        <f>'Saisie repas'!DJ26</f>
        <v>0</v>
      </c>
      <c r="S17" s="4">
        <f>'Saisie repas'!DQ26</f>
        <v>0</v>
      </c>
      <c r="T17" s="4">
        <f>'Saisie repas'!DX26</f>
        <v>0</v>
      </c>
      <c r="U17" s="4">
        <f>'Saisie repas'!EE26</f>
        <v>0</v>
      </c>
      <c r="V17" s="4">
        <f>'Saisie repas'!EL26</f>
        <v>0</v>
      </c>
      <c r="W17" s="5">
        <f t="shared" si="0"/>
        <v>0</v>
      </c>
    </row>
    <row r="18" spans="1:23" ht="15" customHeight="1" thickBot="1" x14ac:dyDescent="0.3">
      <c r="A18" s="195"/>
      <c r="B18" s="47" t="s">
        <v>6</v>
      </c>
      <c r="C18" s="6">
        <f>'Saisie repas'!I28</f>
        <v>0</v>
      </c>
      <c r="D18" s="6">
        <f>'Saisie repas'!P28</f>
        <v>0</v>
      </c>
      <c r="E18" s="6">
        <f>'Saisie repas'!W28</f>
        <v>0</v>
      </c>
      <c r="F18" s="6">
        <f>'Saisie repas'!AD28</f>
        <v>0</v>
      </c>
      <c r="G18" s="6">
        <f>'Saisie repas'!AK28</f>
        <v>0</v>
      </c>
      <c r="H18" s="6">
        <f>'Saisie repas'!AR28</f>
        <v>0</v>
      </c>
      <c r="I18" s="6">
        <f>'Saisie repas'!AY28</f>
        <v>0</v>
      </c>
      <c r="J18" s="6">
        <f>'Saisie repas'!BF28</f>
        <v>0</v>
      </c>
      <c r="K18" s="6">
        <f>'Saisie repas'!BM28</f>
        <v>0</v>
      </c>
      <c r="L18" s="6">
        <f>'Saisie repas'!BT28</f>
        <v>0</v>
      </c>
      <c r="M18" s="6">
        <f>'Saisie repas'!CA28</f>
        <v>0</v>
      </c>
      <c r="N18" s="6">
        <f>'Saisie repas'!CH28</f>
        <v>0</v>
      </c>
      <c r="O18" s="6">
        <f>'Saisie repas'!CO28</f>
        <v>0</v>
      </c>
      <c r="P18" s="6">
        <f>'Saisie repas'!CV28</f>
        <v>0</v>
      </c>
      <c r="Q18" s="6">
        <f>'Saisie repas'!DC28</f>
        <v>0</v>
      </c>
      <c r="R18" s="6">
        <f>'Saisie repas'!DJ28</f>
        <v>0</v>
      </c>
      <c r="S18" s="6">
        <f>'Saisie repas'!DQ28</f>
        <v>0</v>
      </c>
      <c r="T18" s="6">
        <f>'Saisie repas'!DX28</f>
        <v>0</v>
      </c>
      <c r="U18" s="6">
        <f>'Saisie repas'!EE28</f>
        <v>0</v>
      </c>
      <c r="V18" s="6">
        <f>'Saisie repas'!EL28</f>
        <v>0</v>
      </c>
      <c r="W18" s="7">
        <f t="shared" si="0"/>
        <v>0</v>
      </c>
    </row>
    <row r="19" spans="1:23" ht="14.45" customHeight="1" x14ac:dyDescent="0.25">
      <c r="A19" s="194">
        <f>IF('Saisie repas'!A29="","",'Saisie repas'!A29)</f>
        <v>45302</v>
      </c>
      <c r="B19" s="46" t="s">
        <v>5</v>
      </c>
      <c r="C19" s="4">
        <f>'Saisie repas'!I29</f>
        <v>0</v>
      </c>
      <c r="D19" s="4">
        <f>'Saisie repas'!P29</f>
        <v>0</v>
      </c>
      <c r="E19" s="4">
        <f>'Saisie repas'!W29</f>
        <v>0</v>
      </c>
      <c r="F19" s="4">
        <f>'Saisie repas'!AD29</f>
        <v>0</v>
      </c>
      <c r="G19" s="4">
        <f>'Saisie repas'!AK29</f>
        <v>0</v>
      </c>
      <c r="H19" s="4">
        <f>'Saisie repas'!AR29</f>
        <v>0</v>
      </c>
      <c r="I19" s="4">
        <f>'Saisie repas'!AY29</f>
        <v>0</v>
      </c>
      <c r="J19" s="4">
        <f>'Saisie repas'!BF29</f>
        <v>0</v>
      </c>
      <c r="K19" s="4">
        <f>'Saisie repas'!BM29</f>
        <v>0</v>
      </c>
      <c r="L19" s="4">
        <f>'Saisie repas'!BT29</f>
        <v>0</v>
      </c>
      <c r="M19" s="4">
        <f>'Saisie repas'!CA29</f>
        <v>0</v>
      </c>
      <c r="N19" s="4">
        <f>'Saisie repas'!CH29</f>
        <v>0</v>
      </c>
      <c r="O19" s="4">
        <f>'Saisie repas'!CO29</f>
        <v>0</v>
      </c>
      <c r="P19" s="4">
        <f>'Saisie repas'!CV29</f>
        <v>0</v>
      </c>
      <c r="Q19" s="4">
        <f>'Saisie repas'!DC29</f>
        <v>0</v>
      </c>
      <c r="R19" s="4">
        <f>'Saisie repas'!DJ29</f>
        <v>0</v>
      </c>
      <c r="S19" s="4">
        <f>'Saisie repas'!DQ29</f>
        <v>0</v>
      </c>
      <c r="T19" s="4">
        <f>'Saisie repas'!DX29</f>
        <v>0</v>
      </c>
      <c r="U19" s="4">
        <f>'Saisie repas'!EE29</f>
        <v>0</v>
      </c>
      <c r="V19" s="4">
        <f>'Saisie repas'!EL29</f>
        <v>0</v>
      </c>
      <c r="W19" s="5">
        <f t="shared" si="0"/>
        <v>0</v>
      </c>
    </row>
    <row r="20" spans="1:23" ht="15" customHeight="1" thickBot="1" x14ac:dyDescent="0.3">
      <c r="A20" s="195"/>
      <c r="B20" s="47" t="s">
        <v>6</v>
      </c>
      <c r="C20" s="6">
        <f>'Saisie repas'!I31</f>
        <v>0</v>
      </c>
      <c r="D20" s="6">
        <f>'Saisie repas'!P31</f>
        <v>0</v>
      </c>
      <c r="E20" s="6">
        <f>'Saisie repas'!W31</f>
        <v>0</v>
      </c>
      <c r="F20" s="6">
        <f>'Saisie repas'!AD31</f>
        <v>0</v>
      </c>
      <c r="G20" s="6">
        <f>'Saisie repas'!AK31</f>
        <v>0</v>
      </c>
      <c r="H20" s="6">
        <f>'Saisie repas'!AR31</f>
        <v>0</v>
      </c>
      <c r="I20" s="6">
        <f>'Saisie repas'!AY31</f>
        <v>0</v>
      </c>
      <c r="J20" s="6">
        <f>'Saisie repas'!BF31</f>
        <v>0</v>
      </c>
      <c r="K20" s="6">
        <f>'Saisie repas'!BM31</f>
        <v>0</v>
      </c>
      <c r="L20" s="6">
        <f>'Saisie repas'!BT31</f>
        <v>0</v>
      </c>
      <c r="M20" s="6">
        <f>'Saisie repas'!CA31</f>
        <v>0</v>
      </c>
      <c r="N20" s="6">
        <f>'Saisie repas'!CH31</f>
        <v>0</v>
      </c>
      <c r="O20" s="6">
        <f>'Saisie repas'!CO31</f>
        <v>0</v>
      </c>
      <c r="P20" s="6">
        <f>'Saisie repas'!CV31</f>
        <v>0</v>
      </c>
      <c r="Q20" s="6">
        <f>'Saisie repas'!DC31</f>
        <v>0</v>
      </c>
      <c r="R20" s="6">
        <f>'Saisie repas'!DJ31</f>
        <v>0</v>
      </c>
      <c r="S20" s="6">
        <f>'Saisie repas'!DQ31</f>
        <v>0</v>
      </c>
      <c r="T20" s="6">
        <f>'Saisie repas'!DX31</f>
        <v>0</v>
      </c>
      <c r="U20" s="6">
        <f>'Saisie repas'!EE31</f>
        <v>0</v>
      </c>
      <c r="V20" s="6">
        <f>'Saisie repas'!EL31</f>
        <v>0</v>
      </c>
      <c r="W20" s="7">
        <f t="shared" si="0"/>
        <v>0</v>
      </c>
    </row>
    <row r="21" spans="1:23" ht="14.45" customHeight="1" x14ac:dyDescent="0.25">
      <c r="A21" s="194">
        <f>IF('Saisie repas'!A32="","",'Saisie repas'!A32)</f>
        <v>45303</v>
      </c>
      <c r="B21" s="46" t="s">
        <v>5</v>
      </c>
      <c r="C21" s="4">
        <f>'Saisie repas'!I32</f>
        <v>0</v>
      </c>
      <c r="D21" s="4">
        <f>'Saisie repas'!P32</f>
        <v>0</v>
      </c>
      <c r="E21" s="4">
        <f>'Saisie repas'!W32</f>
        <v>0</v>
      </c>
      <c r="F21" s="4">
        <f>'Saisie repas'!AD32</f>
        <v>0</v>
      </c>
      <c r="G21" s="4">
        <f>'Saisie repas'!AK32</f>
        <v>0</v>
      </c>
      <c r="H21" s="4">
        <f>'Saisie repas'!AR32</f>
        <v>0</v>
      </c>
      <c r="I21" s="4">
        <f>'Saisie repas'!AY32</f>
        <v>0</v>
      </c>
      <c r="J21" s="4">
        <f>'Saisie repas'!BF32</f>
        <v>0</v>
      </c>
      <c r="K21" s="4">
        <f>'Saisie repas'!BM32</f>
        <v>0</v>
      </c>
      <c r="L21" s="4">
        <f>'Saisie repas'!BT32</f>
        <v>0</v>
      </c>
      <c r="M21" s="4">
        <f>'Saisie repas'!CA32</f>
        <v>0</v>
      </c>
      <c r="N21" s="4">
        <f>'Saisie repas'!CH32</f>
        <v>0</v>
      </c>
      <c r="O21" s="4">
        <f>'Saisie repas'!CO32</f>
        <v>0</v>
      </c>
      <c r="P21" s="4">
        <f>'Saisie repas'!CV32</f>
        <v>0</v>
      </c>
      <c r="Q21" s="4">
        <f>'Saisie repas'!DC32</f>
        <v>0</v>
      </c>
      <c r="R21" s="4">
        <f>'Saisie repas'!DJ32</f>
        <v>0</v>
      </c>
      <c r="S21" s="4">
        <f>'Saisie repas'!DQ32</f>
        <v>0</v>
      </c>
      <c r="T21" s="4">
        <f>'Saisie repas'!DX32</f>
        <v>0</v>
      </c>
      <c r="U21" s="4">
        <f>'Saisie repas'!EE32</f>
        <v>0</v>
      </c>
      <c r="V21" s="4">
        <f>'Saisie repas'!EL32</f>
        <v>0</v>
      </c>
      <c r="W21" s="5">
        <f t="shared" si="0"/>
        <v>0</v>
      </c>
    </row>
    <row r="22" spans="1:23" ht="15" customHeight="1" thickBot="1" x14ac:dyDescent="0.3">
      <c r="A22" s="195"/>
      <c r="B22" s="47" t="s">
        <v>6</v>
      </c>
      <c r="C22" s="6">
        <f>'Saisie repas'!I34</f>
        <v>0</v>
      </c>
      <c r="D22" s="6">
        <f>'Saisie repas'!P34</f>
        <v>0</v>
      </c>
      <c r="E22" s="6">
        <f>'Saisie repas'!W34</f>
        <v>0</v>
      </c>
      <c r="F22" s="6">
        <f>'Saisie repas'!AD34</f>
        <v>0</v>
      </c>
      <c r="G22" s="6">
        <f>'Saisie repas'!AK34</f>
        <v>0</v>
      </c>
      <c r="H22" s="6">
        <f>'Saisie repas'!AR34</f>
        <v>0</v>
      </c>
      <c r="I22" s="6">
        <f>'Saisie repas'!AY34</f>
        <v>0</v>
      </c>
      <c r="J22" s="6">
        <f>'Saisie repas'!BF34</f>
        <v>0</v>
      </c>
      <c r="K22" s="6">
        <f>'Saisie repas'!BM34</f>
        <v>0</v>
      </c>
      <c r="L22" s="6">
        <f>'Saisie repas'!BT34</f>
        <v>0</v>
      </c>
      <c r="M22" s="6">
        <f>'Saisie repas'!CA34</f>
        <v>0</v>
      </c>
      <c r="N22" s="6">
        <f>'Saisie repas'!CH34</f>
        <v>0</v>
      </c>
      <c r="O22" s="6">
        <f>'Saisie repas'!CO34</f>
        <v>0</v>
      </c>
      <c r="P22" s="6">
        <f>'Saisie repas'!CV34</f>
        <v>0</v>
      </c>
      <c r="Q22" s="6">
        <f>'Saisie repas'!DC34</f>
        <v>0</v>
      </c>
      <c r="R22" s="6">
        <f>'Saisie repas'!DJ34</f>
        <v>0</v>
      </c>
      <c r="S22" s="6">
        <f>'Saisie repas'!DQ34</f>
        <v>0</v>
      </c>
      <c r="T22" s="6">
        <f>'Saisie repas'!DX34</f>
        <v>0</v>
      </c>
      <c r="U22" s="6">
        <f>'Saisie repas'!EE34</f>
        <v>0</v>
      </c>
      <c r="V22" s="6">
        <f>'Saisie repas'!EL34</f>
        <v>0</v>
      </c>
      <c r="W22" s="7">
        <f t="shared" si="0"/>
        <v>0</v>
      </c>
    </row>
    <row r="23" spans="1:23" ht="14.45" customHeight="1" x14ac:dyDescent="0.25">
      <c r="A23" s="194">
        <f>IF('Saisie repas'!A35="","",'Saisie repas'!A35)</f>
        <v>45306</v>
      </c>
      <c r="B23" s="46" t="s">
        <v>5</v>
      </c>
      <c r="C23" s="4">
        <f>'Saisie repas'!I35</f>
        <v>108</v>
      </c>
      <c r="D23" s="4">
        <f>'Saisie repas'!P35</f>
        <v>0</v>
      </c>
      <c r="E23" s="4">
        <f>'Saisie repas'!W35</f>
        <v>104</v>
      </c>
      <c r="F23" s="4">
        <f>'Saisie repas'!AD35</f>
        <v>0</v>
      </c>
      <c r="G23" s="4">
        <f>'Saisie repas'!AK35</f>
        <v>0</v>
      </c>
      <c r="H23" s="4">
        <f>'Saisie repas'!AR35</f>
        <v>0</v>
      </c>
      <c r="I23" s="4">
        <f>'Saisie repas'!AY35</f>
        <v>154</v>
      </c>
      <c r="J23" s="4">
        <f>'Saisie repas'!BF35</f>
        <v>421</v>
      </c>
      <c r="K23" s="4">
        <f>'Saisie repas'!BM35</f>
        <v>372</v>
      </c>
      <c r="L23" s="4">
        <f>'Saisie repas'!BT35</f>
        <v>0</v>
      </c>
      <c r="M23" s="4">
        <f>'Saisie repas'!CA35</f>
        <v>0</v>
      </c>
      <c r="N23" s="4">
        <f>'Saisie repas'!CH35</f>
        <v>0</v>
      </c>
      <c r="O23" s="4">
        <f>'Saisie repas'!CO35</f>
        <v>0</v>
      </c>
      <c r="P23" s="4">
        <f>'Saisie repas'!CV35</f>
        <v>0</v>
      </c>
      <c r="Q23" s="4">
        <f>'Saisie repas'!DC35</f>
        <v>0</v>
      </c>
      <c r="R23" s="4">
        <f>'Saisie repas'!DJ35</f>
        <v>0</v>
      </c>
      <c r="S23" s="4">
        <f>'Saisie repas'!DQ35</f>
        <v>0</v>
      </c>
      <c r="T23" s="4">
        <f>'Saisie repas'!DX35</f>
        <v>0</v>
      </c>
      <c r="U23" s="4">
        <f>'Saisie repas'!EE35</f>
        <v>0</v>
      </c>
      <c r="V23" s="4">
        <f>'Saisie repas'!EL35</f>
        <v>0</v>
      </c>
      <c r="W23" s="5">
        <f t="shared" si="0"/>
        <v>1159</v>
      </c>
    </row>
    <row r="24" spans="1:23" ht="15" customHeight="1" thickBot="1" x14ac:dyDescent="0.3">
      <c r="A24" s="195"/>
      <c r="B24" s="47" t="s">
        <v>6</v>
      </c>
      <c r="C24" s="6">
        <f>'Saisie repas'!I37</f>
        <v>12420</v>
      </c>
      <c r="D24" s="6">
        <f>'Saisie repas'!P37</f>
        <v>0</v>
      </c>
      <c r="E24" s="6">
        <f>'Saisie repas'!W37</f>
        <v>11960</v>
      </c>
      <c r="F24" s="6">
        <f>'Saisie repas'!AD37</f>
        <v>0</v>
      </c>
      <c r="G24" s="6">
        <f>'Saisie repas'!AK37</f>
        <v>0</v>
      </c>
      <c r="H24" s="6">
        <f>'Saisie repas'!AR37</f>
        <v>0</v>
      </c>
      <c r="I24" s="6">
        <f>'Saisie repas'!AY37</f>
        <v>17710</v>
      </c>
      <c r="J24" s="6">
        <f>'Saisie repas'!BF37</f>
        <v>48415</v>
      </c>
      <c r="K24" s="6">
        <f>'Saisie repas'!BM37</f>
        <v>42780</v>
      </c>
      <c r="L24" s="6">
        <f>'Saisie repas'!BT37</f>
        <v>0</v>
      </c>
      <c r="M24" s="6">
        <f>'Saisie repas'!CA37</f>
        <v>0</v>
      </c>
      <c r="N24" s="6">
        <f>'Saisie repas'!CH37</f>
        <v>0</v>
      </c>
      <c r="O24" s="6">
        <f>'Saisie repas'!CO37</f>
        <v>0</v>
      </c>
      <c r="P24" s="6">
        <f>'Saisie repas'!CV37</f>
        <v>0</v>
      </c>
      <c r="Q24" s="6">
        <f>'Saisie repas'!DC37</f>
        <v>0</v>
      </c>
      <c r="R24" s="6">
        <f>'Saisie repas'!DJ37</f>
        <v>0</v>
      </c>
      <c r="S24" s="6">
        <f>'Saisie repas'!DQ37</f>
        <v>0</v>
      </c>
      <c r="T24" s="6">
        <f>'Saisie repas'!DX37</f>
        <v>0</v>
      </c>
      <c r="U24" s="6">
        <f>'Saisie repas'!EE37</f>
        <v>0</v>
      </c>
      <c r="V24" s="6">
        <f>'Saisie repas'!EL37</f>
        <v>0</v>
      </c>
      <c r="W24" s="7">
        <f t="shared" si="0"/>
        <v>133285</v>
      </c>
    </row>
    <row r="25" spans="1:23" ht="14.45" customHeight="1" x14ac:dyDescent="0.25">
      <c r="A25" s="194">
        <f>IF('Saisie repas'!A38="","",'Saisie repas'!A38)</f>
        <v>45307</v>
      </c>
      <c r="B25" s="46" t="s">
        <v>5</v>
      </c>
      <c r="C25" s="4">
        <f>'Saisie repas'!I38</f>
        <v>104</v>
      </c>
      <c r="D25" s="4">
        <f>'Saisie repas'!P38</f>
        <v>0</v>
      </c>
      <c r="E25" s="4">
        <f>'Saisie repas'!W38</f>
        <v>105</v>
      </c>
      <c r="F25" s="4">
        <f>'Saisie repas'!AD38</f>
        <v>0</v>
      </c>
      <c r="G25" s="4">
        <f>'Saisie repas'!AK38</f>
        <v>0</v>
      </c>
      <c r="H25" s="4">
        <f>'Saisie repas'!AR38</f>
        <v>0</v>
      </c>
      <c r="I25" s="4">
        <f>'Saisie repas'!AY38</f>
        <v>153</v>
      </c>
      <c r="J25" s="4">
        <f>'Saisie repas'!BF38</f>
        <v>420</v>
      </c>
      <c r="K25" s="4">
        <f>'Saisie repas'!BM38</f>
        <v>368</v>
      </c>
      <c r="L25" s="4">
        <f>'Saisie repas'!BT38</f>
        <v>0</v>
      </c>
      <c r="M25" s="4">
        <f>'Saisie repas'!CA38</f>
        <v>0</v>
      </c>
      <c r="N25" s="4">
        <f>'Saisie repas'!CH38</f>
        <v>0</v>
      </c>
      <c r="O25" s="4">
        <f>'Saisie repas'!CO38</f>
        <v>0</v>
      </c>
      <c r="P25" s="4">
        <f>'Saisie repas'!CV38</f>
        <v>0</v>
      </c>
      <c r="Q25" s="4">
        <f>'Saisie repas'!DC38</f>
        <v>0</v>
      </c>
      <c r="R25" s="4">
        <f>'Saisie repas'!DJ38</f>
        <v>0</v>
      </c>
      <c r="S25" s="4">
        <f>'Saisie repas'!DQ38</f>
        <v>0</v>
      </c>
      <c r="T25" s="4">
        <f>'Saisie repas'!DX38</f>
        <v>0</v>
      </c>
      <c r="U25" s="4">
        <f>'Saisie repas'!EE38</f>
        <v>0</v>
      </c>
      <c r="V25" s="4">
        <f>'Saisie repas'!EL38</f>
        <v>0</v>
      </c>
      <c r="W25" s="5">
        <f t="shared" si="0"/>
        <v>1150</v>
      </c>
    </row>
    <row r="26" spans="1:23" ht="15" customHeight="1" thickBot="1" x14ac:dyDescent="0.3">
      <c r="A26" s="195"/>
      <c r="B26" s="47" t="s">
        <v>6</v>
      </c>
      <c r="C26" s="6">
        <f>'Saisie repas'!I40</f>
        <v>11960</v>
      </c>
      <c r="D26" s="6">
        <f>'Saisie repas'!P40</f>
        <v>0</v>
      </c>
      <c r="E26" s="6">
        <f>'Saisie repas'!W40</f>
        <v>12075</v>
      </c>
      <c r="F26" s="6">
        <f>'Saisie repas'!AD40</f>
        <v>0</v>
      </c>
      <c r="G26" s="6">
        <f>'Saisie repas'!AK40</f>
        <v>0</v>
      </c>
      <c r="H26" s="6">
        <f>'Saisie repas'!AR40</f>
        <v>0</v>
      </c>
      <c r="I26" s="6">
        <f>'Saisie repas'!AY40</f>
        <v>17595</v>
      </c>
      <c r="J26" s="6">
        <f>'Saisie repas'!BF40</f>
        <v>48300</v>
      </c>
      <c r="K26" s="6">
        <f>'Saisie repas'!BM40</f>
        <v>42320</v>
      </c>
      <c r="L26" s="6">
        <f>'Saisie repas'!BT40</f>
        <v>0</v>
      </c>
      <c r="M26" s="6">
        <f>'Saisie repas'!CA40</f>
        <v>0</v>
      </c>
      <c r="N26" s="6">
        <f>'Saisie repas'!CH40</f>
        <v>0</v>
      </c>
      <c r="O26" s="6">
        <f>'Saisie repas'!CO40</f>
        <v>0</v>
      </c>
      <c r="P26" s="6">
        <f>'Saisie repas'!CV40</f>
        <v>0</v>
      </c>
      <c r="Q26" s="6">
        <f>'Saisie repas'!DC40</f>
        <v>0</v>
      </c>
      <c r="R26" s="6">
        <f>'Saisie repas'!DJ40</f>
        <v>0</v>
      </c>
      <c r="S26" s="6">
        <f>'Saisie repas'!DQ40</f>
        <v>0</v>
      </c>
      <c r="T26" s="6">
        <f>'Saisie repas'!DX40</f>
        <v>0</v>
      </c>
      <c r="U26" s="6">
        <f>'Saisie repas'!EE40</f>
        <v>0</v>
      </c>
      <c r="V26" s="6">
        <f>'Saisie repas'!EL40</f>
        <v>0</v>
      </c>
      <c r="W26" s="7">
        <f t="shared" si="0"/>
        <v>132250</v>
      </c>
    </row>
    <row r="27" spans="1:23" ht="14.45" customHeight="1" x14ac:dyDescent="0.25">
      <c r="A27" s="194">
        <f>IF('Saisie repas'!A41="","",'Saisie repas'!A41)</f>
        <v>45308</v>
      </c>
      <c r="B27" s="46" t="s">
        <v>5</v>
      </c>
      <c r="C27" s="4">
        <f>'Saisie repas'!I41</f>
        <v>106</v>
      </c>
      <c r="D27" s="4">
        <f>'Saisie repas'!P41</f>
        <v>0</v>
      </c>
      <c r="E27" s="4">
        <f>'Saisie repas'!W41</f>
        <v>103</v>
      </c>
      <c r="F27" s="4">
        <f>'Saisie repas'!AD41</f>
        <v>0</v>
      </c>
      <c r="G27" s="4">
        <f>'Saisie repas'!AK41</f>
        <v>0</v>
      </c>
      <c r="H27" s="4">
        <f>'Saisie repas'!AR41</f>
        <v>0</v>
      </c>
      <c r="I27" s="4">
        <f>'Saisie repas'!AY41</f>
        <v>147</v>
      </c>
      <c r="J27" s="4">
        <f>'Saisie repas'!BF41</f>
        <v>423</v>
      </c>
      <c r="K27" s="4">
        <f>'Saisie repas'!BM41</f>
        <v>372</v>
      </c>
      <c r="L27" s="4">
        <f>'Saisie repas'!BT41</f>
        <v>0</v>
      </c>
      <c r="M27" s="4">
        <f>'Saisie repas'!CA41</f>
        <v>0</v>
      </c>
      <c r="N27" s="4">
        <f>'Saisie repas'!CH41</f>
        <v>0</v>
      </c>
      <c r="O27" s="4">
        <f>'Saisie repas'!CO41</f>
        <v>0</v>
      </c>
      <c r="P27" s="4">
        <f>'Saisie repas'!CV41</f>
        <v>0</v>
      </c>
      <c r="Q27" s="4">
        <f>'Saisie repas'!DC41</f>
        <v>0</v>
      </c>
      <c r="R27" s="4">
        <f>'Saisie repas'!DJ41</f>
        <v>0</v>
      </c>
      <c r="S27" s="4">
        <f>'Saisie repas'!DQ41</f>
        <v>0</v>
      </c>
      <c r="T27" s="4">
        <f>'Saisie repas'!DX41</f>
        <v>0</v>
      </c>
      <c r="U27" s="4">
        <f>'Saisie repas'!EE41</f>
        <v>0</v>
      </c>
      <c r="V27" s="4">
        <f>'Saisie repas'!EL41</f>
        <v>0</v>
      </c>
      <c r="W27" s="5">
        <f t="shared" si="0"/>
        <v>1151</v>
      </c>
    </row>
    <row r="28" spans="1:23" ht="15" customHeight="1" thickBot="1" x14ac:dyDescent="0.3">
      <c r="A28" s="195"/>
      <c r="B28" s="47" t="s">
        <v>6</v>
      </c>
      <c r="C28" s="6">
        <f>'Saisie repas'!I43</f>
        <v>12190</v>
      </c>
      <c r="D28" s="6">
        <f>'Saisie repas'!P43</f>
        <v>0</v>
      </c>
      <c r="E28" s="6">
        <f>'Saisie repas'!W43</f>
        <v>11845</v>
      </c>
      <c r="F28" s="6">
        <f>'Saisie repas'!AD43</f>
        <v>0</v>
      </c>
      <c r="G28" s="6">
        <f>'Saisie repas'!AK43</f>
        <v>0</v>
      </c>
      <c r="H28" s="6">
        <f>'Saisie repas'!AR43</f>
        <v>0</v>
      </c>
      <c r="I28" s="6">
        <f>'Saisie repas'!AY43</f>
        <v>16905</v>
      </c>
      <c r="J28" s="6">
        <f>'Saisie repas'!BF43</f>
        <v>48645</v>
      </c>
      <c r="K28" s="6">
        <f>'Saisie repas'!BM43</f>
        <v>42780</v>
      </c>
      <c r="L28" s="6">
        <f>'Saisie repas'!BT43</f>
        <v>0</v>
      </c>
      <c r="M28" s="6">
        <f>'Saisie repas'!CA43</f>
        <v>0</v>
      </c>
      <c r="N28" s="6">
        <f>'Saisie repas'!CH43</f>
        <v>0</v>
      </c>
      <c r="O28" s="6">
        <f>'Saisie repas'!CO43</f>
        <v>0</v>
      </c>
      <c r="P28" s="6">
        <f>'Saisie repas'!CV43</f>
        <v>0</v>
      </c>
      <c r="Q28" s="6">
        <f>'Saisie repas'!DC43</f>
        <v>0</v>
      </c>
      <c r="R28" s="6">
        <f>'Saisie repas'!DJ43</f>
        <v>0</v>
      </c>
      <c r="S28" s="6">
        <f>'Saisie repas'!DQ43</f>
        <v>0</v>
      </c>
      <c r="T28" s="6">
        <f>'Saisie repas'!DX43</f>
        <v>0</v>
      </c>
      <c r="U28" s="6">
        <f>'Saisie repas'!EE43</f>
        <v>0</v>
      </c>
      <c r="V28" s="6">
        <f>'Saisie repas'!EL43</f>
        <v>0</v>
      </c>
      <c r="W28" s="7">
        <f t="shared" si="0"/>
        <v>132365</v>
      </c>
    </row>
    <row r="29" spans="1:23" ht="14.45" customHeight="1" x14ac:dyDescent="0.25">
      <c r="A29" s="194">
        <f>IF('Saisie repas'!A44="","",'Saisie repas'!A44)</f>
        <v>45309</v>
      </c>
      <c r="B29" s="46" t="s">
        <v>5</v>
      </c>
      <c r="C29" s="4">
        <f>'Saisie repas'!I44</f>
        <v>106</v>
      </c>
      <c r="D29" s="4">
        <f>'Saisie repas'!P44</f>
        <v>0</v>
      </c>
      <c r="E29" s="4">
        <f>'Saisie repas'!W44</f>
        <v>105</v>
      </c>
      <c r="F29" s="4">
        <f>'Saisie repas'!AD44</f>
        <v>0</v>
      </c>
      <c r="G29" s="4">
        <f>'Saisie repas'!AK44</f>
        <v>0</v>
      </c>
      <c r="H29" s="4">
        <f>'Saisie repas'!AR44</f>
        <v>0</v>
      </c>
      <c r="I29" s="4">
        <f>'Saisie repas'!AY44</f>
        <v>141</v>
      </c>
      <c r="J29" s="4">
        <f>'Saisie repas'!BF44</f>
        <v>424</v>
      </c>
      <c r="K29" s="4">
        <f>'Saisie repas'!BM44</f>
        <v>364</v>
      </c>
      <c r="L29" s="4">
        <f>'Saisie repas'!BT44</f>
        <v>0</v>
      </c>
      <c r="M29" s="4">
        <f>'Saisie repas'!CA44</f>
        <v>0</v>
      </c>
      <c r="N29" s="4">
        <f>'Saisie repas'!CH44</f>
        <v>0</v>
      </c>
      <c r="O29" s="4">
        <f>'Saisie repas'!CO44</f>
        <v>0</v>
      </c>
      <c r="P29" s="4">
        <f>'Saisie repas'!CV44</f>
        <v>0</v>
      </c>
      <c r="Q29" s="4">
        <f>'Saisie repas'!DC44</f>
        <v>0</v>
      </c>
      <c r="R29" s="4">
        <f>'Saisie repas'!DJ44</f>
        <v>0</v>
      </c>
      <c r="S29" s="4">
        <f>'Saisie repas'!DQ44</f>
        <v>0</v>
      </c>
      <c r="T29" s="4">
        <f>'Saisie repas'!DX44</f>
        <v>0</v>
      </c>
      <c r="U29" s="4">
        <f>'Saisie repas'!EE44</f>
        <v>0</v>
      </c>
      <c r="V29" s="4">
        <f>'Saisie repas'!EL44</f>
        <v>0</v>
      </c>
      <c r="W29" s="5">
        <f t="shared" si="0"/>
        <v>1140</v>
      </c>
    </row>
    <row r="30" spans="1:23" ht="15" customHeight="1" thickBot="1" x14ac:dyDescent="0.3">
      <c r="A30" s="195"/>
      <c r="B30" s="47" t="s">
        <v>6</v>
      </c>
      <c r="C30" s="6">
        <f>'Saisie repas'!I46</f>
        <v>12190</v>
      </c>
      <c r="D30" s="6">
        <f>'Saisie repas'!P46</f>
        <v>0</v>
      </c>
      <c r="E30" s="6">
        <f>'Saisie repas'!W46</f>
        <v>12075</v>
      </c>
      <c r="F30" s="6">
        <f>'Saisie repas'!AD46</f>
        <v>0</v>
      </c>
      <c r="G30" s="6">
        <f>'Saisie repas'!AK46</f>
        <v>0</v>
      </c>
      <c r="H30" s="6">
        <f>'Saisie repas'!AR46</f>
        <v>0</v>
      </c>
      <c r="I30" s="6">
        <f>'Saisie repas'!AY46</f>
        <v>16215</v>
      </c>
      <c r="J30" s="6">
        <f>'Saisie repas'!BF46</f>
        <v>48760</v>
      </c>
      <c r="K30" s="6">
        <f>'Saisie repas'!BM46</f>
        <v>41860</v>
      </c>
      <c r="L30" s="6">
        <f>'Saisie repas'!BT46</f>
        <v>0</v>
      </c>
      <c r="M30" s="6">
        <f>'Saisie repas'!CA46</f>
        <v>0</v>
      </c>
      <c r="N30" s="6">
        <f>'Saisie repas'!CH46</f>
        <v>0</v>
      </c>
      <c r="O30" s="6">
        <f>'Saisie repas'!CO46</f>
        <v>0</v>
      </c>
      <c r="P30" s="6">
        <f>'Saisie repas'!CV46</f>
        <v>0</v>
      </c>
      <c r="Q30" s="6">
        <f>'Saisie repas'!DC46</f>
        <v>0</v>
      </c>
      <c r="R30" s="6">
        <f>'Saisie repas'!DJ46</f>
        <v>0</v>
      </c>
      <c r="S30" s="6">
        <f>'Saisie repas'!DQ46</f>
        <v>0</v>
      </c>
      <c r="T30" s="6">
        <f>'Saisie repas'!DX46</f>
        <v>0</v>
      </c>
      <c r="U30" s="6">
        <f>'Saisie repas'!EE46</f>
        <v>0</v>
      </c>
      <c r="V30" s="6">
        <f>'Saisie repas'!EL46</f>
        <v>0</v>
      </c>
      <c r="W30" s="7">
        <f t="shared" si="0"/>
        <v>131100</v>
      </c>
    </row>
    <row r="31" spans="1:23" ht="14.45" customHeight="1" x14ac:dyDescent="0.25">
      <c r="A31" s="194">
        <f>IF('Saisie repas'!A47="","",'Saisie repas'!A47)</f>
        <v>45310</v>
      </c>
      <c r="B31" s="46" t="s">
        <v>5</v>
      </c>
      <c r="C31" s="4">
        <f>'Saisie repas'!I47</f>
        <v>107</v>
      </c>
      <c r="D31" s="4">
        <f>'Saisie repas'!P47</f>
        <v>0</v>
      </c>
      <c r="E31" s="4">
        <f>'Saisie repas'!W47</f>
        <v>105</v>
      </c>
      <c r="F31" s="4">
        <f>'Saisie repas'!AD47</f>
        <v>0</v>
      </c>
      <c r="G31" s="4">
        <f>'Saisie repas'!AK47</f>
        <v>0</v>
      </c>
      <c r="H31" s="4">
        <f>'Saisie repas'!AR47</f>
        <v>0</v>
      </c>
      <c r="I31" s="4">
        <f>'Saisie repas'!AY47</f>
        <v>147</v>
      </c>
      <c r="J31" s="4">
        <f>'Saisie repas'!BF47</f>
        <v>408</v>
      </c>
      <c r="K31" s="4">
        <f>'Saisie repas'!BM47</f>
        <v>372</v>
      </c>
      <c r="L31" s="4">
        <f>'Saisie repas'!BT47</f>
        <v>0</v>
      </c>
      <c r="M31" s="4">
        <f>'Saisie repas'!CA47</f>
        <v>0</v>
      </c>
      <c r="N31" s="4">
        <f>'Saisie repas'!CH47</f>
        <v>0</v>
      </c>
      <c r="O31" s="4">
        <f>'Saisie repas'!CO47</f>
        <v>0</v>
      </c>
      <c r="P31" s="4">
        <f>'Saisie repas'!CV47</f>
        <v>0</v>
      </c>
      <c r="Q31" s="4">
        <f>'Saisie repas'!DC47</f>
        <v>0</v>
      </c>
      <c r="R31" s="4">
        <f>'Saisie repas'!DJ47</f>
        <v>0</v>
      </c>
      <c r="S31" s="4">
        <f>'Saisie repas'!DQ47</f>
        <v>0</v>
      </c>
      <c r="T31" s="4">
        <f>'Saisie repas'!DX47</f>
        <v>0</v>
      </c>
      <c r="U31" s="4">
        <f>'Saisie repas'!EE47</f>
        <v>0</v>
      </c>
      <c r="V31" s="4">
        <f>'Saisie repas'!EL47</f>
        <v>0</v>
      </c>
      <c r="W31" s="5">
        <f t="shared" si="0"/>
        <v>1139</v>
      </c>
    </row>
    <row r="32" spans="1:23" ht="15" customHeight="1" thickBot="1" x14ac:dyDescent="0.3">
      <c r="A32" s="195"/>
      <c r="B32" s="47" t="s">
        <v>6</v>
      </c>
      <c r="C32" s="6">
        <f>'Saisie repas'!I49</f>
        <v>12305</v>
      </c>
      <c r="D32" s="6">
        <f>'Saisie repas'!P49</f>
        <v>0</v>
      </c>
      <c r="E32" s="6">
        <f>'Saisie repas'!W49</f>
        <v>12075</v>
      </c>
      <c r="F32" s="6">
        <f>'Saisie repas'!AD49</f>
        <v>0</v>
      </c>
      <c r="G32" s="6">
        <f>'Saisie repas'!AK49</f>
        <v>0</v>
      </c>
      <c r="H32" s="6">
        <f>'Saisie repas'!AR49</f>
        <v>0</v>
      </c>
      <c r="I32" s="6">
        <f>'Saisie repas'!AY49</f>
        <v>16905</v>
      </c>
      <c r="J32" s="6">
        <f>'Saisie repas'!BF49</f>
        <v>46920</v>
      </c>
      <c r="K32" s="6">
        <f>'Saisie repas'!BM49</f>
        <v>42780</v>
      </c>
      <c r="L32" s="6">
        <f>'Saisie repas'!BT49</f>
        <v>0</v>
      </c>
      <c r="M32" s="6">
        <f>'Saisie repas'!CA49</f>
        <v>0</v>
      </c>
      <c r="N32" s="6">
        <f>'Saisie repas'!CH49</f>
        <v>0</v>
      </c>
      <c r="O32" s="6">
        <f>'Saisie repas'!CO49</f>
        <v>0</v>
      </c>
      <c r="P32" s="6">
        <f>'Saisie repas'!CV49</f>
        <v>0</v>
      </c>
      <c r="Q32" s="6">
        <f>'Saisie repas'!DC49</f>
        <v>0</v>
      </c>
      <c r="R32" s="6">
        <f>'Saisie repas'!DJ49</f>
        <v>0</v>
      </c>
      <c r="S32" s="6">
        <f>'Saisie repas'!DQ49</f>
        <v>0</v>
      </c>
      <c r="T32" s="6">
        <f>'Saisie repas'!DX49</f>
        <v>0</v>
      </c>
      <c r="U32" s="6">
        <f>'Saisie repas'!EE49</f>
        <v>0</v>
      </c>
      <c r="V32" s="6">
        <f>'Saisie repas'!EL49</f>
        <v>0</v>
      </c>
      <c r="W32" s="7">
        <f t="shared" si="0"/>
        <v>130985</v>
      </c>
    </row>
    <row r="33" spans="1:23" ht="14.45" customHeight="1" x14ac:dyDescent="0.25">
      <c r="A33" s="194">
        <f>IF('Saisie repas'!A50="","",'Saisie repas'!A50)</f>
        <v>45313</v>
      </c>
      <c r="B33" s="46" t="s">
        <v>5</v>
      </c>
      <c r="C33" s="4">
        <f>'Saisie repas'!I50</f>
        <v>106</v>
      </c>
      <c r="D33" s="4">
        <f>'Saisie repas'!P50</f>
        <v>567</v>
      </c>
      <c r="E33" s="4">
        <f>'Saisie repas'!W50</f>
        <v>108</v>
      </c>
      <c r="F33" s="4">
        <f>'Saisie repas'!AD50</f>
        <v>0</v>
      </c>
      <c r="G33" s="4">
        <f>'Saisie repas'!AK50</f>
        <v>0</v>
      </c>
      <c r="H33" s="4">
        <f>'Saisie repas'!AR50</f>
        <v>165</v>
      </c>
      <c r="I33" s="4">
        <f>'Saisie repas'!AY50</f>
        <v>154</v>
      </c>
      <c r="J33" s="4">
        <f>'Saisie repas'!BF50</f>
        <v>425</v>
      </c>
      <c r="K33" s="4">
        <f>'Saisie repas'!BM50</f>
        <v>365</v>
      </c>
      <c r="L33" s="4">
        <f>'Saisie repas'!BT50</f>
        <v>316</v>
      </c>
      <c r="M33" s="4">
        <f>'Saisie repas'!CA50</f>
        <v>0</v>
      </c>
      <c r="N33" s="4">
        <f>'Saisie repas'!CH50</f>
        <v>0</v>
      </c>
      <c r="O33" s="4">
        <f>'Saisie repas'!CO50</f>
        <v>0</v>
      </c>
      <c r="P33" s="4">
        <f>'Saisie repas'!CV50</f>
        <v>0</v>
      </c>
      <c r="Q33" s="4">
        <f>'Saisie repas'!DC50</f>
        <v>0</v>
      </c>
      <c r="R33" s="4">
        <f>'Saisie repas'!DJ50</f>
        <v>0</v>
      </c>
      <c r="S33" s="4">
        <f>'Saisie repas'!DQ50</f>
        <v>0</v>
      </c>
      <c r="T33" s="4">
        <f>'Saisie repas'!DX50</f>
        <v>0</v>
      </c>
      <c r="U33" s="4">
        <f>'Saisie repas'!EE50</f>
        <v>0</v>
      </c>
      <c r="V33" s="4">
        <f>'Saisie repas'!EL50</f>
        <v>0</v>
      </c>
      <c r="W33" s="5">
        <f t="shared" si="0"/>
        <v>2206</v>
      </c>
    </row>
    <row r="34" spans="1:23" ht="15" customHeight="1" thickBot="1" x14ac:dyDescent="0.3">
      <c r="A34" s="195"/>
      <c r="B34" s="47" t="s">
        <v>6</v>
      </c>
      <c r="C34" s="6">
        <f>'Saisie repas'!I52</f>
        <v>12190</v>
      </c>
      <c r="D34" s="6">
        <f>'Saisie repas'!P52</f>
        <v>65205</v>
      </c>
      <c r="E34" s="6">
        <f>'Saisie repas'!W52</f>
        <v>12420</v>
      </c>
      <c r="F34" s="6">
        <f>'Saisie repas'!AD52</f>
        <v>0</v>
      </c>
      <c r="G34" s="6">
        <f>'Saisie repas'!AK52</f>
        <v>0</v>
      </c>
      <c r="H34" s="6">
        <f>'Saisie repas'!AR52</f>
        <v>18975</v>
      </c>
      <c r="I34" s="6">
        <f>'Saisie repas'!AY52</f>
        <v>17710</v>
      </c>
      <c r="J34" s="6">
        <f>'Saisie repas'!BF52</f>
        <v>48875</v>
      </c>
      <c r="K34" s="6">
        <f>'Saisie repas'!BM52</f>
        <v>41975</v>
      </c>
      <c r="L34" s="6">
        <f>'Saisie repas'!BT52</f>
        <v>36340</v>
      </c>
      <c r="M34" s="6">
        <f>'Saisie repas'!CA52</f>
        <v>0</v>
      </c>
      <c r="N34" s="6">
        <f>'Saisie repas'!CH52</f>
        <v>0</v>
      </c>
      <c r="O34" s="6">
        <f>'Saisie repas'!CO52</f>
        <v>0</v>
      </c>
      <c r="P34" s="6">
        <f>'Saisie repas'!CV52</f>
        <v>0</v>
      </c>
      <c r="Q34" s="6">
        <f>'Saisie repas'!DC52</f>
        <v>0</v>
      </c>
      <c r="R34" s="6">
        <f>'Saisie repas'!DJ52</f>
        <v>0</v>
      </c>
      <c r="S34" s="6">
        <f>'Saisie repas'!DQ52</f>
        <v>0</v>
      </c>
      <c r="T34" s="6">
        <f>'Saisie repas'!DX52</f>
        <v>0</v>
      </c>
      <c r="U34" s="6">
        <f>'Saisie repas'!EE52</f>
        <v>0</v>
      </c>
      <c r="V34" s="6">
        <f>'Saisie repas'!EL52</f>
        <v>0</v>
      </c>
      <c r="W34" s="7">
        <f t="shared" si="0"/>
        <v>253690</v>
      </c>
    </row>
    <row r="35" spans="1:23" ht="14.45" customHeight="1" x14ac:dyDescent="0.25">
      <c r="A35" s="194">
        <f>IF('Saisie repas'!A53="","",'Saisie repas'!A53)</f>
        <v>45314</v>
      </c>
      <c r="B35" s="46" t="s">
        <v>5</v>
      </c>
      <c r="C35" s="4">
        <f>'Saisie repas'!I53</f>
        <v>111</v>
      </c>
      <c r="D35" s="4">
        <f>'Saisie repas'!P53</f>
        <v>605</v>
      </c>
      <c r="E35" s="4">
        <f>'Saisie repas'!W53</f>
        <v>106</v>
      </c>
      <c r="F35" s="4">
        <f>'Saisie repas'!AD53</f>
        <v>0</v>
      </c>
      <c r="G35" s="4">
        <f>'Saisie repas'!AK53</f>
        <v>0</v>
      </c>
      <c r="H35" s="4">
        <f>'Saisie repas'!AR53</f>
        <v>163</v>
      </c>
      <c r="I35" s="4">
        <f>'Saisie repas'!AY53</f>
        <v>156</v>
      </c>
      <c r="J35" s="4">
        <f>'Saisie repas'!BF53</f>
        <v>420</v>
      </c>
      <c r="K35" s="4">
        <f>'Saisie repas'!BM53</f>
        <v>371</v>
      </c>
      <c r="L35" s="4">
        <f>'Saisie repas'!BT53</f>
        <v>305</v>
      </c>
      <c r="M35" s="4">
        <f>'Saisie repas'!CA53</f>
        <v>0</v>
      </c>
      <c r="N35" s="4">
        <f>'Saisie repas'!CH53</f>
        <v>0</v>
      </c>
      <c r="O35" s="4">
        <f>'Saisie repas'!CO53</f>
        <v>0</v>
      </c>
      <c r="P35" s="4">
        <f>'Saisie repas'!CV53</f>
        <v>0</v>
      </c>
      <c r="Q35" s="4">
        <f>'Saisie repas'!DC53</f>
        <v>0</v>
      </c>
      <c r="R35" s="4">
        <f>'Saisie repas'!DJ53</f>
        <v>0</v>
      </c>
      <c r="S35" s="4">
        <f>'Saisie repas'!DQ53</f>
        <v>0</v>
      </c>
      <c r="T35" s="4">
        <f>'Saisie repas'!DX53</f>
        <v>0</v>
      </c>
      <c r="U35" s="4">
        <f>'Saisie repas'!EE53</f>
        <v>0</v>
      </c>
      <c r="V35" s="4">
        <f>'Saisie repas'!EL53</f>
        <v>0</v>
      </c>
      <c r="W35" s="5">
        <f t="shared" si="0"/>
        <v>2237</v>
      </c>
    </row>
    <row r="36" spans="1:23" ht="15" customHeight="1" thickBot="1" x14ac:dyDescent="0.3">
      <c r="A36" s="195"/>
      <c r="B36" s="47" t="s">
        <v>6</v>
      </c>
      <c r="C36" s="6">
        <f>'Saisie repas'!I55</f>
        <v>12765</v>
      </c>
      <c r="D36" s="6">
        <f>'Saisie repas'!P55</f>
        <v>69575</v>
      </c>
      <c r="E36" s="6">
        <f>'Saisie repas'!W55</f>
        <v>12190</v>
      </c>
      <c r="F36" s="6">
        <f>'Saisie repas'!AD55</f>
        <v>0</v>
      </c>
      <c r="G36" s="6">
        <f>'Saisie repas'!AK55</f>
        <v>0</v>
      </c>
      <c r="H36" s="6">
        <f>'Saisie repas'!AR55</f>
        <v>18745</v>
      </c>
      <c r="I36" s="6">
        <f>'Saisie repas'!AY55</f>
        <v>17940</v>
      </c>
      <c r="J36" s="6">
        <f>'Saisie repas'!BF55</f>
        <v>48300</v>
      </c>
      <c r="K36" s="6">
        <f>'Saisie repas'!BM55</f>
        <v>42665</v>
      </c>
      <c r="L36" s="6">
        <f>'Saisie repas'!BT55</f>
        <v>35075</v>
      </c>
      <c r="M36" s="6">
        <f>'Saisie repas'!CA55</f>
        <v>0</v>
      </c>
      <c r="N36" s="6">
        <f>'Saisie repas'!CH55</f>
        <v>0</v>
      </c>
      <c r="O36" s="6">
        <f>'Saisie repas'!CO55</f>
        <v>0</v>
      </c>
      <c r="P36" s="6">
        <f>'Saisie repas'!CV55</f>
        <v>0</v>
      </c>
      <c r="Q36" s="6">
        <f>'Saisie repas'!DC55</f>
        <v>0</v>
      </c>
      <c r="R36" s="6">
        <f>'Saisie repas'!DJ55</f>
        <v>0</v>
      </c>
      <c r="S36" s="6">
        <f>'Saisie repas'!DQ55</f>
        <v>0</v>
      </c>
      <c r="T36" s="6">
        <f>'Saisie repas'!DX55</f>
        <v>0</v>
      </c>
      <c r="U36" s="6">
        <f>'Saisie repas'!EE55</f>
        <v>0</v>
      </c>
      <c r="V36" s="6">
        <f>'Saisie repas'!EL55</f>
        <v>0</v>
      </c>
      <c r="W36" s="7">
        <f t="shared" si="0"/>
        <v>257255</v>
      </c>
    </row>
    <row r="37" spans="1:23" ht="14.45" customHeight="1" x14ac:dyDescent="0.25">
      <c r="A37" s="194">
        <f>IF('Saisie repas'!A56="","",'Saisie repas'!A56)</f>
        <v>45315</v>
      </c>
      <c r="B37" s="46" t="s">
        <v>5</v>
      </c>
      <c r="C37" s="4">
        <f>'Saisie repas'!I56</f>
        <v>112</v>
      </c>
      <c r="D37" s="4">
        <f>'Saisie repas'!P56</f>
        <v>612</v>
      </c>
      <c r="E37" s="4">
        <f>'Saisie repas'!W56</f>
        <v>104</v>
      </c>
      <c r="F37" s="4">
        <f>'Saisie repas'!AD56</f>
        <v>0</v>
      </c>
      <c r="G37" s="4">
        <f>'Saisie repas'!AK56</f>
        <v>0</v>
      </c>
      <c r="H37" s="4">
        <f>'Saisie repas'!AR56</f>
        <v>166</v>
      </c>
      <c r="I37" s="4">
        <f>'Saisie repas'!AY56</f>
        <v>158</v>
      </c>
      <c r="J37" s="4">
        <f>'Saisie repas'!BF56</f>
        <v>427</v>
      </c>
      <c r="K37" s="4">
        <f>'Saisie repas'!BM56</f>
        <v>369</v>
      </c>
      <c r="L37" s="4">
        <f>'Saisie repas'!BT56</f>
        <v>317</v>
      </c>
      <c r="M37" s="4">
        <f>'Saisie repas'!CA56</f>
        <v>0</v>
      </c>
      <c r="N37" s="4">
        <f>'Saisie repas'!CH56</f>
        <v>0</v>
      </c>
      <c r="O37" s="4">
        <f>'Saisie repas'!CO56</f>
        <v>0</v>
      </c>
      <c r="P37" s="4">
        <f>'Saisie repas'!CV56</f>
        <v>0</v>
      </c>
      <c r="Q37" s="4">
        <f>'Saisie repas'!DC56</f>
        <v>0</v>
      </c>
      <c r="R37" s="4">
        <f>'Saisie repas'!DJ56</f>
        <v>0</v>
      </c>
      <c r="S37" s="4">
        <f>'Saisie repas'!DQ56</f>
        <v>0</v>
      </c>
      <c r="T37" s="4">
        <f>'Saisie repas'!DX56</f>
        <v>0</v>
      </c>
      <c r="U37" s="4">
        <f>'Saisie repas'!EE56</f>
        <v>0</v>
      </c>
      <c r="V37" s="4">
        <f>'Saisie repas'!EL56</f>
        <v>0</v>
      </c>
      <c r="W37" s="5">
        <f t="shared" si="0"/>
        <v>2265</v>
      </c>
    </row>
    <row r="38" spans="1:23" ht="15" customHeight="1" thickBot="1" x14ac:dyDescent="0.3">
      <c r="A38" s="195"/>
      <c r="B38" s="47" t="s">
        <v>6</v>
      </c>
      <c r="C38" s="6">
        <f>'Saisie repas'!I58</f>
        <v>12880</v>
      </c>
      <c r="D38" s="6">
        <f>'Saisie repas'!P58</f>
        <v>70380</v>
      </c>
      <c r="E38" s="6">
        <f>'Saisie repas'!W58</f>
        <v>11960</v>
      </c>
      <c r="F38" s="6">
        <f>'Saisie repas'!AD58</f>
        <v>0</v>
      </c>
      <c r="G38" s="6">
        <f>'Saisie repas'!AK58</f>
        <v>0</v>
      </c>
      <c r="H38" s="6">
        <f>'Saisie repas'!AR58</f>
        <v>19090</v>
      </c>
      <c r="I38" s="6">
        <f>'Saisie repas'!AY58</f>
        <v>18170</v>
      </c>
      <c r="J38" s="6">
        <f>'Saisie repas'!BF58</f>
        <v>49105</v>
      </c>
      <c r="K38" s="6">
        <f>'Saisie repas'!BM58</f>
        <v>42435</v>
      </c>
      <c r="L38" s="6">
        <f>'Saisie repas'!BT58</f>
        <v>36455</v>
      </c>
      <c r="M38" s="6">
        <f>'Saisie repas'!CA58</f>
        <v>0</v>
      </c>
      <c r="N38" s="6">
        <f>'Saisie repas'!CH58</f>
        <v>0</v>
      </c>
      <c r="O38" s="6">
        <f>'Saisie repas'!CO58</f>
        <v>0</v>
      </c>
      <c r="P38" s="6">
        <f>'Saisie repas'!CV58</f>
        <v>0</v>
      </c>
      <c r="Q38" s="6">
        <f>'Saisie repas'!DC58</f>
        <v>0</v>
      </c>
      <c r="R38" s="6">
        <f>'Saisie repas'!DJ58</f>
        <v>0</v>
      </c>
      <c r="S38" s="6">
        <f>'Saisie repas'!DQ58</f>
        <v>0</v>
      </c>
      <c r="T38" s="6">
        <f>'Saisie repas'!DX58</f>
        <v>0</v>
      </c>
      <c r="U38" s="6">
        <f>'Saisie repas'!EE58</f>
        <v>0</v>
      </c>
      <c r="V38" s="6">
        <f>'Saisie repas'!EL58</f>
        <v>0</v>
      </c>
      <c r="W38" s="7">
        <f t="shared" si="0"/>
        <v>260475</v>
      </c>
    </row>
    <row r="39" spans="1:23" ht="14.45" customHeight="1" x14ac:dyDescent="0.25">
      <c r="A39" s="194">
        <f>IF('Saisie repas'!A59="","",'Saisie repas'!A59)</f>
        <v>45316</v>
      </c>
      <c r="B39" s="46" t="s">
        <v>5</v>
      </c>
      <c r="C39" s="4">
        <f>'Saisie repas'!I59</f>
        <v>112</v>
      </c>
      <c r="D39" s="4">
        <f>'Saisie repas'!P59</f>
        <v>612</v>
      </c>
      <c r="E39" s="4">
        <f>'Saisie repas'!W59</f>
        <v>107</v>
      </c>
      <c r="F39" s="4">
        <f>'Saisie repas'!AD59</f>
        <v>0</v>
      </c>
      <c r="G39" s="4">
        <f>'Saisie repas'!AK59</f>
        <v>0</v>
      </c>
      <c r="H39" s="4">
        <f>'Saisie repas'!AR59</f>
        <v>162</v>
      </c>
      <c r="I39" s="4">
        <f>'Saisie repas'!AY59</f>
        <v>151</v>
      </c>
      <c r="J39" s="4">
        <f>'Saisie repas'!BF59</f>
        <v>427</v>
      </c>
      <c r="K39" s="4">
        <f>'Saisie repas'!BM59</f>
        <v>370</v>
      </c>
      <c r="L39" s="4">
        <f>'Saisie repas'!BT59</f>
        <v>316</v>
      </c>
      <c r="M39" s="4">
        <f>'Saisie repas'!CA59</f>
        <v>0</v>
      </c>
      <c r="N39" s="4">
        <f>'Saisie repas'!CH59</f>
        <v>0</v>
      </c>
      <c r="O39" s="4">
        <f>'Saisie repas'!CO59</f>
        <v>0</v>
      </c>
      <c r="P39" s="4">
        <f>'Saisie repas'!CV59</f>
        <v>0</v>
      </c>
      <c r="Q39" s="4">
        <f>'Saisie repas'!DC59</f>
        <v>0</v>
      </c>
      <c r="R39" s="4">
        <f>'Saisie repas'!DJ59</f>
        <v>0</v>
      </c>
      <c r="S39" s="4">
        <f>'Saisie repas'!DQ59</f>
        <v>0</v>
      </c>
      <c r="T39" s="4">
        <f>'Saisie repas'!DX59</f>
        <v>0</v>
      </c>
      <c r="U39" s="4">
        <f>'Saisie repas'!EE59</f>
        <v>0</v>
      </c>
      <c r="V39" s="4">
        <f>'Saisie repas'!EL59</f>
        <v>0</v>
      </c>
      <c r="W39" s="5">
        <f t="shared" si="0"/>
        <v>2257</v>
      </c>
    </row>
    <row r="40" spans="1:23" ht="15" customHeight="1" thickBot="1" x14ac:dyDescent="0.3">
      <c r="A40" s="195"/>
      <c r="B40" s="47" t="s">
        <v>6</v>
      </c>
      <c r="C40" s="6">
        <f>'Saisie repas'!I61</f>
        <v>12880</v>
      </c>
      <c r="D40" s="6">
        <f>'Saisie repas'!P61</f>
        <v>70380</v>
      </c>
      <c r="E40" s="6">
        <f>'Saisie repas'!W61</f>
        <v>12305</v>
      </c>
      <c r="F40" s="6">
        <f>'Saisie repas'!AD61</f>
        <v>0</v>
      </c>
      <c r="G40" s="6">
        <f>'Saisie repas'!AK61</f>
        <v>0</v>
      </c>
      <c r="H40" s="6">
        <f>'Saisie repas'!AR61</f>
        <v>18630</v>
      </c>
      <c r="I40" s="6">
        <f>'Saisie repas'!AY61</f>
        <v>17365</v>
      </c>
      <c r="J40" s="6">
        <f>'Saisie repas'!BF61</f>
        <v>49105</v>
      </c>
      <c r="K40" s="6">
        <f>'Saisie repas'!BM61</f>
        <v>42550</v>
      </c>
      <c r="L40" s="6">
        <f>'Saisie repas'!BT61</f>
        <v>36340</v>
      </c>
      <c r="M40" s="6">
        <f>'Saisie repas'!CA61</f>
        <v>0</v>
      </c>
      <c r="N40" s="6">
        <f>'Saisie repas'!CH61</f>
        <v>0</v>
      </c>
      <c r="O40" s="6">
        <f>'Saisie repas'!CO61</f>
        <v>0</v>
      </c>
      <c r="P40" s="6">
        <f>'Saisie repas'!CV61</f>
        <v>0</v>
      </c>
      <c r="Q40" s="6">
        <f>'Saisie repas'!DC61</f>
        <v>0</v>
      </c>
      <c r="R40" s="6">
        <f>'Saisie repas'!DJ61</f>
        <v>0</v>
      </c>
      <c r="S40" s="6">
        <f>'Saisie repas'!DQ61</f>
        <v>0</v>
      </c>
      <c r="T40" s="6">
        <f>'Saisie repas'!DX61</f>
        <v>0</v>
      </c>
      <c r="U40" s="6">
        <f>'Saisie repas'!EE61</f>
        <v>0</v>
      </c>
      <c r="V40" s="6">
        <f>'Saisie repas'!EL61</f>
        <v>0</v>
      </c>
      <c r="W40" s="7">
        <f t="shared" si="0"/>
        <v>259555</v>
      </c>
    </row>
    <row r="41" spans="1:23" ht="14.45" customHeight="1" x14ac:dyDescent="0.25">
      <c r="A41" s="194">
        <f>IF('Saisie repas'!A62="","",'Saisie repas'!A62)</f>
        <v>45317</v>
      </c>
      <c r="B41" s="46" t="s">
        <v>5</v>
      </c>
      <c r="C41" s="4">
        <f>'Saisie repas'!I62</f>
        <v>111</v>
      </c>
      <c r="D41" s="4">
        <f>'Saisie repas'!P62</f>
        <v>615</v>
      </c>
      <c r="E41" s="4">
        <f>'Saisie repas'!W62</f>
        <v>105</v>
      </c>
      <c r="F41" s="4">
        <f>'Saisie repas'!AD62</f>
        <v>0</v>
      </c>
      <c r="G41" s="4">
        <f>'Saisie repas'!AK62</f>
        <v>0</v>
      </c>
      <c r="H41" s="4">
        <f>'Saisie repas'!AR62</f>
        <v>157</v>
      </c>
      <c r="I41" s="4">
        <f>'Saisie repas'!AY62</f>
        <v>145</v>
      </c>
      <c r="J41" s="4">
        <f>'Saisie repas'!BF62</f>
        <v>423</v>
      </c>
      <c r="K41" s="4">
        <f>'Saisie repas'!BM62</f>
        <v>371</v>
      </c>
      <c r="L41" s="4">
        <f>'Saisie repas'!BT62</f>
        <v>324</v>
      </c>
      <c r="M41" s="4">
        <f>'Saisie repas'!CA62</f>
        <v>0</v>
      </c>
      <c r="N41" s="4">
        <f>'Saisie repas'!CH62</f>
        <v>0</v>
      </c>
      <c r="O41" s="4">
        <f>'Saisie repas'!CO62</f>
        <v>0</v>
      </c>
      <c r="P41" s="4">
        <f>'Saisie repas'!CV62</f>
        <v>0</v>
      </c>
      <c r="Q41" s="4">
        <f>'Saisie repas'!DC62</f>
        <v>0</v>
      </c>
      <c r="R41" s="4">
        <f>'Saisie repas'!DJ62</f>
        <v>0</v>
      </c>
      <c r="S41" s="4">
        <f>'Saisie repas'!DQ62</f>
        <v>0</v>
      </c>
      <c r="T41" s="4">
        <f>'Saisie repas'!DX62</f>
        <v>0</v>
      </c>
      <c r="U41" s="4">
        <f>'Saisie repas'!EE62</f>
        <v>0</v>
      </c>
      <c r="V41" s="4">
        <f>'Saisie repas'!EL62</f>
        <v>0</v>
      </c>
      <c r="W41" s="5">
        <f t="shared" si="0"/>
        <v>2251</v>
      </c>
    </row>
    <row r="42" spans="1:23" ht="15" customHeight="1" thickBot="1" x14ac:dyDescent="0.3">
      <c r="A42" s="195"/>
      <c r="B42" s="47" t="s">
        <v>6</v>
      </c>
      <c r="C42" s="6">
        <f>'Saisie repas'!I64</f>
        <v>12765</v>
      </c>
      <c r="D42" s="6">
        <f>'Saisie repas'!P64</f>
        <v>70725</v>
      </c>
      <c r="E42" s="6">
        <f>'Saisie repas'!W64</f>
        <v>12075</v>
      </c>
      <c r="F42" s="6">
        <f>'Saisie repas'!AD64</f>
        <v>0</v>
      </c>
      <c r="G42" s="6">
        <f>'Saisie repas'!AK64</f>
        <v>0</v>
      </c>
      <c r="H42" s="6">
        <f>'Saisie repas'!AR64</f>
        <v>18055</v>
      </c>
      <c r="I42" s="6">
        <f>'Saisie repas'!AY64</f>
        <v>16675</v>
      </c>
      <c r="J42" s="6">
        <f>'Saisie repas'!BF64</f>
        <v>48645</v>
      </c>
      <c r="K42" s="6">
        <f>'Saisie repas'!BM64</f>
        <v>42665</v>
      </c>
      <c r="L42" s="6">
        <f>'Saisie repas'!BT64</f>
        <v>37260</v>
      </c>
      <c r="M42" s="6">
        <f>'Saisie repas'!CA64</f>
        <v>0</v>
      </c>
      <c r="N42" s="6">
        <f>'Saisie repas'!CH64</f>
        <v>0</v>
      </c>
      <c r="O42" s="6">
        <f>'Saisie repas'!CO64</f>
        <v>0</v>
      </c>
      <c r="P42" s="6">
        <f>'Saisie repas'!CV64</f>
        <v>0</v>
      </c>
      <c r="Q42" s="6">
        <f>'Saisie repas'!DC64</f>
        <v>0</v>
      </c>
      <c r="R42" s="6">
        <f>'Saisie repas'!DJ64</f>
        <v>0</v>
      </c>
      <c r="S42" s="6">
        <f>'Saisie repas'!DQ64</f>
        <v>0</v>
      </c>
      <c r="T42" s="6">
        <f>'Saisie repas'!DX64</f>
        <v>0</v>
      </c>
      <c r="U42" s="6">
        <f>'Saisie repas'!EE64</f>
        <v>0</v>
      </c>
      <c r="V42" s="6">
        <f>'Saisie repas'!EL64</f>
        <v>0</v>
      </c>
      <c r="W42" s="7">
        <f t="shared" si="0"/>
        <v>258865</v>
      </c>
    </row>
    <row r="43" spans="1:23" ht="14.45" customHeight="1" x14ac:dyDescent="0.25">
      <c r="A43" s="194">
        <f>IF('Saisie repas'!A65="","",'Saisie repas'!A65)</f>
        <v>45320</v>
      </c>
      <c r="B43" s="46" t="s">
        <v>5</v>
      </c>
      <c r="C43" s="4">
        <f>'Saisie repas'!I65</f>
        <v>105</v>
      </c>
      <c r="D43" s="4">
        <f>'Saisie repas'!P65</f>
        <v>616</v>
      </c>
      <c r="E43" s="4">
        <f>'Saisie repas'!W65</f>
        <v>105</v>
      </c>
      <c r="F43" s="4">
        <f>'Saisie repas'!AD65</f>
        <v>0</v>
      </c>
      <c r="G43" s="4">
        <f>'Saisie repas'!AK65</f>
        <v>0</v>
      </c>
      <c r="H43" s="4">
        <f>'Saisie repas'!AR65</f>
        <v>166</v>
      </c>
      <c r="I43" s="4">
        <f>'Saisie repas'!AY65</f>
        <v>158</v>
      </c>
      <c r="J43" s="4">
        <f>'Saisie repas'!BF65</f>
        <v>430</v>
      </c>
      <c r="K43" s="4">
        <f>'Saisie repas'!BM65</f>
        <v>373</v>
      </c>
      <c r="L43" s="4">
        <f>'Saisie repas'!BT65</f>
        <v>330</v>
      </c>
      <c r="M43" s="4">
        <f>'Saisie repas'!CA65</f>
        <v>0</v>
      </c>
      <c r="N43" s="4">
        <f>'Saisie repas'!CH65</f>
        <v>0</v>
      </c>
      <c r="O43" s="4">
        <f>'Saisie repas'!CO65</f>
        <v>0</v>
      </c>
      <c r="P43" s="4">
        <f>'Saisie repas'!CV65</f>
        <v>0</v>
      </c>
      <c r="Q43" s="4">
        <f>'Saisie repas'!DC65</f>
        <v>0</v>
      </c>
      <c r="R43" s="4">
        <f>'Saisie repas'!DJ65</f>
        <v>0</v>
      </c>
      <c r="S43" s="4">
        <f>'Saisie repas'!DQ65</f>
        <v>0</v>
      </c>
      <c r="T43" s="4">
        <f>'Saisie repas'!DX65</f>
        <v>0</v>
      </c>
      <c r="U43" s="4">
        <f>'Saisie repas'!EE65</f>
        <v>0</v>
      </c>
      <c r="V43" s="4">
        <f>'Saisie repas'!EL65</f>
        <v>0</v>
      </c>
      <c r="W43" s="5">
        <f t="shared" si="0"/>
        <v>2283</v>
      </c>
    </row>
    <row r="44" spans="1:23" ht="15" customHeight="1" thickBot="1" x14ac:dyDescent="0.3">
      <c r="A44" s="195"/>
      <c r="B44" s="47" t="s">
        <v>6</v>
      </c>
      <c r="C44" s="6">
        <f>'Saisie repas'!I67</f>
        <v>12075</v>
      </c>
      <c r="D44" s="6">
        <f>'Saisie repas'!P67</f>
        <v>70840</v>
      </c>
      <c r="E44" s="6">
        <f>'Saisie repas'!W67</f>
        <v>12075</v>
      </c>
      <c r="F44" s="6">
        <f>'Saisie repas'!AD67</f>
        <v>0</v>
      </c>
      <c r="G44" s="6">
        <f>'Saisie repas'!AK67</f>
        <v>0</v>
      </c>
      <c r="H44" s="6">
        <f>'Saisie repas'!AR67</f>
        <v>19090</v>
      </c>
      <c r="I44" s="6">
        <f>'Saisie repas'!AY67</f>
        <v>18170</v>
      </c>
      <c r="J44" s="6">
        <f>'Saisie repas'!BF67</f>
        <v>49450</v>
      </c>
      <c r="K44" s="6">
        <f>'Saisie repas'!BM67</f>
        <v>42895</v>
      </c>
      <c r="L44" s="6">
        <f>'Saisie repas'!BT67</f>
        <v>37950</v>
      </c>
      <c r="M44" s="6">
        <f>'Saisie repas'!CA67</f>
        <v>0</v>
      </c>
      <c r="N44" s="6">
        <f>'Saisie repas'!CH67</f>
        <v>0</v>
      </c>
      <c r="O44" s="6">
        <f>'Saisie repas'!CO67</f>
        <v>0</v>
      </c>
      <c r="P44" s="6">
        <f>'Saisie repas'!CV67</f>
        <v>0</v>
      </c>
      <c r="Q44" s="6">
        <f>'Saisie repas'!DC67</f>
        <v>0</v>
      </c>
      <c r="R44" s="6">
        <f>'Saisie repas'!DJ67</f>
        <v>0</v>
      </c>
      <c r="S44" s="6">
        <f>'Saisie repas'!DQ67</f>
        <v>0</v>
      </c>
      <c r="T44" s="6">
        <f>'Saisie repas'!DX67</f>
        <v>0</v>
      </c>
      <c r="U44" s="6">
        <f>'Saisie repas'!EE67</f>
        <v>0</v>
      </c>
      <c r="V44" s="6">
        <f>'Saisie repas'!EL67</f>
        <v>0</v>
      </c>
      <c r="W44" s="7">
        <f t="shared" si="0"/>
        <v>262545</v>
      </c>
    </row>
    <row r="45" spans="1:23" ht="14.45" customHeight="1" x14ac:dyDescent="0.25">
      <c r="A45" s="194">
        <f>IF('Saisie repas'!A68="","",'Saisie repas'!A68)</f>
        <v>45321</v>
      </c>
      <c r="B45" s="46" t="s">
        <v>5</v>
      </c>
      <c r="C45" s="4">
        <f>'Saisie repas'!I68</f>
        <v>107</v>
      </c>
      <c r="D45" s="4">
        <f>'Saisie repas'!P68</f>
        <v>615</v>
      </c>
      <c r="E45" s="4">
        <f>'Saisie repas'!W68</f>
        <v>108</v>
      </c>
      <c r="F45" s="4">
        <f>'Saisie repas'!AD68</f>
        <v>0</v>
      </c>
      <c r="G45" s="4">
        <f>'Saisie repas'!AK68</f>
        <v>0</v>
      </c>
      <c r="H45" s="4">
        <f>'Saisie repas'!AR68</f>
        <v>165</v>
      </c>
      <c r="I45" s="4">
        <f>'Saisie repas'!AY68</f>
        <v>156</v>
      </c>
      <c r="J45" s="4">
        <f>'Saisie repas'!BF68</f>
        <v>430</v>
      </c>
      <c r="K45" s="4">
        <f>'Saisie repas'!BM68</f>
        <v>371</v>
      </c>
      <c r="L45" s="4">
        <f>'Saisie repas'!BT68</f>
        <v>322</v>
      </c>
      <c r="M45" s="4">
        <f>'Saisie repas'!CA68</f>
        <v>0</v>
      </c>
      <c r="N45" s="4">
        <f>'Saisie repas'!CH68</f>
        <v>0</v>
      </c>
      <c r="O45" s="4">
        <f>'Saisie repas'!CO68</f>
        <v>0</v>
      </c>
      <c r="P45" s="4">
        <f>'Saisie repas'!CV68</f>
        <v>0</v>
      </c>
      <c r="Q45" s="4">
        <f>'Saisie repas'!DC68</f>
        <v>0</v>
      </c>
      <c r="R45" s="4">
        <f>'Saisie repas'!DJ68</f>
        <v>0</v>
      </c>
      <c r="S45" s="4">
        <f>'Saisie repas'!DQ68</f>
        <v>0</v>
      </c>
      <c r="T45" s="4">
        <f>'Saisie repas'!DX68</f>
        <v>0</v>
      </c>
      <c r="U45" s="4">
        <f>'Saisie repas'!EE68</f>
        <v>0</v>
      </c>
      <c r="V45" s="4">
        <f>'Saisie repas'!EL68</f>
        <v>0</v>
      </c>
      <c r="W45" s="5">
        <f t="shared" si="0"/>
        <v>2274</v>
      </c>
    </row>
    <row r="46" spans="1:23" ht="15" customHeight="1" thickBot="1" x14ac:dyDescent="0.3">
      <c r="A46" s="195"/>
      <c r="B46" s="47" t="s">
        <v>6</v>
      </c>
      <c r="C46" s="6">
        <f>'Saisie repas'!I70</f>
        <v>12305</v>
      </c>
      <c r="D46" s="6">
        <f>'Saisie repas'!P70</f>
        <v>70725</v>
      </c>
      <c r="E46" s="6">
        <f>'Saisie repas'!W70</f>
        <v>12420</v>
      </c>
      <c r="F46" s="6">
        <f>'Saisie repas'!AD70</f>
        <v>0</v>
      </c>
      <c r="G46" s="6">
        <f>'Saisie repas'!AK70</f>
        <v>0</v>
      </c>
      <c r="H46" s="6">
        <f>'Saisie repas'!AR70</f>
        <v>18975</v>
      </c>
      <c r="I46" s="6">
        <f>'Saisie repas'!AY70</f>
        <v>17940</v>
      </c>
      <c r="J46" s="6">
        <f>'Saisie repas'!BF70</f>
        <v>49450</v>
      </c>
      <c r="K46" s="6">
        <f>'Saisie repas'!BM70</f>
        <v>42665</v>
      </c>
      <c r="L46" s="6">
        <f>'Saisie repas'!BT70</f>
        <v>37030</v>
      </c>
      <c r="M46" s="6">
        <f>'Saisie repas'!CA70</f>
        <v>0</v>
      </c>
      <c r="N46" s="6">
        <f>'Saisie repas'!CH70</f>
        <v>0</v>
      </c>
      <c r="O46" s="6">
        <f>'Saisie repas'!CO70</f>
        <v>0</v>
      </c>
      <c r="P46" s="6">
        <f>'Saisie repas'!CV70</f>
        <v>0</v>
      </c>
      <c r="Q46" s="6">
        <f>'Saisie repas'!DC70</f>
        <v>0</v>
      </c>
      <c r="R46" s="6">
        <f>'Saisie repas'!DJ70</f>
        <v>0</v>
      </c>
      <c r="S46" s="6">
        <f>'Saisie repas'!DQ70</f>
        <v>0</v>
      </c>
      <c r="T46" s="6">
        <f>'Saisie repas'!DX70</f>
        <v>0</v>
      </c>
      <c r="U46" s="6">
        <f>'Saisie repas'!EE70</f>
        <v>0</v>
      </c>
      <c r="V46" s="6">
        <f>'Saisie repas'!EL70</f>
        <v>0</v>
      </c>
      <c r="W46" s="7">
        <f t="shared" si="0"/>
        <v>261510</v>
      </c>
    </row>
    <row r="47" spans="1:23" ht="14.45" customHeight="1" x14ac:dyDescent="0.25">
      <c r="A47" s="194">
        <f>IF('Saisie repas'!A71="","",'Saisie repas'!A71)</f>
        <v>45322</v>
      </c>
      <c r="B47" s="46" t="s">
        <v>5</v>
      </c>
      <c r="C47" s="4">
        <f>'Saisie repas'!I71</f>
        <v>107</v>
      </c>
      <c r="D47" s="4">
        <f>'Saisie repas'!P71</f>
        <v>617</v>
      </c>
      <c r="E47" s="4">
        <f>'Saisie repas'!W71</f>
        <v>106</v>
      </c>
      <c r="F47" s="4">
        <f>'Saisie repas'!AD71</f>
        <v>0</v>
      </c>
      <c r="G47" s="4">
        <f>'Saisie repas'!AK71</f>
        <v>0</v>
      </c>
      <c r="H47" s="4">
        <f>'Saisie repas'!AR71</f>
        <v>164</v>
      </c>
      <c r="I47" s="4">
        <f>'Saisie repas'!AY71</f>
        <v>151</v>
      </c>
      <c r="J47" s="4">
        <f>'Saisie repas'!BF71</f>
        <v>430</v>
      </c>
      <c r="K47" s="4">
        <f>'Saisie repas'!BM71</f>
        <v>374</v>
      </c>
      <c r="L47" s="4">
        <f>'Saisie repas'!BT71</f>
        <v>323</v>
      </c>
      <c r="M47" s="4">
        <f>'Saisie repas'!CA71</f>
        <v>0</v>
      </c>
      <c r="N47" s="4">
        <f>'Saisie repas'!CH71</f>
        <v>0</v>
      </c>
      <c r="O47" s="4">
        <f>'Saisie repas'!CO71</f>
        <v>0</v>
      </c>
      <c r="P47" s="4">
        <f>'Saisie repas'!CV71</f>
        <v>0</v>
      </c>
      <c r="Q47" s="4">
        <f>'Saisie repas'!DC71</f>
        <v>0</v>
      </c>
      <c r="R47" s="4">
        <f>'Saisie repas'!DJ71</f>
        <v>0</v>
      </c>
      <c r="S47" s="4">
        <f>'Saisie repas'!DQ71</f>
        <v>0</v>
      </c>
      <c r="T47" s="4">
        <f>'Saisie repas'!DX71</f>
        <v>0</v>
      </c>
      <c r="U47" s="4">
        <f>'Saisie repas'!EE71</f>
        <v>0</v>
      </c>
      <c r="V47" s="4">
        <f>'Saisie repas'!EL71</f>
        <v>0</v>
      </c>
      <c r="W47" s="5">
        <f t="shared" si="0"/>
        <v>2272</v>
      </c>
    </row>
    <row r="48" spans="1:23" ht="15" customHeight="1" thickBot="1" x14ac:dyDescent="0.3">
      <c r="A48" s="195"/>
      <c r="B48" s="47" t="s">
        <v>6</v>
      </c>
      <c r="C48" s="6">
        <f>'Saisie repas'!I73</f>
        <v>12305</v>
      </c>
      <c r="D48" s="6">
        <f>'Saisie repas'!P73</f>
        <v>70955</v>
      </c>
      <c r="E48" s="6">
        <f>'Saisie repas'!W73</f>
        <v>12190</v>
      </c>
      <c r="F48" s="6">
        <f>'Saisie repas'!AD73</f>
        <v>0</v>
      </c>
      <c r="G48" s="6">
        <f>'Saisie repas'!AK73</f>
        <v>0</v>
      </c>
      <c r="H48" s="6">
        <f>'Saisie repas'!AR73</f>
        <v>18860</v>
      </c>
      <c r="I48" s="6">
        <f>'Saisie repas'!AY73</f>
        <v>17365</v>
      </c>
      <c r="J48" s="6">
        <f>'Saisie repas'!BF73</f>
        <v>49450</v>
      </c>
      <c r="K48" s="6">
        <f>'Saisie repas'!BM73</f>
        <v>43010</v>
      </c>
      <c r="L48" s="6">
        <f>'Saisie repas'!BT73</f>
        <v>37145</v>
      </c>
      <c r="M48" s="6">
        <f>'Saisie repas'!CA73</f>
        <v>0</v>
      </c>
      <c r="N48" s="6">
        <f>'Saisie repas'!CH73</f>
        <v>0</v>
      </c>
      <c r="O48" s="6">
        <f>'Saisie repas'!CO73</f>
        <v>0</v>
      </c>
      <c r="P48" s="6">
        <f>'Saisie repas'!CV73</f>
        <v>0</v>
      </c>
      <c r="Q48" s="6">
        <f>'Saisie repas'!DC73</f>
        <v>0</v>
      </c>
      <c r="R48" s="6">
        <f>'Saisie repas'!DJ73</f>
        <v>0</v>
      </c>
      <c r="S48" s="6">
        <f>'Saisie repas'!DQ73</f>
        <v>0</v>
      </c>
      <c r="T48" s="6">
        <f>'Saisie repas'!DX73</f>
        <v>0</v>
      </c>
      <c r="U48" s="6">
        <f>'Saisie repas'!EE73</f>
        <v>0</v>
      </c>
      <c r="V48" s="6">
        <f>'Saisie repas'!EL73</f>
        <v>0</v>
      </c>
      <c r="W48" s="7">
        <f>SUBTOTAL(9,$C48:$V48)</f>
        <v>261280</v>
      </c>
    </row>
    <row r="49" spans="1:23" ht="15" customHeight="1" x14ac:dyDescent="0.25">
      <c r="A49" s="194" t="str">
        <f>IF('Saisie repas'!A74="","",'Saisie repas'!A74)</f>
        <v/>
      </c>
      <c r="B49" s="46" t="s">
        <v>5</v>
      </c>
      <c r="C49" s="4">
        <f>'Saisie repas'!I74</f>
        <v>0</v>
      </c>
      <c r="D49" s="4">
        <f>'Saisie repas'!P74</f>
        <v>0</v>
      </c>
      <c r="E49" s="4">
        <f>'Saisie repas'!W74</f>
        <v>0</v>
      </c>
      <c r="F49" s="4">
        <f>'Saisie repas'!AD74</f>
        <v>0</v>
      </c>
      <c r="G49" s="4">
        <f>'Saisie repas'!AK74</f>
        <v>0</v>
      </c>
      <c r="H49" s="4">
        <f>'Saisie repas'!AR74</f>
        <v>0</v>
      </c>
      <c r="I49" s="4">
        <f>'Saisie repas'!AY74</f>
        <v>0</v>
      </c>
      <c r="J49" s="4">
        <f>'Saisie repas'!BF74</f>
        <v>0</v>
      </c>
      <c r="K49" s="4">
        <f>'Saisie repas'!BM74</f>
        <v>0</v>
      </c>
      <c r="L49" s="4">
        <f>'Saisie repas'!BT74</f>
        <v>0</v>
      </c>
      <c r="M49" s="4">
        <f>'Saisie repas'!CA74</f>
        <v>0</v>
      </c>
      <c r="N49" s="4">
        <f>'Saisie repas'!CH74</f>
        <v>0</v>
      </c>
      <c r="O49" s="4">
        <f>'Saisie repas'!CO74</f>
        <v>0</v>
      </c>
      <c r="P49" s="4">
        <f>'Saisie repas'!CV74</f>
        <v>0</v>
      </c>
      <c r="Q49" s="4">
        <f>'Saisie repas'!DC74</f>
        <v>0</v>
      </c>
      <c r="R49" s="4">
        <f>'Saisie repas'!DJ74</f>
        <v>0</v>
      </c>
      <c r="S49" s="4">
        <f>'Saisie repas'!DQ74</f>
        <v>0</v>
      </c>
      <c r="T49" s="4">
        <f>'Saisie repas'!DX74</f>
        <v>0</v>
      </c>
      <c r="U49" s="4">
        <f>'Saisie repas'!EE74</f>
        <v>0</v>
      </c>
      <c r="V49" s="4">
        <f>'Saisie repas'!EL74</f>
        <v>0</v>
      </c>
      <c r="W49" s="5">
        <f>SUBTOTAL(9,$C49:$V49)</f>
        <v>0</v>
      </c>
    </row>
    <row r="50" spans="1:23" ht="15" customHeight="1" thickBot="1" x14ac:dyDescent="0.3">
      <c r="A50" s="195"/>
      <c r="B50" s="47" t="s">
        <v>6</v>
      </c>
      <c r="C50" s="6">
        <f>'Saisie repas'!I76</f>
        <v>0</v>
      </c>
      <c r="D50" s="6">
        <f>'Saisie repas'!P76</f>
        <v>0</v>
      </c>
      <c r="E50" s="6">
        <f>'Saisie repas'!W76</f>
        <v>0</v>
      </c>
      <c r="F50" s="6">
        <f>'Saisie repas'!AD76</f>
        <v>0</v>
      </c>
      <c r="G50" s="6">
        <f>'Saisie repas'!AK76</f>
        <v>0</v>
      </c>
      <c r="H50" s="6">
        <f>'Saisie repas'!AR76</f>
        <v>0</v>
      </c>
      <c r="I50" s="6">
        <f>'Saisie repas'!AY76</f>
        <v>0</v>
      </c>
      <c r="J50" s="6">
        <f>'Saisie repas'!BF76</f>
        <v>0</v>
      </c>
      <c r="K50" s="6">
        <f>'Saisie repas'!BM76</f>
        <v>0</v>
      </c>
      <c r="L50" s="6">
        <f>'Saisie repas'!BT76</f>
        <v>0</v>
      </c>
      <c r="M50" s="6">
        <f>'Saisie repas'!CA76</f>
        <v>0</v>
      </c>
      <c r="N50" s="6">
        <f>'Saisie repas'!CH76</f>
        <v>0</v>
      </c>
      <c r="O50" s="6">
        <f>'Saisie repas'!CO76</f>
        <v>0</v>
      </c>
      <c r="P50" s="6">
        <f>'Saisie repas'!CV76</f>
        <v>0</v>
      </c>
      <c r="Q50" s="6">
        <f>'Saisie repas'!DC76</f>
        <v>0</v>
      </c>
      <c r="R50" s="6">
        <f>'Saisie repas'!DJ76</f>
        <v>0</v>
      </c>
      <c r="S50" s="6">
        <f>'Saisie repas'!DQ76</f>
        <v>0</v>
      </c>
      <c r="T50" s="6">
        <f>'Saisie repas'!DX76</f>
        <v>0</v>
      </c>
      <c r="U50" s="6">
        <f>'Saisie repas'!EE76</f>
        <v>0</v>
      </c>
      <c r="V50" s="6">
        <f>'Saisie repas'!EL76</f>
        <v>0</v>
      </c>
      <c r="W50" s="7">
        <f t="shared" ref="W50:W52" si="1">SUBTOTAL(9,$C50:$V50)</f>
        <v>0</v>
      </c>
    </row>
    <row r="51" spans="1:23" x14ac:dyDescent="0.25">
      <c r="A51" s="192" t="s">
        <v>7</v>
      </c>
      <c r="B51" s="48" t="s">
        <v>5</v>
      </c>
      <c r="C51" s="8">
        <f t="shared" ref="C51:Q51" si="2">C5+C7+C9+C11+C13+C15+C17+C19+C21+C23+C25+C27+C29+C31+C33+C35+C37+C39+C41+C43+C45+C47+C49</f>
        <v>1402</v>
      </c>
      <c r="D51" s="8">
        <f t="shared" si="2"/>
        <v>4859</v>
      </c>
      <c r="E51" s="8">
        <f t="shared" si="2"/>
        <v>1371</v>
      </c>
      <c r="F51" s="8">
        <f t="shared" si="2"/>
        <v>0</v>
      </c>
      <c r="G51" s="8">
        <f t="shared" si="2"/>
        <v>0</v>
      </c>
      <c r="H51" s="8">
        <f t="shared" si="2"/>
        <v>1308</v>
      </c>
      <c r="I51" s="8">
        <f t="shared" si="2"/>
        <v>1971</v>
      </c>
      <c r="J51" s="8">
        <f t="shared" si="2"/>
        <v>5508</v>
      </c>
      <c r="K51" s="8">
        <f t="shared" si="2"/>
        <v>4812</v>
      </c>
      <c r="L51" s="8">
        <f t="shared" si="2"/>
        <v>2553</v>
      </c>
      <c r="M51" s="8">
        <f t="shared" si="2"/>
        <v>0</v>
      </c>
      <c r="N51" s="8">
        <f t="shared" si="2"/>
        <v>0</v>
      </c>
      <c r="O51" s="8">
        <f t="shared" si="2"/>
        <v>0</v>
      </c>
      <c r="P51" s="8">
        <f t="shared" si="2"/>
        <v>0</v>
      </c>
      <c r="Q51" s="8">
        <f t="shared" si="2"/>
        <v>0</v>
      </c>
      <c r="R51" s="8">
        <f>R5+R7+R9+R11+R13+R15+R17+R19+R21+R23+R25+R27+R29+R31+R33+R35+R37+R39+R41+R43+R45+R47+R49</f>
        <v>0</v>
      </c>
      <c r="S51" s="8">
        <f>S5+S7+S9+S11+S13+S15+S17+S19+S21+S23+S25+S27+S29+S31+S33+S35+S37+S39+S41+S43+S45+S47+S49</f>
        <v>0</v>
      </c>
      <c r="T51" s="8">
        <f t="shared" ref="T51:U51" si="3">T5+T7+T9+T11+T13+T15+T17+T19+T21+T23+T25+T27+T29+T31+T33+T35+T37+T39+T41+T43+T45+T47+T49</f>
        <v>0</v>
      </c>
      <c r="U51" s="8">
        <f t="shared" si="3"/>
        <v>0</v>
      </c>
      <c r="V51" s="8">
        <f>V5+V7+V9+V11+V13+V15+V17+V19+V21+V23+V25+V27+V29+V31+V33+V35+V37+V39+V41+V43+V45+V47+V49</f>
        <v>0</v>
      </c>
      <c r="W51" s="9">
        <f>SUBTOTAL(9,$C51:$V51)</f>
        <v>23784</v>
      </c>
    </row>
    <row r="52" spans="1:23" ht="15.75" thickBot="1" x14ac:dyDescent="0.3">
      <c r="A52" s="193"/>
      <c r="B52" s="49" t="s">
        <v>6</v>
      </c>
      <c r="C52" s="10">
        <f t="shared" ref="C52:Q52" si="4">C6+C8+C10+C12+C14+C16+C18+C20+C22+C24+C26+C28+C30+C32+C34+C36+C38+C40+C42+C44+C46+C48+C50</f>
        <v>161230</v>
      </c>
      <c r="D52" s="10">
        <f t="shared" si="4"/>
        <v>558785</v>
      </c>
      <c r="E52" s="10">
        <f t="shared" si="4"/>
        <v>157665</v>
      </c>
      <c r="F52" s="10">
        <f t="shared" si="4"/>
        <v>0</v>
      </c>
      <c r="G52" s="10">
        <f t="shared" si="4"/>
        <v>0</v>
      </c>
      <c r="H52" s="10">
        <f t="shared" si="4"/>
        <v>150420</v>
      </c>
      <c r="I52" s="10">
        <f t="shared" si="4"/>
        <v>226665</v>
      </c>
      <c r="J52" s="10">
        <f t="shared" si="4"/>
        <v>633420</v>
      </c>
      <c r="K52" s="10">
        <f t="shared" si="4"/>
        <v>553380</v>
      </c>
      <c r="L52" s="10">
        <f t="shared" si="4"/>
        <v>293595</v>
      </c>
      <c r="M52" s="10">
        <f t="shared" si="4"/>
        <v>0</v>
      </c>
      <c r="N52" s="10">
        <f t="shared" si="4"/>
        <v>0</v>
      </c>
      <c r="O52" s="10">
        <f t="shared" si="4"/>
        <v>0</v>
      </c>
      <c r="P52" s="10">
        <f t="shared" si="4"/>
        <v>0</v>
      </c>
      <c r="Q52" s="10">
        <f t="shared" si="4"/>
        <v>0</v>
      </c>
      <c r="R52" s="10">
        <f>R6+R8+R10+R12+R14+R16+R18+R20+R22+R24+R26+R28+R30+R32+R34+R36+R38+R40+R42+R44+R46+R48+R50</f>
        <v>0</v>
      </c>
      <c r="S52" s="10">
        <f t="shared" ref="S52" si="5">S6+S8+S10+S12+S14+S16+S18+S20+S22+S24+S26+S28+S30+S32+S34+S36+S38+S40+S42+S44+S46+S48+S50</f>
        <v>0</v>
      </c>
      <c r="T52" s="10">
        <f t="shared" ref="T52:U52" si="6">T6+T8+T10+T12+T14+T16+T18+T20+T22+T24+T26+T28+T30+T32+T34+T36+T38+T40+T42+T44+T46+T48+T50</f>
        <v>0</v>
      </c>
      <c r="U52" s="10">
        <f t="shared" si="6"/>
        <v>0</v>
      </c>
      <c r="V52" s="10">
        <f>V6+V8+V10+V12+V14+V16+V18+V20+V22+V24+V26+V28+V30+V32+V34+V36+V38+V40+V42+V44+V46+V48+V50</f>
        <v>0</v>
      </c>
      <c r="W52" s="11">
        <f t="shared" si="1"/>
        <v>2735160</v>
      </c>
    </row>
    <row r="54" spans="1:23" x14ac:dyDescent="0.25">
      <c r="V54" s="174"/>
      <c r="W54" s="174"/>
    </row>
  </sheetData>
  <sheetProtection algorithmName="SHA-512" hashValue="tyzUwgZTO0lT/RuhlQQz8JMiYTPwIkxg+EMFuYReQD6VOu0kww+Qv3qRnBhJpio1cB/9aGeNTjzEa0z7otcVeQ==" saltValue="weCxKhHxXuWfldEoFxMUwg==" spinCount="100000" sheet="1" objects="1" scenarios="1"/>
  <mergeCells count="25">
    <mergeCell ref="A13:A14"/>
    <mergeCell ref="A2:Q2"/>
    <mergeCell ref="A5:A6"/>
    <mergeCell ref="A7:A8"/>
    <mergeCell ref="A9:A10"/>
    <mergeCell ref="A11:A12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51:A52"/>
    <mergeCell ref="A39:A40"/>
    <mergeCell ref="A41:A42"/>
    <mergeCell ref="A43:A44"/>
    <mergeCell ref="A45:A46"/>
    <mergeCell ref="A47:A48"/>
    <mergeCell ref="A49:A50"/>
  </mergeCells>
  <conditionalFormatting sqref="A4:XFD4">
    <cfRule type="duplicateValues" dxfId="36" priority="35"/>
  </conditionalFormatting>
  <conditionalFormatting sqref="A5:A6">
    <cfRule type="duplicateValues" dxfId="35" priority="22005"/>
    <cfRule type="expression" dxfId="34" priority="22006">
      <formula>WEEKDAY($A5,2)&gt;5</formula>
    </cfRule>
  </conditionalFormatting>
  <conditionalFormatting sqref="A7:A8">
    <cfRule type="duplicateValues" dxfId="33" priority="33"/>
    <cfRule type="expression" dxfId="32" priority="34">
      <formula>WEEKDAY($A7,2)&gt;5</formula>
    </cfRule>
  </conditionalFormatting>
  <conditionalFormatting sqref="A9:A10">
    <cfRule type="duplicateValues" dxfId="31" priority="31"/>
    <cfRule type="expression" dxfId="30" priority="32">
      <formula>WEEKDAY($A9,2)&gt;5</formula>
    </cfRule>
  </conditionalFormatting>
  <conditionalFormatting sqref="A11:A12">
    <cfRule type="duplicateValues" dxfId="29" priority="29"/>
    <cfRule type="expression" dxfId="28" priority="30">
      <formula>WEEKDAY($A11,2)&gt;5</formula>
    </cfRule>
  </conditionalFormatting>
  <conditionalFormatting sqref="A13:A14">
    <cfRule type="duplicateValues" dxfId="27" priority="27"/>
    <cfRule type="expression" dxfId="26" priority="28">
      <formula>WEEKDAY($A13,2)&gt;5</formula>
    </cfRule>
  </conditionalFormatting>
  <conditionalFormatting sqref="A15:A16">
    <cfRule type="duplicateValues" dxfId="25" priority="25"/>
    <cfRule type="expression" dxfId="24" priority="26">
      <formula>WEEKDAY($A15,2)&gt;5</formula>
    </cfRule>
  </conditionalFormatting>
  <conditionalFormatting sqref="A17:A18">
    <cfRule type="duplicateValues" dxfId="23" priority="23"/>
    <cfRule type="expression" dxfId="22" priority="24">
      <formula>WEEKDAY($A17,2)&gt;5</formula>
    </cfRule>
  </conditionalFormatting>
  <conditionalFormatting sqref="A19:A20">
    <cfRule type="duplicateValues" dxfId="21" priority="21"/>
    <cfRule type="expression" dxfId="20" priority="22">
      <formula>WEEKDAY($A19,2)&gt;5</formula>
    </cfRule>
  </conditionalFormatting>
  <conditionalFormatting sqref="A21:A22">
    <cfRule type="duplicateValues" dxfId="19" priority="19"/>
    <cfRule type="expression" dxfId="18" priority="20">
      <formula>WEEKDAY($A21,2)&gt;5</formula>
    </cfRule>
  </conditionalFormatting>
  <conditionalFormatting sqref="A23:A24">
    <cfRule type="duplicateValues" dxfId="17" priority="17"/>
    <cfRule type="expression" dxfId="16" priority="18">
      <formula>WEEKDAY($A23,2)&gt;5</formula>
    </cfRule>
  </conditionalFormatting>
  <conditionalFormatting sqref="A25:A26">
    <cfRule type="duplicateValues" dxfId="15" priority="15"/>
    <cfRule type="expression" dxfId="14" priority="16">
      <formula>WEEKDAY($A25,2)&gt;5</formula>
    </cfRule>
  </conditionalFormatting>
  <conditionalFormatting sqref="A27:A28">
    <cfRule type="duplicateValues" dxfId="13" priority="13"/>
    <cfRule type="expression" dxfId="12" priority="14">
      <formula>WEEKDAY($A27,2)&gt;5</formula>
    </cfRule>
  </conditionalFormatting>
  <conditionalFormatting sqref="A29:A30">
    <cfRule type="duplicateValues" dxfId="11" priority="11"/>
    <cfRule type="expression" dxfId="10" priority="12">
      <formula>WEEKDAY($A29,2)&gt;5</formula>
    </cfRule>
  </conditionalFormatting>
  <conditionalFormatting sqref="A31:A32">
    <cfRule type="duplicateValues" dxfId="9" priority="9"/>
    <cfRule type="expression" dxfId="8" priority="10">
      <formula>WEEKDAY($A31,2)&gt;5</formula>
    </cfRule>
  </conditionalFormatting>
  <conditionalFormatting sqref="A33:A34">
    <cfRule type="duplicateValues" dxfId="7" priority="7"/>
    <cfRule type="expression" dxfId="6" priority="8">
      <formula>WEEKDAY($A33,2)&gt;5</formula>
    </cfRule>
  </conditionalFormatting>
  <conditionalFormatting sqref="A35:A36">
    <cfRule type="duplicateValues" dxfId="5" priority="5"/>
    <cfRule type="expression" dxfId="4" priority="6">
      <formula>WEEKDAY($A35,2)&gt;5</formula>
    </cfRule>
  </conditionalFormatting>
  <conditionalFormatting sqref="A37:A38">
    <cfRule type="duplicateValues" dxfId="3" priority="3"/>
    <cfRule type="expression" dxfId="2" priority="4">
      <formula>WEEKDAY($A37,2)&gt;5</formula>
    </cfRule>
  </conditionalFormatting>
  <conditionalFormatting sqref="A39:A50">
    <cfRule type="duplicateValues" dxfId="1" priority="1"/>
    <cfRule type="expression" dxfId="0" priority="2">
      <formula>WEEKDAY($A39,2)&gt;5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9796-0A5E-49E9-83C7-4DD81BD7DEEA}">
  <sheetPr>
    <tabColor rgb="FF0066FF"/>
  </sheetPr>
  <dimension ref="A1:S462"/>
  <sheetViews>
    <sheetView view="pageBreakPreview" zoomScale="90" zoomScaleNormal="92" zoomScaleSheetLayoutView="90" workbookViewId="0">
      <pane xSplit="8" ySplit="2" topLeftCell="I3" activePane="bottomRight" state="frozen"/>
      <selection pane="topRight" activeCell="C1" sqref="C1"/>
      <selection pane="bottomLeft" activeCell="A8" sqref="A8"/>
      <selection pane="bottomRight" activeCell="D421" sqref="D421"/>
    </sheetView>
  </sheetViews>
  <sheetFormatPr baseColWidth="10" defaultColWidth="10.7109375" defaultRowHeight="15" x14ac:dyDescent="0.25"/>
  <cols>
    <col min="1" max="1" width="9.42578125" style="2" customWidth="1"/>
    <col min="2" max="2" width="15.5703125" style="2" customWidth="1"/>
    <col min="3" max="3" width="16.85546875" style="2" customWidth="1"/>
    <col min="4" max="4" width="17.42578125" style="2" customWidth="1"/>
    <col min="5" max="5" width="21" style="2" customWidth="1"/>
    <col min="6" max="6" width="22.7109375" style="2" customWidth="1"/>
    <col min="7" max="7" width="9.28515625" style="2" customWidth="1"/>
    <col min="8" max="8" width="11" style="2" bestFit="1" customWidth="1"/>
    <col min="9" max="12" width="5.85546875" style="2" customWidth="1"/>
    <col min="13" max="13" width="9.5703125" style="2" customWidth="1"/>
    <col min="14" max="17" width="5.85546875" style="2" customWidth="1"/>
    <col min="18" max="18" width="9.5703125" style="2" customWidth="1"/>
    <col min="19" max="19" width="7" style="2" hidden="1" customWidth="1"/>
    <col min="20" max="16384" width="10.7109375" style="2"/>
  </cols>
  <sheetData>
    <row r="1" spans="1:19" x14ac:dyDescent="0.25">
      <c r="A1" s="113"/>
      <c r="B1" s="113"/>
      <c r="C1" s="113"/>
      <c r="D1" s="113"/>
      <c r="E1" s="113"/>
      <c r="F1" s="113"/>
      <c r="G1" s="113"/>
      <c r="H1" s="114" t="s">
        <v>2</v>
      </c>
      <c r="I1" s="108" t="s">
        <v>11</v>
      </c>
      <c r="J1" s="108"/>
      <c r="K1" s="108"/>
      <c r="L1" s="108"/>
      <c r="M1" s="108"/>
      <c r="N1" s="108" t="s">
        <v>12</v>
      </c>
      <c r="O1" s="108"/>
      <c r="P1" s="108"/>
      <c r="Q1" s="108"/>
      <c r="R1" s="108"/>
      <c r="S1" s="109"/>
    </row>
    <row r="2" spans="1:19" ht="63.75" x14ac:dyDescent="0.25">
      <c r="A2" s="115" t="s">
        <v>15</v>
      </c>
      <c r="B2" s="115" t="s">
        <v>27</v>
      </c>
      <c r="C2" s="115" t="s">
        <v>16</v>
      </c>
      <c r="D2" s="115" t="s">
        <v>17</v>
      </c>
      <c r="E2" s="115" t="s">
        <v>18</v>
      </c>
      <c r="F2" s="115" t="s">
        <v>19</v>
      </c>
      <c r="G2" s="115" t="s">
        <v>20</v>
      </c>
      <c r="H2" s="116" t="s">
        <v>44</v>
      </c>
      <c r="I2" s="109" t="s">
        <v>46</v>
      </c>
      <c r="J2" s="109" t="s">
        <v>47</v>
      </c>
      <c r="K2" s="109" t="s">
        <v>48</v>
      </c>
      <c r="L2" s="109" t="s">
        <v>49</v>
      </c>
      <c r="M2" s="109" t="s">
        <v>50</v>
      </c>
      <c r="N2" s="109" t="s">
        <v>51</v>
      </c>
      <c r="O2" s="109" t="s">
        <v>52</v>
      </c>
      <c r="P2" s="109" t="s">
        <v>53</v>
      </c>
      <c r="Q2" s="109" t="s">
        <v>54</v>
      </c>
      <c r="R2" s="109" t="s">
        <v>55</v>
      </c>
      <c r="S2" s="109" t="s">
        <v>23</v>
      </c>
    </row>
    <row r="3" spans="1:19" x14ac:dyDescent="0.25">
      <c r="A3" s="106" t="str">
        <f t="shared" ref="A3:A66" si="0">IF(F3="","",VLOOKUP($F3,Rechv_ecol,2,FALSE))</f>
        <v>CENTRALE</v>
      </c>
      <c r="B3" s="106" t="str">
        <f t="shared" ref="B3:B66" si="1">IF(F3="","",VLOOKUP($F3,Rechv_ecol,3,FALSE))</f>
        <v>MO</v>
      </c>
      <c r="C3" s="106" t="str">
        <f t="shared" ref="C3:C66" si="2">IF(F3="","",VLOOKUP($F3,Rechv_ecol,4,FALSE))</f>
        <v>MO–1</v>
      </c>
      <c r="D3" s="106" t="str">
        <f t="shared" ref="D3:D66" si="3">IF(F3="","",VLOOKUP($F3,Rechv_ecol,5,FALSE))</f>
        <v>DJARKPANGA</v>
      </c>
      <c r="E3" s="106" t="str">
        <f t="shared" ref="E3:E66" si="4">IF(F3="","",VLOOKUP($F3,Rechv_ecol,6,FALSE))</f>
        <v>SANGOUL</v>
      </c>
      <c r="F3" s="106" t="str">
        <f>IFERROR(VLOOKUP(1,Tableau2[],8,FALSE),"")</f>
        <v>EPP SANGOUL</v>
      </c>
      <c r="G3" s="106" t="str">
        <f t="shared" ref="G3:G66" si="5">IF(F3="","",VLOOKUP($F3,Rechv_ecol,8,FALSE))</f>
        <v>ETAT</v>
      </c>
      <c r="H3" s="117">
        <f>IF(F3="","",Synt_jr_compta!$A$5)</f>
        <v>45293</v>
      </c>
      <c r="I3" s="111">
        <f>'Saisie repas'!C8</f>
        <v>0</v>
      </c>
      <c r="J3" s="111">
        <f>'Saisie repas'!D8</f>
        <v>0</v>
      </c>
      <c r="K3" s="110">
        <f t="shared" ref="K3:K66" si="6">I3+J3</f>
        <v>0</v>
      </c>
      <c r="L3" s="111">
        <f>'Saisie repas'!$E$9</f>
        <v>115</v>
      </c>
      <c r="M3" s="110">
        <f>K3*L3</f>
        <v>0</v>
      </c>
      <c r="N3" s="111">
        <f>'Saisie repas'!F8</f>
        <v>0</v>
      </c>
      <c r="O3" s="111">
        <f>'Saisie repas'!G8</f>
        <v>0</v>
      </c>
      <c r="P3" s="110">
        <f t="shared" ref="P3:P66" si="7">N3+O3</f>
        <v>0</v>
      </c>
      <c r="Q3" s="111">
        <f>'Saisie repas'!$H$9</f>
        <v>115</v>
      </c>
      <c r="R3" s="110">
        <f>P3*Q3</f>
        <v>0</v>
      </c>
      <c r="S3" s="112">
        <f t="shared" ref="S3:S66" si="8">K3+P3</f>
        <v>0</v>
      </c>
    </row>
    <row r="4" spans="1:19" x14ac:dyDescent="0.25">
      <c r="A4" s="106" t="str">
        <f t="shared" si="0"/>
        <v>CENTRALE</v>
      </c>
      <c r="B4" s="106" t="str">
        <f t="shared" si="1"/>
        <v>MO</v>
      </c>
      <c r="C4" s="106" t="str">
        <f t="shared" si="2"/>
        <v>MO–1</v>
      </c>
      <c r="D4" s="106" t="str">
        <f t="shared" si="3"/>
        <v>DJARKPANGA</v>
      </c>
      <c r="E4" s="106" t="str">
        <f t="shared" si="4"/>
        <v>SANGOUL</v>
      </c>
      <c r="F4" s="106" t="str">
        <f>IFERROR(VLOOKUP(1,Tableau2[],8,FALSE),"")</f>
        <v>EPP SANGOUL</v>
      </c>
      <c r="G4" s="106" t="str">
        <f t="shared" si="5"/>
        <v>ETAT</v>
      </c>
      <c r="H4" s="117">
        <f>IF(F4="","",Synt_jr_compta!$A$7)</f>
        <v>45294</v>
      </c>
      <c r="I4" s="111">
        <f>'Saisie repas'!C11</f>
        <v>0</v>
      </c>
      <c r="J4" s="111">
        <f>'Saisie repas'!D11</f>
        <v>0</v>
      </c>
      <c r="K4" s="110">
        <f t="shared" si="6"/>
        <v>0</v>
      </c>
      <c r="L4" s="111">
        <f>'Saisie repas'!$E$12</f>
        <v>115</v>
      </c>
      <c r="M4" s="110">
        <f t="shared" ref="M4:M67" si="9">K4*L4</f>
        <v>0</v>
      </c>
      <c r="N4" s="111">
        <f>'Saisie repas'!F11</f>
        <v>0</v>
      </c>
      <c r="O4" s="111">
        <f>'Saisie repas'!G11</f>
        <v>0</v>
      </c>
      <c r="P4" s="110">
        <f t="shared" si="7"/>
        <v>0</v>
      </c>
      <c r="Q4" s="111">
        <f>'Saisie repas'!$H$12</f>
        <v>115</v>
      </c>
      <c r="R4" s="110">
        <f t="shared" ref="R4:R67" si="10">P4*Q4</f>
        <v>0</v>
      </c>
      <c r="S4" s="112">
        <f t="shared" si="8"/>
        <v>0</v>
      </c>
    </row>
    <row r="5" spans="1:19" x14ac:dyDescent="0.25">
      <c r="A5" s="106" t="str">
        <f t="shared" si="0"/>
        <v>CENTRALE</v>
      </c>
      <c r="B5" s="106" t="str">
        <f t="shared" si="1"/>
        <v>MO</v>
      </c>
      <c r="C5" s="106" t="str">
        <f t="shared" si="2"/>
        <v>MO–1</v>
      </c>
      <c r="D5" s="106" t="str">
        <f t="shared" si="3"/>
        <v>DJARKPANGA</v>
      </c>
      <c r="E5" s="106" t="str">
        <f t="shared" si="4"/>
        <v>SANGOUL</v>
      </c>
      <c r="F5" s="106" t="str">
        <f>IFERROR(VLOOKUP(1,Tableau2[],8,FALSE),"")</f>
        <v>EPP SANGOUL</v>
      </c>
      <c r="G5" s="106" t="str">
        <f t="shared" si="5"/>
        <v>ETAT</v>
      </c>
      <c r="H5" s="117">
        <f>IF(F5="","",Synt_jr_compta!$A$9)</f>
        <v>45295</v>
      </c>
      <c r="I5" s="111">
        <f>'Saisie repas'!C14</f>
        <v>0</v>
      </c>
      <c r="J5" s="111">
        <f>'Saisie repas'!D14</f>
        <v>0</v>
      </c>
      <c r="K5" s="110">
        <f t="shared" si="6"/>
        <v>0</v>
      </c>
      <c r="L5" s="111">
        <f>'Saisie repas'!$E$15</f>
        <v>115</v>
      </c>
      <c r="M5" s="110">
        <f t="shared" si="9"/>
        <v>0</v>
      </c>
      <c r="N5" s="111">
        <f>'Saisie repas'!F14</f>
        <v>0</v>
      </c>
      <c r="O5" s="111">
        <f>'Saisie repas'!G14</f>
        <v>0</v>
      </c>
      <c r="P5" s="110">
        <f t="shared" si="7"/>
        <v>0</v>
      </c>
      <c r="Q5" s="111">
        <f>'Saisie repas'!$H$15</f>
        <v>115</v>
      </c>
      <c r="R5" s="110">
        <f t="shared" si="10"/>
        <v>0</v>
      </c>
      <c r="S5" s="112">
        <f t="shared" si="8"/>
        <v>0</v>
      </c>
    </row>
    <row r="6" spans="1:19" x14ac:dyDescent="0.25">
      <c r="A6" s="106" t="str">
        <f t="shared" si="0"/>
        <v>CENTRALE</v>
      </c>
      <c r="B6" s="106" t="str">
        <f t="shared" si="1"/>
        <v>MO</v>
      </c>
      <c r="C6" s="106" t="str">
        <f t="shared" si="2"/>
        <v>MO–1</v>
      </c>
      <c r="D6" s="106" t="str">
        <f t="shared" si="3"/>
        <v>DJARKPANGA</v>
      </c>
      <c r="E6" s="106" t="str">
        <f t="shared" si="4"/>
        <v>SANGOUL</v>
      </c>
      <c r="F6" s="106" t="str">
        <f>IFERROR(VLOOKUP(1,Tableau2[],8,FALSE),"")</f>
        <v>EPP SANGOUL</v>
      </c>
      <c r="G6" s="106" t="str">
        <f t="shared" si="5"/>
        <v>ETAT</v>
      </c>
      <c r="H6" s="117">
        <f>IF(F6="","",Synt_jr_compta!$A$11)</f>
        <v>45296</v>
      </c>
      <c r="I6" s="111">
        <f>'Saisie repas'!C17</f>
        <v>0</v>
      </c>
      <c r="J6" s="111">
        <f>'Saisie repas'!D17</f>
        <v>0</v>
      </c>
      <c r="K6" s="110">
        <f t="shared" si="6"/>
        <v>0</v>
      </c>
      <c r="L6" s="111">
        <f>'Saisie repas'!$E$18</f>
        <v>115</v>
      </c>
      <c r="M6" s="110">
        <f t="shared" si="9"/>
        <v>0</v>
      </c>
      <c r="N6" s="111">
        <f>'Saisie repas'!F17</f>
        <v>0</v>
      </c>
      <c r="O6" s="111">
        <f>'Saisie repas'!G17</f>
        <v>0</v>
      </c>
      <c r="P6" s="110">
        <f t="shared" si="7"/>
        <v>0</v>
      </c>
      <c r="Q6" s="111">
        <f>'Saisie repas'!$H$18</f>
        <v>115</v>
      </c>
      <c r="R6" s="110">
        <f t="shared" si="10"/>
        <v>0</v>
      </c>
      <c r="S6" s="112">
        <f t="shared" si="8"/>
        <v>0</v>
      </c>
    </row>
    <row r="7" spans="1:19" x14ac:dyDescent="0.25">
      <c r="A7" s="106" t="str">
        <f t="shared" si="0"/>
        <v>CENTRALE</v>
      </c>
      <c r="B7" s="106" t="str">
        <f t="shared" si="1"/>
        <v>MO</v>
      </c>
      <c r="C7" s="106" t="str">
        <f t="shared" si="2"/>
        <v>MO–1</v>
      </c>
      <c r="D7" s="106" t="str">
        <f t="shared" si="3"/>
        <v>DJARKPANGA</v>
      </c>
      <c r="E7" s="106" t="str">
        <f t="shared" si="4"/>
        <v>SANGOUL</v>
      </c>
      <c r="F7" s="106" t="str">
        <f>IFERROR(VLOOKUP(1,Tableau2[],8,FALSE),"")</f>
        <v>EPP SANGOUL</v>
      </c>
      <c r="G7" s="106" t="str">
        <f t="shared" si="5"/>
        <v>ETAT</v>
      </c>
      <c r="H7" s="117">
        <f>IF(F7="","",Synt_jr_compta!$A$13)</f>
        <v>45299</v>
      </c>
      <c r="I7" s="111">
        <f>'Saisie repas'!C20</f>
        <v>0</v>
      </c>
      <c r="J7" s="111">
        <f>'Saisie repas'!D20</f>
        <v>0</v>
      </c>
      <c r="K7" s="110">
        <f t="shared" si="6"/>
        <v>0</v>
      </c>
      <c r="L7" s="111">
        <f>'Saisie repas'!$E$21</f>
        <v>115</v>
      </c>
      <c r="M7" s="110">
        <f t="shared" si="9"/>
        <v>0</v>
      </c>
      <c r="N7" s="111">
        <f>'Saisie repas'!F20</f>
        <v>0</v>
      </c>
      <c r="O7" s="111">
        <f>'Saisie repas'!G20</f>
        <v>0</v>
      </c>
      <c r="P7" s="110">
        <f t="shared" si="7"/>
        <v>0</v>
      </c>
      <c r="Q7" s="111">
        <f>'Saisie repas'!$H$21</f>
        <v>115</v>
      </c>
      <c r="R7" s="110">
        <f t="shared" si="10"/>
        <v>0</v>
      </c>
      <c r="S7" s="112">
        <f t="shared" si="8"/>
        <v>0</v>
      </c>
    </row>
    <row r="8" spans="1:19" x14ac:dyDescent="0.25">
      <c r="A8" s="106" t="str">
        <f t="shared" si="0"/>
        <v>CENTRALE</v>
      </c>
      <c r="B8" s="106" t="str">
        <f t="shared" si="1"/>
        <v>MO</v>
      </c>
      <c r="C8" s="106" t="str">
        <f t="shared" si="2"/>
        <v>MO–1</v>
      </c>
      <c r="D8" s="106" t="str">
        <f t="shared" si="3"/>
        <v>DJARKPANGA</v>
      </c>
      <c r="E8" s="106" t="str">
        <f t="shared" si="4"/>
        <v>SANGOUL</v>
      </c>
      <c r="F8" s="106" t="str">
        <f>IFERROR(VLOOKUP(1,Tableau2[],8,FALSE),"")</f>
        <v>EPP SANGOUL</v>
      </c>
      <c r="G8" s="106" t="str">
        <f t="shared" si="5"/>
        <v>ETAT</v>
      </c>
      <c r="H8" s="117">
        <f>IF(F8="","",Synt_jr_compta!$A$15)</f>
        <v>45300</v>
      </c>
      <c r="I8" s="111">
        <f>'Saisie repas'!C23</f>
        <v>0</v>
      </c>
      <c r="J8" s="111">
        <f>'Saisie repas'!D23</f>
        <v>0</v>
      </c>
      <c r="K8" s="110">
        <f t="shared" si="6"/>
        <v>0</v>
      </c>
      <c r="L8" s="111">
        <f>'Saisie repas'!$E$24</f>
        <v>115</v>
      </c>
      <c r="M8" s="110">
        <f t="shared" si="9"/>
        <v>0</v>
      </c>
      <c r="N8" s="111">
        <f>'Saisie repas'!F23</f>
        <v>0</v>
      </c>
      <c r="O8" s="111">
        <f>'Saisie repas'!G23</f>
        <v>0</v>
      </c>
      <c r="P8" s="110">
        <f t="shared" si="7"/>
        <v>0</v>
      </c>
      <c r="Q8" s="111">
        <f>'Saisie repas'!$H$24</f>
        <v>115</v>
      </c>
      <c r="R8" s="110">
        <f t="shared" si="10"/>
        <v>0</v>
      </c>
      <c r="S8" s="112">
        <f t="shared" si="8"/>
        <v>0</v>
      </c>
    </row>
    <row r="9" spans="1:19" x14ac:dyDescent="0.25">
      <c r="A9" s="106" t="str">
        <f t="shared" si="0"/>
        <v>CENTRALE</v>
      </c>
      <c r="B9" s="106" t="str">
        <f t="shared" si="1"/>
        <v>MO</v>
      </c>
      <c r="C9" s="106" t="str">
        <f t="shared" si="2"/>
        <v>MO–1</v>
      </c>
      <c r="D9" s="106" t="str">
        <f t="shared" si="3"/>
        <v>DJARKPANGA</v>
      </c>
      <c r="E9" s="106" t="str">
        <f t="shared" si="4"/>
        <v>SANGOUL</v>
      </c>
      <c r="F9" s="106" t="str">
        <f>IFERROR(VLOOKUP(1,Tableau2[],8,FALSE),"")</f>
        <v>EPP SANGOUL</v>
      </c>
      <c r="G9" s="106" t="str">
        <f t="shared" si="5"/>
        <v>ETAT</v>
      </c>
      <c r="H9" s="117">
        <f>IF(F9="","",Synt_jr_compta!$A$17)</f>
        <v>45301</v>
      </c>
      <c r="I9" s="111">
        <f>'Saisie repas'!C26</f>
        <v>0</v>
      </c>
      <c r="J9" s="111">
        <f>'Saisie repas'!D26</f>
        <v>0</v>
      </c>
      <c r="K9" s="110">
        <f t="shared" si="6"/>
        <v>0</v>
      </c>
      <c r="L9" s="111">
        <f>'Saisie repas'!$E$27</f>
        <v>115</v>
      </c>
      <c r="M9" s="110">
        <f t="shared" si="9"/>
        <v>0</v>
      </c>
      <c r="N9" s="111">
        <f>'Saisie repas'!F26</f>
        <v>0</v>
      </c>
      <c r="O9" s="111">
        <f>'Saisie repas'!G26</f>
        <v>0</v>
      </c>
      <c r="P9" s="110">
        <f t="shared" si="7"/>
        <v>0</v>
      </c>
      <c r="Q9" s="111">
        <f>'Saisie repas'!$H$27</f>
        <v>115</v>
      </c>
      <c r="R9" s="110">
        <f t="shared" si="10"/>
        <v>0</v>
      </c>
      <c r="S9" s="112">
        <f t="shared" si="8"/>
        <v>0</v>
      </c>
    </row>
    <row r="10" spans="1:19" x14ac:dyDescent="0.25">
      <c r="A10" s="106" t="str">
        <f t="shared" si="0"/>
        <v>CENTRALE</v>
      </c>
      <c r="B10" s="106" t="str">
        <f t="shared" si="1"/>
        <v>MO</v>
      </c>
      <c r="C10" s="106" t="str">
        <f t="shared" si="2"/>
        <v>MO–1</v>
      </c>
      <c r="D10" s="106" t="str">
        <f t="shared" si="3"/>
        <v>DJARKPANGA</v>
      </c>
      <c r="E10" s="106" t="str">
        <f t="shared" si="4"/>
        <v>SANGOUL</v>
      </c>
      <c r="F10" s="106" t="str">
        <f>IFERROR(VLOOKUP(1,Tableau2[],8,FALSE),"")</f>
        <v>EPP SANGOUL</v>
      </c>
      <c r="G10" s="106" t="str">
        <f t="shared" si="5"/>
        <v>ETAT</v>
      </c>
      <c r="H10" s="117">
        <f>IF(F10="","",Synt_jr_compta!$A$19)</f>
        <v>45302</v>
      </c>
      <c r="I10" s="111">
        <f>'Saisie repas'!C29</f>
        <v>0</v>
      </c>
      <c r="J10" s="111">
        <f>'Saisie repas'!D29</f>
        <v>0</v>
      </c>
      <c r="K10" s="110">
        <f t="shared" si="6"/>
        <v>0</v>
      </c>
      <c r="L10" s="111">
        <f>'Saisie repas'!$E$30</f>
        <v>115</v>
      </c>
      <c r="M10" s="110">
        <f t="shared" si="9"/>
        <v>0</v>
      </c>
      <c r="N10" s="111">
        <f>'Saisie repas'!F29</f>
        <v>0</v>
      </c>
      <c r="O10" s="111">
        <f>'Saisie repas'!G29</f>
        <v>0</v>
      </c>
      <c r="P10" s="110">
        <f t="shared" si="7"/>
        <v>0</v>
      </c>
      <c r="Q10" s="111">
        <f>'Saisie repas'!$H$30</f>
        <v>115</v>
      </c>
      <c r="R10" s="110">
        <f t="shared" si="10"/>
        <v>0</v>
      </c>
      <c r="S10" s="112">
        <f t="shared" si="8"/>
        <v>0</v>
      </c>
    </row>
    <row r="11" spans="1:19" x14ac:dyDescent="0.25">
      <c r="A11" s="106" t="str">
        <f t="shared" si="0"/>
        <v>CENTRALE</v>
      </c>
      <c r="B11" s="106" t="str">
        <f t="shared" si="1"/>
        <v>MO</v>
      </c>
      <c r="C11" s="106" t="str">
        <f t="shared" si="2"/>
        <v>MO–1</v>
      </c>
      <c r="D11" s="106" t="str">
        <f t="shared" si="3"/>
        <v>DJARKPANGA</v>
      </c>
      <c r="E11" s="106" t="str">
        <f t="shared" si="4"/>
        <v>SANGOUL</v>
      </c>
      <c r="F11" s="106" t="str">
        <f>IFERROR(VLOOKUP(1,Tableau2[],8,FALSE),"")</f>
        <v>EPP SANGOUL</v>
      </c>
      <c r="G11" s="106" t="str">
        <f t="shared" si="5"/>
        <v>ETAT</v>
      </c>
      <c r="H11" s="117">
        <f>IF(F11="","",Synt_jr_compta!$A$21)</f>
        <v>45303</v>
      </c>
      <c r="I11" s="111">
        <f>'Saisie repas'!C32</f>
        <v>0</v>
      </c>
      <c r="J11" s="111">
        <f>'Saisie repas'!D32</f>
        <v>0</v>
      </c>
      <c r="K11" s="110">
        <f t="shared" si="6"/>
        <v>0</v>
      </c>
      <c r="L11" s="111">
        <f>'Saisie repas'!$E$33</f>
        <v>115</v>
      </c>
      <c r="M11" s="110">
        <f t="shared" si="9"/>
        <v>0</v>
      </c>
      <c r="N11" s="111">
        <f>'Saisie repas'!F32</f>
        <v>0</v>
      </c>
      <c r="O11" s="111">
        <f>'Saisie repas'!G32</f>
        <v>0</v>
      </c>
      <c r="P11" s="110">
        <f t="shared" si="7"/>
        <v>0</v>
      </c>
      <c r="Q11" s="111">
        <f>'Saisie repas'!$H$33</f>
        <v>115</v>
      </c>
      <c r="R11" s="110">
        <f t="shared" si="10"/>
        <v>0</v>
      </c>
      <c r="S11" s="112">
        <f t="shared" si="8"/>
        <v>0</v>
      </c>
    </row>
    <row r="12" spans="1:19" x14ac:dyDescent="0.25">
      <c r="A12" s="106" t="str">
        <f t="shared" si="0"/>
        <v>CENTRALE</v>
      </c>
      <c r="B12" s="106" t="str">
        <f t="shared" si="1"/>
        <v>MO</v>
      </c>
      <c r="C12" s="106" t="str">
        <f t="shared" si="2"/>
        <v>MO–1</v>
      </c>
      <c r="D12" s="106" t="str">
        <f t="shared" si="3"/>
        <v>DJARKPANGA</v>
      </c>
      <c r="E12" s="106" t="str">
        <f t="shared" si="4"/>
        <v>SANGOUL</v>
      </c>
      <c r="F12" s="106" t="str">
        <f>IFERROR(VLOOKUP(1,Tableau2[],8,FALSE),"")</f>
        <v>EPP SANGOUL</v>
      </c>
      <c r="G12" s="106" t="str">
        <f t="shared" si="5"/>
        <v>ETAT</v>
      </c>
      <c r="H12" s="117">
        <f>IF(F12="","",Synt_jr_compta!$A$23)</f>
        <v>45306</v>
      </c>
      <c r="I12" s="111">
        <f>'Saisie repas'!C35</f>
        <v>57</v>
      </c>
      <c r="J12" s="111">
        <f>'Saisie repas'!D35</f>
        <v>51</v>
      </c>
      <c r="K12" s="110">
        <f t="shared" si="6"/>
        <v>108</v>
      </c>
      <c r="L12" s="111">
        <f>'Saisie repas'!$E$36</f>
        <v>115</v>
      </c>
      <c r="M12" s="110">
        <f t="shared" si="9"/>
        <v>12420</v>
      </c>
      <c r="N12" s="111">
        <f>'Saisie repas'!F35</f>
        <v>0</v>
      </c>
      <c r="O12" s="111">
        <f>'Saisie repas'!G35</f>
        <v>0</v>
      </c>
      <c r="P12" s="110">
        <f t="shared" si="7"/>
        <v>0</v>
      </c>
      <c r="Q12" s="111">
        <f>'Saisie repas'!$H$36</f>
        <v>115</v>
      </c>
      <c r="R12" s="110">
        <f t="shared" si="10"/>
        <v>0</v>
      </c>
      <c r="S12" s="112">
        <f t="shared" si="8"/>
        <v>108</v>
      </c>
    </row>
    <row r="13" spans="1:19" x14ac:dyDescent="0.25">
      <c r="A13" s="106" t="str">
        <f t="shared" si="0"/>
        <v>CENTRALE</v>
      </c>
      <c r="B13" s="106" t="str">
        <f t="shared" si="1"/>
        <v>MO</v>
      </c>
      <c r="C13" s="106" t="str">
        <f t="shared" si="2"/>
        <v>MO–1</v>
      </c>
      <c r="D13" s="106" t="str">
        <f t="shared" si="3"/>
        <v>DJARKPANGA</v>
      </c>
      <c r="E13" s="106" t="str">
        <f t="shared" si="4"/>
        <v>SANGOUL</v>
      </c>
      <c r="F13" s="106" t="str">
        <f>IFERROR(VLOOKUP(1,Tableau2[],8,FALSE),"")</f>
        <v>EPP SANGOUL</v>
      </c>
      <c r="G13" s="106" t="str">
        <f t="shared" si="5"/>
        <v>ETAT</v>
      </c>
      <c r="H13" s="117">
        <f>IF(F13="","",Synt_jr_compta!$A$25)</f>
        <v>45307</v>
      </c>
      <c r="I13" s="111">
        <f>'Saisie repas'!C38</f>
        <v>55</v>
      </c>
      <c r="J13" s="111">
        <f>'Saisie repas'!D38</f>
        <v>49</v>
      </c>
      <c r="K13" s="110">
        <f t="shared" si="6"/>
        <v>104</v>
      </c>
      <c r="L13" s="111">
        <f>'Saisie repas'!$E$39</f>
        <v>115</v>
      </c>
      <c r="M13" s="110">
        <f t="shared" si="9"/>
        <v>11960</v>
      </c>
      <c r="N13" s="111">
        <f>'Saisie repas'!F38</f>
        <v>0</v>
      </c>
      <c r="O13" s="111">
        <f>'Saisie repas'!G38</f>
        <v>0</v>
      </c>
      <c r="P13" s="110">
        <f t="shared" si="7"/>
        <v>0</v>
      </c>
      <c r="Q13" s="111">
        <f>'Saisie repas'!$H$39</f>
        <v>115</v>
      </c>
      <c r="R13" s="110">
        <f t="shared" si="10"/>
        <v>0</v>
      </c>
      <c r="S13" s="112">
        <f t="shared" si="8"/>
        <v>104</v>
      </c>
    </row>
    <row r="14" spans="1:19" x14ac:dyDescent="0.25">
      <c r="A14" s="106" t="str">
        <f t="shared" si="0"/>
        <v>CENTRALE</v>
      </c>
      <c r="B14" s="106" t="str">
        <f t="shared" si="1"/>
        <v>MO</v>
      </c>
      <c r="C14" s="106" t="str">
        <f t="shared" si="2"/>
        <v>MO–1</v>
      </c>
      <c r="D14" s="106" t="str">
        <f t="shared" si="3"/>
        <v>DJARKPANGA</v>
      </c>
      <c r="E14" s="106" t="str">
        <f t="shared" si="4"/>
        <v>SANGOUL</v>
      </c>
      <c r="F14" s="106" t="str">
        <f>IFERROR(VLOOKUP(1,Tableau2[],8,FALSE),"")</f>
        <v>EPP SANGOUL</v>
      </c>
      <c r="G14" s="106" t="str">
        <f t="shared" si="5"/>
        <v>ETAT</v>
      </c>
      <c r="H14" s="117">
        <f>IF(F14="","",Synt_jr_compta!$A$27)</f>
        <v>45308</v>
      </c>
      <c r="I14" s="111">
        <f>'Saisie repas'!C41</f>
        <v>57</v>
      </c>
      <c r="J14" s="111">
        <f>'Saisie repas'!D41</f>
        <v>49</v>
      </c>
      <c r="K14" s="110">
        <f t="shared" si="6"/>
        <v>106</v>
      </c>
      <c r="L14" s="111">
        <f>'Saisie repas'!$E$42</f>
        <v>115</v>
      </c>
      <c r="M14" s="110">
        <f t="shared" si="9"/>
        <v>12190</v>
      </c>
      <c r="N14" s="111">
        <f>'Saisie repas'!F41</f>
        <v>0</v>
      </c>
      <c r="O14" s="111">
        <f>'Saisie repas'!G41</f>
        <v>0</v>
      </c>
      <c r="P14" s="110">
        <f t="shared" si="7"/>
        <v>0</v>
      </c>
      <c r="Q14" s="111">
        <f>'Saisie repas'!$H$42</f>
        <v>115</v>
      </c>
      <c r="R14" s="110">
        <f t="shared" si="10"/>
        <v>0</v>
      </c>
      <c r="S14" s="112">
        <f t="shared" si="8"/>
        <v>106</v>
      </c>
    </row>
    <row r="15" spans="1:19" x14ac:dyDescent="0.25">
      <c r="A15" s="106" t="str">
        <f t="shared" si="0"/>
        <v>CENTRALE</v>
      </c>
      <c r="B15" s="106" t="str">
        <f t="shared" si="1"/>
        <v>MO</v>
      </c>
      <c r="C15" s="106" t="str">
        <f t="shared" si="2"/>
        <v>MO–1</v>
      </c>
      <c r="D15" s="106" t="str">
        <f t="shared" si="3"/>
        <v>DJARKPANGA</v>
      </c>
      <c r="E15" s="106" t="str">
        <f t="shared" si="4"/>
        <v>SANGOUL</v>
      </c>
      <c r="F15" s="106" t="str">
        <f>IFERROR(VLOOKUP(1,Tableau2[],8,FALSE),"")</f>
        <v>EPP SANGOUL</v>
      </c>
      <c r="G15" s="106" t="str">
        <f t="shared" si="5"/>
        <v>ETAT</v>
      </c>
      <c r="H15" s="117">
        <f>IF(F15="","",Synt_jr_compta!$A$29)</f>
        <v>45309</v>
      </c>
      <c r="I15" s="111">
        <f>'Saisie repas'!C44</f>
        <v>56</v>
      </c>
      <c r="J15" s="111">
        <f>'Saisie repas'!D44</f>
        <v>50</v>
      </c>
      <c r="K15" s="110">
        <f t="shared" si="6"/>
        <v>106</v>
      </c>
      <c r="L15" s="111">
        <f>'Saisie repas'!$E$45</f>
        <v>115</v>
      </c>
      <c r="M15" s="110">
        <f t="shared" si="9"/>
        <v>12190</v>
      </c>
      <c r="N15" s="111">
        <f>'Saisie repas'!F44</f>
        <v>0</v>
      </c>
      <c r="O15" s="111">
        <f>'Saisie repas'!G44</f>
        <v>0</v>
      </c>
      <c r="P15" s="110">
        <f t="shared" si="7"/>
        <v>0</v>
      </c>
      <c r="Q15" s="111">
        <f>'Saisie repas'!$H$45</f>
        <v>115</v>
      </c>
      <c r="R15" s="110">
        <f t="shared" si="10"/>
        <v>0</v>
      </c>
      <c r="S15" s="112">
        <f t="shared" si="8"/>
        <v>106</v>
      </c>
    </row>
    <row r="16" spans="1:19" x14ac:dyDescent="0.25">
      <c r="A16" s="106" t="str">
        <f t="shared" si="0"/>
        <v>CENTRALE</v>
      </c>
      <c r="B16" s="106" t="str">
        <f t="shared" si="1"/>
        <v>MO</v>
      </c>
      <c r="C16" s="106" t="str">
        <f t="shared" si="2"/>
        <v>MO–1</v>
      </c>
      <c r="D16" s="106" t="str">
        <f t="shared" si="3"/>
        <v>DJARKPANGA</v>
      </c>
      <c r="E16" s="106" t="str">
        <f t="shared" si="4"/>
        <v>SANGOUL</v>
      </c>
      <c r="F16" s="106" t="str">
        <f>IFERROR(VLOOKUP(1,Tableau2[],8,FALSE),"")</f>
        <v>EPP SANGOUL</v>
      </c>
      <c r="G16" s="106" t="str">
        <f t="shared" si="5"/>
        <v>ETAT</v>
      </c>
      <c r="H16" s="117">
        <f>IF(F16="","",Synt_jr_compta!$A$31)</f>
        <v>45310</v>
      </c>
      <c r="I16" s="111">
        <f>'Saisie repas'!C47</f>
        <v>56</v>
      </c>
      <c r="J16" s="111">
        <f>'Saisie repas'!D47</f>
        <v>51</v>
      </c>
      <c r="K16" s="110">
        <f t="shared" si="6"/>
        <v>107</v>
      </c>
      <c r="L16" s="111">
        <f>'Saisie repas'!$E$48</f>
        <v>115</v>
      </c>
      <c r="M16" s="110">
        <f t="shared" si="9"/>
        <v>12305</v>
      </c>
      <c r="N16" s="111">
        <f>'Saisie repas'!F47</f>
        <v>0</v>
      </c>
      <c r="O16" s="111">
        <f>'Saisie repas'!G47</f>
        <v>0</v>
      </c>
      <c r="P16" s="110">
        <f t="shared" si="7"/>
        <v>0</v>
      </c>
      <c r="Q16" s="111">
        <f>'Saisie repas'!$H$48</f>
        <v>115</v>
      </c>
      <c r="R16" s="110">
        <f t="shared" si="10"/>
        <v>0</v>
      </c>
      <c r="S16" s="112">
        <f t="shared" si="8"/>
        <v>107</v>
      </c>
    </row>
    <row r="17" spans="1:19" x14ac:dyDescent="0.25">
      <c r="A17" s="106" t="str">
        <f t="shared" si="0"/>
        <v>CENTRALE</v>
      </c>
      <c r="B17" s="106" t="str">
        <f t="shared" si="1"/>
        <v>MO</v>
      </c>
      <c r="C17" s="106" t="str">
        <f t="shared" si="2"/>
        <v>MO–1</v>
      </c>
      <c r="D17" s="106" t="str">
        <f t="shared" si="3"/>
        <v>DJARKPANGA</v>
      </c>
      <c r="E17" s="106" t="str">
        <f t="shared" si="4"/>
        <v>SANGOUL</v>
      </c>
      <c r="F17" s="106" t="str">
        <f>IFERROR(VLOOKUP(1,Tableau2[],8,FALSE),"")</f>
        <v>EPP SANGOUL</v>
      </c>
      <c r="G17" s="106" t="str">
        <f t="shared" si="5"/>
        <v>ETAT</v>
      </c>
      <c r="H17" s="117">
        <f>IF(F17="","",Synt_jr_compta!$A$33)</f>
        <v>45313</v>
      </c>
      <c r="I17" s="111">
        <f>'Saisie repas'!C50</f>
        <v>55</v>
      </c>
      <c r="J17" s="111">
        <f>'Saisie repas'!D50</f>
        <v>51</v>
      </c>
      <c r="K17" s="110">
        <f t="shared" si="6"/>
        <v>106</v>
      </c>
      <c r="L17" s="111">
        <f>'Saisie repas'!$E$51</f>
        <v>115</v>
      </c>
      <c r="M17" s="110">
        <f t="shared" si="9"/>
        <v>12190</v>
      </c>
      <c r="N17" s="111">
        <f>'Saisie repas'!F50</f>
        <v>0</v>
      </c>
      <c r="O17" s="111">
        <f>'Saisie repas'!G50</f>
        <v>0</v>
      </c>
      <c r="P17" s="110">
        <f t="shared" si="7"/>
        <v>0</v>
      </c>
      <c r="Q17" s="111">
        <f>'Saisie repas'!$H$51</f>
        <v>115</v>
      </c>
      <c r="R17" s="110">
        <f t="shared" si="10"/>
        <v>0</v>
      </c>
      <c r="S17" s="112">
        <f t="shared" si="8"/>
        <v>106</v>
      </c>
    </row>
    <row r="18" spans="1:19" x14ac:dyDescent="0.25">
      <c r="A18" s="106" t="str">
        <f t="shared" si="0"/>
        <v>CENTRALE</v>
      </c>
      <c r="B18" s="106" t="str">
        <f t="shared" si="1"/>
        <v>MO</v>
      </c>
      <c r="C18" s="106" t="str">
        <f t="shared" si="2"/>
        <v>MO–1</v>
      </c>
      <c r="D18" s="106" t="str">
        <f t="shared" si="3"/>
        <v>DJARKPANGA</v>
      </c>
      <c r="E18" s="106" t="str">
        <f t="shared" si="4"/>
        <v>SANGOUL</v>
      </c>
      <c r="F18" s="106" t="str">
        <f>IFERROR(VLOOKUP(1,Tableau2[],8,FALSE),"")</f>
        <v>EPP SANGOUL</v>
      </c>
      <c r="G18" s="106" t="str">
        <f t="shared" si="5"/>
        <v>ETAT</v>
      </c>
      <c r="H18" s="117">
        <f>IF(F18="","",Synt_jr_compta!$A$35)</f>
        <v>45314</v>
      </c>
      <c r="I18" s="111">
        <f>'Saisie repas'!C53</f>
        <v>60</v>
      </c>
      <c r="J18" s="111">
        <f>'Saisie repas'!D53</f>
        <v>51</v>
      </c>
      <c r="K18" s="110">
        <f t="shared" si="6"/>
        <v>111</v>
      </c>
      <c r="L18" s="111">
        <f>'Saisie repas'!$E$54</f>
        <v>115</v>
      </c>
      <c r="M18" s="110">
        <f t="shared" si="9"/>
        <v>12765</v>
      </c>
      <c r="N18" s="111">
        <f>'Saisie repas'!F53</f>
        <v>0</v>
      </c>
      <c r="O18" s="111">
        <f>'Saisie repas'!G53</f>
        <v>0</v>
      </c>
      <c r="P18" s="110">
        <f t="shared" si="7"/>
        <v>0</v>
      </c>
      <c r="Q18" s="111">
        <f>'Saisie repas'!$H$54</f>
        <v>115</v>
      </c>
      <c r="R18" s="110">
        <f t="shared" si="10"/>
        <v>0</v>
      </c>
      <c r="S18" s="112">
        <f t="shared" si="8"/>
        <v>111</v>
      </c>
    </row>
    <row r="19" spans="1:19" x14ac:dyDescent="0.25">
      <c r="A19" s="106" t="str">
        <f t="shared" si="0"/>
        <v>CENTRALE</v>
      </c>
      <c r="B19" s="106" t="str">
        <f t="shared" si="1"/>
        <v>MO</v>
      </c>
      <c r="C19" s="106" t="str">
        <f t="shared" si="2"/>
        <v>MO–1</v>
      </c>
      <c r="D19" s="106" t="str">
        <f t="shared" si="3"/>
        <v>DJARKPANGA</v>
      </c>
      <c r="E19" s="106" t="str">
        <f t="shared" si="4"/>
        <v>SANGOUL</v>
      </c>
      <c r="F19" s="106" t="str">
        <f>IFERROR(VLOOKUP(1,Tableau2[],8,FALSE),"")</f>
        <v>EPP SANGOUL</v>
      </c>
      <c r="G19" s="106" t="str">
        <f t="shared" si="5"/>
        <v>ETAT</v>
      </c>
      <c r="H19" s="117">
        <f>IF(F19="","",Synt_jr_compta!$A$37)</f>
        <v>45315</v>
      </c>
      <c r="I19" s="111">
        <f>'Saisie repas'!C56</f>
        <v>60</v>
      </c>
      <c r="J19" s="111">
        <f>'Saisie repas'!D56</f>
        <v>52</v>
      </c>
      <c r="K19" s="110">
        <f t="shared" si="6"/>
        <v>112</v>
      </c>
      <c r="L19" s="111">
        <f>'Saisie repas'!$E$57</f>
        <v>115</v>
      </c>
      <c r="M19" s="110">
        <f t="shared" si="9"/>
        <v>12880</v>
      </c>
      <c r="N19" s="111">
        <f>'Saisie repas'!F56</f>
        <v>0</v>
      </c>
      <c r="O19" s="111">
        <f>'Saisie repas'!G56</f>
        <v>0</v>
      </c>
      <c r="P19" s="110">
        <f t="shared" si="7"/>
        <v>0</v>
      </c>
      <c r="Q19" s="111">
        <f>'Saisie repas'!$H$57</f>
        <v>115</v>
      </c>
      <c r="R19" s="110">
        <f t="shared" si="10"/>
        <v>0</v>
      </c>
      <c r="S19" s="112">
        <f t="shared" si="8"/>
        <v>112</v>
      </c>
    </row>
    <row r="20" spans="1:19" x14ac:dyDescent="0.25">
      <c r="A20" s="106" t="str">
        <f t="shared" si="0"/>
        <v>CENTRALE</v>
      </c>
      <c r="B20" s="106" t="str">
        <f t="shared" si="1"/>
        <v>MO</v>
      </c>
      <c r="C20" s="106" t="str">
        <f t="shared" si="2"/>
        <v>MO–1</v>
      </c>
      <c r="D20" s="106" t="str">
        <f t="shared" si="3"/>
        <v>DJARKPANGA</v>
      </c>
      <c r="E20" s="106" t="str">
        <f t="shared" si="4"/>
        <v>SANGOUL</v>
      </c>
      <c r="F20" s="106" t="str">
        <f>IFERROR(VLOOKUP(1,Tableau2[],8,FALSE),"")</f>
        <v>EPP SANGOUL</v>
      </c>
      <c r="G20" s="106" t="str">
        <f t="shared" si="5"/>
        <v>ETAT</v>
      </c>
      <c r="H20" s="117">
        <f>IF(F20="","",Synt_jr_compta!$A$39)</f>
        <v>45316</v>
      </c>
      <c r="I20" s="111">
        <f>'Saisie repas'!C59</f>
        <v>60</v>
      </c>
      <c r="J20" s="111">
        <f>'Saisie repas'!D59</f>
        <v>52</v>
      </c>
      <c r="K20" s="110">
        <f t="shared" si="6"/>
        <v>112</v>
      </c>
      <c r="L20" s="111">
        <f>'Saisie repas'!$E$60</f>
        <v>115</v>
      </c>
      <c r="M20" s="110">
        <f t="shared" si="9"/>
        <v>12880</v>
      </c>
      <c r="N20" s="111">
        <f>'Saisie repas'!F59</f>
        <v>0</v>
      </c>
      <c r="O20" s="111">
        <f>'Saisie repas'!G59</f>
        <v>0</v>
      </c>
      <c r="P20" s="110">
        <f t="shared" si="7"/>
        <v>0</v>
      </c>
      <c r="Q20" s="111">
        <f>'Saisie repas'!$H$60</f>
        <v>115</v>
      </c>
      <c r="R20" s="110">
        <f t="shared" si="10"/>
        <v>0</v>
      </c>
      <c r="S20" s="112">
        <f t="shared" si="8"/>
        <v>112</v>
      </c>
    </row>
    <row r="21" spans="1:19" x14ac:dyDescent="0.25">
      <c r="A21" s="106" t="str">
        <f t="shared" si="0"/>
        <v>CENTRALE</v>
      </c>
      <c r="B21" s="106" t="str">
        <f t="shared" si="1"/>
        <v>MO</v>
      </c>
      <c r="C21" s="106" t="str">
        <f t="shared" si="2"/>
        <v>MO–1</v>
      </c>
      <c r="D21" s="106" t="str">
        <f t="shared" si="3"/>
        <v>DJARKPANGA</v>
      </c>
      <c r="E21" s="106" t="str">
        <f t="shared" si="4"/>
        <v>SANGOUL</v>
      </c>
      <c r="F21" s="106" t="str">
        <f>IFERROR(VLOOKUP(1,Tableau2[],8,FALSE),"")</f>
        <v>EPP SANGOUL</v>
      </c>
      <c r="G21" s="106" t="str">
        <f t="shared" si="5"/>
        <v>ETAT</v>
      </c>
      <c r="H21" s="117">
        <f>IF(F21="","",Synt_jr_compta!$A$41)</f>
        <v>45317</v>
      </c>
      <c r="I21" s="111">
        <f>'Saisie repas'!C62</f>
        <v>60</v>
      </c>
      <c r="J21" s="111">
        <f>'Saisie repas'!D62</f>
        <v>51</v>
      </c>
      <c r="K21" s="110">
        <f t="shared" si="6"/>
        <v>111</v>
      </c>
      <c r="L21" s="111">
        <f>'Saisie repas'!$E$63</f>
        <v>115</v>
      </c>
      <c r="M21" s="110">
        <f t="shared" si="9"/>
        <v>12765</v>
      </c>
      <c r="N21" s="111">
        <f>'Saisie repas'!F62</f>
        <v>0</v>
      </c>
      <c r="O21" s="111">
        <f>'Saisie repas'!G62</f>
        <v>0</v>
      </c>
      <c r="P21" s="110">
        <f t="shared" si="7"/>
        <v>0</v>
      </c>
      <c r="Q21" s="111">
        <f>'Saisie repas'!$H$63</f>
        <v>115</v>
      </c>
      <c r="R21" s="110">
        <f t="shared" si="10"/>
        <v>0</v>
      </c>
      <c r="S21" s="112">
        <f t="shared" si="8"/>
        <v>111</v>
      </c>
    </row>
    <row r="22" spans="1:19" x14ac:dyDescent="0.25">
      <c r="A22" s="106" t="str">
        <f t="shared" si="0"/>
        <v>CENTRALE</v>
      </c>
      <c r="B22" s="106" t="str">
        <f t="shared" si="1"/>
        <v>MO</v>
      </c>
      <c r="C22" s="106" t="str">
        <f t="shared" si="2"/>
        <v>MO–1</v>
      </c>
      <c r="D22" s="106" t="str">
        <f t="shared" si="3"/>
        <v>DJARKPANGA</v>
      </c>
      <c r="E22" s="106" t="str">
        <f t="shared" si="4"/>
        <v>SANGOUL</v>
      </c>
      <c r="F22" s="106" t="str">
        <f>IFERROR(VLOOKUP(1,Tableau2[],8,FALSE),"")</f>
        <v>EPP SANGOUL</v>
      </c>
      <c r="G22" s="106" t="str">
        <f t="shared" si="5"/>
        <v>ETAT</v>
      </c>
      <c r="H22" s="117">
        <f>IF(F22="","",Synt_jr_compta!$A$43)</f>
        <v>45320</v>
      </c>
      <c r="I22" s="111">
        <f>'Saisie repas'!C65</f>
        <v>55</v>
      </c>
      <c r="J22" s="111">
        <f>'Saisie repas'!D65</f>
        <v>50</v>
      </c>
      <c r="K22" s="110">
        <f t="shared" si="6"/>
        <v>105</v>
      </c>
      <c r="L22" s="111">
        <f>'Saisie repas'!$E$66</f>
        <v>115</v>
      </c>
      <c r="M22" s="110">
        <f t="shared" si="9"/>
        <v>12075</v>
      </c>
      <c r="N22" s="111">
        <f>'Saisie repas'!F65</f>
        <v>0</v>
      </c>
      <c r="O22" s="111">
        <f>'Saisie repas'!G65</f>
        <v>0</v>
      </c>
      <c r="P22" s="110">
        <f t="shared" si="7"/>
        <v>0</v>
      </c>
      <c r="Q22" s="111">
        <f>'Saisie repas'!$H$66</f>
        <v>115</v>
      </c>
      <c r="R22" s="110">
        <f t="shared" si="10"/>
        <v>0</v>
      </c>
      <c r="S22" s="112">
        <f t="shared" si="8"/>
        <v>105</v>
      </c>
    </row>
    <row r="23" spans="1:19" x14ac:dyDescent="0.25">
      <c r="A23" s="106" t="str">
        <f t="shared" si="0"/>
        <v>CENTRALE</v>
      </c>
      <c r="B23" s="106" t="str">
        <f t="shared" si="1"/>
        <v>MO</v>
      </c>
      <c r="C23" s="106" t="str">
        <f t="shared" si="2"/>
        <v>MO–1</v>
      </c>
      <c r="D23" s="106" t="str">
        <f t="shared" si="3"/>
        <v>DJARKPANGA</v>
      </c>
      <c r="E23" s="106" t="str">
        <f t="shared" si="4"/>
        <v>SANGOUL</v>
      </c>
      <c r="F23" s="106" t="str">
        <f>IFERROR(VLOOKUP(1,Tableau2[],8,FALSE),"")</f>
        <v>EPP SANGOUL</v>
      </c>
      <c r="G23" s="106" t="str">
        <f t="shared" si="5"/>
        <v>ETAT</v>
      </c>
      <c r="H23" s="117">
        <f>IF(F23="","",Synt_jr_compta!$A$45)</f>
        <v>45321</v>
      </c>
      <c r="I23" s="111">
        <f>'Saisie repas'!C68</f>
        <v>56</v>
      </c>
      <c r="J23" s="111">
        <f>'Saisie repas'!D68</f>
        <v>51</v>
      </c>
      <c r="K23" s="110">
        <f t="shared" si="6"/>
        <v>107</v>
      </c>
      <c r="L23" s="111">
        <f>'Saisie repas'!$E$69</f>
        <v>115</v>
      </c>
      <c r="M23" s="110">
        <f t="shared" si="9"/>
        <v>12305</v>
      </c>
      <c r="N23" s="111">
        <f>'Saisie repas'!F68</f>
        <v>0</v>
      </c>
      <c r="O23" s="111">
        <f>'Saisie repas'!G68</f>
        <v>0</v>
      </c>
      <c r="P23" s="110">
        <f t="shared" si="7"/>
        <v>0</v>
      </c>
      <c r="Q23" s="111">
        <f>'Saisie repas'!$H$69</f>
        <v>115</v>
      </c>
      <c r="R23" s="110">
        <f t="shared" si="10"/>
        <v>0</v>
      </c>
      <c r="S23" s="112">
        <f t="shared" si="8"/>
        <v>107</v>
      </c>
    </row>
    <row r="24" spans="1:19" x14ac:dyDescent="0.25">
      <c r="A24" s="106" t="str">
        <f t="shared" si="0"/>
        <v>CENTRALE</v>
      </c>
      <c r="B24" s="106" t="str">
        <f t="shared" si="1"/>
        <v>MO</v>
      </c>
      <c r="C24" s="106" t="str">
        <f t="shared" si="2"/>
        <v>MO–1</v>
      </c>
      <c r="D24" s="106" t="str">
        <f t="shared" si="3"/>
        <v>DJARKPANGA</v>
      </c>
      <c r="E24" s="106" t="str">
        <f t="shared" si="4"/>
        <v>SANGOUL</v>
      </c>
      <c r="F24" s="106" t="str">
        <f>IFERROR(VLOOKUP(1,Tableau2[],8,FALSE),"")</f>
        <v>EPP SANGOUL</v>
      </c>
      <c r="G24" s="106" t="str">
        <f t="shared" si="5"/>
        <v>ETAT</v>
      </c>
      <c r="H24" s="117">
        <f>IF(F24="","",Synt_jr_compta!$A$47)</f>
        <v>45322</v>
      </c>
      <c r="I24" s="111">
        <f>'Saisie repas'!C71</f>
        <v>57</v>
      </c>
      <c r="J24" s="111">
        <f>'Saisie repas'!D71</f>
        <v>50</v>
      </c>
      <c r="K24" s="110">
        <f t="shared" si="6"/>
        <v>107</v>
      </c>
      <c r="L24" s="111">
        <f>'Saisie repas'!$E$72</f>
        <v>115</v>
      </c>
      <c r="M24" s="110">
        <f t="shared" si="9"/>
        <v>12305</v>
      </c>
      <c r="N24" s="111">
        <f>'Saisie repas'!F71</f>
        <v>0</v>
      </c>
      <c r="O24" s="111">
        <f>'Saisie repas'!G71</f>
        <v>0</v>
      </c>
      <c r="P24" s="110">
        <f t="shared" si="7"/>
        <v>0</v>
      </c>
      <c r="Q24" s="111">
        <f>'Saisie repas'!$H$72</f>
        <v>115</v>
      </c>
      <c r="R24" s="110">
        <f t="shared" si="10"/>
        <v>0</v>
      </c>
      <c r="S24" s="112">
        <f t="shared" si="8"/>
        <v>107</v>
      </c>
    </row>
    <row r="25" spans="1:19" x14ac:dyDescent="0.25">
      <c r="A25" s="106" t="str">
        <f t="shared" si="0"/>
        <v>CENTRALE</v>
      </c>
      <c r="B25" s="106" t="str">
        <f t="shared" si="1"/>
        <v>MO</v>
      </c>
      <c r="C25" s="106" t="str">
        <f t="shared" si="2"/>
        <v>MO–1</v>
      </c>
      <c r="D25" s="106" t="str">
        <f t="shared" si="3"/>
        <v>DJARKPANGA</v>
      </c>
      <c r="E25" s="106" t="str">
        <f t="shared" si="4"/>
        <v>SANGOUL</v>
      </c>
      <c r="F25" s="106" t="str">
        <f>IFERROR(VLOOKUP(1,Tableau2[],8,FALSE),"")</f>
        <v>EPP SANGOUL</v>
      </c>
      <c r="G25" s="106" t="str">
        <f t="shared" si="5"/>
        <v>ETAT</v>
      </c>
      <c r="H25" s="117" t="str">
        <f>IF(F25="","",Synt_jr_compta!$A$49)</f>
        <v/>
      </c>
      <c r="I25" s="111">
        <f>'Saisie repas'!C74</f>
        <v>0</v>
      </c>
      <c r="J25" s="111">
        <f>'Saisie repas'!D74</f>
        <v>0</v>
      </c>
      <c r="K25" s="110">
        <f t="shared" si="6"/>
        <v>0</v>
      </c>
      <c r="L25" s="111">
        <f>'Saisie repas'!$E$75</f>
        <v>115</v>
      </c>
      <c r="M25" s="110">
        <f t="shared" si="9"/>
        <v>0</v>
      </c>
      <c r="N25" s="111">
        <f>'Saisie repas'!F74</f>
        <v>0</v>
      </c>
      <c r="O25" s="111">
        <f>'Saisie repas'!G74</f>
        <v>0</v>
      </c>
      <c r="P25" s="110">
        <f t="shared" si="7"/>
        <v>0</v>
      </c>
      <c r="Q25" s="111">
        <f>'Saisie repas'!$H$75</f>
        <v>115</v>
      </c>
      <c r="R25" s="110">
        <f t="shared" si="10"/>
        <v>0</v>
      </c>
      <c r="S25" s="112">
        <f t="shared" si="8"/>
        <v>0</v>
      </c>
    </row>
    <row r="26" spans="1:19" x14ac:dyDescent="0.25">
      <c r="A26" s="106" t="str">
        <f t="shared" si="0"/>
        <v>CENTRALE</v>
      </c>
      <c r="B26" s="106" t="str">
        <f t="shared" si="1"/>
        <v>MO</v>
      </c>
      <c r="C26" s="106" t="str">
        <f t="shared" si="2"/>
        <v>MO–2</v>
      </c>
      <c r="D26" s="106" t="str">
        <f t="shared" si="3"/>
        <v>SAIBOUDE</v>
      </c>
      <c r="E26" s="106" t="str">
        <f t="shared" si="4"/>
        <v>SAIBOUDE</v>
      </c>
      <c r="F26" s="106" t="str">
        <f>IFERROR(VLOOKUP(2,Tableau2[],8,FALSE),"")</f>
        <v>EPP SAIBOUDE G/A</v>
      </c>
      <c r="G26" s="106" t="str">
        <f t="shared" si="5"/>
        <v>ETAT</v>
      </c>
      <c r="H26" s="117">
        <f>IF(F26="","",Synt_jr_compta!$A$5)</f>
        <v>45293</v>
      </c>
      <c r="I26" s="111">
        <f>'Saisie repas'!J8</f>
        <v>0</v>
      </c>
      <c r="J26" s="111">
        <f>'Saisie repas'!K8</f>
        <v>0</v>
      </c>
      <c r="K26" s="110">
        <f t="shared" si="6"/>
        <v>0</v>
      </c>
      <c r="L26" s="111">
        <f>'Saisie repas'!$L$9</f>
        <v>115</v>
      </c>
      <c r="M26" s="110">
        <f t="shared" si="9"/>
        <v>0</v>
      </c>
      <c r="N26" s="111">
        <f>'Saisie repas'!M8</f>
        <v>0</v>
      </c>
      <c r="O26" s="111">
        <f>'Saisie repas'!N8</f>
        <v>0</v>
      </c>
      <c r="P26" s="110">
        <f t="shared" si="7"/>
        <v>0</v>
      </c>
      <c r="Q26" s="111">
        <f>'Saisie repas'!$O$9</f>
        <v>115</v>
      </c>
      <c r="R26" s="110">
        <f t="shared" si="10"/>
        <v>0</v>
      </c>
      <c r="S26" s="112">
        <f t="shared" si="8"/>
        <v>0</v>
      </c>
    </row>
    <row r="27" spans="1:19" x14ac:dyDescent="0.25">
      <c r="A27" s="106" t="str">
        <f t="shared" si="0"/>
        <v>CENTRALE</v>
      </c>
      <c r="B27" s="106" t="str">
        <f t="shared" si="1"/>
        <v>MO</v>
      </c>
      <c r="C27" s="106" t="str">
        <f t="shared" si="2"/>
        <v>MO–2</v>
      </c>
      <c r="D27" s="106" t="str">
        <f t="shared" si="3"/>
        <v>SAIBOUDE</v>
      </c>
      <c r="E27" s="106" t="str">
        <f t="shared" si="4"/>
        <v>SAIBOUDE</v>
      </c>
      <c r="F27" s="106" t="str">
        <f>IFERROR(VLOOKUP(2,Tableau2[],8,FALSE),"")</f>
        <v>EPP SAIBOUDE G/A</v>
      </c>
      <c r="G27" s="106" t="str">
        <f t="shared" si="5"/>
        <v>ETAT</v>
      </c>
      <c r="H27" s="117">
        <f>IF(F27="","",Synt_jr_compta!$A$7)</f>
        <v>45294</v>
      </c>
      <c r="I27" s="111">
        <f>'Saisie repas'!J11</f>
        <v>0</v>
      </c>
      <c r="J27" s="111">
        <f>'Saisie repas'!K11</f>
        <v>0</v>
      </c>
      <c r="K27" s="110">
        <f t="shared" si="6"/>
        <v>0</v>
      </c>
      <c r="L27" s="111">
        <f>'Saisie repas'!$L$12</f>
        <v>115</v>
      </c>
      <c r="M27" s="110">
        <f t="shared" si="9"/>
        <v>0</v>
      </c>
      <c r="N27" s="111">
        <f>'Saisie repas'!M11</f>
        <v>0</v>
      </c>
      <c r="O27" s="111">
        <f>'Saisie repas'!N11</f>
        <v>0</v>
      </c>
      <c r="P27" s="110">
        <f t="shared" si="7"/>
        <v>0</v>
      </c>
      <c r="Q27" s="111">
        <f>'Saisie repas'!$O$12</f>
        <v>115</v>
      </c>
      <c r="R27" s="110">
        <f t="shared" si="10"/>
        <v>0</v>
      </c>
      <c r="S27" s="112">
        <f t="shared" si="8"/>
        <v>0</v>
      </c>
    </row>
    <row r="28" spans="1:19" x14ac:dyDescent="0.25">
      <c r="A28" s="106" t="str">
        <f t="shared" si="0"/>
        <v>CENTRALE</v>
      </c>
      <c r="B28" s="106" t="str">
        <f t="shared" si="1"/>
        <v>MO</v>
      </c>
      <c r="C28" s="106" t="str">
        <f t="shared" si="2"/>
        <v>MO–2</v>
      </c>
      <c r="D28" s="106" t="str">
        <f t="shared" si="3"/>
        <v>SAIBOUDE</v>
      </c>
      <c r="E28" s="106" t="str">
        <f t="shared" si="4"/>
        <v>SAIBOUDE</v>
      </c>
      <c r="F28" s="106" t="str">
        <f>IFERROR(VLOOKUP(2,Tableau2[],8,FALSE),"")</f>
        <v>EPP SAIBOUDE G/A</v>
      </c>
      <c r="G28" s="106" t="str">
        <f t="shared" si="5"/>
        <v>ETAT</v>
      </c>
      <c r="H28" s="117">
        <f>IF(F28="","",Synt_jr_compta!$A$9)</f>
        <v>45295</v>
      </c>
      <c r="I28" s="111">
        <f>'Saisie repas'!J14</f>
        <v>0</v>
      </c>
      <c r="J28" s="111">
        <f>'Saisie repas'!K14</f>
        <v>0</v>
      </c>
      <c r="K28" s="110">
        <f t="shared" si="6"/>
        <v>0</v>
      </c>
      <c r="L28" s="111">
        <f>'Saisie repas'!$L$15</f>
        <v>115</v>
      </c>
      <c r="M28" s="110">
        <f t="shared" si="9"/>
        <v>0</v>
      </c>
      <c r="N28" s="111">
        <f>'Saisie repas'!M14</f>
        <v>0</v>
      </c>
      <c r="O28" s="111">
        <f>'Saisie repas'!N14</f>
        <v>0</v>
      </c>
      <c r="P28" s="110">
        <f t="shared" si="7"/>
        <v>0</v>
      </c>
      <c r="Q28" s="111">
        <f>'Saisie repas'!$O$15</f>
        <v>115</v>
      </c>
      <c r="R28" s="110">
        <f t="shared" si="10"/>
        <v>0</v>
      </c>
      <c r="S28" s="112">
        <f t="shared" si="8"/>
        <v>0</v>
      </c>
    </row>
    <row r="29" spans="1:19" x14ac:dyDescent="0.25">
      <c r="A29" s="106" t="str">
        <f t="shared" si="0"/>
        <v>CENTRALE</v>
      </c>
      <c r="B29" s="106" t="str">
        <f t="shared" si="1"/>
        <v>MO</v>
      </c>
      <c r="C29" s="106" t="str">
        <f t="shared" si="2"/>
        <v>MO–2</v>
      </c>
      <c r="D29" s="106" t="str">
        <f t="shared" si="3"/>
        <v>SAIBOUDE</v>
      </c>
      <c r="E29" s="106" t="str">
        <f t="shared" si="4"/>
        <v>SAIBOUDE</v>
      </c>
      <c r="F29" s="106" t="str">
        <f>IFERROR(VLOOKUP(2,Tableau2[],8,FALSE),"")</f>
        <v>EPP SAIBOUDE G/A</v>
      </c>
      <c r="G29" s="106" t="str">
        <f t="shared" si="5"/>
        <v>ETAT</v>
      </c>
      <c r="H29" s="117">
        <f>IF(F29="","",Synt_jr_compta!$A$11)</f>
        <v>45296</v>
      </c>
      <c r="I29" s="111">
        <f>'Saisie repas'!J17</f>
        <v>0</v>
      </c>
      <c r="J29" s="111">
        <f>'Saisie repas'!K17</f>
        <v>0</v>
      </c>
      <c r="K29" s="110">
        <f t="shared" si="6"/>
        <v>0</v>
      </c>
      <c r="L29" s="111">
        <f>'Saisie repas'!$L$18</f>
        <v>115</v>
      </c>
      <c r="M29" s="110">
        <f t="shared" si="9"/>
        <v>0</v>
      </c>
      <c r="N29" s="111">
        <f>'Saisie repas'!M17</f>
        <v>0</v>
      </c>
      <c r="O29" s="111">
        <f>'Saisie repas'!N17</f>
        <v>0</v>
      </c>
      <c r="P29" s="110">
        <f t="shared" si="7"/>
        <v>0</v>
      </c>
      <c r="Q29" s="111">
        <f>'Saisie repas'!$O$18</f>
        <v>115</v>
      </c>
      <c r="R29" s="110">
        <f t="shared" si="10"/>
        <v>0</v>
      </c>
      <c r="S29" s="112">
        <f t="shared" si="8"/>
        <v>0</v>
      </c>
    </row>
    <row r="30" spans="1:19" x14ac:dyDescent="0.25">
      <c r="A30" s="106" t="str">
        <f t="shared" si="0"/>
        <v>CENTRALE</v>
      </c>
      <c r="B30" s="106" t="str">
        <f t="shared" si="1"/>
        <v>MO</v>
      </c>
      <c r="C30" s="106" t="str">
        <f t="shared" si="2"/>
        <v>MO–2</v>
      </c>
      <c r="D30" s="106" t="str">
        <f t="shared" si="3"/>
        <v>SAIBOUDE</v>
      </c>
      <c r="E30" s="106" t="str">
        <f t="shared" si="4"/>
        <v>SAIBOUDE</v>
      </c>
      <c r="F30" s="106" t="str">
        <f>IFERROR(VLOOKUP(2,Tableau2[],8,FALSE),"")</f>
        <v>EPP SAIBOUDE G/A</v>
      </c>
      <c r="G30" s="106" t="str">
        <f t="shared" si="5"/>
        <v>ETAT</v>
      </c>
      <c r="H30" s="117">
        <f>IF(F30="","",Synt_jr_compta!$A$13)</f>
        <v>45299</v>
      </c>
      <c r="I30" s="111">
        <f>'Saisie repas'!J20</f>
        <v>0</v>
      </c>
      <c r="J30" s="111">
        <f>'Saisie repas'!K20</f>
        <v>0</v>
      </c>
      <c r="K30" s="110">
        <f t="shared" si="6"/>
        <v>0</v>
      </c>
      <c r="L30" s="111">
        <f>'Saisie repas'!$L$21</f>
        <v>115</v>
      </c>
      <c r="M30" s="110">
        <f t="shared" si="9"/>
        <v>0</v>
      </c>
      <c r="N30" s="111">
        <f>'Saisie repas'!M20</f>
        <v>0</v>
      </c>
      <c r="O30" s="111">
        <f>'Saisie repas'!N20</f>
        <v>0</v>
      </c>
      <c r="P30" s="110">
        <f t="shared" si="7"/>
        <v>0</v>
      </c>
      <c r="Q30" s="111">
        <f>'Saisie repas'!$O$21</f>
        <v>115</v>
      </c>
      <c r="R30" s="110">
        <f t="shared" si="10"/>
        <v>0</v>
      </c>
      <c r="S30" s="112">
        <f t="shared" si="8"/>
        <v>0</v>
      </c>
    </row>
    <row r="31" spans="1:19" x14ac:dyDescent="0.25">
      <c r="A31" s="106" t="str">
        <f t="shared" si="0"/>
        <v>CENTRALE</v>
      </c>
      <c r="B31" s="106" t="str">
        <f t="shared" si="1"/>
        <v>MO</v>
      </c>
      <c r="C31" s="106" t="str">
        <f t="shared" si="2"/>
        <v>MO–2</v>
      </c>
      <c r="D31" s="106" t="str">
        <f t="shared" si="3"/>
        <v>SAIBOUDE</v>
      </c>
      <c r="E31" s="106" t="str">
        <f t="shared" si="4"/>
        <v>SAIBOUDE</v>
      </c>
      <c r="F31" s="106" t="str">
        <f>IFERROR(VLOOKUP(2,Tableau2[],8,FALSE),"")</f>
        <v>EPP SAIBOUDE G/A</v>
      </c>
      <c r="G31" s="106" t="str">
        <f t="shared" si="5"/>
        <v>ETAT</v>
      </c>
      <c r="H31" s="117">
        <f>IF(F31="","",Synt_jr_compta!$A$15)</f>
        <v>45300</v>
      </c>
      <c r="I31" s="111">
        <f>'Saisie repas'!J23</f>
        <v>0</v>
      </c>
      <c r="J31" s="111">
        <f>'Saisie repas'!K23</f>
        <v>0</v>
      </c>
      <c r="K31" s="110">
        <f t="shared" si="6"/>
        <v>0</v>
      </c>
      <c r="L31" s="111">
        <f>'Saisie repas'!$L$24</f>
        <v>115</v>
      </c>
      <c r="M31" s="110">
        <f t="shared" si="9"/>
        <v>0</v>
      </c>
      <c r="N31" s="111">
        <f>'Saisie repas'!M23</f>
        <v>0</v>
      </c>
      <c r="O31" s="111">
        <f>'Saisie repas'!N23</f>
        <v>0</v>
      </c>
      <c r="P31" s="110">
        <f t="shared" si="7"/>
        <v>0</v>
      </c>
      <c r="Q31" s="111">
        <f>'Saisie repas'!$O$24</f>
        <v>115</v>
      </c>
      <c r="R31" s="110">
        <f t="shared" si="10"/>
        <v>0</v>
      </c>
      <c r="S31" s="112">
        <f t="shared" si="8"/>
        <v>0</v>
      </c>
    </row>
    <row r="32" spans="1:19" x14ac:dyDescent="0.25">
      <c r="A32" s="106" t="str">
        <f t="shared" si="0"/>
        <v>CENTRALE</v>
      </c>
      <c r="B32" s="106" t="str">
        <f t="shared" si="1"/>
        <v>MO</v>
      </c>
      <c r="C32" s="106" t="str">
        <f t="shared" si="2"/>
        <v>MO–2</v>
      </c>
      <c r="D32" s="106" t="str">
        <f t="shared" si="3"/>
        <v>SAIBOUDE</v>
      </c>
      <c r="E32" s="106" t="str">
        <f t="shared" si="4"/>
        <v>SAIBOUDE</v>
      </c>
      <c r="F32" s="106" t="str">
        <f>IFERROR(VLOOKUP(2,Tableau2[],8,FALSE),"")</f>
        <v>EPP SAIBOUDE G/A</v>
      </c>
      <c r="G32" s="106" t="str">
        <f t="shared" si="5"/>
        <v>ETAT</v>
      </c>
      <c r="H32" s="117">
        <f>IF(F32="","",Synt_jr_compta!$A$17)</f>
        <v>45301</v>
      </c>
      <c r="I32" s="111">
        <f>'Saisie repas'!J26</f>
        <v>0</v>
      </c>
      <c r="J32" s="111">
        <f>'Saisie repas'!K26</f>
        <v>0</v>
      </c>
      <c r="K32" s="110">
        <f t="shared" si="6"/>
        <v>0</v>
      </c>
      <c r="L32" s="111">
        <f>'Saisie repas'!$L$27</f>
        <v>115</v>
      </c>
      <c r="M32" s="110">
        <f t="shared" si="9"/>
        <v>0</v>
      </c>
      <c r="N32" s="111">
        <f>'Saisie repas'!M26</f>
        <v>0</v>
      </c>
      <c r="O32" s="111">
        <f>'Saisie repas'!N26</f>
        <v>0</v>
      </c>
      <c r="P32" s="110">
        <f t="shared" si="7"/>
        <v>0</v>
      </c>
      <c r="Q32" s="111">
        <f>'Saisie repas'!$O$27</f>
        <v>115</v>
      </c>
      <c r="R32" s="110">
        <f t="shared" si="10"/>
        <v>0</v>
      </c>
      <c r="S32" s="112">
        <f t="shared" si="8"/>
        <v>0</v>
      </c>
    </row>
    <row r="33" spans="1:19" x14ac:dyDescent="0.25">
      <c r="A33" s="106" t="str">
        <f t="shared" si="0"/>
        <v>CENTRALE</v>
      </c>
      <c r="B33" s="106" t="str">
        <f t="shared" si="1"/>
        <v>MO</v>
      </c>
      <c r="C33" s="106" t="str">
        <f t="shared" si="2"/>
        <v>MO–2</v>
      </c>
      <c r="D33" s="106" t="str">
        <f t="shared" si="3"/>
        <v>SAIBOUDE</v>
      </c>
      <c r="E33" s="106" t="str">
        <f t="shared" si="4"/>
        <v>SAIBOUDE</v>
      </c>
      <c r="F33" s="106" t="str">
        <f>IFERROR(VLOOKUP(2,Tableau2[],8,FALSE),"")</f>
        <v>EPP SAIBOUDE G/A</v>
      </c>
      <c r="G33" s="106" t="str">
        <f t="shared" si="5"/>
        <v>ETAT</v>
      </c>
      <c r="H33" s="117">
        <f>IF(F33="","",Synt_jr_compta!$A$19)</f>
        <v>45302</v>
      </c>
      <c r="I33" s="111">
        <f>'Saisie repas'!J29</f>
        <v>0</v>
      </c>
      <c r="J33" s="111">
        <f>'Saisie repas'!K29</f>
        <v>0</v>
      </c>
      <c r="K33" s="110">
        <f t="shared" si="6"/>
        <v>0</v>
      </c>
      <c r="L33" s="111">
        <f>'Saisie repas'!$L$30</f>
        <v>115</v>
      </c>
      <c r="M33" s="110">
        <f t="shared" si="9"/>
        <v>0</v>
      </c>
      <c r="N33" s="111">
        <f>'Saisie repas'!M29</f>
        <v>0</v>
      </c>
      <c r="O33" s="111">
        <f>'Saisie repas'!N29</f>
        <v>0</v>
      </c>
      <c r="P33" s="110">
        <f t="shared" si="7"/>
        <v>0</v>
      </c>
      <c r="Q33" s="111">
        <f>'Saisie repas'!$O$30</f>
        <v>115</v>
      </c>
      <c r="R33" s="110">
        <f t="shared" si="10"/>
        <v>0</v>
      </c>
      <c r="S33" s="112">
        <f t="shared" si="8"/>
        <v>0</v>
      </c>
    </row>
    <row r="34" spans="1:19" x14ac:dyDescent="0.25">
      <c r="A34" s="106" t="str">
        <f t="shared" si="0"/>
        <v>CENTRALE</v>
      </c>
      <c r="B34" s="106" t="str">
        <f t="shared" si="1"/>
        <v>MO</v>
      </c>
      <c r="C34" s="106" t="str">
        <f t="shared" si="2"/>
        <v>MO–2</v>
      </c>
      <c r="D34" s="106" t="str">
        <f t="shared" si="3"/>
        <v>SAIBOUDE</v>
      </c>
      <c r="E34" s="106" t="str">
        <f t="shared" si="4"/>
        <v>SAIBOUDE</v>
      </c>
      <c r="F34" s="106" t="str">
        <f>IFERROR(VLOOKUP(2,Tableau2[],8,FALSE),"")</f>
        <v>EPP SAIBOUDE G/A</v>
      </c>
      <c r="G34" s="106" t="str">
        <f t="shared" si="5"/>
        <v>ETAT</v>
      </c>
      <c r="H34" s="117">
        <f>IF(F34="","",Synt_jr_compta!$A$21)</f>
        <v>45303</v>
      </c>
      <c r="I34" s="111">
        <f>'Saisie repas'!J32</f>
        <v>0</v>
      </c>
      <c r="J34" s="111">
        <f>'Saisie repas'!K32</f>
        <v>0</v>
      </c>
      <c r="K34" s="110">
        <f t="shared" si="6"/>
        <v>0</v>
      </c>
      <c r="L34" s="111">
        <f>'Saisie repas'!$L$33</f>
        <v>115</v>
      </c>
      <c r="M34" s="110">
        <f t="shared" si="9"/>
        <v>0</v>
      </c>
      <c r="N34" s="111">
        <f>'Saisie repas'!M32</f>
        <v>0</v>
      </c>
      <c r="O34" s="111">
        <f>'Saisie repas'!N32</f>
        <v>0</v>
      </c>
      <c r="P34" s="110">
        <f t="shared" si="7"/>
        <v>0</v>
      </c>
      <c r="Q34" s="111">
        <f>'Saisie repas'!$O$33</f>
        <v>115</v>
      </c>
      <c r="R34" s="110">
        <f t="shared" si="10"/>
        <v>0</v>
      </c>
      <c r="S34" s="112">
        <f t="shared" si="8"/>
        <v>0</v>
      </c>
    </row>
    <row r="35" spans="1:19" x14ac:dyDescent="0.25">
      <c r="A35" s="106" t="str">
        <f t="shared" si="0"/>
        <v>CENTRALE</v>
      </c>
      <c r="B35" s="106" t="str">
        <f t="shared" si="1"/>
        <v>MO</v>
      </c>
      <c r="C35" s="106" t="str">
        <f t="shared" si="2"/>
        <v>MO–2</v>
      </c>
      <c r="D35" s="106" t="str">
        <f t="shared" si="3"/>
        <v>SAIBOUDE</v>
      </c>
      <c r="E35" s="106" t="str">
        <f t="shared" si="4"/>
        <v>SAIBOUDE</v>
      </c>
      <c r="F35" s="106" t="str">
        <f>IFERROR(VLOOKUP(2,Tableau2[],8,FALSE),"")</f>
        <v>EPP SAIBOUDE G/A</v>
      </c>
      <c r="G35" s="106" t="str">
        <f t="shared" si="5"/>
        <v>ETAT</v>
      </c>
      <c r="H35" s="117">
        <f>IF(F35="","",Synt_jr_compta!$A$23)</f>
        <v>45306</v>
      </c>
      <c r="I35" s="111">
        <f>'Saisie repas'!J35</f>
        <v>0</v>
      </c>
      <c r="J35" s="111">
        <f>'Saisie repas'!K35</f>
        <v>0</v>
      </c>
      <c r="K35" s="110">
        <f t="shared" si="6"/>
        <v>0</v>
      </c>
      <c r="L35" s="111">
        <f>'Saisie repas'!$L$36</f>
        <v>115</v>
      </c>
      <c r="M35" s="110">
        <f t="shared" si="9"/>
        <v>0</v>
      </c>
      <c r="N35" s="111">
        <f>'Saisie repas'!M35</f>
        <v>0</v>
      </c>
      <c r="O35" s="111">
        <f>'Saisie repas'!N35</f>
        <v>0</v>
      </c>
      <c r="P35" s="110">
        <f t="shared" si="7"/>
        <v>0</v>
      </c>
      <c r="Q35" s="111">
        <f>'Saisie repas'!$O$36</f>
        <v>115</v>
      </c>
      <c r="R35" s="110">
        <f t="shared" si="10"/>
        <v>0</v>
      </c>
      <c r="S35" s="112">
        <f t="shared" si="8"/>
        <v>0</v>
      </c>
    </row>
    <row r="36" spans="1:19" x14ac:dyDescent="0.25">
      <c r="A36" s="106" t="str">
        <f t="shared" si="0"/>
        <v>CENTRALE</v>
      </c>
      <c r="B36" s="106" t="str">
        <f t="shared" si="1"/>
        <v>MO</v>
      </c>
      <c r="C36" s="106" t="str">
        <f t="shared" si="2"/>
        <v>MO–2</v>
      </c>
      <c r="D36" s="106" t="str">
        <f t="shared" si="3"/>
        <v>SAIBOUDE</v>
      </c>
      <c r="E36" s="106" t="str">
        <f t="shared" si="4"/>
        <v>SAIBOUDE</v>
      </c>
      <c r="F36" s="106" t="str">
        <f>IFERROR(VLOOKUP(2,Tableau2[],8,FALSE),"")</f>
        <v>EPP SAIBOUDE G/A</v>
      </c>
      <c r="G36" s="106" t="str">
        <f t="shared" si="5"/>
        <v>ETAT</v>
      </c>
      <c r="H36" s="117">
        <f>IF(F36="","",Synt_jr_compta!$A$25)</f>
        <v>45307</v>
      </c>
      <c r="I36" s="111">
        <f>'Saisie repas'!J38</f>
        <v>0</v>
      </c>
      <c r="J36" s="111">
        <f>'Saisie repas'!K38</f>
        <v>0</v>
      </c>
      <c r="K36" s="110">
        <f t="shared" si="6"/>
        <v>0</v>
      </c>
      <c r="L36" s="111">
        <f>'Saisie repas'!$L$39</f>
        <v>115</v>
      </c>
      <c r="M36" s="110">
        <f t="shared" si="9"/>
        <v>0</v>
      </c>
      <c r="N36" s="111">
        <f>'Saisie repas'!M38</f>
        <v>0</v>
      </c>
      <c r="O36" s="111">
        <f>'Saisie repas'!N38</f>
        <v>0</v>
      </c>
      <c r="P36" s="110">
        <f t="shared" si="7"/>
        <v>0</v>
      </c>
      <c r="Q36" s="111">
        <f>'Saisie repas'!$O$39</f>
        <v>115</v>
      </c>
      <c r="R36" s="110">
        <f t="shared" si="10"/>
        <v>0</v>
      </c>
      <c r="S36" s="112">
        <f t="shared" si="8"/>
        <v>0</v>
      </c>
    </row>
    <row r="37" spans="1:19" x14ac:dyDescent="0.25">
      <c r="A37" s="106" t="str">
        <f t="shared" si="0"/>
        <v>CENTRALE</v>
      </c>
      <c r="B37" s="106" t="str">
        <f t="shared" si="1"/>
        <v>MO</v>
      </c>
      <c r="C37" s="106" t="str">
        <f t="shared" si="2"/>
        <v>MO–2</v>
      </c>
      <c r="D37" s="106" t="str">
        <f t="shared" si="3"/>
        <v>SAIBOUDE</v>
      </c>
      <c r="E37" s="106" t="str">
        <f t="shared" si="4"/>
        <v>SAIBOUDE</v>
      </c>
      <c r="F37" s="106" t="str">
        <f>IFERROR(VLOOKUP(2,Tableau2[],8,FALSE),"")</f>
        <v>EPP SAIBOUDE G/A</v>
      </c>
      <c r="G37" s="106" t="str">
        <f t="shared" si="5"/>
        <v>ETAT</v>
      </c>
      <c r="H37" s="117">
        <f>IF(F37="","",Synt_jr_compta!$A$27)</f>
        <v>45308</v>
      </c>
      <c r="I37" s="111">
        <f>'Saisie repas'!J41</f>
        <v>0</v>
      </c>
      <c r="J37" s="111">
        <f>'Saisie repas'!K41</f>
        <v>0</v>
      </c>
      <c r="K37" s="110">
        <f t="shared" si="6"/>
        <v>0</v>
      </c>
      <c r="L37" s="111">
        <f>'Saisie repas'!$L$42</f>
        <v>115</v>
      </c>
      <c r="M37" s="110">
        <f t="shared" si="9"/>
        <v>0</v>
      </c>
      <c r="N37" s="111">
        <f>'Saisie repas'!M41</f>
        <v>0</v>
      </c>
      <c r="O37" s="111">
        <f>'Saisie repas'!N41</f>
        <v>0</v>
      </c>
      <c r="P37" s="110">
        <f t="shared" si="7"/>
        <v>0</v>
      </c>
      <c r="Q37" s="111">
        <f>'Saisie repas'!$O$42</f>
        <v>115</v>
      </c>
      <c r="R37" s="110">
        <f t="shared" si="10"/>
        <v>0</v>
      </c>
      <c r="S37" s="112">
        <f t="shared" si="8"/>
        <v>0</v>
      </c>
    </row>
    <row r="38" spans="1:19" x14ac:dyDescent="0.25">
      <c r="A38" s="106" t="str">
        <f t="shared" si="0"/>
        <v>CENTRALE</v>
      </c>
      <c r="B38" s="106" t="str">
        <f t="shared" si="1"/>
        <v>MO</v>
      </c>
      <c r="C38" s="106" t="str">
        <f t="shared" si="2"/>
        <v>MO–2</v>
      </c>
      <c r="D38" s="106" t="str">
        <f t="shared" si="3"/>
        <v>SAIBOUDE</v>
      </c>
      <c r="E38" s="106" t="str">
        <f t="shared" si="4"/>
        <v>SAIBOUDE</v>
      </c>
      <c r="F38" s="106" t="str">
        <f>IFERROR(VLOOKUP(2,Tableau2[],8,FALSE),"")</f>
        <v>EPP SAIBOUDE G/A</v>
      </c>
      <c r="G38" s="106" t="str">
        <f t="shared" si="5"/>
        <v>ETAT</v>
      </c>
      <c r="H38" s="117">
        <f>IF(F38="","",Synt_jr_compta!$A$29)</f>
        <v>45309</v>
      </c>
      <c r="I38" s="111">
        <f>'Saisie repas'!J44</f>
        <v>0</v>
      </c>
      <c r="J38" s="111">
        <f>'Saisie repas'!K44</f>
        <v>0</v>
      </c>
      <c r="K38" s="110">
        <f t="shared" si="6"/>
        <v>0</v>
      </c>
      <c r="L38" s="111">
        <f>'Saisie repas'!$L$45</f>
        <v>115</v>
      </c>
      <c r="M38" s="110">
        <f t="shared" si="9"/>
        <v>0</v>
      </c>
      <c r="N38" s="111">
        <f>'Saisie repas'!M44</f>
        <v>0</v>
      </c>
      <c r="O38" s="111">
        <f>'Saisie repas'!N44</f>
        <v>0</v>
      </c>
      <c r="P38" s="110">
        <f t="shared" si="7"/>
        <v>0</v>
      </c>
      <c r="Q38" s="111">
        <f>'Saisie repas'!$O$45</f>
        <v>115</v>
      </c>
      <c r="R38" s="110">
        <f t="shared" si="10"/>
        <v>0</v>
      </c>
      <c r="S38" s="112">
        <f t="shared" si="8"/>
        <v>0</v>
      </c>
    </row>
    <row r="39" spans="1:19" x14ac:dyDescent="0.25">
      <c r="A39" s="106" t="str">
        <f t="shared" si="0"/>
        <v>CENTRALE</v>
      </c>
      <c r="B39" s="106" t="str">
        <f t="shared" si="1"/>
        <v>MO</v>
      </c>
      <c r="C39" s="106" t="str">
        <f t="shared" si="2"/>
        <v>MO–2</v>
      </c>
      <c r="D39" s="106" t="str">
        <f t="shared" si="3"/>
        <v>SAIBOUDE</v>
      </c>
      <c r="E39" s="106" t="str">
        <f t="shared" si="4"/>
        <v>SAIBOUDE</v>
      </c>
      <c r="F39" s="106" t="str">
        <f>IFERROR(VLOOKUP(2,Tableau2[],8,FALSE),"")</f>
        <v>EPP SAIBOUDE G/A</v>
      </c>
      <c r="G39" s="106" t="str">
        <f t="shared" si="5"/>
        <v>ETAT</v>
      </c>
      <c r="H39" s="117">
        <f>IF(F39="","",Synt_jr_compta!$A$31)</f>
        <v>45310</v>
      </c>
      <c r="I39" s="111">
        <f>'Saisie repas'!J47</f>
        <v>0</v>
      </c>
      <c r="J39" s="111">
        <f>'Saisie repas'!K47</f>
        <v>0</v>
      </c>
      <c r="K39" s="110">
        <f t="shared" si="6"/>
        <v>0</v>
      </c>
      <c r="L39" s="111">
        <f>'Saisie repas'!$L$48</f>
        <v>115</v>
      </c>
      <c r="M39" s="110">
        <f t="shared" si="9"/>
        <v>0</v>
      </c>
      <c r="N39" s="111">
        <f>'Saisie repas'!M47</f>
        <v>0</v>
      </c>
      <c r="O39" s="111">
        <f>'Saisie repas'!N47</f>
        <v>0</v>
      </c>
      <c r="P39" s="110">
        <f t="shared" si="7"/>
        <v>0</v>
      </c>
      <c r="Q39" s="111">
        <f>'Saisie repas'!$O$48</f>
        <v>115</v>
      </c>
      <c r="R39" s="110">
        <f t="shared" si="10"/>
        <v>0</v>
      </c>
      <c r="S39" s="112">
        <f t="shared" si="8"/>
        <v>0</v>
      </c>
    </row>
    <row r="40" spans="1:19" x14ac:dyDescent="0.25">
      <c r="A40" s="106" t="str">
        <f t="shared" si="0"/>
        <v>CENTRALE</v>
      </c>
      <c r="B40" s="106" t="str">
        <f t="shared" si="1"/>
        <v>MO</v>
      </c>
      <c r="C40" s="106" t="str">
        <f t="shared" si="2"/>
        <v>MO–2</v>
      </c>
      <c r="D40" s="106" t="str">
        <f t="shared" si="3"/>
        <v>SAIBOUDE</v>
      </c>
      <c r="E40" s="106" t="str">
        <f t="shared" si="4"/>
        <v>SAIBOUDE</v>
      </c>
      <c r="F40" s="106" t="str">
        <f>IFERROR(VLOOKUP(2,Tableau2[],8,FALSE),"")</f>
        <v>EPP SAIBOUDE G/A</v>
      </c>
      <c r="G40" s="106" t="str">
        <f t="shared" si="5"/>
        <v>ETAT</v>
      </c>
      <c r="H40" s="117">
        <f>IF(F40="","",Synt_jr_compta!$A$33)</f>
        <v>45313</v>
      </c>
      <c r="I40" s="111">
        <f>'Saisie repas'!J50</f>
        <v>220</v>
      </c>
      <c r="J40" s="111">
        <f>'Saisie repas'!K50</f>
        <v>267</v>
      </c>
      <c r="K40" s="110">
        <f t="shared" si="6"/>
        <v>487</v>
      </c>
      <c r="L40" s="111">
        <f>'Saisie repas'!$L$51</f>
        <v>115</v>
      </c>
      <c r="M40" s="110">
        <f t="shared" si="9"/>
        <v>56005</v>
      </c>
      <c r="N40" s="111">
        <f>'Saisie repas'!M50</f>
        <v>34</v>
      </c>
      <c r="O40" s="111">
        <f>'Saisie repas'!N50</f>
        <v>46</v>
      </c>
      <c r="P40" s="110">
        <f t="shared" si="7"/>
        <v>80</v>
      </c>
      <c r="Q40" s="111">
        <f>'Saisie repas'!$O$51</f>
        <v>115</v>
      </c>
      <c r="R40" s="110">
        <f t="shared" si="10"/>
        <v>9200</v>
      </c>
      <c r="S40" s="112">
        <f t="shared" si="8"/>
        <v>567</v>
      </c>
    </row>
    <row r="41" spans="1:19" x14ac:dyDescent="0.25">
      <c r="A41" s="106" t="str">
        <f t="shared" si="0"/>
        <v>CENTRALE</v>
      </c>
      <c r="B41" s="106" t="str">
        <f t="shared" si="1"/>
        <v>MO</v>
      </c>
      <c r="C41" s="106" t="str">
        <f t="shared" si="2"/>
        <v>MO–2</v>
      </c>
      <c r="D41" s="106" t="str">
        <f t="shared" si="3"/>
        <v>SAIBOUDE</v>
      </c>
      <c r="E41" s="106" t="str">
        <f t="shared" si="4"/>
        <v>SAIBOUDE</v>
      </c>
      <c r="F41" s="106" t="str">
        <f>IFERROR(VLOOKUP(2,Tableau2[],8,FALSE),"")</f>
        <v>EPP SAIBOUDE G/A</v>
      </c>
      <c r="G41" s="106" t="str">
        <f t="shared" si="5"/>
        <v>ETAT</v>
      </c>
      <c r="H41" s="117">
        <f>IF(F41="","",Synt_jr_compta!$A$35)</f>
        <v>45314</v>
      </c>
      <c r="I41" s="111">
        <f>'Saisie repas'!J53</f>
        <v>241</v>
      </c>
      <c r="J41" s="111">
        <f>'Saisie repas'!K53</f>
        <v>263</v>
      </c>
      <c r="K41" s="110">
        <f t="shared" si="6"/>
        <v>504</v>
      </c>
      <c r="L41" s="111">
        <f>'Saisie repas'!$L$54</f>
        <v>115</v>
      </c>
      <c r="M41" s="110">
        <f t="shared" si="9"/>
        <v>57960</v>
      </c>
      <c r="N41" s="111">
        <f>'Saisie repas'!M53</f>
        <v>45</v>
      </c>
      <c r="O41" s="111">
        <f>'Saisie repas'!N53</f>
        <v>56</v>
      </c>
      <c r="P41" s="110">
        <f t="shared" si="7"/>
        <v>101</v>
      </c>
      <c r="Q41" s="111">
        <f>'Saisie repas'!$O$54</f>
        <v>115</v>
      </c>
      <c r="R41" s="110">
        <f t="shared" si="10"/>
        <v>11615</v>
      </c>
      <c r="S41" s="112">
        <f t="shared" si="8"/>
        <v>605</v>
      </c>
    </row>
    <row r="42" spans="1:19" x14ac:dyDescent="0.25">
      <c r="A42" s="106" t="str">
        <f t="shared" si="0"/>
        <v>CENTRALE</v>
      </c>
      <c r="B42" s="106" t="str">
        <f t="shared" si="1"/>
        <v>MO</v>
      </c>
      <c r="C42" s="106" t="str">
        <f t="shared" si="2"/>
        <v>MO–2</v>
      </c>
      <c r="D42" s="106" t="str">
        <f t="shared" si="3"/>
        <v>SAIBOUDE</v>
      </c>
      <c r="E42" s="106" t="str">
        <f t="shared" si="4"/>
        <v>SAIBOUDE</v>
      </c>
      <c r="F42" s="106" t="str">
        <f>IFERROR(VLOOKUP(2,Tableau2[],8,FALSE),"")</f>
        <v>EPP SAIBOUDE G/A</v>
      </c>
      <c r="G42" s="106" t="str">
        <f t="shared" si="5"/>
        <v>ETAT</v>
      </c>
      <c r="H42" s="117">
        <f>IF(F42="","",Synt_jr_compta!$A$37)</f>
        <v>45315</v>
      </c>
      <c r="I42" s="111">
        <f>'Saisie repas'!J56</f>
        <v>243</v>
      </c>
      <c r="J42" s="111">
        <f>'Saisie repas'!K56</f>
        <v>266</v>
      </c>
      <c r="K42" s="110">
        <f t="shared" si="6"/>
        <v>509</v>
      </c>
      <c r="L42" s="111">
        <f>'Saisie repas'!$L$57</f>
        <v>115</v>
      </c>
      <c r="M42" s="110">
        <f t="shared" si="9"/>
        <v>58535</v>
      </c>
      <c r="N42" s="111">
        <f>'Saisie repas'!M56</f>
        <v>46</v>
      </c>
      <c r="O42" s="111">
        <f>'Saisie repas'!N56</f>
        <v>57</v>
      </c>
      <c r="P42" s="110">
        <f t="shared" si="7"/>
        <v>103</v>
      </c>
      <c r="Q42" s="111">
        <f>'Saisie repas'!$O$57</f>
        <v>115</v>
      </c>
      <c r="R42" s="110">
        <f t="shared" si="10"/>
        <v>11845</v>
      </c>
      <c r="S42" s="112">
        <f t="shared" si="8"/>
        <v>612</v>
      </c>
    </row>
    <row r="43" spans="1:19" x14ac:dyDescent="0.25">
      <c r="A43" s="106" t="str">
        <f t="shared" si="0"/>
        <v>CENTRALE</v>
      </c>
      <c r="B43" s="106" t="str">
        <f t="shared" si="1"/>
        <v>MO</v>
      </c>
      <c r="C43" s="106" t="str">
        <f t="shared" si="2"/>
        <v>MO–2</v>
      </c>
      <c r="D43" s="106" t="str">
        <f t="shared" si="3"/>
        <v>SAIBOUDE</v>
      </c>
      <c r="E43" s="106" t="str">
        <f t="shared" si="4"/>
        <v>SAIBOUDE</v>
      </c>
      <c r="F43" s="106" t="str">
        <f>IFERROR(VLOOKUP(2,Tableau2[],8,FALSE),"")</f>
        <v>EPP SAIBOUDE G/A</v>
      </c>
      <c r="G43" s="106" t="str">
        <f t="shared" si="5"/>
        <v>ETAT</v>
      </c>
      <c r="H43" s="117">
        <f>IF(F43="","",Synt_jr_compta!$A$39)</f>
        <v>45316</v>
      </c>
      <c r="I43" s="111">
        <f>'Saisie repas'!J59</f>
        <v>248</v>
      </c>
      <c r="J43" s="111">
        <f>'Saisie repas'!K59</f>
        <v>264</v>
      </c>
      <c r="K43" s="110">
        <f t="shared" si="6"/>
        <v>512</v>
      </c>
      <c r="L43" s="111">
        <f>'Saisie repas'!$L$60</f>
        <v>115</v>
      </c>
      <c r="M43" s="110">
        <f t="shared" si="9"/>
        <v>58880</v>
      </c>
      <c r="N43" s="111">
        <f>'Saisie repas'!M59</f>
        <v>40</v>
      </c>
      <c r="O43" s="111">
        <f>'Saisie repas'!N59</f>
        <v>60</v>
      </c>
      <c r="P43" s="110">
        <f t="shared" si="7"/>
        <v>100</v>
      </c>
      <c r="Q43" s="111">
        <f>'Saisie repas'!$O$60</f>
        <v>115</v>
      </c>
      <c r="R43" s="110">
        <f t="shared" si="10"/>
        <v>11500</v>
      </c>
      <c r="S43" s="112">
        <f t="shared" si="8"/>
        <v>612</v>
      </c>
    </row>
    <row r="44" spans="1:19" x14ac:dyDescent="0.25">
      <c r="A44" s="106" t="str">
        <f t="shared" si="0"/>
        <v>CENTRALE</v>
      </c>
      <c r="B44" s="106" t="str">
        <f t="shared" si="1"/>
        <v>MO</v>
      </c>
      <c r="C44" s="106" t="str">
        <f t="shared" si="2"/>
        <v>MO–2</v>
      </c>
      <c r="D44" s="106" t="str">
        <f t="shared" si="3"/>
        <v>SAIBOUDE</v>
      </c>
      <c r="E44" s="106" t="str">
        <f t="shared" si="4"/>
        <v>SAIBOUDE</v>
      </c>
      <c r="F44" s="106" t="str">
        <f>IFERROR(VLOOKUP(2,Tableau2[],8,FALSE),"")</f>
        <v>EPP SAIBOUDE G/A</v>
      </c>
      <c r="G44" s="106" t="str">
        <f t="shared" si="5"/>
        <v>ETAT</v>
      </c>
      <c r="H44" s="117">
        <f>IF(F44="","",Synt_jr_compta!$A$41)</f>
        <v>45317</v>
      </c>
      <c r="I44" s="111">
        <f>'Saisie repas'!J62</f>
        <v>248</v>
      </c>
      <c r="J44" s="111">
        <f>'Saisie repas'!K62</f>
        <v>264</v>
      </c>
      <c r="K44" s="110">
        <f t="shared" si="6"/>
        <v>512</v>
      </c>
      <c r="L44" s="111">
        <f>'Saisie repas'!$L$63</f>
        <v>115</v>
      </c>
      <c r="M44" s="110">
        <f t="shared" si="9"/>
        <v>58880</v>
      </c>
      <c r="N44" s="111">
        <f>'Saisie repas'!M62</f>
        <v>43</v>
      </c>
      <c r="O44" s="111">
        <f>'Saisie repas'!N62</f>
        <v>60</v>
      </c>
      <c r="P44" s="110">
        <f t="shared" si="7"/>
        <v>103</v>
      </c>
      <c r="Q44" s="111">
        <f>'Saisie repas'!$O$63</f>
        <v>115</v>
      </c>
      <c r="R44" s="110">
        <f t="shared" si="10"/>
        <v>11845</v>
      </c>
      <c r="S44" s="112">
        <f t="shared" si="8"/>
        <v>615</v>
      </c>
    </row>
    <row r="45" spans="1:19" x14ac:dyDescent="0.25">
      <c r="A45" s="106" t="str">
        <f t="shared" si="0"/>
        <v>CENTRALE</v>
      </c>
      <c r="B45" s="106" t="str">
        <f t="shared" si="1"/>
        <v>MO</v>
      </c>
      <c r="C45" s="106" t="str">
        <f t="shared" si="2"/>
        <v>MO–2</v>
      </c>
      <c r="D45" s="106" t="str">
        <f t="shared" si="3"/>
        <v>SAIBOUDE</v>
      </c>
      <c r="E45" s="106" t="str">
        <f t="shared" si="4"/>
        <v>SAIBOUDE</v>
      </c>
      <c r="F45" s="106" t="str">
        <f>IFERROR(VLOOKUP(2,Tableau2[],8,FALSE),"")</f>
        <v>EPP SAIBOUDE G/A</v>
      </c>
      <c r="G45" s="106" t="str">
        <f t="shared" si="5"/>
        <v>ETAT</v>
      </c>
      <c r="H45" s="117">
        <f>IF(F45="","",Synt_jr_compta!$A$43)</f>
        <v>45320</v>
      </c>
      <c r="I45" s="111">
        <f>'Saisie repas'!J65</f>
        <v>248</v>
      </c>
      <c r="J45" s="111">
        <f>'Saisie repas'!K65</f>
        <v>266</v>
      </c>
      <c r="K45" s="110">
        <f t="shared" si="6"/>
        <v>514</v>
      </c>
      <c r="L45" s="111">
        <f>'Saisie repas'!$L$66</f>
        <v>115</v>
      </c>
      <c r="M45" s="110">
        <f t="shared" si="9"/>
        <v>59110</v>
      </c>
      <c r="N45" s="111">
        <f>'Saisie repas'!M65</f>
        <v>42</v>
      </c>
      <c r="O45" s="111">
        <f>'Saisie repas'!N65</f>
        <v>60</v>
      </c>
      <c r="P45" s="110">
        <f t="shared" si="7"/>
        <v>102</v>
      </c>
      <c r="Q45" s="111">
        <f>'Saisie repas'!$O$66</f>
        <v>115</v>
      </c>
      <c r="R45" s="110">
        <f t="shared" si="10"/>
        <v>11730</v>
      </c>
      <c r="S45" s="112">
        <f t="shared" si="8"/>
        <v>616</v>
      </c>
    </row>
    <row r="46" spans="1:19" x14ac:dyDescent="0.25">
      <c r="A46" s="106" t="str">
        <f t="shared" si="0"/>
        <v>CENTRALE</v>
      </c>
      <c r="B46" s="106" t="str">
        <f t="shared" si="1"/>
        <v>MO</v>
      </c>
      <c r="C46" s="106" t="str">
        <f t="shared" si="2"/>
        <v>MO–2</v>
      </c>
      <c r="D46" s="106" t="str">
        <f t="shared" si="3"/>
        <v>SAIBOUDE</v>
      </c>
      <c r="E46" s="106" t="str">
        <f t="shared" si="4"/>
        <v>SAIBOUDE</v>
      </c>
      <c r="F46" s="106" t="str">
        <f>IFERROR(VLOOKUP(2,Tableau2[],8,FALSE),"")</f>
        <v>EPP SAIBOUDE G/A</v>
      </c>
      <c r="G46" s="106" t="str">
        <f t="shared" si="5"/>
        <v>ETAT</v>
      </c>
      <c r="H46" s="117">
        <f>IF(F46="","",Synt_jr_compta!$A$45)</f>
        <v>45321</v>
      </c>
      <c r="I46" s="111">
        <f>'Saisie repas'!J68</f>
        <v>248</v>
      </c>
      <c r="J46" s="111">
        <f>'Saisie repas'!K68</f>
        <v>264</v>
      </c>
      <c r="K46" s="110">
        <f t="shared" si="6"/>
        <v>512</v>
      </c>
      <c r="L46" s="111">
        <f>'Saisie repas'!$L$69</f>
        <v>115</v>
      </c>
      <c r="M46" s="110">
        <f t="shared" si="9"/>
        <v>58880</v>
      </c>
      <c r="N46" s="111">
        <f>'Saisie repas'!M68</f>
        <v>43</v>
      </c>
      <c r="O46" s="111">
        <f>'Saisie repas'!N68</f>
        <v>60</v>
      </c>
      <c r="P46" s="110">
        <f t="shared" si="7"/>
        <v>103</v>
      </c>
      <c r="Q46" s="111">
        <f>'Saisie repas'!$O$69</f>
        <v>115</v>
      </c>
      <c r="R46" s="110">
        <f t="shared" si="10"/>
        <v>11845</v>
      </c>
      <c r="S46" s="112">
        <f t="shared" si="8"/>
        <v>615</v>
      </c>
    </row>
    <row r="47" spans="1:19" x14ac:dyDescent="0.25">
      <c r="A47" s="106" t="str">
        <f t="shared" si="0"/>
        <v>CENTRALE</v>
      </c>
      <c r="B47" s="106" t="str">
        <f t="shared" si="1"/>
        <v>MO</v>
      </c>
      <c r="C47" s="106" t="str">
        <f t="shared" si="2"/>
        <v>MO–2</v>
      </c>
      <c r="D47" s="106" t="str">
        <f t="shared" si="3"/>
        <v>SAIBOUDE</v>
      </c>
      <c r="E47" s="106" t="str">
        <f t="shared" si="4"/>
        <v>SAIBOUDE</v>
      </c>
      <c r="F47" s="106" t="str">
        <f>IFERROR(VLOOKUP(2,Tableau2[],8,FALSE),"")</f>
        <v>EPP SAIBOUDE G/A</v>
      </c>
      <c r="G47" s="106" t="str">
        <f t="shared" si="5"/>
        <v>ETAT</v>
      </c>
      <c r="H47" s="117">
        <f>IF(F47="","",Synt_jr_compta!$A$47)</f>
        <v>45322</v>
      </c>
      <c r="I47" s="111">
        <f>'Saisie repas'!J71</f>
        <v>248</v>
      </c>
      <c r="J47" s="111">
        <f>'Saisie repas'!K71</f>
        <v>266</v>
      </c>
      <c r="K47" s="110">
        <f t="shared" si="6"/>
        <v>514</v>
      </c>
      <c r="L47" s="111">
        <f>'Saisie repas'!$L$72</f>
        <v>115</v>
      </c>
      <c r="M47" s="110">
        <f t="shared" si="9"/>
        <v>59110</v>
      </c>
      <c r="N47" s="111">
        <f>'Saisie repas'!M71</f>
        <v>43</v>
      </c>
      <c r="O47" s="111">
        <f>'Saisie repas'!N71</f>
        <v>60</v>
      </c>
      <c r="P47" s="110">
        <f t="shared" si="7"/>
        <v>103</v>
      </c>
      <c r="Q47" s="111">
        <f>'Saisie repas'!$O$72</f>
        <v>115</v>
      </c>
      <c r="R47" s="110">
        <f t="shared" si="10"/>
        <v>11845</v>
      </c>
      <c r="S47" s="112">
        <f t="shared" si="8"/>
        <v>617</v>
      </c>
    </row>
    <row r="48" spans="1:19" x14ac:dyDescent="0.25">
      <c r="A48" s="106" t="str">
        <f t="shared" si="0"/>
        <v>CENTRALE</v>
      </c>
      <c r="B48" s="106" t="str">
        <f t="shared" si="1"/>
        <v>MO</v>
      </c>
      <c r="C48" s="106" t="str">
        <f t="shared" si="2"/>
        <v>MO–2</v>
      </c>
      <c r="D48" s="106" t="str">
        <f t="shared" si="3"/>
        <v>SAIBOUDE</v>
      </c>
      <c r="E48" s="106" t="str">
        <f t="shared" si="4"/>
        <v>SAIBOUDE</v>
      </c>
      <c r="F48" s="106" t="str">
        <f>IFERROR(VLOOKUP(2,Tableau2[],8,FALSE),"")</f>
        <v>EPP SAIBOUDE G/A</v>
      </c>
      <c r="G48" s="106" t="str">
        <f t="shared" si="5"/>
        <v>ETAT</v>
      </c>
      <c r="H48" s="117" t="str">
        <f>IF(F48="","",Synt_jr_compta!$A$49)</f>
        <v/>
      </c>
      <c r="I48" s="111">
        <f>'Saisie repas'!J74</f>
        <v>0</v>
      </c>
      <c r="J48" s="111">
        <f>'Saisie repas'!K74</f>
        <v>0</v>
      </c>
      <c r="K48" s="110">
        <f t="shared" si="6"/>
        <v>0</v>
      </c>
      <c r="L48" s="111">
        <f>'Saisie repas'!$L$75</f>
        <v>115</v>
      </c>
      <c r="M48" s="110">
        <f t="shared" si="9"/>
        <v>0</v>
      </c>
      <c r="N48" s="111">
        <f>'Saisie repas'!M74</f>
        <v>0</v>
      </c>
      <c r="O48" s="111">
        <f>'Saisie repas'!N74</f>
        <v>0</v>
      </c>
      <c r="P48" s="110">
        <f t="shared" si="7"/>
        <v>0</v>
      </c>
      <c r="Q48" s="111">
        <f>'Saisie repas'!$O$75</f>
        <v>115</v>
      </c>
      <c r="R48" s="110">
        <f t="shared" si="10"/>
        <v>0</v>
      </c>
      <c r="S48" s="112">
        <f t="shared" si="8"/>
        <v>0</v>
      </c>
    </row>
    <row r="49" spans="1:19" x14ac:dyDescent="0.25">
      <c r="A49" s="106" t="str">
        <f t="shared" si="0"/>
        <v>CENTRALE</v>
      </c>
      <c r="B49" s="106" t="str">
        <f t="shared" si="1"/>
        <v>MO</v>
      </c>
      <c r="C49" s="106" t="str">
        <f t="shared" si="2"/>
        <v>MO–2</v>
      </c>
      <c r="D49" s="106" t="str">
        <f t="shared" si="3"/>
        <v>SAIBOUDE</v>
      </c>
      <c r="E49" s="106" t="str">
        <f t="shared" si="4"/>
        <v>TCHATCHAKOU</v>
      </c>
      <c r="F49" s="106" t="str">
        <f>IFERROR(VLOOKUP(3,Tableau2[],8,FALSE),"")</f>
        <v>EPP TCHETCHEKOU</v>
      </c>
      <c r="G49" s="106" t="str">
        <f t="shared" si="5"/>
        <v>ETAT</v>
      </c>
      <c r="H49" s="117">
        <f>IF(F49="","",Synt_jr_compta!$A$5)</f>
        <v>45293</v>
      </c>
      <c r="I49" s="111">
        <f>'Saisie repas'!Q8</f>
        <v>0</v>
      </c>
      <c r="J49" s="111">
        <f>'Saisie repas'!R8</f>
        <v>0</v>
      </c>
      <c r="K49" s="110">
        <f t="shared" si="6"/>
        <v>0</v>
      </c>
      <c r="L49" s="111">
        <f>'Saisie repas'!$S$9</f>
        <v>115</v>
      </c>
      <c r="M49" s="110">
        <f t="shared" si="9"/>
        <v>0</v>
      </c>
      <c r="N49" s="111">
        <f>'Saisie repas'!T8</f>
        <v>0</v>
      </c>
      <c r="O49" s="111">
        <f>'Saisie repas'!U8</f>
        <v>0</v>
      </c>
      <c r="P49" s="110">
        <f t="shared" si="7"/>
        <v>0</v>
      </c>
      <c r="Q49" s="111">
        <f>'Saisie repas'!$V$9</f>
        <v>115</v>
      </c>
      <c r="R49" s="110">
        <f t="shared" si="10"/>
        <v>0</v>
      </c>
      <c r="S49" s="112">
        <f t="shared" si="8"/>
        <v>0</v>
      </c>
    </row>
    <row r="50" spans="1:19" x14ac:dyDescent="0.25">
      <c r="A50" s="106" t="str">
        <f t="shared" si="0"/>
        <v>CENTRALE</v>
      </c>
      <c r="B50" s="106" t="str">
        <f t="shared" si="1"/>
        <v>MO</v>
      </c>
      <c r="C50" s="106" t="str">
        <f t="shared" si="2"/>
        <v>MO–2</v>
      </c>
      <c r="D50" s="106" t="str">
        <f t="shared" si="3"/>
        <v>SAIBOUDE</v>
      </c>
      <c r="E50" s="106" t="str">
        <f t="shared" si="4"/>
        <v>TCHATCHAKOU</v>
      </c>
      <c r="F50" s="106" t="str">
        <f>IFERROR(VLOOKUP(3,Tableau2[],8,FALSE),"")</f>
        <v>EPP TCHETCHEKOU</v>
      </c>
      <c r="G50" s="106" t="str">
        <f t="shared" si="5"/>
        <v>ETAT</v>
      </c>
      <c r="H50" s="117">
        <f>IF(F50="","",Synt_jr_compta!$A$7)</f>
        <v>45294</v>
      </c>
      <c r="I50" s="111">
        <f>'Saisie repas'!Q11</f>
        <v>0</v>
      </c>
      <c r="J50" s="111">
        <f>'Saisie repas'!R11</f>
        <v>0</v>
      </c>
      <c r="K50" s="110">
        <f t="shared" si="6"/>
        <v>0</v>
      </c>
      <c r="L50" s="111">
        <f>'Saisie repas'!$S$12</f>
        <v>115</v>
      </c>
      <c r="M50" s="110">
        <f t="shared" si="9"/>
        <v>0</v>
      </c>
      <c r="N50" s="111">
        <f>'Saisie repas'!T11</f>
        <v>0</v>
      </c>
      <c r="O50" s="111">
        <f>'Saisie repas'!U11</f>
        <v>0</v>
      </c>
      <c r="P50" s="110">
        <f t="shared" si="7"/>
        <v>0</v>
      </c>
      <c r="Q50" s="111">
        <f>'Saisie repas'!$V$12</f>
        <v>115</v>
      </c>
      <c r="R50" s="110">
        <f t="shared" si="10"/>
        <v>0</v>
      </c>
      <c r="S50" s="112">
        <f t="shared" si="8"/>
        <v>0</v>
      </c>
    </row>
    <row r="51" spans="1:19" x14ac:dyDescent="0.25">
      <c r="A51" s="106" t="str">
        <f t="shared" si="0"/>
        <v>CENTRALE</v>
      </c>
      <c r="B51" s="106" t="str">
        <f t="shared" si="1"/>
        <v>MO</v>
      </c>
      <c r="C51" s="106" t="str">
        <f t="shared" si="2"/>
        <v>MO–2</v>
      </c>
      <c r="D51" s="106" t="str">
        <f t="shared" si="3"/>
        <v>SAIBOUDE</v>
      </c>
      <c r="E51" s="106" t="str">
        <f t="shared" si="4"/>
        <v>TCHATCHAKOU</v>
      </c>
      <c r="F51" s="106" t="str">
        <f>IFERROR(VLOOKUP(3,Tableau2[],8,FALSE),"")</f>
        <v>EPP TCHETCHEKOU</v>
      </c>
      <c r="G51" s="106" t="str">
        <f t="shared" si="5"/>
        <v>ETAT</v>
      </c>
      <c r="H51" s="117">
        <f>IF(F51="","",Synt_jr_compta!$A$9)</f>
        <v>45295</v>
      </c>
      <c r="I51" s="111">
        <f>'Saisie repas'!Q14</f>
        <v>0</v>
      </c>
      <c r="J51" s="111">
        <f>'Saisie repas'!R14</f>
        <v>0</v>
      </c>
      <c r="K51" s="110">
        <f t="shared" si="6"/>
        <v>0</v>
      </c>
      <c r="L51" s="111">
        <f>'Saisie repas'!$S$15</f>
        <v>115</v>
      </c>
      <c r="M51" s="110">
        <f t="shared" si="9"/>
        <v>0</v>
      </c>
      <c r="N51" s="111">
        <f>'Saisie repas'!T14</f>
        <v>0</v>
      </c>
      <c r="O51" s="111">
        <f>'Saisie repas'!U14</f>
        <v>0</v>
      </c>
      <c r="P51" s="110">
        <f t="shared" si="7"/>
        <v>0</v>
      </c>
      <c r="Q51" s="111">
        <f>'Saisie repas'!$V$15</f>
        <v>115</v>
      </c>
      <c r="R51" s="110">
        <f t="shared" si="10"/>
        <v>0</v>
      </c>
      <c r="S51" s="112">
        <f t="shared" si="8"/>
        <v>0</v>
      </c>
    </row>
    <row r="52" spans="1:19" x14ac:dyDescent="0.25">
      <c r="A52" s="106" t="str">
        <f t="shared" si="0"/>
        <v>CENTRALE</v>
      </c>
      <c r="B52" s="106" t="str">
        <f t="shared" si="1"/>
        <v>MO</v>
      </c>
      <c r="C52" s="106" t="str">
        <f t="shared" si="2"/>
        <v>MO–2</v>
      </c>
      <c r="D52" s="106" t="str">
        <f t="shared" si="3"/>
        <v>SAIBOUDE</v>
      </c>
      <c r="E52" s="106" t="str">
        <f t="shared" si="4"/>
        <v>TCHATCHAKOU</v>
      </c>
      <c r="F52" s="106" t="str">
        <f>IFERROR(VLOOKUP(3,Tableau2[],8,FALSE),"")</f>
        <v>EPP TCHETCHEKOU</v>
      </c>
      <c r="G52" s="106" t="str">
        <f t="shared" si="5"/>
        <v>ETAT</v>
      </c>
      <c r="H52" s="117">
        <f>IF(F52="","",Synt_jr_compta!$A$11)</f>
        <v>45296</v>
      </c>
      <c r="I52" s="111">
        <f>'Saisie repas'!Q17</f>
        <v>0</v>
      </c>
      <c r="J52" s="111">
        <f>'Saisie repas'!R17</f>
        <v>0</v>
      </c>
      <c r="K52" s="110">
        <f t="shared" si="6"/>
        <v>0</v>
      </c>
      <c r="L52" s="111">
        <f>'Saisie repas'!$S$18</f>
        <v>115</v>
      </c>
      <c r="M52" s="110">
        <f t="shared" si="9"/>
        <v>0</v>
      </c>
      <c r="N52" s="111">
        <f>'Saisie repas'!T17</f>
        <v>0</v>
      </c>
      <c r="O52" s="111">
        <f>'Saisie repas'!U17</f>
        <v>0</v>
      </c>
      <c r="P52" s="110">
        <f t="shared" si="7"/>
        <v>0</v>
      </c>
      <c r="Q52" s="111">
        <f>'Saisie repas'!$V$18</f>
        <v>115</v>
      </c>
      <c r="R52" s="110">
        <f t="shared" si="10"/>
        <v>0</v>
      </c>
      <c r="S52" s="112">
        <f t="shared" si="8"/>
        <v>0</v>
      </c>
    </row>
    <row r="53" spans="1:19" x14ac:dyDescent="0.25">
      <c r="A53" s="106" t="str">
        <f t="shared" si="0"/>
        <v>CENTRALE</v>
      </c>
      <c r="B53" s="106" t="str">
        <f t="shared" si="1"/>
        <v>MO</v>
      </c>
      <c r="C53" s="106" t="str">
        <f t="shared" si="2"/>
        <v>MO–2</v>
      </c>
      <c r="D53" s="106" t="str">
        <f t="shared" si="3"/>
        <v>SAIBOUDE</v>
      </c>
      <c r="E53" s="106" t="str">
        <f t="shared" si="4"/>
        <v>TCHATCHAKOU</v>
      </c>
      <c r="F53" s="106" t="str">
        <f>IFERROR(VLOOKUP(3,Tableau2[],8,FALSE),"")</f>
        <v>EPP TCHETCHEKOU</v>
      </c>
      <c r="G53" s="106" t="str">
        <f t="shared" si="5"/>
        <v>ETAT</v>
      </c>
      <c r="H53" s="117">
        <f>IF(F53="","",Synt_jr_compta!$A$13)</f>
        <v>45299</v>
      </c>
      <c r="I53" s="111">
        <f>'Saisie repas'!Q20</f>
        <v>0</v>
      </c>
      <c r="J53" s="111">
        <f>'Saisie repas'!R20</f>
        <v>0</v>
      </c>
      <c r="K53" s="110">
        <f t="shared" si="6"/>
        <v>0</v>
      </c>
      <c r="L53" s="111">
        <f>'Saisie repas'!$S$21</f>
        <v>115</v>
      </c>
      <c r="M53" s="110">
        <f t="shared" si="9"/>
        <v>0</v>
      </c>
      <c r="N53" s="111">
        <f>'Saisie repas'!T20</f>
        <v>0</v>
      </c>
      <c r="O53" s="111">
        <f>'Saisie repas'!U20</f>
        <v>0</v>
      </c>
      <c r="P53" s="110">
        <f t="shared" si="7"/>
        <v>0</v>
      </c>
      <c r="Q53" s="111">
        <f>'Saisie repas'!$V$21</f>
        <v>115</v>
      </c>
      <c r="R53" s="110">
        <f t="shared" si="10"/>
        <v>0</v>
      </c>
      <c r="S53" s="112">
        <f t="shared" si="8"/>
        <v>0</v>
      </c>
    </row>
    <row r="54" spans="1:19" x14ac:dyDescent="0.25">
      <c r="A54" s="106" t="str">
        <f t="shared" si="0"/>
        <v>CENTRALE</v>
      </c>
      <c r="B54" s="106" t="str">
        <f t="shared" si="1"/>
        <v>MO</v>
      </c>
      <c r="C54" s="106" t="str">
        <f t="shared" si="2"/>
        <v>MO–2</v>
      </c>
      <c r="D54" s="106" t="str">
        <f t="shared" si="3"/>
        <v>SAIBOUDE</v>
      </c>
      <c r="E54" s="106" t="str">
        <f t="shared" si="4"/>
        <v>TCHATCHAKOU</v>
      </c>
      <c r="F54" s="106" t="str">
        <f>IFERROR(VLOOKUP(3,Tableau2[],8,FALSE),"")</f>
        <v>EPP TCHETCHEKOU</v>
      </c>
      <c r="G54" s="106" t="str">
        <f t="shared" si="5"/>
        <v>ETAT</v>
      </c>
      <c r="H54" s="117">
        <f>IF(F54="","",Synt_jr_compta!$A$15)</f>
        <v>45300</v>
      </c>
      <c r="I54" s="111">
        <f>'Saisie repas'!Q23</f>
        <v>0</v>
      </c>
      <c r="J54" s="111">
        <f>'Saisie repas'!R23</f>
        <v>0</v>
      </c>
      <c r="K54" s="110">
        <f t="shared" si="6"/>
        <v>0</v>
      </c>
      <c r="L54" s="111">
        <f>'Saisie repas'!$S$24</f>
        <v>115</v>
      </c>
      <c r="M54" s="110">
        <f t="shared" si="9"/>
        <v>0</v>
      </c>
      <c r="N54" s="111">
        <f>'Saisie repas'!T23</f>
        <v>0</v>
      </c>
      <c r="O54" s="111">
        <f>'Saisie repas'!U23</f>
        <v>0</v>
      </c>
      <c r="P54" s="110">
        <f t="shared" si="7"/>
        <v>0</v>
      </c>
      <c r="Q54" s="111">
        <f>'Saisie repas'!$V$24</f>
        <v>115</v>
      </c>
      <c r="R54" s="110">
        <f t="shared" si="10"/>
        <v>0</v>
      </c>
      <c r="S54" s="112">
        <f t="shared" si="8"/>
        <v>0</v>
      </c>
    </row>
    <row r="55" spans="1:19" x14ac:dyDescent="0.25">
      <c r="A55" s="106" t="str">
        <f t="shared" si="0"/>
        <v>CENTRALE</v>
      </c>
      <c r="B55" s="106" t="str">
        <f t="shared" si="1"/>
        <v>MO</v>
      </c>
      <c r="C55" s="106" t="str">
        <f t="shared" si="2"/>
        <v>MO–2</v>
      </c>
      <c r="D55" s="106" t="str">
        <f t="shared" si="3"/>
        <v>SAIBOUDE</v>
      </c>
      <c r="E55" s="106" t="str">
        <f t="shared" si="4"/>
        <v>TCHATCHAKOU</v>
      </c>
      <c r="F55" s="106" t="str">
        <f>IFERROR(VLOOKUP(3,Tableau2[],8,FALSE),"")</f>
        <v>EPP TCHETCHEKOU</v>
      </c>
      <c r="G55" s="106" t="str">
        <f t="shared" si="5"/>
        <v>ETAT</v>
      </c>
      <c r="H55" s="117">
        <f>IF(F55="","",Synt_jr_compta!$A$17)</f>
        <v>45301</v>
      </c>
      <c r="I55" s="111">
        <f>'Saisie repas'!Q26</f>
        <v>0</v>
      </c>
      <c r="J55" s="111">
        <f>'Saisie repas'!R26</f>
        <v>0</v>
      </c>
      <c r="K55" s="110">
        <f t="shared" si="6"/>
        <v>0</v>
      </c>
      <c r="L55" s="111">
        <f>'Saisie repas'!$S$27</f>
        <v>115</v>
      </c>
      <c r="M55" s="110">
        <f t="shared" si="9"/>
        <v>0</v>
      </c>
      <c r="N55" s="111">
        <f>'Saisie repas'!T26</f>
        <v>0</v>
      </c>
      <c r="O55" s="111">
        <f>'Saisie repas'!U26</f>
        <v>0</v>
      </c>
      <c r="P55" s="110">
        <f t="shared" si="7"/>
        <v>0</v>
      </c>
      <c r="Q55" s="111">
        <f>'Saisie repas'!$V$27</f>
        <v>115</v>
      </c>
      <c r="R55" s="110">
        <f t="shared" si="10"/>
        <v>0</v>
      </c>
      <c r="S55" s="112">
        <f t="shared" si="8"/>
        <v>0</v>
      </c>
    </row>
    <row r="56" spans="1:19" x14ac:dyDescent="0.25">
      <c r="A56" s="106" t="str">
        <f t="shared" si="0"/>
        <v>CENTRALE</v>
      </c>
      <c r="B56" s="106" t="str">
        <f t="shared" si="1"/>
        <v>MO</v>
      </c>
      <c r="C56" s="106" t="str">
        <f t="shared" si="2"/>
        <v>MO–2</v>
      </c>
      <c r="D56" s="106" t="str">
        <f t="shared" si="3"/>
        <v>SAIBOUDE</v>
      </c>
      <c r="E56" s="106" t="str">
        <f t="shared" si="4"/>
        <v>TCHATCHAKOU</v>
      </c>
      <c r="F56" s="106" t="str">
        <f>IFERROR(VLOOKUP(3,Tableau2[],8,FALSE),"")</f>
        <v>EPP TCHETCHEKOU</v>
      </c>
      <c r="G56" s="106" t="str">
        <f t="shared" si="5"/>
        <v>ETAT</v>
      </c>
      <c r="H56" s="117">
        <f>IF(F56="","",Synt_jr_compta!$A$19)</f>
        <v>45302</v>
      </c>
      <c r="I56" s="111">
        <f>'Saisie repas'!Q29</f>
        <v>0</v>
      </c>
      <c r="J56" s="111">
        <f>'Saisie repas'!R29</f>
        <v>0</v>
      </c>
      <c r="K56" s="110">
        <f t="shared" si="6"/>
        <v>0</v>
      </c>
      <c r="L56" s="111">
        <f>'Saisie repas'!$S$30</f>
        <v>115</v>
      </c>
      <c r="M56" s="110">
        <f t="shared" si="9"/>
        <v>0</v>
      </c>
      <c r="N56" s="111">
        <f>'Saisie repas'!T29</f>
        <v>0</v>
      </c>
      <c r="O56" s="111">
        <f>'Saisie repas'!U29</f>
        <v>0</v>
      </c>
      <c r="P56" s="110">
        <f t="shared" si="7"/>
        <v>0</v>
      </c>
      <c r="Q56" s="111">
        <f>'Saisie repas'!$V$30</f>
        <v>115</v>
      </c>
      <c r="R56" s="110">
        <f t="shared" si="10"/>
        <v>0</v>
      </c>
      <c r="S56" s="112">
        <f t="shared" si="8"/>
        <v>0</v>
      </c>
    </row>
    <row r="57" spans="1:19" x14ac:dyDescent="0.25">
      <c r="A57" s="106" t="str">
        <f t="shared" si="0"/>
        <v>CENTRALE</v>
      </c>
      <c r="B57" s="106" t="str">
        <f t="shared" si="1"/>
        <v>MO</v>
      </c>
      <c r="C57" s="106" t="str">
        <f t="shared" si="2"/>
        <v>MO–2</v>
      </c>
      <c r="D57" s="106" t="str">
        <f t="shared" si="3"/>
        <v>SAIBOUDE</v>
      </c>
      <c r="E57" s="106" t="str">
        <f t="shared" si="4"/>
        <v>TCHATCHAKOU</v>
      </c>
      <c r="F57" s="106" t="str">
        <f>IFERROR(VLOOKUP(3,Tableau2[],8,FALSE),"")</f>
        <v>EPP TCHETCHEKOU</v>
      </c>
      <c r="G57" s="106" t="str">
        <f t="shared" si="5"/>
        <v>ETAT</v>
      </c>
      <c r="H57" s="117">
        <f>IF(F57="","",Synt_jr_compta!$A$21)</f>
        <v>45303</v>
      </c>
      <c r="I57" s="111">
        <f>'Saisie repas'!Q32</f>
        <v>0</v>
      </c>
      <c r="J57" s="111">
        <f>'Saisie repas'!R32</f>
        <v>0</v>
      </c>
      <c r="K57" s="110">
        <f t="shared" si="6"/>
        <v>0</v>
      </c>
      <c r="L57" s="111">
        <f>'Saisie repas'!$S$33</f>
        <v>115</v>
      </c>
      <c r="M57" s="110">
        <f t="shared" si="9"/>
        <v>0</v>
      </c>
      <c r="N57" s="111">
        <f>'Saisie repas'!T32</f>
        <v>0</v>
      </c>
      <c r="O57" s="111">
        <f>'Saisie repas'!U32</f>
        <v>0</v>
      </c>
      <c r="P57" s="110">
        <f t="shared" si="7"/>
        <v>0</v>
      </c>
      <c r="Q57" s="111">
        <f>'Saisie repas'!$V$33</f>
        <v>115</v>
      </c>
      <c r="R57" s="110">
        <f t="shared" si="10"/>
        <v>0</v>
      </c>
      <c r="S57" s="112">
        <f t="shared" si="8"/>
        <v>0</v>
      </c>
    </row>
    <row r="58" spans="1:19" x14ac:dyDescent="0.25">
      <c r="A58" s="106" t="str">
        <f t="shared" si="0"/>
        <v>CENTRALE</v>
      </c>
      <c r="B58" s="106" t="str">
        <f t="shared" si="1"/>
        <v>MO</v>
      </c>
      <c r="C58" s="106" t="str">
        <f t="shared" si="2"/>
        <v>MO–2</v>
      </c>
      <c r="D58" s="106" t="str">
        <f t="shared" si="3"/>
        <v>SAIBOUDE</v>
      </c>
      <c r="E58" s="106" t="str">
        <f t="shared" si="4"/>
        <v>TCHATCHAKOU</v>
      </c>
      <c r="F58" s="106" t="str">
        <f>IFERROR(VLOOKUP(3,Tableau2[],8,FALSE),"")</f>
        <v>EPP TCHETCHEKOU</v>
      </c>
      <c r="G58" s="106" t="str">
        <f t="shared" si="5"/>
        <v>ETAT</v>
      </c>
      <c r="H58" s="117">
        <f>IF(F58="","",Synt_jr_compta!$A$23)</f>
        <v>45306</v>
      </c>
      <c r="I58" s="111">
        <f>'Saisie repas'!Q35</f>
        <v>55</v>
      </c>
      <c r="J58" s="111">
        <f>'Saisie repas'!R35</f>
        <v>49</v>
      </c>
      <c r="K58" s="110">
        <f t="shared" si="6"/>
        <v>104</v>
      </c>
      <c r="L58" s="111">
        <f>'Saisie repas'!$S$36</f>
        <v>115</v>
      </c>
      <c r="M58" s="110">
        <f t="shared" si="9"/>
        <v>11960</v>
      </c>
      <c r="N58" s="111">
        <f>'Saisie repas'!T35</f>
        <v>0</v>
      </c>
      <c r="O58" s="111">
        <f>'Saisie repas'!U35</f>
        <v>0</v>
      </c>
      <c r="P58" s="110">
        <f t="shared" si="7"/>
        <v>0</v>
      </c>
      <c r="Q58" s="111">
        <f>'Saisie repas'!$V$36</f>
        <v>115</v>
      </c>
      <c r="R58" s="110">
        <f t="shared" si="10"/>
        <v>0</v>
      </c>
      <c r="S58" s="112">
        <f t="shared" si="8"/>
        <v>104</v>
      </c>
    </row>
    <row r="59" spans="1:19" x14ac:dyDescent="0.25">
      <c r="A59" s="106" t="str">
        <f t="shared" si="0"/>
        <v>CENTRALE</v>
      </c>
      <c r="B59" s="106" t="str">
        <f t="shared" si="1"/>
        <v>MO</v>
      </c>
      <c r="C59" s="106" t="str">
        <f t="shared" si="2"/>
        <v>MO–2</v>
      </c>
      <c r="D59" s="106" t="str">
        <f t="shared" si="3"/>
        <v>SAIBOUDE</v>
      </c>
      <c r="E59" s="106" t="str">
        <f t="shared" si="4"/>
        <v>TCHATCHAKOU</v>
      </c>
      <c r="F59" s="106" t="str">
        <f>IFERROR(VLOOKUP(3,Tableau2[],8,FALSE),"")</f>
        <v>EPP TCHETCHEKOU</v>
      </c>
      <c r="G59" s="106" t="str">
        <f t="shared" si="5"/>
        <v>ETAT</v>
      </c>
      <c r="H59" s="117">
        <f>IF(F59="","",Synt_jr_compta!$A$25)</f>
        <v>45307</v>
      </c>
      <c r="I59" s="111">
        <f>'Saisie repas'!Q38</f>
        <v>55</v>
      </c>
      <c r="J59" s="111">
        <f>'Saisie repas'!R38</f>
        <v>50</v>
      </c>
      <c r="K59" s="110">
        <f t="shared" si="6"/>
        <v>105</v>
      </c>
      <c r="L59" s="111">
        <f>'Saisie repas'!$S$39</f>
        <v>115</v>
      </c>
      <c r="M59" s="110">
        <f t="shared" si="9"/>
        <v>12075</v>
      </c>
      <c r="N59" s="111">
        <f>'Saisie repas'!T38</f>
        <v>0</v>
      </c>
      <c r="O59" s="111">
        <f>'Saisie repas'!U38</f>
        <v>0</v>
      </c>
      <c r="P59" s="110">
        <f t="shared" si="7"/>
        <v>0</v>
      </c>
      <c r="Q59" s="111">
        <f>'Saisie repas'!$V$39</f>
        <v>115</v>
      </c>
      <c r="R59" s="110">
        <f t="shared" si="10"/>
        <v>0</v>
      </c>
      <c r="S59" s="112">
        <f t="shared" si="8"/>
        <v>105</v>
      </c>
    </row>
    <row r="60" spans="1:19" x14ac:dyDescent="0.25">
      <c r="A60" s="106" t="str">
        <f t="shared" si="0"/>
        <v>CENTRALE</v>
      </c>
      <c r="B60" s="106" t="str">
        <f t="shared" si="1"/>
        <v>MO</v>
      </c>
      <c r="C60" s="106" t="str">
        <f t="shared" si="2"/>
        <v>MO–2</v>
      </c>
      <c r="D60" s="106" t="str">
        <f t="shared" si="3"/>
        <v>SAIBOUDE</v>
      </c>
      <c r="E60" s="106" t="str">
        <f t="shared" si="4"/>
        <v>TCHATCHAKOU</v>
      </c>
      <c r="F60" s="106" t="str">
        <f>IFERROR(VLOOKUP(3,Tableau2[],8,FALSE),"")</f>
        <v>EPP TCHETCHEKOU</v>
      </c>
      <c r="G60" s="106" t="str">
        <f t="shared" si="5"/>
        <v>ETAT</v>
      </c>
      <c r="H60" s="117">
        <f>IF(F60="","",Synt_jr_compta!$A$27)</f>
        <v>45308</v>
      </c>
      <c r="I60" s="111">
        <f>'Saisie repas'!Q41</f>
        <v>54</v>
      </c>
      <c r="J60" s="111">
        <f>'Saisie repas'!R41</f>
        <v>49</v>
      </c>
      <c r="K60" s="110">
        <f t="shared" si="6"/>
        <v>103</v>
      </c>
      <c r="L60" s="111">
        <f>'Saisie repas'!$S$42</f>
        <v>115</v>
      </c>
      <c r="M60" s="110">
        <f t="shared" si="9"/>
        <v>11845</v>
      </c>
      <c r="N60" s="111">
        <f>'Saisie repas'!T41</f>
        <v>0</v>
      </c>
      <c r="O60" s="111">
        <f>'Saisie repas'!U41</f>
        <v>0</v>
      </c>
      <c r="P60" s="110">
        <f t="shared" si="7"/>
        <v>0</v>
      </c>
      <c r="Q60" s="111">
        <f>'Saisie repas'!$V$42</f>
        <v>115</v>
      </c>
      <c r="R60" s="110">
        <f t="shared" si="10"/>
        <v>0</v>
      </c>
      <c r="S60" s="112">
        <f t="shared" si="8"/>
        <v>103</v>
      </c>
    </row>
    <row r="61" spans="1:19" x14ac:dyDescent="0.25">
      <c r="A61" s="106" t="str">
        <f t="shared" si="0"/>
        <v>CENTRALE</v>
      </c>
      <c r="B61" s="106" t="str">
        <f t="shared" si="1"/>
        <v>MO</v>
      </c>
      <c r="C61" s="106" t="str">
        <f t="shared" si="2"/>
        <v>MO–2</v>
      </c>
      <c r="D61" s="106" t="str">
        <f t="shared" si="3"/>
        <v>SAIBOUDE</v>
      </c>
      <c r="E61" s="106" t="str">
        <f t="shared" si="4"/>
        <v>TCHATCHAKOU</v>
      </c>
      <c r="F61" s="106" t="str">
        <f>IFERROR(VLOOKUP(3,Tableau2[],8,FALSE),"")</f>
        <v>EPP TCHETCHEKOU</v>
      </c>
      <c r="G61" s="106" t="str">
        <f t="shared" si="5"/>
        <v>ETAT</v>
      </c>
      <c r="H61" s="117">
        <f>IF(F61="","",Synt_jr_compta!$A$29)</f>
        <v>45309</v>
      </c>
      <c r="I61" s="111">
        <f>'Saisie repas'!Q44</f>
        <v>55</v>
      </c>
      <c r="J61" s="111">
        <f>'Saisie repas'!R44</f>
        <v>50</v>
      </c>
      <c r="K61" s="110">
        <f t="shared" si="6"/>
        <v>105</v>
      </c>
      <c r="L61" s="111">
        <f>'Saisie repas'!$S$45</f>
        <v>115</v>
      </c>
      <c r="M61" s="110">
        <f t="shared" si="9"/>
        <v>12075</v>
      </c>
      <c r="N61" s="111">
        <f>'Saisie repas'!T44</f>
        <v>0</v>
      </c>
      <c r="O61" s="111">
        <f>'Saisie repas'!U44</f>
        <v>0</v>
      </c>
      <c r="P61" s="110">
        <f t="shared" si="7"/>
        <v>0</v>
      </c>
      <c r="Q61" s="111">
        <f>'Saisie repas'!$V$45</f>
        <v>115</v>
      </c>
      <c r="R61" s="110">
        <f t="shared" si="10"/>
        <v>0</v>
      </c>
      <c r="S61" s="112">
        <f t="shared" si="8"/>
        <v>105</v>
      </c>
    </row>
    <row r="62" spans="1:19" x14ac:dyDescent="0.25">
      <c r="A62" s="106" t="str">
        <f t="shared" si="0"/>
        <v>CENTRALE</v>
      </c>
      <c r="B62" s="106" t="str">
        <f t="shared" si="1"/>
        <v>MO</v>
      </c>
      <c r="C62" s="106" t="str">
        <f t="shared" si="2"/>
        <v>MO–2</v>
      </c>
      <c r="D62" s="106" t="str">
        <f t="shared" si="3"/>
        <v>SAIBOUDE</v>
      </c>
      <c r="E62" s="106" t="str">
        <f t="shared" si="4"/>
        <v>TCHATCHAKOU</v>
      </c>
      <c r="F62" s="106" t="str">
        <f>IFERROR(VLOOKUP(3,Tableau2[],8,FALSE),"")</f>
        <v>EPP TCHETCHEKOU</v>
      </c>
      <c r="G62" s="106" t="str">
        <f t="shared" si="5"/>
        <v>ETAT</v>
      </c>
      <c r="H62" s="117">
        <f>IF(F62="","",Synt_jr_compta!$A$31)</f>
        <v>45310</v>
      </c>
      <c r="I62" s="111">
        <f>'Saisie repas'!Q47</f>
        <v>55</v>
      </c>
      <c r="J62" s="111">
        <f>'Saisie repas'!R47</f>
        <v>50</v>
      </c>
      <c r="K62" s="110">
        <f t="shared" si="6"/>
        <v>105</v>
      </c>
      <c r="L62" s="111">
        <f>'Saisie repas'!$S$48</f>
        <v>115</v>
      </c>
      <c r="M62" s="110">
        <f t="shared" si="9"/>
        <v>12075</v>
      </c>
      <c r="N62" s="111">
        <f>'Saisie repas'!T47</f>
        <v>0</v>
      </c>
      <c r="O62" s="111">
        <f>'Saisie repas'!U47</f>
        <v>0</v>
      </c>
      <c r="P62" s="110">
        <f t="shared" si="7"/>
        <v>0</v>
      </c>
      <c r="Q62" s="111">
        <f>'Saisie repas'!$V$48</f>
        <v>115</v>
      </c>
      <c r="R62" s="110">
        <f t="shared" si="10"/>
        <v>0</v>
      </c>
      <c r="S62" s="112">
        <f t="shared" si="8"/>
        <v>105</v>
      </c>
    </row>
    <row r="63" spans="1:19" x14ac:dyDescent="0.25">
      <c r="A63" s="106" t="str">
        <f t="shared" si="0"/>
        <v>CENTRALE</v>
      </c>
      <c r="B63" s="106" t="str">
        <f t="shared" si="1"/>
        <v>MO</v>
      </c>
      <c r="C63" s="106" t="str">
        <f t="shared" si="2"/>
        <v>MO–2</v>
      </c>
      <c r="D63" s="106" t="str">
        <f t="shared" si="3"/>
        <v>SAIBOUDE</v>
      </c>
      <c r="E63" s="106" t="str">
        <f t="shared" si="4"/>
        <v>TCHATCHAKOU</v>
      </c>
      <c r="F63" s="106" t="str">
        <f>IFERROR(VLOOKUP(3,Tableau2[],8,FALSE),"")</f>
        <v>EPP TCHETCHEKOU</v>
      </c>
      <c r="G63" s="106" t="str">
        <f t="shared" si="5"/>
        <v>ETAT</v>
      </c>
      <c r="H63" s="117">
        <f>IF(F63="","",Synt_jr_compta!$A$33)</f>
        <v>45313</v>
      </c>
      <c r="I63" s="111">
        <f>'Saisie repas'!Q50</f>
        <v>55</v>
      </c>
      <c r="J63" s="111">
        <f>'Saisie repas'!R50</f>
        <v>53</v>
      </c>
      <c r="K63" s="110">
        <f t="shared" si="6"/>
        <v>108</v>
      </c>
      <c r="L63" s="111">
        <f>'Saisie repas'!$S$51</f>
        <v>115</v>
      </c>
      <c r="M63" s="110">
        <f t="shared" si="9"/>
        <v>12420</v>
      </c>
      <c r="N63" s="111">
        <f>'Saisie repas'!T50</f>
        <v>0</v>
      </c>
      <c r="O63" s="111">
        <f>'Saisie repas'!U50</f>
        <v>0</v>
      </c>
      <c r="P63" s="110">
        <f t="shared" si="7"/>
        <v>0</v>
      </c>
      <c r="Q63" s="111">
        <f>'Saisie repas'!$V$51</f>
        <v>115</v>
      </c>
      <c r="R63" s="110">
        <f t="shared" si="10"/>
        <v>0</v>
      </c>
      <c r="S63" s="112">
        <f t="shared" si="8"/>
        <v>108</v>
      </c>
    </row>
    <row r="64" spans="1:19" x14ac:dyDescent="0.25">
      <c r="A64" s="106" t="str">
        <f t="shared" si="0"/>
        <v>CENTRALE</v>
      </c>
      <c r="B64" s="106" t="str">
        <f t="shared" si="1"/>
        <v>MO</v>
      </c>
      <c r="C64" s="106" t="str">
        <f t="shared" si="2"/>
        <v>MO–2</v>
      </c>
      <c r="D64" s="106" t="str">
        <f t="shared" si="3"/>
        <v>SAIBOUDE</v>
      </c>
      <c r="E64" s="106" t="str">
        <f t="shared" si="4"/>
        <v>TCHATCHAKOU</v>
      </c>
      <c r="F64" s="106" t="str">
        <f>IFERROR(VLOOKUP(3,Tableau2[],8,FALSE),"")</f>
        <v>EPP TCHETCHEKOU</v>
      </c>
      <c r="G64" s="106" t="str">
        <f t="shared" si="5"/>
        <v>ETAT</v>
      </c>
      <c r="H64" s="117">
        <f>IF(F64="","",Synt_jr_compta!$A$35)</f>
        <v>45314</v>
      </c>
      <c r="I64" s="111">
        <f>'Saisie repas'!Q53</f>
        <v>55</v>
      </c>
      <c r="J64" s="111">
        <f>'Saisie repas'!R53</f>
        <v>51</v>
      </c>
      <c r="K64" s="110">
        <f t="shared" si="6"/>
        <v>106</v>
      </c>
      <c r="L64" s="111">
        <f>'Saisie repas'!$S$54</f>
        <v>115</v>
      </c>
      <c r="M64" s="110">
        <f t="shared" si="9"/>
        <v>12190</v>
      </c>
      <c r="N64" s="111">
        <f>'Saisie repas'!T53</f>
        <v>0</v>
      </c>
      <c r="O64" s="111">
        <f>'Saisie repas'!U53</f>
        <v>0</v>
      </c>
      <c r="P64" s="110">
        <f t="shared" si="7"/>
        <v>0</v>
      </c>
      <c r="Q64" s="111">
        <f>'Saisie repas'!$V$54</f>
        <v>115</v>
      </c>
      <c r="R64" s="110">
        <f t="shared" si="10"/>
        <v>0</v>
      </c>
      <c r="S64" s="112">
        <f t="shared" si="8"/>
        <v>106</v>
      </c>
    </row>
    <row r="65" spans="1:19" x14ac:dyDescent="0.25">
      <c r="A65" s="106" t="str">
        <f t="shared" si="0"/>
        <v>CENTRALE</v>
      </c>
      <c r="B65" s="106" t="str">
        <f t="shared" si="1"/>
        <v>MO</v>
      </c>
      <c r="C65" s="106" t="str">
        <f t="shared" si="2"/>
        <v>MO–2</v>
      </c>
      <c r="D65" s="106" t="str">
        <f t="shared" si="3"/>
        <v>SAIBOUDE</v>
      </c>
      <c r="E65" s="106" t="str">
        <f t="shared" si="4"/>
        <v>TCHATCHAKOU</v>
      </c>
      <c r="F65" s="106" t="str">
        <f>IFERROR(VLOOKUP(3,Tableau2[],8,FALSE),"")</f>
        <v>EPP TCHETCHEKOU</v>
      </c>
      <c r="G65" s="106" t="str">
        <f t="shared" si="5"/>
        <v>ETAT</v>
      </c>
      <c r="H65" s="117">
        <f>IF(F65="","",Synt_jr_compta!$A$37)</f>
        <v>45315</v>
      </c>
      <c r="I65" s="111">
        <f>'Saisie repas'!Q56</f>
        <v>54</v>
      </c>
      <c r="J65" s="111">
        <f>'Saisie repas'!R56</f>
        <v>50</v>
      </c>
      <c r="K65" s="110">
        <f t="shared" si="6"/>
        <v>104</v>
      </c>
      <c r="L65" s="111">
        <f>'Saisie repas'!$S$57</f>
        <v>115</v>
      </c>
      <c r="M65" s="110">
        <f t="shared" si="9"/>
        <v>11960</v>
      </c>
      <c r="N65" s="111">
        <f>'Saisie repas'!T56</f>
        <v>0</v>
      </c>
      <c r="O65" s="111">
        <f>'Saisie repas'!U56</f>
        <v>0</v>
      </c>
      <c r="P65" s="110">
        <f t="shared" si="7"/>
        <v>0</v>
      </c>
      <c r="Q65" s="111">
        <f>'Saisie repas'!$V$57</f>
        <v>115</v>
      </c>
      <c r="R65" s="110">
        <f t="shared" si="10"/>
        <v>0</v>
      </c>
      <c r="S65" s="112">
        <f t="shared" si="8"/>
        <v>104</v>
      </c>
    </row>
    <row r="66" spans="1:19" x14ac:dyDescent="0.25">
      <c r="A66" s="106" t="str">
        <f t="shared" si="0"/>
        <v>CENTRALE</v>
      </c>
      <c r="B66" s="106" t="str">
        <f t="shared" si="1"/>
        <v>MO</v>
      </c>
      <c r="C66" s="106" t="str">
        <f t="shared" si="2"/>
        <v>MO–2</v>
      </c>
      <c r="D66" s="106" t="str">
        <f t="shared" si="3"/>
        <v>SAIBOUDE</v>
      </c>
      <c r="E66" s="106" t="str">
        <f t="shared" si="4"/>
        <v>TCHATCHAKOU</v>
      </c>
      <c r="F66" s="106" t="str">
        <f>IFERROR(VLOOKUP(3,Tableau2[],8,FALSE),"")</f>
        <v>EPP TCHETCHEKOU</v>
      </c>
      <c r="G66" s="106" t="str">
        <f t="shared" si="5"/>
        <v>ETAT</v>
      </c>
      <c r="H66" s="117">
        <f>IF(F66="","",Synt_jr_compta!$A$39)</f>
        <v>45316</v>
      </c>
      <c r="I66" s="111">
        <f>'Saisie repas'!Q59</f>
        <v>55</v>
      </c>
      <c r="J66" s="111">
        <f>'Saisie repas'!R59</f>
        <v>52</v>
      </c>
      <c r="K66" s="110">
        <f t="shared" si="6"/>
        <v>107</v>
      </c>
      <c r="L66" s="111">
        <f>'Saisie repas'!$S$60</f>
        <v>115</v>
      </c>
      <c r="M66" s="110">
        <f t="shared" si="9"/>
        <v>12305</v>
      </c>
      <c r="N66" s="111">
        <f>'Saisie repas'!T59</f>
        <v>0</v>
      </c>
      <c r="O66" s="111">
        <f>'Saisie repas'!U59</f>
        <v>0</v>
      </c>
      <c r="P66" s="110">
        <f t="shared" si="7"/>
        <v>0</v>
      </c>
      <c r="Q66" s="111">
        <f>'Saisie repas'!$V$60</f>
        <v>115</v>
      </c>
      <c r="R66" s="110">
        <f t="shared" si="10"/>
        <v>0</v>
      </c>
      <c r="S66" s="112">
        <f t="shared" si="8"/>
        <v>107</v>
      </c>
    </row>
    <row r="67" spans="1:19" x14ac:dyDescent="0.25">
      <c r="A67" s="106" t="str">
        <f t="shared" ref="A67:A130" si="11">IF(F67="","",VLOOKUP($F67,Rechv_ecol,2,FALSE))</f>
        <v>CENTRALE</v>
      </c>
      <c r="B67" s="106" t="str">
        <f t="shared" ref="B67:B130" si="12">IF(F67="","",VLOOKUP($F67,Rechv_ecol,3,FALSE))</f>
        <v>MO</v>
      </c>
      <c r="C67" s="106" t="str">
        <f t="shared" ref="C67:C130" si="13">IF(F67="","",VLOOKUP($F67,Rechv_ecol,4,FALSE))</f>
        <v>MO–2</v>
      </c>
      <c r="D67" s="106" t="str">
        <f t="shared" ref="D67:D130" si="14">IF(F67="","",VLOOKUP($F67,Rechv_ecol,5,FALSE))</f>
        <v>SAIBOUDE</v>
      </c>
      <c r="E67" s="106" t="str">
        <f t="shared" ref="E67:E130" si="15">IF(F67="","",VLOOKUP($F67,Rechv_ecol,6,FALSE))</f>
        <v>TCHATCHAKOU</v>
      </c>
      <c r="F67" s="106" t="str">
        <f>IFERROR(VLOOKUP(3,Tableau2[],8,FALSE),"")</f>
        <v>EPP TCHETCHEKOU</v>
      </c>
      <c r="G67" s="106" t="str">
        <f t="shared" ref="G67:G130" si="16">IF(F67="","",VLOOKUP($F67,Rechv_ecol,8,FALSE))</f>
        <v>ETAT</v>
      </c>
      <c r="H67" s="117">
        <f>IF(F67="","",Synt_jr_compta!$A$41)</f>
        <v>45317</v>
      </c>
      <c r="I67" s="111">
        <f>'Saisie repas'!Q62</f>
        <v>53</v>
      </c>
      <c r="J67" s="111">
        <f>'Saisie repas'!R62</f>
        <v>52</v>
      </c>
      <c r="K67" s="110">
        <f t="shared" ref="K67:K130" si="17">I67+J67</f>
        <v>105</v>
      </c>
      <c r="L67" s="111">
        <f>'Saisie repas'!$S$63</f>
        <v>115</v>
      </c>
      <c r="M67" s="110">
        <f t="shared" si="9"/>
        <v>12075</v>
      </c>
      <c r="N67" s="111">
        <f>'Saisie repas'!T62</f>
        <v>0</v>
      </c>
      <c r="O67" s="111">
        <f>'Saisie repas'!U62</f>
        <v>0</v>
      </c>
      <c r="P67" s="110">
        <f t="shared" ref="P67:P130" si="18">N67+O67</f>
        <v>0</v>
      </c>
      <c r="Q67" s="111">
        <f>'Saisie repas'!$V$63</f>
        <v>115</v>
      </c>
      <c r="R67" s="110">
        <f t="shared" si="10"/>
        <v>0</v>
      </c>
      <c r="S67" s="112">
        <f t="shared" ref="S67:S130" si="19">K67+P67</f>
        <v>105</v>
      </c>
    </row>
    <row r="68" spans="1:19" x14ac:dyDescent="0.25">
      <c r="A68" s="106" t="str">
        <f t="shared" si="11"/>
        <v>CENTRALE</v>
      </c>
      <c r="B68" s="106" t="str">
        <f t="shared" si="12"/>
        <v>MO</v>
      </c>
      <c r="C68" s="106" t="str">
        <f t="shared" si="13"/>
        <v>MO–2</v>
      </c>
      <c r="D68" s="106" t="str">
        <f t="shared" si="14"/>
        <v>SAIBOUDE</v>
      </c>
      <c r="E68" s="106" t="str">
        <f t="shared" si="15"/>
        <v>TCHATCHAKOU</v>
      </c>
      <c r="F68" s="106" t="str">
        <f>IFERROR(VLOOKUP(3,Tableau2[],8,FALSE),"")</f>
        <v>EPP TCHETCHEKOU</v>
      </c>
      <c r="G68" s="106" t="str">
        <f t="shared" si="16"/>
        <v>ETAT</v>
      </c>
      <c r="H68" s="117">
        <f>IF(F68="","",Synt_jr_compta!$A$43)</f>
        <v>45320</v>
      </c>
      <c r="I68" s="111">
        <f>'Saisie repas'!Q65</f>
        <v>54</v>
      </c>
      <c r="J68" s="111">
        <f>'Saisie repas'!R65</f>
        <v>51</v>
      </c>
      <c r="K68" s="110">
        <f t="shared" si="17"/>
        <v>105</v>
      </c>
      <c r="L68" s="111">
        <f>'Saisie repas'!$S$66</f>
        <v>115</v>
      </c>
      <c r="M68" s="110">
        <f t="shared" ref="M68:M131" si="20">K68*L68</f>
        <v>12075</v>
      </c>
      <c r="N68" s="111">
        <f>'Saisie repas'!T65</f>
        <v>0</v>
      </c>
      <c r="O68" s="111">
        <f>'Saisie repas'!U65</f>
        <v>0</v>
      </c>
      <c r="P68" s="110">
        <f t="shared" si="18"/>
        <v>0</v>
      </c>
      <c r="Q68" s="111">
        <f>'Saisie repas'!$V$66</f>
        <v>115</v>
      </c>
      <c r="R68" s="110">
        <f t="shared" ref="R68:R131" si="21">P68*Q68</f>
        <v>0</v>
      </c>
      <c r="S68" s="112">
        <f t="shared" si="19"/>
        <v>105</v>
      </c>
    </row>
    <row r="69" spans="1:19" x14ac:dyDescent="0.25">
      <c r="A69" s="106" t="str">
        <f t="shared" si="11"/>
        <v>CENTRALE</v>
      </c>
      <c r="B69" s="106" t="str">
        <f t="shared" si="12"/>
        <v>MO</v>
      </c>
      <c r="C69" s="106" t="str">
        <f t="shared" si="13"/>
        <v>MO–2</v>
      </c>
      <c r="D69" s="106" t="str">
        <f t="shared" si="14"/>
        <v>SAIBOUDE</v>
      </c>
      <c r="E69" s="106" t="str">
        <f t="shared" si="15"/>
        <v>TCHATCHAKOU</v>
      </c>
      <c r="F69" s="106" t="str">
        <f>IFERROR(VLOOKUP(3,Tableau2[],8,FALSE),"")</f>
        <v>EPP TCHETCHEKOU</v>
      </c>
      <c r="G69" s="106" t="str">
        <f t="shared" si="16"/>
        <v>ETAT</v>
      </c>
      <c r="H69" s="117">
        <f>IF(F69="","",Synt_jr_compta!$A$45)</f>
        <v>45321</v>
      </c>
      <c r="I69" s="111">
        <f>'Saisie repas'!Q68</f>
        <v>55</v>
      </c>
      <c r="J69" s="111">
        <f>'Saisie repas'!R68</f>
        <v>53</v>
      </c>
      <c r="K69" s="110">
        <f t="shared" si="17"/>
        <v>108</v>
      </c>
      <c r="L69" s="111">
        <f>'Saisie repas'!$S$69</f>
        <v>115</v>
      </c>
      <c r="M69" s="110">
        <f t="shared" si="20"/>
        <v>12420</v>
      </c>
      <c r="N69" s="111">
        <f>'Saisie repas'!T68</f>
        <v>0</v>
      </c>
      <c r="O69" s="111">
        <f>'Saisie repas'!U68</f>
        <v>0</v>
      </c>
      <c r="P69" s="110">
        <f t="shared" si="18"/>
        <v>0</v>
      </c>
      <c r="Q69" s="111">
        <f>'Saisie repas'!$V$69</f>
        <v>115</v>
      </c>
      <c r="R69" s="110">
        <f t="shared" si="21"/>
        <v>0</v>
      </c>
      <c r="S69" s="112">
        <f t="shared" si="19"/>
        <v>108</v>
      </c>
    </row>
    <row r="70" spans="1:19" x14ac:dyDescent="0.25">
      <c r="A70" s="106" t="str">
        <f t="shared" si="11"/>
        <v>CENTRALE</v>
      </c>
      <c r="B70" s="106" t="str">
        <f t="shared" si="12"/>
        <v>MO</v>
      </c>
      <c r="C70" s="106" t="str">
        <f t="shared" si="13"/>
        <v>MO–2</v>
      </c>
      <c r="D70" s="106" t="str">
        <f t="shared" si="14"/>
        <v>SAIBOUDE</v>
      </c>
      <c r="E70" s="106" t="str">
        <f t="shared" si="15"/>
        <v>TCHATCHAKOU</v>
      </c>
      <c r="F70" s="106" t="str">
        <f>IFERROR(VLOOKUP(3,Tableau2[],8,FALSE),"")</f>
        <v>EPP TCHETCHEKOU</v>
      </c>
      <c r="G70" s="106" t="str">
        <f t="shared" si="16"/>
        <v>ETAT</v>
      </c>
      <c r="H70" s="117">
        <f>IF(F70="","",Synt_jr_compta!$A$47)</f>
        <v>45322</v>
      </c>
      <c r="I70" s="111">
        <f>'Saisie repas'!Q71</f>
        <v>53</v>
      </c>
      <c r="J70" s="111">
        <f>'Saisie repas'!R71</f>
        <v>53</v>
      </c>
      <c r="K70" s="110">
        <f t="shared" si="17"/>
        <v>106</v>
      </c>
      <c r="L70" s="111">
        <f>'Saisie repas'!$S$72</f>
        <v>115</v>
      </c>
      <c r="M70" s="110">
        <f t="shared" si="20"/>
        <v>12190</v>
      </c>
      <c r="N70" s="111">
        <f>'Saisie repas'!T71</f>
        <v>0</v>
      </c>
      <c r="O70" s="111">
        <f>'Saisie repas'!U71</f>
        <v>0</v>
      </c>
      <c r="P70" s="110">
        <f t="shared" si="18"/>
        <v>0</v>
      </c>
      <c r="Q70" s="111">
        <f>'Saisie repas'!$V$72</f>
        <v>115</v>
      </c>
      <c r="R70" s="110">
        <f t="shared" si="21"/>
        <v>0</v>
      </c>
      <c r="S70" s="112">
        <f t="shared" si="19"/>
        <v>106</v>
      </c>
    </row>
    <row r="71" spans="1:19" x14ac:dyDescent="0.25">
      <c r="A71" s="106" t="str">
        <f t="shared" si="11"/>
        <v>CENTRALE</v>
      </c>
      <c r="B71" s="106" t="str">
        <f t="shared" si="12"/>
        <v>MO</v>
      </c>
      <c r="C71" s="106" t="str">
        <f t="shared" si="13"/>
        <v>MO–2</v>
      </c>
      <c r="D71" s="106" t="str">
        <f t="shared" si="14"/>
        <v>SAIBOUDE</v>
      </c>
      <c r="E71" s="106" t="str">
        <f t="shared" si="15"/>
        <v>TCHATCHAKOU</v>
      </c>
      <c r="F71" s="106" t="str">
        <f>IFERROR(VLOOKUP(3,Tableau2[],8,FALSE),"")</f>
        <v>EPP TCHETCHEKOU</v>
      </c>
      <c r="G71" s="106" t="str">
        <f t="shared" si="16"/>
        <v>ETAT</v>
      </c>
      <c r="H71" s="117" t="str">
        <f>IF(F71="","",Synt_jr_compta!$A$49)</f>
        <v/>
      </c>
      <c r="I71" s="111">
        <f>'Saisie repas'!Q74</f>
        <v>0</v>
      </c>
      <c r="J71" s="111">
        <f>'Saisie repas'!R74</f>
        <v>0</v>
      </c>
      <c r="K71" s="110">
        <f t="shared" si="17"/>
        <v>0</v>
      </c>
      <c r="L71" s="111">
        <f>'Saisie repas'!$S$75</f>
        <v>115</v>
      </c>
      <c r="M71" s="110">
        <f t="shared" si="20"/>
        <v>0</v>
      </c>
      <c r="N71" s="111">
        <f>'Saisie repas'!T74</f>
        <v>0</v>
      </c>
      <c r="O71" s="111">
        <f>'Saisie repas'!U74</f>
        <v>0</v>
      </c>
      <c r="P71" s="110">
        <f t="shared" si="18"/>
        <v>0</v>
      </c>
      <c r="Q71" s="111">
        <f>'Saisie repas'!$V$75</f>
        <v>115</v>
      </c>
      <c r="R71" s="110">
        <f t="shared" si="21"/>
        <v>0</v>
      </c>
      <c r="S71" s="112">
        <f t="shared" si="19"/>
        <v>0</v>
      </c>
    </row>
    <row r="72" spans="1:19" x14ac:dyDescent="0.25">
      <c r="A72" s="106" t="str">
        <f t="shared" si="11"/>
        <v>CENTRALE</v>
      </c>
      <c r="B72" s="106" t="str">
        <f t="shared" si="12"/>
        <v>MO</v>
      </c>
      <c r="C72" s="106" t="str">
        <f t="shared" si="13"/>
        <v>MO–2</v>
      </c>
      <c r="D72" s="106" t="str">
        <f t="shared" si="14"/>
        <v>TINDJASSE</v>
      </c>
      <c r="E72" s="106" t="str">
        <f t="shared" si="15"/>
        <v>IPOUALI</v>
      </c>
      <c r="F72" s="106" t="str">
        <f>IFERROR(VLOOKUP(4,Tableau2[],8,FALSE),"")</f>
        <v>EPP IPOUALI</v>
      </c>
      <c r="G72" s="106" t="str">
        <f t="shared" si="16"/>
        <v>ETAT</v>
      </c>
      <c r="H72" s="117">
        <f>IF(F72="","",Synt_jr_compta!$A$5)</f>
        <v>45293</v>
      </c>
      <c r="I72" s="111">
        <f>'Saisie repas'!X8</f>
        <v>0</v>
      </c>
      <c r="J72" s="111">
        <f>'Saisie repas'!Y8</f>
        <v>0</v>
      </c>
      <c r="K72" s="110">
        <f t="shared" si="17"/>
        <v>0</v>
      </c>
      <c r="L72" s="111">
        <f>'Saisie repas'!$Z$9</f>
        <v>115</v>
      </c>
      <c r="M72" s="110">
        <f t="shared" si="20"/>
        <v>0</v>
      </c>
      <c r="N72" s="111">
        <f>'Saisie repas'!AA8</f>
        <v>0</v>
      </c>
      <c r="O72" s="111">
        <f>'Saisie repas'!AB8</f>
        <v>0</v>
      </c>
      <c r="P72" s="110">
        <f t="shared" si="18"/>
        <v>0</v>
      </c>
      <c r="Q72" s="111">
        <f>'Saisie repas'!$AC$9</f>
        <v>115</v>
      </c>
      <c r="R72" s="110">
        <f t="shared" si="21"/>
        <v>0</v>
      </c>
      <c r="S72" s="112">
        <f t="shared" si="19"/>
        <v>0</v>
      </c>
    </row>
    <row r="73" spans="1:19" x14ac:dyDescent="0.25">
      <c r="A73" s="106" t="str">
        <f t="shared" si="11"/>
        <v>CENTRALE</v>
      </c>
      <c r="B73" s="106" t="str">
        <f t="shared" si="12"/>
        <v>MO</v>
      </c>
      <c r="C73" s="106" t="str">
        <f t="shared" si="13"/>
        <v>MO–2</v>
      </c>
      <c r="D73" s="106" t="str">
        <f t="shared" si="14"/>
        <v>TINDJASSE</v>
      </c>
      <c r="E73" s="106" t="str">
        <f t="shared" si="15"/>
        <v>IPOUALI</v>
      </c>
      <c r="F73" s="106" t="str">
        <f>IFERROR(VLOOKUP(4,Tableau2[],8,FALSE),"")</f>
        <v>EPP IPOUALI</v>
      </c>
      <c r="G73" s="106" t="str">
        <f t="shared" si="16"/>
        <v>ETAT</v>
      </c>
      <c r="H73" s="117">
        <f>IF(F73="","",Synt_jr_compta!$A$7)</f>
        <v>45294</v>
      </c>
      <c r="I73" s="111">
        <f>'Saisie repas'!X11</f>
        <v>0</v>
      </c>
      <c r="J73" s="111">
        <f>'Saisie repas'!Y11</f>
        <v>0</v>
      </c>
      <c r="K73" s="110">
        <f t="shared" si="17"/>
        <v>0</v>
      </c>
      <c r="L73" s="111">
        <f>'Saisie repas'!$Z$12</f>
        <v>115</v>
      </c>
      <c r="M73" s="110">
        <f t="shared" si="20"/>
        <v>0</v>
      </c>
      <c r="N73" s="111">
        <f>'Saisie repas'!AA11</f>
        <v>0</v>
      </c>
      <c r="O73" s="111">
        <f>'Saisie repas'!AB11</f>
        <v>0</v>
      </c>
      <c r="P73" s="110">
        <f t="shared" si="18"/>
        <v>0</v>
      </c>
      <c r="Q73" s="111">
        <f>'Saisie repas'!$AC$12</f>
        <v>115</v>
      </c>
      <c r="R73" s="110">
        <f t="shared" si="21"/>
        <v>0</v>
      </c>
      <c r="S73" s="112">
        <f t="shared" si="19"/>
        <v>0</v>
      </c>
    </row>
    <row r="74" spans="1:19" x14ac:dyDescent="0.25">
      <c r="A74" s="106" t="str">
        <f t="shared" si="11"/>
        <v>CENTRALE</v>
      </c>
      <c r="B74" s="106" t="str">
        <f t="shared" si="12"/>
        <v>MO</v>
      </c>
      <c r="C74" s="106" t="str">
        <f t="shared" si="13"/>
        <v>MO–2</v>
      </c>
      <c r="D74" s="106" t="str">
        <f t="shared" si="14"/>
        <v>TINDJASSE</v>
      </c>
      <c r="E74" s="106" t="str">
        <f t="shared" si="15"/>
        <v>IPOUALI</v>
      </c>
      <c r="F74" s="106" t="str">
        <f>IFERROR(VLOOKUP(4,Tableau2[],8,FALSE),"")</f>
        <v>EPP IPOUALI</v>
      </c>
      <c r="G74" s="106" t="str">
        <f t="shared" si="16"/>
        <v>ETAT</v>
      </c>
      <c r="H74" s="117">
        <f>IF(F74="","",Synt_jr_compta!$A$9)</f>
        <v>45295</v>
      </c>
      <c r="I74" s="111">
        <f>'Saisie repas'!X14</f>
        <v>0</v>
      </c>
      <c r="J74" s="111">
        <f>'Saisie repas'!Y14</f>
        <v>0</v>
      </c>
      <c r="K74" s="110">
        <f t="shared" si="17"/>
        <v>0</v>
      </c>
      <c r="L74" s="111">
        <f>'Saisie repas'!$Z$15</f>
        <v>115</v>
      </c>
      <c r="M74" s="110">
        <f t="shared" si="20"/>
        <v>0</v>
      </c>
      <c r="N74" s="111">
        <f>'Saisie repas'!AA14</f>
        <v>0</v>
      </c>
      <c r="O74" s="111">
        <f>'Saisie repas'!AB14</f>
        <v>0</v>
      </c>
      <c r="P74" s="110">
        <f t="shared" si="18"/>
        <v>0</v>
      </c>
      <c r="Q74" s="111">
        <f>'Saisie repas'!$AC$15</f>
        <v>115</v>
      </c>
      <c r="R74" s="110">
        <f t="shared" si="21"/>
        <v>0</v>
      </c>
      <c r="S74" s="112">
        <f t="shared" si="19"/>
        <v>0</v>
      </c>
    </row>
    <row r="75" spans="1:19" x14ac:dyDescent="0.25">
      <c r="A75" s="106" t="str">
        <f t="shared" si="11"/>
        <v>CENTRALE</v>
      </c>
      <c r="B75" s="106" t="str">
        <f t="shared" si="12"/>
        <v>MO</v>
      </c>
      <c r="C75" s="106" t="str">
        <f t="shared" si="13"/>
        <v>MO–2</v>
      </c>
      <c r="D75" s="106" t="str">
        <f t="shared" si="14"/>
        <v>TINDJASSE</v>
      </c>
      <c r="E75" s="106" t="str">
        <f t="shared" si="15"/>
        <v>IPOUALI</v>
      </c>
      <c r="F75" s="106" t="str">
        <f>IFERROR(VLOOKUP(4,Tableau2[],8,FALSE),"")</f>
        <v>EPP IPOUALI</v>
      </c>
      <c r="G75" s="106" t="str">
        <f t="shared" si="16"/>
        <v>ETAT</v>
      </c>
      <c r="H75" s="117">
        <f>IF(F75="","",Synt_jr_compta!$A$11)</f>
        <v>45296</v>
      </c>
      <c r="I75" s="111">
        <f>'Saisie repas'!X17</f>
        <v>0</v>
      </c>
      <c r="J75" s="111">
        <f>'Saisie repas'!Y17</f>
        <v>0</v>
      </c>
      <c r="K75" s="110">
        <f t="shared" si="17"/>
        <v>0</v>
      </c>
      <c r="L75" s="111">
        <f>'Saisie repas'!$Z$18</f>
        <v>115</v>
      </c>
      <c r="M75" s="110">
        <f t="shared" si="20"/>
        <v>0</v>
      </c>
      <c r="N75" s="111">
        <f>'Saisie repas'!AA17</f>
        <v>0</v>
      </c>
      <c r="O75" s="111">
        <f>'Saisie repas'!AB17</f>
        <v>0</v>
      </c>
      <c r="P75" s="110">
        <f t="shared" si="18"/>
        <v>0</v>
      </c>
      <c r="Q75" s="111">
        <f>'Saisie repas'!$AC$18</f>
        <v>115</v>
      </c>
      <c r="R75" s="110">
        <f t="shared" si="21"/>
        <v>0</v>
      </c>
      <c r="S75" s="112">
        <f t="shared" si="19"/>
        <v>0</v>
      </c>
    </row>
    <row r="76" spans="1:19" x14ac:dyDescent="0.25">
      <c r="A76" s="106" t="str">
        <f t="shared" si="11"/>
        <v>CENTRALE</v>
      </c>
      <c r="B76" s="106" t="str">
        <f t="shared" si="12"/>
        <v>MO</v>
      </c>
      <c r="C76" s="106" t="str">
        <f t="shared" si="13"/>
        <v>MO–2</v>
      </c>
      <c r="D76" s="106" t="str">
        <f t="shared" si="14"/>
        <v>TINDJASSE</v>
      </c>
      <c r="E76" s="106" t="str">
        <f t="shared" si="15"/>
        <v>IPOUALI</v>
      </c>
      <c r="F76" s="106" t="str">
        <f>IFERROR(VLOOKUP(4,Tableau2[],8,FALSE),"")</f>
        <v>EPP IPOUALI</v>
      </c>
      <c r="G76" s="106" t="str">
        <f t="shared" si="16"/>
        <v>ETAT</v>
      </c>
      <c r="H76" s="117">
        <f>IF(F76="","",Synt_jr_compta!$A$13)</f>
        <v>45299</v>
      </c>
      <c r="I76" s="111">
        <f>'Saisie repas'!X20</f>
        <v>0</v>
      </c>
      <c r="J76" s="111">
        <f>'Saisie repas'!Y20</f>
        <v>0</v>
      </c>
      <c r="K76" s="110">
        <f t="shared" si="17"/>
        <v>0</v>
      </c>
      <c r="L76" s="111">
        <f>'Saisie repas'!$Z$21</f>
        <v>115</v>
      </c>
      <c r="M76" s="110">
        <f t="shared" si="20"/>
        <v>0</v>
      </c>
      <c r="N76" s="111">
        <f>'Saisie repas'!AA20</f>
        <v>0</v>
      </c>
      <c r="O76" s="111">
        <f>'Saisie repas'!AB20</f>
        <v>0</v>
      </c>
      <c r="P76" s="110">
        <f t="shared" si="18"/>
        <v>0</v>
      </c>
      <c r="Q76" s="111">
        <f>'Saisie repas'!$AC$21</f>
        <v>115</v>
      </c>
      <c r="R76" s="110">
        <f t="shared" si="21"/>
        <v>0</v>
      </c>
      <c r="S76" s="112">
        <f t="shared" si="19"/>
        <v>0</v>
      </c>
    </row>
    <row r="77" spans="1:19" x14ac:dyDescent="0.25">
      <c r="A77" s="106" t="str">
        <f t="shared" si="11"/>
        <v>CENTRALE</v>
      </c>
      <c r="B77" s="106" t="str">
        <f t="shared" si="12"/>
        <v>MO</v>
      </c>
      <c r="C77" s="106" t="str">
        <f t="shared" si="13"/>
        <v>MO–2</v>
      </c>
      <c r="D77" s="106" t="str">
        <f t="shared" si="14"/>
        <v>TINDJASSE</v>
      </c>
      <c r="E77" s="106" t="str">
        <f t="shared" si="15"/>
        <v>IPOUALI</v>
      </c>
      <c r="F77" s="106" t="str">
        <f>IFERROR(VLOOKUP(4,Tableau2[],8,FALSE),"")</f>
        <v>EPP IPOUALI</v>
      </c>
      <c r="G77" s="106" t="str">
        <f t="shared" si="16"/>
        <v>ETAT</v>
      </c>
      <c r="H77" s="117">
        <f>IF(F77="","",Synt_jr_compta!$A$15)</f>
        <v>45300</v>
      </c>
      <c r="I77" s="111">
        <f>'Saisie repas'!X23</f>
        <v>0</v>
      </c>
      <c r="J77" s="111">
        <f>'Saisie repas'!Y23</f>
        <v>0</v>
      </c>
      <c r="K77" s="110">
        <f t="shared" si="17"/>
        <v>0</v>
      </c>
      <c r="L77" s="111">
        <f>'Saisie repas'!$Z$24</f>
        <v>115</v>
      </c>
      <c r="M77" s="110">
        <f t="shared" si="20"/>
        <v>0</v>
      </c>
      <c r="N77" s="111">
        <f>'Saisie repas'!AA23</f>
        <v>0</v>
      </c>
      <c r="O77" s="111">
        <f>'Saisie repas'!AB23</f>
        <v>0</v>
      </c>
      <c r="P77" s="110">
        <f t="shared" si="18"/>
        <v>0</v>
      </c>
      <c r="Q77" s="111">
        <f>'Saisie repas'!$AC$24</f>
        <v>115</v>
      </c>
      <c r="R77" s="110">
        <f t="shared" si="21"/>
        <v>0</v>
      </c>
      <c r="S77" s="112">
        <f t="shared" si="19"/>
        <v>0</v>
      </c>
    </row>
    <row r="78" spans="1:19" x14ac:dyDescent="0.25">
      <c r="A78" s="106" t="str">
        <f t="shared" si="11"/>
        <v>CENTRALE</v>
      </c>
      <c r="B78" s="106" t="str">
        <f t="shared" si="12"/>
        <v>MO</v>
      </c>
      <c r="C78" s="106" t="str">
        <f t="shared" si="13"/>
        <v>MO–2</v>
      </c>
      <c r="D78" s="106" t="str">
        <f t="shared" si="14"/>
        <v>TINDJASSE</v>
      </c>
      <c r="E78" s="106" t="str">
        <f t="shared" si="15"/>
        <v>IPOUALI</v>
      </c>
      <c r="F78" s="106" t="str">
        <f>IFERROR(VLOOKUP(4,Tableau2[],8,FALSE),"")</f>
        <v>EPP IPOUALI</v>
      </c>
      <c r="G78" s="106" t="str">
        <f t="shared" si="16"/>
        <v>ETAT</v>
      </c>
      <c r="H78" s="117">
        <f>IF(F78="","",Synt_jr_compta!$A$17)</f>
        <v>45301</v>
      </c>
      <c r="I78" s="111">
        <f>'Saisie repas'!X26</f>
        <v>0</v>
      </c>
      <c r="J78" s="111">
        <f>'Saisie repas'!Y26</f>
        <v>0</v>
      </c>
      <c r="K78" s="110">
        <f t="shared" si="17"/>
        <v>0</v>
      </c>
      <c r="L78" s="111">
        <f>'Saisie repas'!$Z$27</f>
        <v>115</v>
      </c>
      <c r="M78" s="110">
        <f t="shared" si="20"/>
        <v>0</v>
      </c>
      <c r="N78" s="111">
        <f>'Saisie repas'!AA26</f>
        <v>0</v>
      </c>
      <c r="O78" s="111">
        <f>'Saisie repas'!AB26</f>
        <v>0</v>
      </c>
      <c r="P78" s="110">
        <f t="shared" si="18"/>
        <v>0</v>
      </c>
      <c r="Q78" s="111">
        <f>'Saisie repas'!$AC$27</f>
        <v>115</v>
      </c>
      <c r="R78" s="110">
        <f t="shared" si="21"/>
        <v>0</v>
      </c>
      <c r="S78" s="112">
        <f t="shared" si="19"/>
        <v>0</v>
      </c>
    </row>
    <row r="79" spans="1:19" x14ac:dyDescent="0.25">
      <c r="A79" s="106" t="str">
        <f t="shared" si="11"/>
        <v>CENTRALE</v>
      </c>
      <c r="B79" s="106" t="str">
        <f t="shared" si="12"/>
        <v>MO</v>
      </c>
      <c r="C79" s="106" t="str">
        <f t="shared" si="13"/>
        <v>MO–2</v>
      </c>
      <c r="D79" s="106" t="str">
        <f t="shared" si="14"/>
        <v>TINDJASSE</v>
      </c>
      <c r="E79" s="106" t="str">
        <f t="shared" si="15"/>
        <v>IPOUALI</v>
      </c>
      <c r="F79" s="106" t="str">
        <f>IFERROR(VLOOKUP(4,Tableau2[],8,FALSE),"")</f>
        <v>EPP IPOUALI</v>
      </c>
      <c r="G79" s="106" t="str">
        <f t="shared" si="16"/>
        <v>ETAT</v>
      </c>
      <c r="H79" s="117">
        <f>IF(F79="","",Synt_jr_compta!$A$19)</f>
        <v>45302</v>
      </c>
      <c r="I79" s="111">
        <f>'Saisie repas'!X29</f>
        <v>0</v>
      </c>
      <c r="J79" s="111">
        <f>'Saisie repas'!Y29</f>
        <v>0</v>
      </c>
      <c r="K79" s="110">
        <f t="shared" si="17"/>
        <v>0</v>
      </c>
      <c r="L79" s="111">
        <f>'Saisie repas'!$Z$30</f>
        <v>115</v>
      </c>
      <c r="M79" s="110">
        <f t="shared" si="20"/>
        <v>0</v>
      </c>
      <c r="N79" s="111">
        <f>'Saisie repas'!AA29</f>
        <v>0</v>
      </c>
      <c r="O79" s="111">
        <f>'Saisie repas'!AB29</f>
        <v>0</v>
      </c>
      <c r="P79" s="110">
        <f t="shared" si="18"/>
        <v>0</v>
      </c>
      <c r="Q79" s="111">
        <f>'Saisie repas'!$AC$30</f>
        <v>115</v>
      </c>
      <c r="R79" s="110">
        <f t="shared" si="21"/>
        <v>0</v>
      </c>
      <c r="S79" s="112">
        <f>K79+P79</f>
        <v>0</v>
      </c>
    </row>
    <row r="80" spans="1:19" x14ac:dyDescent="0.25">
      <c r="A80" s="106" t="str">
        <f t="shared" si="11"/>
        <v>CENTRALE</v>
      </c>
      <c r="B80" s="106" t="str">
        <f t="shared" si="12"/>
        <v>MO</v>
      </c>
      <c r="C80" s="106" t="str">
        <f t="shared" si="13"/>
        <v>MO–2</v>
      </c>
      <c r="D80" s="106" t="str">
        <f t="shared" si="14"/>
        <v>TINDJASSE</v>
      </c>
      <c r="E80" s="106" t="str">
        <f t="shared" si="15"/>
        <v>IPOUALI</v>
      </c>
      <c r="F80" s="106" t="str">
        <f>IFERROR(VLOOKUP(4,Tableau2[],8,FALSE),"")</f>
        <v>EPP IPOUALI</v>
      </c>
      <c r="G80" s="106" t="str">
        <f t="shared" si="16"/>
        <v>ETAT</v>
      </c>
      <c r="H80" s="117">
        <f>IF(F80="","",Synt_jr_compta!$A$21)</f>
        <v>45303</v>
      </c>
      <c r="I80" s="111">
        <f>'Saisie repas'!X32</f>
        <v>0</v>
      </c>
      <c r="J80" s="111">
        <f>'Saisie repas'!Y32</f>
        <v>0</v>
      </c>
      <c r="K80" s="110">
        <f t="shared" si="17"/>
        <v>0</v>
      </c>
      <c r="L80" s="111">
        <f>'Saisie repas'!$Z$33</f>
        <v>115</v>
      </c>
      <c r="M80" s="110">
        <f t="shared" si="20"/>
        <v>0</v>
      </c>
      <c r="N80" s="111">
        <f>'Saisie repas'!AA32</f>
        <v>0</v>
      </c>
      <c r="O80" s="111">
        <f>'Saisie repas'!AB32</f>
        <v>0</v>
      </c>
      <c r="P80" s="110">
        <f t="shared" si="18"/>
        <v>0</v>
      </c>
      <c r="Q80" s="111">
        <f>'Saisie repas'!$AC$33</f>
        <v>115</v>
      </c>
      <c r="R80" s="110">
        <f t="shared" si="21"/>
        <v>0</v>
      </c>
      <c r="S80" s="112">
        <f t="shared" si="19"/>
        <v>0</v>
      </c>
    </row>
    <row r="81" spans="1:19" x14ac:dyDescent="0.25">
      <c r="A81" s="106" t="str">
        <f t="shared" si="11"/>
        <v>CENTRALE</v>
      </c>
      <c r="B81" s="106" t="str">
        <f t="shared" si="12"/>
        <v>MO</v>
      </c>
      <c r="C81" s="106" t="str">
        <f t="shared" si="13"/>
        <v>MO–2</v>
      </c>
      <c r="D81" s="106" t="str">
        <f t="shared" si="14"/>
        <v>TINDJASSE</v>
      </c>
      <c r="E81" s="106" t="str">
        <f t="shared" si="15"/>
        <v>IPOUALI</v>
      </c>
      <c r="F81" s="106" t="str">
        <f>IFERROR(VLOOKUP(4,Tableau2[],8,FALSE),"")</f>
        <v>EPP IPOUALI</v>
      </c>
      <c r="G81" s="106" t="str">
        <f t="shared" si="16"/>
        <v>ETAT</v>
      </c>
      <c r="H81" s="117">
        <f>IF(F81="","",Synt_jr_compta!$A$23)</f>
        <v>45306</v>
      </c>
      <c r="I81" s="111">
        <f>'Saisie repas'!X35</f>
        <v>0</v>
      </c>
      <c r="J81" s="111">
        <f>'Saisie repas'!Y35</f>
        <v>0</v>
      </c>
      <c r="K81" s="110">
        <f t="shared" si="17"/>
        <v>0</v>
      </c>
      <c r="L81" s="111">
        <f>'Saisie repas'!$Z$36</f>
        <v>115</v>
      </c>
      <c r="M81" s="110">
        <f t="shared" si="20"/>
        <v>0</v>
      </c>
      <c r="N81" s="111">
        <f>'Saisie repas'!AA35</f>
        <v>0</v>
      </c>
      <c r="O81" s="111">
        <f>'Saisie repas'!AB35</f>
        <v>0</v>
      </c>
      <c r="P81" s="110">
        <f t="shared" si="18"/>
        <v>0</v>
      </c>
      <c r="Q81" s="111">
        <f>'Saisie repas'!$AC$36</f>
        <v>115</v>
      </c>
      <c r="R81" s="110">
        <f t="shared" si="21"/>
        <v>0</v>
      </c>
      <c r="S81" s="112">
        <f t="shared" si="19"/>
        <v>0</v>
      </c>
    </row>
    <row r="82" spans="1:19" x14ac:dyDescent="0.25">
      <c r="A82" s="106" t="str">
        <f t="shared" si="11"/>
        <v>CENTRALE</v>
      </c>
      <c r="B82" s="106" t="str">
        <f t="shared" si="12"/>
        <v>MO</v>
      </c>
      <c r="C82" s="106" t="str">
        <f t="shared" si="13"/>
        <v>MO–2</v>
      </c>
      <c r="D82" s="106" t="str">
        <f t="shared" si="14"/>
        <v>TINDJASSE</v>
      </c>
      <c r="E82" s="106" t="str">
        <f t="shared" si="15"/>
        <v>IPOUALI</v>
      </c>
      <c r="F82" s="106" t="str">
        <f>IFERROR(VLOOKUP(4,Tableau2[],8,FALSE),"")</f>
        <v>EPP IPOUALI</v>
      </c>
      <c r="G82" s="106" t="str">
        <f t="shared" si="16"/>
        <v>ETAT</v>
      </c>
      <c r="H82" s="117">
        <f>IF(F82="","",Synt_jr_compta!$A$25)</f>
        <v>45307</v>
      </c>
      <c r="I82" s="111">
        <f>'Saisie repas'!X38</f>
        <v>0</v>
      </c>
      <c r="J82" s="111">
        <f>'Saisie repas'!Y38</f>
        <v>0</v>
      </c>
      <c r="K82" s="110">
        <f t="shared" si="17"/>
        <v>0</v>
      </c>
      <c r="L82" s="111">
        <f>'Saisie repas'!$Z$39</f>
        <v>115</v>
      </c>
      <c r="M82" s="110">
        <f t="shared" si="20"/>
        <v>0</v>
      </c>
      <c r="N82" s="111">
        <f>'Saisie repas'!AA38</f>
        <v>0</v>
      </c>
      <c r="O82" s="111">
        <f>'Saisie repas'!AB38</f>
        <v>0</v>
      </c>
      <c r="P82" s="110">
        <f t="shared" si="18"/>
        <v>0</v>
      </c>
      <c r="Q82" s="111">
        <f>'Saisie repas'!$AC$39</f>
        <v>115</v>
      </c>
      <c r="R82" s="110">
        <f t="shared" si="21"/>
        <v>0</v>
      </c>
      <c r="S82" s="112">
        <f t="shared" si="19"/>
        <v>0</v>
      </c>
    </row>
    <row r="83" spans="1:19" x14ac:dyDescent="0.25">
      <c r="A83" s="106" t="str">
        <f t="shared" si="11"/>
        <v>CENTRALE</v>
      </c>
      <c r="B83" s="106" t="str">
        <f t="shared" si="12"/>
        <v>MO</v>
      </c>
      <c r="C83" s="106" t="str">
        <f t="shared" si="13"/>
        <v>MO–2</v>
      </c>
      <c r="D83" s="106" t="str">
        <f t="shared" si="14"/>
        <v>TINDJASSE</v>
      </c>
      <c r="E83" s="106" t="str">
        <f t="shared" si="15"/>
        <v>IPOUALI</v>
      </c>
      <c r="F83" s="106" t="str">
        <f>IFERROR(VLOOKUP(4,Tableau2[],8,FALSE),"")</f>
        <v>EPP IPOUALI</v>
      </c>
      <c r="G83" s="106" t="str">
        <f t="shared" si="16"/>
        <v>ETAT</v>
      </c>
      <c r="H83" s="117">
        <f>IF(F83="","",Synt_jr_compta!$A$27)</f>
        <v>45308</v>
      </c>
      <c r="I83" s="111">
        <f>'Saisie repas'!X41</f>
        <v>0</v>
      </c>
      <c r="J83" s="111">
        <f>'Saisie repas'!Y41</f>
        <v>0</v>
      </c>
      <c r="K83" s="110">
        <f t="shared" si="17"/>
        <v>0</v>
      </c>
      <c r="L83" s="111">
        <f>'Saisie repas'!$Z$42</f>
        <v>115</v>
      </c>
      <c r="M83" s="110">
        <f t="shared" si="20"/>
        <v>0</v>
      </c>
      <c r="N83" s="111">
        <f>'Saisie repas'!AA41</f>
        <v>0</v>
      </c>
      <c r="O83" s="111">
        <f>'Saisie repas'!AB41</f>
        <v>0</v>
      </c>
      <c r="P83" s="110">
        <f t="shared" si="18"/>
        <v>0</v>
      </c>
      <c r="Q83" s="111">
        <f>'Saisie repas'!$AC$42</f>
        <v>115</v>
      </c>
      <c r="R83" s="110">
        <f t="shared" si="21"/>
        <v>0</v>
      </c>
      <c r="S83" s="112">
        <f t="shared" si="19"/>
        <v>0</v>
      </c>
    </row>
    <row r="84" spans="1:19" x14ac:dyDescent="0.25">
      <c r="A84" s="106" t="str">
        <f t="shared" si="11"/>
        <v>CENTRALE</v>
      </c>
      <c r="B84" s="106" t="str">
        <f t="shared" si="12"/>
        <v>MO</v>
      </c>
      <c r="C84" s="106" t="str">
        <f t="shared" si="13"/>
        <v>MO–2</v>
      </c>
      <c r="D84" s="106" t="str">
        <f t="shared" si="14"/>
        <v>TINDJASSE</v>
      </c>
      <c r="E84" s="106" t="str">
        <f t="shared" si="15"/>
        <v>IPOUALI</v>
      </c>
      <c r="F84" s="106" t="str">
        <f>IFERROR(VLOOKUP(4,Tableau2[],8,FALSE),"")</f>
        <v>EPP IPOUALI</v>
      </c>
      <c r="G84" s="106" t="str">
        <f t="shared" si="16"/>
        <v>ETAT</v>
      </c>
      <c r="H84" s="117">
        <f>IF(F84="","",Synt_jr_compta!$A$29)</f>
        <v>45309</v>
      </c>
      <c r="I84" s="111">
        <f>'Saisie repas'!X44</f>
        <v>0</v>
      </c>
      <c r="J84" s="111">
        <f>'Saisie repas'!Y44</f>
        <v>0</v>
      </c>
      <c r="K84" s="110">
        <f t="shared" si="17"/>
        <v>0</v>
      </c>
      <c r="L84" s="111">
        <f>'Saisie repas'!$Z$45</f>
        <v>115</v>
      </c>
      <c r="M84" s="110">
        <f t="shared" si="20"/>
        <v>0</v>
      </c>
      <c r="N84" s="111">
        <f>'Saisie repas'!AA44</f>
        <v>0</v>
      </c>
      <c r="O84" s="111">
        <f>'Saisie repas'!AB44</f>
        <v>0</v>
      </c>
      <c r="P84" s="110">
        <f t="shared" si="18"/>
        <v>0</v>
      </c>
      <c r="Q84" s="111">
        <f>'Saisie repas'!$AC$45</f>
        <v>115</v>
      </c>
      <c r="R84" s="110">
        <f t="shared" si="21"/>
        <v>0</v>
      </c>
      <c r="S84" s="112">
        <f t="shared" si="19"/>
        <v>0</v>
      </c>
    </row>
    <row r="85" spans="1:19" x14ac:dyDescent="0.25">
      <c r="A85" s="106" t="str">
        <f t="shared" si="11"/>
        <v>CENTRALE</v>
      </c>
      <c r="B85" s="106" t="str">
        <f t="shared" si="12"/>
        <v>MO</v>
      </c>
      <c r="C85" s="106" t="str">
        <f t="shared" si="13"/>
        <v>MO–2</v>
      </c>
      <c r="D85" s="106" t="str">
        <f t="shared" si="14"/>
        <v>TINDJASSE</v>
      </c>
      <c r="E85" s="106" t="str">
        <f t="shared" si="15"/>
        <v>IPOUALI</v>
      </c>
      <c r="F85" s="106" t="str">
        <f>IFERROR(VLOOKUP(4,Tableau2[],8,FALSE),"")</f>
        <v>EPP IPOUALI</v>
      </c>
      <c r="G85" s="106" t="str">
        <f t="shared" si="16"/>
        <v>ETAT</v>
      </c>
      <c r="H85" s="117">
        <f>IF(F85="","",Synt_jr_compta!$A$31)</f>
        <v>45310</v>
      </c>
      <c r="I85" s="111">
        <f>'Saisie repas'!X47</f>
        <v>0</v>
      </c>
      <c r="J85" s="111">
        <f>'Saisie repas'!Y47</f>
        <v>0</v>
      </c>
      <c r="K85" s="110">
        <f t="shared" si="17"/>
        <v>0</v>
      </c>
      <c r="L85" s="111">
        <f>'Saisie repas'!$Z$48</f>
        <v>115</v>
      </c>
      <c r="M85" s="110">
        <f t="shared" si="20"/>
        <v>0</v>
      </c>
      <c r="N85" s="111">
        <f>'Saisie repas'!AA47</f>
        <v>0</v>
      </c>
      <c r="O85" s="111">
        <f>'Saisie repas'!AB47</f>
        <v>0</v>
      </c>
      <c r="P85" s="110">
        <f t="shared" si="18"/>
        <v>0</v>
      </c>
      <c r="Q85" s="111">
        <f>'Saisie repas'!$AC$48</f>
        <v>115</v>
      </c>
      <c r="R85" s="110">
        <f t="shared" si="21"/>
        <v>0</v>
      </c>
      <c r="S85" s="112">
        <f t="shared" si="19"/>
        <v>0</v>
      </c>
    </row>
    <row r="86" spans="1:19" x14ac:dyDescent="0.25">
      <c r="A86" s="106" t="str">
        <f t="shared" si="11"/>
        <v>CENTRALE</v>
      </c>
      <c r="B86" s="106" t="str">
        <f t="shared" si="12"/>
        <v>MO</v>
      </c>
      <c r="C86" s="106" t="str">
        <f t="shared" si="13"/>
        <v>MO–2</v>
      </c>
      <c r="D86" s="106" t="str">
        <f t="shared" si="14"/>
        <v>TINDJASSE</v>
      </c>
      <c r="E86" s="106" t="str">
        <f t="shared" si="15"/>
        <v>IPOUALI</v>
      </c>
      <c r="F86" s="106" t="str">
        <f>IFERROR(VLOOKUP(4,Tableau2[],8,FALSE),"")</f>
        <v>EPP IPOUALI</v>
      </c>
      <c r="G86" s="106" t="str">
        <f t="shared" si="16"/>
        <v>ETAT</v>
      </c>
      <c r="H86" s="117">
        <f>IF(F86="","",Synt_jr_compta!$A$33)</f>
        <v>45313</v>
      </c>
      <c r="I86" s="111">
        <f>'Saisie repas'!X50</f>
        <v>0</v>
      </c>
      <c r="J86" s="111">
        <f>'Saisie repas'!Y50</f>
        <v>0</v>
      </c>
      <c r="K86" s="110">
        <f t="shared" si="17"/>
        <v>0</v>
      </c>
      <c r="L86" s="111">
        <f>'Saisie repas'!$Z$51</f>
        <v>115</v>
      </c>
      <c r="M86" s="110">
        <f t="shared" si="20"/>
        <v>0</v>
      </c>
      <c r="N86" s="111">
        <f>'Saisie repas'!AA50</f>
        <v>0</v>
      </c>
      <c r="O86" s="111">
        <f>'Saisie repas'!AB50</f>
        <v>0</v>
      </c>
      <c r="P86" s="110">
        <f t="shared" si="18"/>
        <v>0</v>
      </c>
      <c r="Q86" s="111">
        <f>'Saisie repas'!$AC$51</f>
        <v>115</v>
      </c>
      <c r="R86" s="110">
        <f t="shared" si="21"/>
        <v>0</v>
      </c>
      <c r="S86" s="112">
        <f t="shared" si="19"/>
        <v>0</v>
      </c>
    </row>
    <row r="87" spans="1:19" x14ac:dyDescent="0.25">
      <c r="A87" s="106" t="str">
        <f t="shared" si="11"/>
        <v>CENTRALE</v>
      </c>
      <c r="B87" s="106" t="str">
        <f t="shared" si="12"/>
        <v>MO</v>
      </c>
      <c r="C87" s="106" t="str">
        <f t="shared" si="13"/>
        <v>MO–2</v>
      </c>
      <c r="D87" s="106" t="str">
        <f t="shared" si="14"/>
        <v>TINDJASSE</v>
      </c>
      <c r="E87" s="106" t="str">
        <f t="shared" si="15"/>
        <v>IPOUALI</v>
      </c>
      <c r="F87" s="106" t="str">
        <f>IFERROR(VLOOKUP(4,Tableau2[],8,FALSE),"")</f>
        <v>EPP IPOUALI</v>
      </c>
      <c r="G87" s="106" t="str">
        <f t="shared" si="16"/>
        <v>ETAT</v>
      </c>
      <c r="H87" s="117">
        <f>IF(F87="","",Synt_jr_compta!$A$35)</f>
        <v>45314</v>
      </c>
      <c r="I87" s="111">
        <f>'Saisie repas'!X53</f>
        <v>0</v>
      </c>
      <c r="J87" s="111">
        <f>'Saisie repas'!Y53</f>
        <v>0</v>
      </c>
      <c r="K87" s="110">
        <f t="shared" si="17"/>
        <v>0</v>
      </c>
      <c r="L87" s="111">
        <f>'Saisie repas'!$Z$54</f>
        <v>115</v>
      </c>
      <c r="M87" s="110">
        <f t="shared" si="20"/>
        <v>0</v>
      </c>
      <c r="N87" s="111">
        <f>'Saisie repas'!AA53</f>
        <v>0</v>
      </c>
      <c r="O87" s="111">
        <f>'Saisie repas'!AB53</f>
        <v>0</v>
      </c>
      <c r="P87" s="110">
        <f t="shared" si="18"/>
        <v>0</v>
      </c>
      <c r="Q87" s="111">
        <f>'Saisie repas'!$AC$54</f>
        <v>115</v>
      </c>
      <c r="R87" s="110">
        <f t="shared" si="21"/>
        <v>0</v>
      </c>
      <c r="S87" s="112">
        <f t="shared" si="19"/>
        <v>0</v>
      </c>
    </row>
    <row r="88" spans="1:19" x14ac:dyDescent="0.25">
      <c r="A88" s="106" t="str">
        <f t="shared" si="11"/>
        <v>CENTRALE</v>
      </c>
      <c r="B88" s="106" t="str">
        <f t="shared" si="12"/>
        <v>MO</v>
      </c>
      <c r="C88" s="106" t="str">
        <f t="shared" si="13"/>
        <v>MO–2</v>
      </c>
      <c r="D88" s="106" t="str">
        <f t="shared" si="14"/>
        <v>TINDJASSE</v>
      </c>
      <c r="E88" s="106" t="str">
        <f t="shared" si="15"/>
        <v>IPOUALI</v>
      </c>
      <c r="F88" s="106" t="str">
        <f>IFERROR(VLOOKUP(4,Tableau2[],8,FALSE),"")</f>
        <v>EPP IPOUALI</v>
      </c>
      <c r="G88" s="106" t="str">
        <f t="shared" si="16"/>
        <v>ETAT</v>
      </c>
      <c r="H88" s="117">
        <f>IF(F88="","",Synt_jr_compta!$A$37)</f>
        <v>45315</v>
      </c>
      <c r="I88" s="111">
        <f>'Saisie repas'!X56</f>
        <v>0</v>
      </c>
      <c r="J88" s="111">
        <f>'Saisie repas'!Y56</f>
        <v>0</v>
      </c>
      <c r="K88" s="110">
        <f t="shared" si="17"/>
        <v>0</v>
      </c>
      <c r="L88" s="111">
        <f>'Saisie repas'!$Z$57</f>
        <v>115</v>
      </c>
      <c r="M88" s="110">
        <f t="shared" si="20"/>
        <v>0</v>
      </c>
      <c r="N88" s="111">
        <f>'Saisie repas'!AA56</f>
        <v>0</v>
      </c>
      <c r="O88" s="111">
        <f>'Saisie repas'!AB56</f>
        <v>0</v>
      </c>
      <c r="P88" s="110">
        <f t="shared" si="18"/>
        <v>0</v>
      </c>
      <c r="Q88" s="111">
        <f>'Saisie repas'!$AC$57</f>
        <v>115</v>
      </c>
      <c r="R88" s="110">
        <f t="shared" si="21"/>
        <v>0</v>
      </c>
      <c r="S88" s="112">
        <f t="shared" si="19"/>
        <v>0</v>
      </c>
    </row>
    <row r="89" spans="1:19" x14ac:dyDescent="0.25">
      <c r="A89" s="106" t="str">
        <f t="shared" si="11"/>
        <v>CENTRALE</v>
      </c>
      <c r="B89" s="106" t="str">
        <f t="shared" si="12"/>
        <v>MO</v>
      </c>
      <c r="C89" s="106" t="str">
        <f t="shared" si="13"/>
        <v>MO–2</v>
      </c>
      <c r="D89" s="106" t="str">
        <f t="shared" si="14"/>
        <v>TINDJASSE</v>
      </c>
      <c r="E89" s="106" t="str">
        <f t="shared" si="15"/>
        <v>IPOUALI</v>
      </c>
      <c r="F89" s="106" t="str">
        <f>IFERROR(VLOOKUP(4,Tableau2[],8,FALSE),"")</f>
        <v>EPP IPOUALI</v>
      </c>
      <c r="G89" s="106" t="str">
        <f t="shared" si="16"/>
        <v>ETAT</v>
      </c>
      <c r="H89" s="117">
        <f>IF(F89="","",Synt_jr_compta!$A$39)</f>
        <v>45316</v>
      </c>
      <c r="I89" s="111">
        <f>'Saisie repas'!X59</f>
        <v>0</v>
      </c>
      <c r="J89" s="111">
        <f>'Saisie repas'!Y59</f>
        <v>0</v>
      </c>
      <c r="K89" s="110">
        <f t="shared" si="17"/>
        <v>0</v>
      </c>
      <c r="L89" s="111">
        <f>'Saisie repas'!$Z$60</f>
        <v>115</v>
      </c>
      <c r="M89" s="110">
        <f t="shared" si="20"/>
        <v>0</v>
      </c>
      <c r="N89" s="111">
        <f>'Saisie repas'!AA59</f>
        <v>0</v>
      </c>
      <c r="O89" s="111">
        <f>'Saisie repas'!AB59</f>
        <v>0</v>
      </c>
      <c r="P89" s="110">
        <f t="shared" si="18"/>
        <v>0</v>
      </c>
      <c r="Q89" s="111">
        <f>'Saisie repas'!$AC$60</f>
        <v>115</v>
      </c>
      <c r="R89" s="110">
        <f t="shared" si="21"/>
        <v>0</v>
      </c>
      <c r="S89" s="112">
        <f t="shared" si="19"/>
        <v>0</v>
      </c>
    </row>
    <row r="90" spans="1:19" x14ac:dyDescent="0.25">
      <c r="A90" s="106" t="str">
        <f t="shared" si="11"/>
        <v>CENTRALE</v>
      </c>
      <c r="B90" s="106" t="str">
        <f t="shared" si="12"/>
        <v>MO</v>
      </c>
      <c r="C90" s="106" t="str">
        <f t="shared" si="13"/>
        <v>MO–2</v>
      </c>
      <c r="D90" s="106" t="str">
        <f t="shared" si="14"/>
        <v>TINDJASSE</v>
      </c>
      <c r="E90" s="106" t="str">
        <f t="shared" si="15"/>
        <v>IPOUALI</v>
      </c>
      <c r="F90" s="106" t="str">
        <f>IFERROR(VLOOKUP(4,Tableau2[],8,FALSE),"")</f>
        <v>EPP IPOUALI</v>
      </c>
      <c r="G90" s="106" t="str">
        <f t="shared" si="16"/>
        <v>ETAT</v>
      </c>
      <c r="H90" s="117">
        <f>IF(F90="","",Synt_jr_compta!$A$41)</f>
        <v>45317</v>
      </c>
      <c r="I90" s="111">
        <f>'Saisie repas'!X62</f>
        <v>0</v>
      </c>
      <c r="J90" s="111">
        <f>'Saisie repas'!Y62</f>
        <v>0</v>
      </c>
      <c r="K90" s="110">
        <f t="shared" si="17"/>
        <v>0</v>
      </c>
      <c r="L90" s="111">
        <f>'Saisie repas'!$Z$63</f>
        <v>115</v>
      </c>
      <c r="M90" s="110">
        <f t="shared" si="20"/>
        <v>0</v>
      </c>
      <c r="N90" s="111">
        <f>'Saisie repas'!AA62</f>
        <v>0</v>
      </c>
      <c r="O90" s="111">
        <f>'Saisie repas'!AB62</f>
        <v>0</v>
      </c>
      <c r="P90" s="110">
        <f t="shared" si="18"/>
        <v>0</v>
      </c>
      <c r="Q90" s="111">
        <f>'Saisie repas'!$AC$63</f>
        <v>115</v>
      </c>
      <c r="R90" s="110">
        <f t="shared" si="21"/>
        <v>0</v>
      </c>
      <c r="S90" s="112">
        <f t="shared" si="19"/>
        <v>0</v>
      </c>
    </row>
    <row r="91" spans="1:19" x14ac:dyDescent="0.25">
      <c r="A91" s="106" t="str">
        <f t="shared" si="11"/>
        <v>CENTRALE</v>
      </c>
      <c r="B91" s="106" t="str">
        <f t="shared" si="12"/>
        <v>MO</v>
      </c>
      <c r="C91" s="106" t="str">
        <f t="shared" si="13"/>
        <v>MO–2</v>
      </c>
      <c r="D91" s="106" t="str">
        <f t="shared" si="14"/>
        <v>TINDJASSE</v>
      </c>
      <c r="E91" s="106" t="str">
        <f t="shared" si="15"/>
        <v>IPOUALI</v>
      </c>
      <c r="F91" s="106" t="str">
        <f>IFERROR(VLOOKUP(4,Tableau2[],8,FALSE),"")</f>
        <v>EPP IPOUALI</v>
      </c>
      <c r="G91" s="106" t="str">
        <f t="shared" si="16"/>
        <v>ETAT</v>
      </c>
      <c r="H91" s="117">
        <f>IF(F91="","",Synt_jr_compta!$A$43)</f>
        <v>45320</v>
      </c>
      <c r="I91" s="111">
        <f>'Saisie repas'!X65</f>
        <v>0</v>
      </c>
      <c r="J91" s="111">
        <f>'Saisie repas'!Y65</f>
        <v>0</v>
      </c>
      <c r="K91" s="110">
        <f t="shared" si="17"/>
        <v>0</v>
      </c>
      <c r="L91" s="111">
        <f>'Saisie repas'!$Z$66</f>
        <v>115</v>
      </c>
      <c r="M91" s="110">
        <f t="shared" si="20"/>
        <v>0</v>
      </c>
      <c r="N91" s="111">
        <f>'Saisie repas'!AA65</f>
        <v>0</v>
      </c>
      <c r="O91" s="111">
        <f>'Saisie repas'!AB65</f>
        <v>0</v>
      </c>
      <c r="P91" s="110">
        <f t="shared" si="18"/>
        <v>0</v>
      </c>
      <c r="Q91" s="111">
        <f>'Saisie repas'!$AC$66</f>
        <v>115</v>
      </c>
      <c r="R91" s="110">
        <f t="shared" si="21"/>
        <v>0</v>
      </c>
      <c r="S91" s="112">
        <f t="shared" si="19"/>
        <v>0</v>
      </c>
    </row>
    <row r="92" spans="1:19" x14ac:dyDescent="0.25">
      <c r="A92" s="106" t="str">
        <f t="shared" si="11"/>
        <v>CENTRALE</v>
      </c>
      <c r="B92" s="106" t="str">
        <f t="shared" si="12"/>
        <v>MO</v>
      </c>
      <c r="C92" s="106" t="str">
        <f t="shared" si="13"/>
        <v>MO–2</v>
      </c>
      <c r="D92" s="106" t="str">
        <f t="shared" si="14"/>
        <v>TINDJASSE</v>
      </c>
      <c r="E92" s="106" t="str">
        <f t="shared" si="15"/>
        <v>IPOUALI</v>
      </c>
      <c r="F92" s="106" t="str">
        <f>IFERROR(VLOOKUP(4,Tableau2[],8,FALSE),"")</f>
        <v>EPP IPOUALI</v>
      </c>
      <c r="G92" s="106" t="str">
        <f t="shared" si="16"/>
        <v>ETAT</v>
      </c>
      <c r="H92" s="117">
        <f>IF(F92="","",Synt_jr_compta!$A$45)</f>
        <v>45321</v>
      </c>
      <c r="I92" s="111">
        <f>'Saisie repas'!X68</f>
        <v>0</v>
      </c>
      <c r="J92" s="111">
        <f>'Saisie repas'!Y68</f>
        <v>0</v>
      </c>
      <c r="K92" s="110">
        <f t="shared" si="17"/>
        <v>0</v>
      </c>
      <c r="L92" s="111">
        <f>'Saisie repas'!$Z$69</f>
        <v>115</v>
      </c>
      <c r="M92" s="110">
        <f t="shared" si="20"/>
        <v>0</v>
      </c>
      <c r="N92" s="111">
        <f>'Saisie repas'!AA68</f>
        <v>0</v>
      </c>
      <c r="O92" s="111">
        <f>'Saisie repas'!AB68</f>
        <v>0</v>
      </c>
      <c r="P92" s="110">
        <f t="shared" si="18"/>
        <v>0</v>
      </c>
      <c r="Q92" s="111">
        <f>'Saisie repas'!$AC$69</f>
        <v>115</v>
      </c>
      <c r="R92" s="110">
        <f t="shared" si="21"/>
        <v>0</v>
      </c>
      <c r="S92" s="112">
        <f t="shared" si="19"/>
        <v>0</v>
      </c>
    </row>
    <row r="93" spans="1:19" x14ac:dyDescent="0.25">
      <c r="A93" s="106" t="str">
        <f t="shared" si="11"/>
        <v>CENTRALE</v>
      </c>
      <c r="B93" s="106" t="str">
        <f t="shared" si="12"/>
        <v>MO</v>
      </c>
      <c r="C93" s="106" t="str">
        <f t="shared" si="13"/>
        <v>MO–2</v>
      </c>
      <c r="D93" s="106" t="str">
        <f t="shared" si="14"/>
        <v>TINDJASSE</v>
      </c>
      <c r="E93" s="106" t="str">
        <f t="shared" si="15"/>
        <v>IPOUALI</v>
      </c>
      <c r="F93" s="106" t="str">
        <f>IFERROR(VLOOKUP(4,Tableau2[],8,FALSE),"")</f>
        <v>EPP IPOUALI</v>
      </c>
      <c r="G93" s="106" t="str">
        <f t="shared" si="16"/>
        <v>ETAT</v>
      </c>
      <c r="H93" s="117">
        <f>IF(F93="","",Synt_jr_compta!$A$47)</f>
        <v>45322</v>
      </c>
      <c r="I93" s="111">
        <f>'Saisie repas'!X71</f>
        <v>0</v>
      </c>
      <c r="J93" s="111">
        <f>'Saisie repas'!Y71</f>
        <v>0</v>
      </c>
      <c r="K93" s="110">
        <f t="shared" si="17"/>
        <v>0</v>
      </c>
      <c r="L93" s="111">
        <f>'Saisie repas'!$Z$72</f>
        <v>115</v>
      </c>
      <c r="M93" s="110">
        <f t="shared" si="20"/>
        <v>0</v>
      </c>
      <c r="N93" s="111">
        <f>'Saisie repas'!AA71</f>
        <v>0</v>
      </c>
      <c r="O93" s="111">
        <f>'Saisie repas'!AB71</f>
        <v>0</v>
      </c>
      <c r="P93" s="110">
        <f t="shared" si="18"/>
        <v>0</v>
      </c>
      <c r="Q93" s="111">
        <f>'Saisie repas'!$AC$72</f>
        <v>115</v>
      </c>
      <c r="R93" s="110">
        <f t="shared" si="21"/>
        <v>0</v>
      </c>
      <c r="S93" s="112">
        <f t="shared" si="19"/>
        <v>0</v>
      </c>
    </row>
    <row r="94" spans="1:19" x14ac:dyDescent="0.25">
      <c r="A94" s="106" t="str">
        <f t="shared" si="11"/>
        <v>CENTRALE</v>
      </c>
      <c r="B94" s="106" t="str">
        <f t="shared" si="12"/>
        <v>MO</v>
      </c>
      <c r="C94" s="106" t="str">
        <f t="shared" si="13"/>
        <v>MO–2</v>
      </c>
      <c r="D94" s="106" t="str">
        <f t="shared" si="14"/>
        <v>TINDJASSE</v>
      </c>
      <c r="E94" s="106" t="str">
        <f t="shared" si="15"/>
        <v>IPOUALI</v>
      </c>
      <c r="F94" s="106" t="str">
        <f>IFERROR(VLOOKUP(4,Tableau2[],8,FALSE),"")</f>
        <v>EPP IPOUALI</v>
      </c>
      <c r="G94" s="106" t="str">
        <f t="shared" si="16"/>
        <v>ETAT</v>
      </c>
      <c r="H94" s="117" t="str">
        <f>IF(F94="","",Synt_jr_compta!$A$49)</f>
        <v/>
      </c>
      <c r="I94" s="111">
        <f>'Saisie repas'!X74</f>
        <v>0</v>
      </c>
      <c r="J94" s="111">
        <f>'Saisie repas'!Y74</f>
        <v>0</v>
      </c>
      <c r="K94" s="110">
        <f t="shared" si="17"/>
        <v>0</v>
      </c>
      <c r="L94" s="111">
        <f>'Saisie repas'!$Z$75</f>
        <v>115</v>
      </c>
      <c r="M94" s="110">
        <f t="shared" si="20"/>
        <v>0</v>
      </c>
      <c r="N94" s="111">
        <f>'Saisie repas'!AA74</f>
        <v>0</v>
      </c>
      <c r="O94" s="111">
        <f>'Saisie repas'!AB74</f>
        <v>0</v>
      </c>
      <c r="P94" s="110">
        <f t="shared" si="18"/>
        <v>0</v>
      </c>
      <c r="Q94" s="111">
        <f>'Saisie repas'!$AC$75</f>
        <v>115</v>
      </c>
      <c r="R94" s="110">
        <f t="shared" si="21"/>
        <v>0</v>
      </c>
      <c r="S94" s="112">
        <f t="shared" si="19"/>
        <v>0</v>
      </c>
    </row>
    <row r="95" spans="1:19" x14ac:dyDescent="0.25">
      <c r="A95" s="106" t="str">
        <f t="shared" si="11"/>
        <v>CENTRALE</v>
      </c>
      <c r="B95" s="106" t="str">
        <f t="shared" si="12"/>
        <v>MO</v>
      </c>
      <c r="C95" s="106" t="str">
        <f t="shared" si="13"/>
        <v>MO–2</v>
      </c>
      <c r="D95" s="106" t="str">
        <f t="shared" si="14"/>
        <v>TINDJASSE</v>
      </c>
      <c r="E95" s="106" t="str">
        <f t="shared" si="15"/>
        <v>KONI</v>
      </c>
      <c r="F95" s="106" t="str">
        <f>IFERROR(VLOOKUP(5,Tableau2[],8,FALSE),"")</f>
        <v>EPP KONI</v>
      </c>
      <c r="G95" s="106" t="str">
        <f t="shared" si="16"/>
        <v>ETAT</v>
      </c>
      <c r="H95" s="117">
        <f>IF(F95="","",Synt_jr_compta!$A$5)</f>
        <v>45293</v>
      </c>
      <c r="I95" s="111">
        <f>'Saisie repas'!AE8</f>
        <v>0</v>
      </c>
      <c r="J95" s="111">
        <f>'Saisie repas'!AF8</f>
        <v>0</v>
      </c>
      <c r="K95" s="110">
        <f t="shared" si="17"/>
        <v>0</v>
      </c>
      <c r="L95" s="111">
        <f>'Saisie repas'!$AG$9</f>
        <v>115</v>
      </c>
      <c r="M95" s="110">
        <f t="shared" si="20"/>
        <v>0</v>
      </c>
      <c r="N95" s="111">
        <f>'Saisie repas'!AH8</f>
        <v>0</v>
      </c>
      <c r="O95" s="111">
        <f>'Saisie repas'!AI8</f>
        <v>0</v>
      </c>
      <c r="P95" s="110">
        <f t="shared" si="18"/>
        <v>0</v>
      </c>
      <c r="Q95" s="111">
        <f>'Saisie repas'!$AJ$9</f>
        <v>115</v>
      </c>
      <c r="R95" s="110">
        <f t="shared" si="21"/>
        <v>0</v>
      </c>
      <c r="S95" s="112">
        <f t="shared" si="19"/>
        <v>0</v>
      </c>
    </row>
    <row r="96" spans="1:19" x14ac:dyDescent="0.25">
      <c r="A96" s="106" t="str">
        <f t="shared" si="11"/>
        <v>CENTRALE</v>
      </c>
      <c r="B96" s="106" t="str">
        <f t="shared" si="12"/>
        <v>MO</v>
      </c>
      <c r="C96" s="106" t="str">
        <f t="shared" si="13"/>
        <v>MO–2</v>
      </c>
      <c r="D96" s="106" t="str">
        <f t="shared" si="14"/>
        <v>TINDJASSE</v>
      </c>
      <c r="E96" s="106" t="str">
        <f t="shared" si="15"/>
        <v>KONI</v>
      </c>
      <c r="F96" s="106" t="str">
        <f>IFERROR(VLOOKUP(5,Tableau2[],8,FALSE),"")</f>
        <v>EPP KONI</v>
      </c>
      <c r="G96" s="106" t="str">
        <f t="shared" si="16"/>
        <v>ETAT</v>
      </c>
      <c r="H96" s="117">
        <f>IF(F96="","",Synt_jr_compta!$A$7)</f>
        <v>45294</v>
      </c>
      <c r="I96" s="111">
        <f>'Saisie repas'!AE11</f>
        <v>0</v>
      </c>
      <c r="J96" s="111">
        <f>'Saisie repas'!AF11</f>
        <v>0</v>
      </c>
      <c r="K96" s="110">
        <f t="shared" si="17"/>
        <v>0</v>
      </c>
      <c r="L96" s="111">
        <f>'Saisie repas'!$AG$12</f>
        <v>115</v>
      </c>
      <c r="M96" s="110">
        <f t="shared" si="20"/>
        <v>0</v>
      </c>
      <c r="N96" s="111">
        <f>'Saisie repas'!AH11</f>
        <v>0</v>
      </c>
      <c r="O96" s="111">
        <f>'Saisie repas'!AI11</f>
        <v>0</v>
      </c>
      <c r="P96" s="110">
        <f t="shared" si="18"/>
        <v>0</v>
      </c>
      <c r="Q96" s="111">
        <f>'Saisie repas'!$AJ$12</f>
        <v>115</v>
      </c>
      <c r="R96" s="110">
        <f t="shared" si="21"/>
        <v>0</v>
      </c>
      <c r="S96" s="112">
        <f t="shared" si="19"/>
        <v>0</v>
      </c>
    </row>
    <row r="97" spans="1:19" x14ac:dyDescent="0.25">
      <c r="A97" s="106" t="str">
        <f t="shared" si="11"/>
        <v>CENTRALE</v>
      </c>
      <c r="B97" s="106" t="str">
        <f t="shared" si="12"/>
        <v>MO</v>
      </c>
      <c r="C97" s="106" t="str">
        <f t="shared" si="13"/>
        <v>MO–2</v>
      </c>
      <c r="D97" s="106" t="str">
        <f t="shared" si="14"/>
        <v>TINDJASSE</v>
      </c>
      <c r="E97" s="106" t="str">
        <f t="shared" si="15"/>
        <v>KONI</v>
      </c>
      <c r="F97" s="106" t="str">
        <f>IFERROR(VLOOKUP(5,Tableau2[],8,FALSE),"")</f>
        <v>EPP KONI</v>
      </c>
      <c r="G97" s="106" t="str">
        <f t="shared" si="16"/>
        <v>ETAT</v>
      </c>
      <c r="H97" s="117">
        <f>IF(F97="","",Synt_jr_compta!$A$9)</f>
        <v>45295</v>
      </c>
      <c r="I97" s="111">
        <f>'Saisie repas'!AE14</f>
        <v>0</v>
      </c>
      <c r="J97" s="111">
        <f>'Saisie repas'!AF14</f>
        <v>0</v>
      </c>
      <c r="K97" s="110">
        <f t="shared" si="17"/>
        <v>0</v>
      </c>
      <c r="L97" s="111">
        <f>'Saisie repas'!$AG$15</f>
        <v>115</v>
      </c>
      <c r="M97" s="110">
        <f t="shared" si="20"/>
        <v>0</v>
      </c>
      <c r="N97" s="111">
        <f>'Saisie repas'!AH14</f>
        <v>0</v>
      </c>
      <c r="O97" s="111">
        <f>'Saisie repas'!AI14</f>
        <v>0</v>
      </c>
      <c r="P97" s="110">
        <f t="shared" si="18"/>
        <v>0</v>
      </c>
      <c r="Q97" s="111">
        <f>'Saisie repas'!$AJ$15</f>
        <v>115</v>
      </c>
      <c r="R97" s="110">
        <f t="shared" si="21"/>
        <v>0</v>
      </c>
      <c r="S97" s="112">
        <f t="shared" si="19"/>
        <v>0</v>
      </c>
    </row>
    <row r="98" spans="1:19" x14ac:dyDescent="0.25">
      <c r="A98" s="106" t="str">
        <f t="shared" si="11"/>
        <v>CENTRALE</v>
      </c>
      <c r="B98" s="106" t="str">
        <f t="shared" si="12"/>
        <v>MO</v>
      </c>
      <c r="C98" s="106" t="str">
        <f t="shared" si="13"/>
        <v>MO–2</v>
      </c>
      <c r="D98" s="106" t="str">
        <f t="shared" si="14"/>
        <v>TINDJASSE</v>
      </c>
      <c r="E98" s="106" t="str">
        <f t="shared" si="15"/>
        <v>KONI</v>
      </c>
      <c r="F98" s="106" t="str">
        <f>IFERROR(VLOOKUP(5,Tableau2[],8,FALSE),"")</f>
        <v>EPP KONI</v>
      </c>
      <c r="G98" s="106" t="str">
        <f t="shared" si="16"/>
        <v>ETAT</v>
      </c>
      <c r="H98" s="117">
        <f>IF(F98="","",Synt_jr_compta!$A$11)</f>
        <v>45296</v>
      </c>
      <c r="I98" s="111">
        <f>'Saisie repas'!AE17</f>
        <v>0</v>
      </c>
      <c r="J98" s="111">
        <f>'Saisie repas'!AF17</f>
        <v>0</v>
      </c>
      <c r="K98" s="110">
        <f t="shared" si="17"/>
        <v>0</v>
      </c>
      <c r="L98" s="111">
        <f>'Saisie repas'!$AG$18</f>
        <v>115</v>
      </c>
      <c r="M98" s="110">
        <f t="shared" si="20"/>
        <v>0</v>
      </c>
      <c r="N98" s="111">
        <f>'Saisie repas'!AH17</f>
        <v>0</v>
      </c>
      <c r="O98" s="111">
        <f>'Saisie repas'!AI17</f>
        <v>0</v>
      </c>
      <c r="P98" s="110">
        <f t="shared" si="18"/>
        <v>0</v>
      </c>
      <c r="Q98" s="111">
        <f>'Saisie repas'!$AJ$18</f>
        <v>115</v>
      </c>
      <c r="R98" s="110">
        <f t="shared" si="21"/>
        <v>0</v>
      </c>
      <c r="S98" s="112">
        <f t="shared" si="19"/>
        <v>0</v>
      </c>
    </row>
    <row r="99" spans="1:19" x14ac:dyDescent="0.25">
      <c r="A99" s="106" t="str">
        <f t="shared" si="11"/>
        <v>CENTRALE</v>
      </c>
      <c r="B99" s="106" t="str">
        <f t="shared" si="12"/>
        <v>MO</v>
      </c>
      <c r="C99" s="106" t="str">
        <f t="shared" si="13"/>
        <v>MO–2</v>
      </c>
      <c r="D99" s="106" t="str">
        <f t="shared" si="14"/>
        <v>TINDJASSE</v>
      </c>
      <c r="E99" s="106" t="str">
        <f t="shared" si="15"/>
        <v>KONI</v>
      </c>
      <c r="F99" s="106" t="str">
        <f>IFERROR(VLOOKUP(5,Tableau2[],8,FALSE),"")</f>
        <v>EPP KONI</v>
      </c>
      <c r="G99" s="106" t="str">
        <f t="shared" si="16"/>
        <v>ETAT</v>
      </c>
      <c r="H99" s="117">
        <f>IF(F99="","",Synt_jr_compta!$A$13)</f>
        <v>45299</v>
      </c>
      <c r="I99" s="111">
        <f>'Saisie repas'!AE20</f>
        <v>0</v>
      </c>
      <c r="J99" s="111">
        <f>'Saisie repas'!AF20</f>
        <v>0</v>
      </c>
      <c r="K99" s="110">
        <f t="shared" si="17"/>
        <v>0</v>
      </c>
      <c r="L99" s="111">
        <f>'Saisie repas'!$AG$21</f>
        <v>115</v>
      </c>
      <c r="M99" s="110">
        <f t="shared" si="20"/>
        <v>0</v>
      </c>
      <c r="N99" s="111">
        <f>'Saisie repas'!AH20</f>
        <v>0</v>
      </c>
      <c r="O99" s="111">
        <f>'Saisie repas'!AI20</f>
        <v>0</v>
      </c>
      <c r="P99" s="110">
        <f t="shared" si="18"/>
        <v>0</v>
      </c>
      <c r="Q99" s="111">
        <f>'Saisie repas'!$AJ$21</f>
        <v>115</v>
      </c>
      <c r="R99" s="110">
        <f t="shared" si="21"/>
        <v>0</v>
      </c>
      <c r="S99" s="112">
        <f t="shared" si="19"/>
        <v>0</v>
      </c>
    </row>
    <row r="100" spans="1:19" x14ac:dyDescent="0.25">
      <c r="A100" s="106" t="str">
        <f t="shared" si="11"/>
        <v>CENTRALE</v>
      </c>
      <c r="B100" s="106" t="str">
        <f t="shared" si="12"/>
        <v>MO</v>
      </c>
      <c r="C100" s="106" t="str">
        <f t="shared" si="13"/>
        <v>MO–2</v>
      </c>
      <c r="D100" s="106" t="str">
        <f t="shared" si="14"/>
        <v>TINDJASSE</v>
      </c>
      <c r="E100" s="106" t="str">
        <f t="shared" si="15"/>
        <v>KONI</v>
      </c>
      <c r="F100" s="106" t="str">
        <f>IFERROR(VLOOKUP(5,Tableau2[],8,FALSE),"")</f>
        <v>EPP KONI</v>
      </c>
      <c r="G100" s="106" t="str">
        <f t="shared" si="16"/>
        <v>ETAT</v>
      </c>
      <c r="H100" s="117">
        <f>IF(F100="","",Synt_jr_compta!$A$15)</f>
        <v>45300</v>
      </c>
      <c r="I100" s="111">
        <f>'Saisie repas'!AE23</f>
        <v>0</v>
      </c>
      <c r="J100" s="111">
        <f>'Saisie repas'!AF23</f>
        <v>0</v>
      </c>
      <c r="K100" s="110">
        <f t="shared" si="17"/>
        <v>0</v>
      </c>
      <c r="L100" s="111">
        <f>'Saisie repas'!$AG$24</f>
        <v>115</v>
      </c>
      <c r="M100" s="110">
        <f t="shared" si="20"/>
        <v>0</v>
      </c>
      <c r="N100" s="111">
        <f>'Saisie repas'!AH23</f>
        <v>0</v>
      </c>
      <c r="O100" s="111">
        <f>'Saisie repas'!AI23</f>
        <v>0</v>
      </c>
      <c r="P100" s="110">
        <f t="shared" si="18"/>
        <v>0</v>
      </c>
      <c r="Q100" s="111">
        <f>'Saisie repas'!$AJ$24</f>
        <v>115</v>
      </c>
      <c r="R100" s="110">
        <f t="shared" si="21"/>
        <v>0</v>
      </c>
      <c r="S100" s="112">
        <f t="shared" si="19"/>
        <v>0</v>
      </c>
    </row>
    <row r="101" spans="1:19" x14ac:dyDescent="0.25">
      <c r="A101" s="106" t="str">
        <f t="shared" si="11"/>
        <v>CENTRALE</v>
      </c>
      <c r="B101" s="106" t="str">
        <f t="shared" si="12"/>
        <v>MO</v>
      </c>
      <c r="C101" s="106" t="str">
        <f t="shared" si="13"/>
        <v>MO–2</v>
      </c>
      <c r="D101" s="106" t="str">
        <f t="shared" si="14"/>
        <v>TINDJASSE</v>
      </c>
      <c r="E101" s="106" t="str">
        <f t="shared" si="15"/>
        <v>KONI</v>
      </c>
      <c r="F101" s="106" t="str">
        <f>IFERROR(VLOOKUP(5,Tableau2[],8,FALSE),"")</f>
        <v>EPP KONI</v>
      </c>
      <c r="G101" s="106" t="str">
        <f t="shared" si="16"/>
        <v>ETAT</v>
      </c>
      <c r="H101" s="117">
        <f>IF(F101="","",Synt_jr_compta!$A$17)</f>
        <v>45301</v>
      </c>
      <c r="I101" s="111">
        <f>'Saisie repas'!AE26</f>
        <v>0</v>
      </c>
      <c r="J101" s="111">
        <f>'Saisie repas'!AF26</f>
        <v>0</v>
      </c>
      <c r="K101" s="110">
        <f t="shared" si="17"/>
        <v>0</v>
      </c>
      <c r="L101" s="111">
        <f>'Saisie repas'!$AG$27</f>
        <v>115</v>
      </c>
      <c r="M101" s="110">
        <f t="shared" si="20"/>
        <v>0</v>
      </c>
      <c r="N101" s="111">
        <f>'Saisie repas'!AH26</f>
        <v>0</v>
      </c>
      <c r="O101" s="111">
        <f>'Saisie repas'!AI26</f>
        <v>0</v>
      </c>
      <c r="P101" s="110">
        <f t="shared" si="18"/>
        <v>0</v>
      </c>
      <c r="Q101" s="111">
        <f>'Saisie repas'!$AJ$27</f>
        <v>115</v>
      </c>
      <c r="R101" s="110">
        <f t="shared" si="21"/>
        <v>0</v>
      </c>
      <c r="S101" s="112">
        <f t="shared" si="19"/>
        <v>0</v>
      </c>
    </row>
    <row r="102" spans="1:19" x14ac:dyDescent="0.25">
      <c r="A102" s="106" t="str">
        <f t="shared" si="11"/>
        <v>CENTRALE</v>
      </c>
      <c r="B102" s="106" t="str">
        <f t="shared" si="12"/>
        <v>MO</v>
      </c>
      <c r="C102" s="106" t="str">
        <f t="shared" si="13"/>
        <v>MO–2</v>
      </c>
      <c r="D102" s="106" t="str">
        <f t="shared" si="14"/>
        <v>TINDJASSE</v>
      </c>
      <c r="E102" s="106" t="str">
        <f t="shared" si="15"/>
        <v>KONI</v>
      </c>
      <c r="F102" s="106" t="str">
        <f>IFERROR(VLOOKUP(5,Tableau2[],8,FALSE),"")</f>
        <v>EPP KONI</v>
      </c>
      <c r="G102" s="106" t="str">
        <f t="shared" si="16"/>
        <v>ETAT</v>
      </c>
      <c r="H102" s="117">
        <f>IF(F102="","",Synt_jr_compta!$A$19)</f>
        <v>45302</v>
      </c>
      <c r="I102" s="111">
        <f>'Saisie repas'!AE29</f>
        <v>0</v>
      </c>
      <c r="J102" s="111">
        <f>'Saisie repas'!AF29</f>
        <v>0</v>
      </c>
      <c r="K102" s="110">
        <f t="shared" si="17"/>
        <v>0</v>
      </c>
      <c r="L102" s="111">
        <f>'Saisie repas'!$AG$30</f>
        <v>115</v>
      </c>
      <c r="M102" s="110">
        <f t="shared" si="20"/>
        <v>0</v>
      </c>
      <c r="N102" s="111">
        <f>'Saisie repas'!AH29</f>
        <v>0</v>
      </c>
      <c r="O102" s="111">
        <f>'Saisie repas'!AI29</f>
        <v>0</v>
      </c>
      <c r="P102" s="110">
        <f t="shared" si="18"/>
        <v>0</v>
      </c>
      <c r="Q102" s="111">
        <f>'Saisie repas'!$AJ$30</f>
        <v>115</v>
      </c>
      <c r="R102" s="110">
        <f t="shared" si="21"/>
        <v>0</v>
      </c>
      <c r="S102" s="112">
        <f t="shared" si="19"/>
        <v>0</v>
      </c>
    </row>
    <row r="103" spans="1:19" x14ac:dyDescent="0.25">
      <c r="A103" s="106" t="str">
        <f t="shared" si="11"/>
        <v>CENTRALE</v>
      </c>
      <c r="B103" s="106" t="str">
        <f t="shared" si="12"/>
        <v>MO</v>
      </c>
      <c r="C103" s="106" t="str">
        <f t="shared" si="13"/>
        <v>MO–2</v>
      </c>
      <c r="D103" s="106" t="str">
        <f t="shared" si="14"/>
        <v>TINDJASSE</v>
      </c>
      <c r="E103" s="106" t="str">
        <f t="shared" si="15"/>
        <v>KONI</v>
      </c>
      <c r="F103" s="106" t="str">
        <f>IFERROR(VLOOKUP(5,Tableau2[],8,FALSE),"")</f>
        <v>EPP KONI</v>
      </c>
      <c r="G103" s="106" t="str">
        <f t="shared" si="16"/>
        <v>ETAT</v>
      </c>
      <c r="H103" s="117">
        <f>IF(F103="","",Synt_jr_compta!$A$21)</f>
        <v>45303</v>
      </c>
      <c r="I103" s="111">
        <f>'Saisie repas'!AE32</f>
        <v>0</v>
      </c>
      <c r="J103" s="111">
        <f>'Saisie repas'!AF32</f>
        <v>0</v>
      </c>
      <c r="K103" s="110">
        <f t="shared" si="17"/>
        <v>0</v>
      </c>
      <c r="L103" s="111">
        <f>'Saisie repas'!$AG$33</f>
        <v>115</v>
      </c>
      <c r="M103" s="110">
        <f t="shared" si="20"/>
        <v>0</v>
      </c>
      <c r="N103" s="111">
        <f>'Saisie repas'!AH32</f>
        <v>0</v>
      </c>
      <c r="O103" s="111">
        <f>'Saisie repas'!AI32</f>
        <v>0</v>
      </c>
      <c r="P103" s="110">
        <f t="shared" si="18"/>
        <v>0</v>
      </c>
      <c r="Q103" s="111">
        <f>'Saisie repas'!$AJ$33</f>
        <v>115</v>
      </c>
      <c r="R103" s="110">
        <f t="shared" si="21"/>
        <v>0</v>
      </c>
      <c r="S103" s="112">
        <f t="shared" si="19"/>
        <v>0</v>
      </c>
    </row>
    <row r="104" spans="1:19" x14ac:dyDescent="0.25">
      <c r="A104" s="106" t="str">
        <f t="shared" si="11"/>
        <v>CENTRALE</v>
      </c>
      <c r="B104" s="106" t="str">
        <f t="shared" si="12"/>
        <v>MO</v>
      </c>
      <c r="C104" s="106" t="str">
        <f t="shared" si="13"/>
        <v>MO–2</v>
      </c>
      <c r="D104" s="106" t="str">
        <f t="shared" si="14"/>
        <v>TINDJASSE</v>
      </c>
      <c r="E104" s="106" t="str">
        <f t="shared" si="15"/>
        <v>KONI</v>
      </c>
      <c r="F104" s="106" t="str">
        <f>IFERROR(VLOOKUP(5,Tableau2[],8,FALSE),"")</f>
        <v>EPP KONI</v>
      </c>
      <c r="G104" s="106" t="str">
        <f t="shared" si="16"/>
        <v>ETAT</v>
      </c>
      <c r="H104" s="117">
        <f>IF(F104="","",Synt_jr_compta!$A$23)</f>
        <v>45306</v>
      </c>
      <c r="I104" s="111">
        <f>'Saisie repas'!AE35</f>
        <v>0</v>
      </c>
      <c r="J104" s="111">
        <f>'Saisie repas'!AF35</f>
        <v>0</v>
      </c>
      <c r="K104" s="110">
        <f t="shared" si="17"/>
        <v>0</v>
      </c>
      <c r="L104" s="111">
        <f>'Saisie repas'!$AG$36</f>
        <v>115</v>
      </c>
      <c r="M104" s="110">
        <f t="shared" si="20"/>
        <v>0</v>
      </c>
      <c r="N104" s="111">
        <f>'Saisie repas'!AH35</f>
        <v>0</v>
      </c>
      <c r="O104" s="111">
        <f>'Saisie repas'!AI35</f>
        <v>0</v>
      </c>
      <c r="P104" s="110">
        <f t="shared" si="18"/>
        <v>0</v>
      </c>
      <c r="Q104" s="111">
        <f>'Saisie repas'!$AJ$36</f>
        <v>115</v>
      </c>
      <c r="R104" s="110">
        <f t="shared" si="21"/>
        <v>0</v>
      </c>
      <c r="S104" s="112">
        <f t="shared" si="19"/>
        <v>0</v>
      </c>
    </row>
    <row r="105" spans="1:19" x14ac:dyDescent="0.25">
      <c r="A105" s="106" t="str">
        <f t="shared" si="11"/>
        <v>CENTRALE</v>
      </c>
      <c r="B105" s="106" t="str">
        <f t="shared" si="12"/>
        <v>MO</v>
      </c>
      <c r="C105" s="106" t="str">
        <f t="shared" si="13"/>
        <v>MO–2</v>
      </c>
      <c r="D105" s="106" t="str">
        <f t="shared" si="14"/>
        <v>TINDJASSE</v>
      </c>
      <c r="E105" s="106" t="str">
        <f t="shared" si="15"/>
        <v>KONI</v>
      </c>
      <c r="F105" s="106" t="str">
        <f>IFERROR(VLOOKUP(5,Tableau2[],8,FALSE),"")</f>
        <v>EPP KONI</v>
      </c>
      <c r="G105" s="106" t="str">
        <f t="shared" si="16"/>
        <v>ETAT</v>
      </c>
      <c r="H105" s="117">
        <f>IF(F105="","",Synt_jr_compta!$A$25)</f>
        <v>45307</v>
      </c>
      <c r="I105" s="111">
        <f>'Saisie repas'!AE38</f>
        <v>0</v>
      </c>
      <c r="J105" s="111">
        <f>'Saisie repas'!AF38</f>
        <v>0</v>
      </c>
      <c r="K105" s="110">
        <f t="shared" si="17"/>
        <v>0</v>
      </c>
      <c r="L105" s="111">
        <f>'Saisie repas'!$AG$39</f>
        <v>115</v>
      </c>
      <c r="M105" s="110">
        <f t="shared" si="20"/>
        <v>0</v>
      </c>
      <c r="N105" s="111">
        <f>'Saisie repas'!AH38</f>
        <v>0</v>
      </c>
      <c r="O105" s="111">
        <f>'Saisie repas'!AI38</f>
        <v>0</v>
      </c>
      <c r="P105" s="110">
        <f t="shared" si="18"/>
        <v>0</v>
      </c>
      <c r="Q105" s="111">
        <f>'Saisie repas'!$AJ$39</f>
        <v>115</v>
      </c>
      <c r="R105" s="110">
        <f t="shared" si="21"/>
        <v>0</v>
      </c>
      <c r="S105" s="112">
        <f t="shared" si="19"/>
        <v>0</v>
      </c>
    </row>
    <row r="106" spans="1:19" x14ac:dyDescent="0.25">
      <c r="A106" s="106" t="str">
        <f t="shared" si="11"/>
        <v>CENTRALE</v>
      </c>
      <c r="B106" s="106" t="str">
        <f t="shared" si="12"/>
        <v>MO</v>
      </c>
      <c r="C106" s="106" t="str">
        <f t="shared" si="13"/>
        <v>MO–2</v>
      </c>
      <c r="D106" s="106" t="str">
        <f t="shared" si="14"/>
        <v>TINDJASSE</v>
      </c>
      <c r="E106" s="106" t="str">
        <f t="shared" si="15"/>
        <v>KONI</v>
      </c>
      <c r="F106" s="106" t="str">
        <f>IFERROR(VLOOKUP(5,Tableau2[],8,FALSE),"")</f>
        <v>EPP KONI</v>
      </c>
      <c r="G106" s="106" t="str">
        <f t="shared" si="16"/>
        <v>ETAT</v>
      </c>
      <c r="H106" s="117">
        <f>IF(F106="","",Synt_jr_compta!$A$27)</f>
        <v>45308</v>
      </c>
      <c r="I106" s="111">
        <f>'Saisie repas'!AE41</f>
        <v>0</v>
      </c>
      <c r="J106" s="111">
        <f>'Saisie repas'!AF41</f>
        <v>0</v>
      </c>
      <c r="K106" s="110">
        <f t="shared" si="17"/>
        <v>0</v>
      </c>
      <c r="L106" s="111">
        <f>'Saisie repas'!$AG$42</f>
        <v>115</v>
      </c>
      <c r="M106" s="110">
        <f t="shared" si="20"/>
        <v>0</v>
      </c>
      <c r="N106" s="111">
        <f>'Saisie repas'!AH41</f>
        <v>0</v>
      </c>
      <c r="O106" s="111">
        <f>'Saisie repas'!AI41</f>
        <v>0</v>
      </c>
      <c r="P106" s="110">
        <f t="shared" si="18"/>
        <v>0</v>
      </c>
      <c r="Q106" s="111">
        <f>'Saisie repas'!$AJ$42</f>
        <v>115</v>
      </c>
      <c r="R106" s="110">
        <f t="shared" si="21"/>
        <v>0</v>
      </c>
      <c r="S106" s="112">
        <f t="shared" si="19"/>
        <v>0</v>
      </c>
    </row>
    <row r="107" spans="1:19" x14ac:dyDescent="0.25">
      <c r="A107" s="106" t="str">
        <f t="shared" si="11"/>
        <v>CENTRALE</v>
      </c>
      <c r="B107" s="106" t="str">
        <f t="shared" si="12"/>
        <v>MO</v>
      </c>
      <c r="C107" s="106" t="str">
        <f t="shared" si="13"/>
        <v>MO–2</v>
      </c>
      <c r="D107" s="106" t="str">
        <f t="shared" si="14"/>
        <v>TINDJASSE</v>
      </c>
      <c r="E107" s="106" t="str">
        <f t="shared" si="15"/>
        <v>KONI</v>
      </c>
      <c r="F107" s="106" t="str">
        <f>IFERROR(VLOOKUP(5,Tableau2[],8,FALSE),"")</f>
        <v>EPP KONI</v>
      </c>
      <c r="G107" s="106" t="str">
        <f t="shared" si="16"/>
        <v>ETAT</v>
      </c>
      <c r="H107" s="117">
        <f>IF(F107="","",Synt_jr_compta!$A$29)</f>
        <v>45309</v>
      </c>
      <c r="I107" s="111">
        <f>'Saisie repas'!AE44</f>
        <v>0</v>
      </c>
      <c r="J107" s="111">
        <f>'Saisie repas'!AF44</f>
        <v>0</v>
      </c>
      <c r="K107" s="110">
        <f t="shared" si="17"/>
        <v>0</v>
      </c>
      <c r="L107" s="111">
        <f>'Saisie repas'!$AG$45</f>
        <v>115</v>
      </c>
      <c r="M107" s="110">
        <f t="shared" si="20"/>
        <v>0</v>
      </c>
      <c r="N107" s="111">
        <f>'Saisie repas'!AH44</f>
        <v>0</v>
      </c>
      <c r="O107" s="111">
        <f>'Saisie repas'!AI44</f>
        <v>0</v>
      </c>
      <c r="P107" s="110">
        <f t="shared" si="18"/>
        <v>0</v>
      </c>
      <c r="Q107" s="111">
        <f>'Saisie repas'!$AJ$45</f>
        <v>115</v>
      </c>
      <c r="R107" s="110">
        <f t="shared" si="21"/>
        <v>0</v>
      </c>
      <c r="S107" s="112">
        <f t="shared" si="19"/>
        <v>0</v>
      </c>
    </row>
    <row r="108" spans="1:19" x14ac:dyDescent="0.25">
      <c r="A108" s="106" t="str">
        <f t="shared" si="11"/>
        <v>CENTRALE</v>
      </c>
      <c r="B108" s="106" t="str">
        <f t="shared" si="12"/>
        <v>MO</v>
      </c>
      <c r="C108" s="106" t="str">
        <f t="shared" si="13"/>
        <v>MO–2</v>
      </c>
      <c r="D108" s="106" t="str">
        <f t="shared" si="14"/>
        <v>TINDJASSE</v>
      </c>
      <c r="E108" s="106" t="str">
        <f t="shared" si="15"/>
        <v>KONI</v>
      </c>
      <c r="F108" s="106" t="str">
        <f>IFERROR(VLOOKUP(5,Tableau2[],8,FALSE),"")</f>
        <v>EPP KONI</v>
      </c>
      <c r="G108" s="106" t="str">
        <f t="shared" si="16"/>
        <v>ETAT</v>
      </c>
      <c r="H108" s="117">
        <f>IF(F108="","",Synt_jr_compta!$A$31)</f>
        <v>45310</v>
      </c>
      <c r="I108" s="111">
        <f>'Saisie repas'!AE47</f>
        <v>0</v>
      </c>
      <c r="J108" s="111">
        <f>'Saisie repas'!AF47</f>
        <v>0</v>
      </c>
      <c r="K108" s="110">
        <f t="shared" si="17"/>
        <v>0</v>
      </c>
      <c r="L108" s="111">
        <f>'Saisie repas'!$AG$48</f>
        <v>115</v>
      </c>
      <c r="M108" s="110">
        <f t="shared" si="20"/>
        <v>0</v>
      </c>
      <c r="N108" s="111">
        <f>'Saisie repas'!AH47</f>
        <v>0</v>
      </c>
      <c r="O108" s="111">
        <f>'Saisie repas'!AI47</f>
        <v>0</v>
      </c>
      <c r="P108" s="110">
        <f t="shared" si="18"/>
        <v>0</v>
      </c>
      <c r="Q108" s="111">
        <f>'Saisie repas'!$AJ$48</f>
        <v>115</v>
      </c>
      <c r="R108" s="110">
        <f t="shared" si="21"/>
        <v>0</v>
      </c>
      <c r="S108" s="112">
        <f t="shared" si="19"/>
        <v>0</v>
      </c>
    </row>
    <row r="109" spans="1:19" x14ac:dyDescent="0.25">
      <c r="A109" s="106" t="str">
        <f t="shared" si="11"/>
        <v>CENTRALE</v>
      </c>
      <c r="B109" s="106" t="str">
        <f t="shared" si="12"/>
        <v>MO</v>
      </c>
      <c r="C109" s="106" t="str">
        <f t="shared" si="13"/>
        <v>MO–2</v>
      </c>
      <c r="D109" s="106" t="str">
        <f t="shared" si="14"/>
        <v>TINDJASSE</v>
      </c>
      <c r="E109" s="106" t="str">
        <f t="shared" si="15"/>
        <v>KONI</v>
      </c>
      <c r="F109" s="106" t="str">
        <f>IFERROR(VLOOKUP(5,Tableau2[],8,FALSE),"")</f>
        <v>EPP KONI</v>
      </c>
      <c r="G109" s="106" t="str">
        <f t="shared" si="16"/>
        <v>ETAT</v>
      </c>
      <c r="H109" s="117">
        <f>IF(F109="","",Synt_jr_compta!$A$33)</f>
        <v>45313</v>
      </c>
      <c r="I109" s="111">
        <f>'Saisie repas'!AE50</f>
        <v>0</v>
      </c>
      <c r="J109" s="111">
        <f>'Saisie repas'!AF50</f>
        <v>0</v>
      </c>
      <c r="K109" s="110">
        <f t="shared" si="17"/>
        <v>0</v>
      </c>
      <c r="L109" s="111">
        <f>'Saisie repas'!$AG$51</f>
        <v>115</v>
      </c>
      <c r="M109" s="110">
        <f t="shared" si="20"/>
        <v>0</v>
      </c>
      <c r="N109" s="111">
        <f>'Saisie repas'!AH50</f>
        <v>0</v>
      </c>
      <c r="O109" s="111">
        <f>'Saisie repas'!AI50</f>
        <v>0</v>
      </c>
      <c r="P109" s="110">
        <f t="shared" si="18"/>
        <v>0</v>
      </c>
      <c r="Q109" s="111">
        <f>'Saisie repas'!$AJ$51</f>
        <v>115</v>
      </c>
      <c r="R109" s="110">
        <f t="shared" si="21"/>
        <v>0</v>
      </c>
      <c r="S109" s="112">
        <f t="shared" si="19"/>
        <v>0</v>
      </c>
    </row>
    <row r="110" spans="1:19" x14ac:dyDescent="0.25">
      <c r="A110" s="106" t="str">
        <f t="shared" si="11"/>
        <v>CENTRALE</v>
      </c>
      <c r="B110" s="106" t="str">
        <f t="shared" si="12"/>
        <v>MO</v>
      </c>
      <c r="C110" s="106" t="str">
        <f t="shared" si="13"/>
        <v>MO–2</v>
      </c>
      <c r="D110" s="106" t="str">
        <f t="shared" si="14"/>
        <v>TINDJASSE</v>
      </c>
      <c r="E110" s="106" t="str">
        <f t="shared" si="15"/>
        <v>KONI</v>
      </c>
      <c r="F110" s="106" t="str">
        <f>IFERROR(VLOOKUP(5,Tableau2[],8,FALSE),"")</f>
        <v>EPP KONI</v>
      </c>
      <c r="G110" s="106" t="str">
        <f t="shared" si="16"/>
        <v>ETAT</v>
      </c>
      <c r="H110" s="117">
        <f>IF(F110="","",Synt_jr_compta!$A$35)</f>
        <v>45314</v>
      </c>
      <c r="I110" s="111">
        <f>'Saisie repas'!AE53</f>
        <v>0</v>
      </c>
      <c r="J110" s="111">
        <f>'Saisie repas'!AF53</f>
        <v>0</v>
      </c>
      <c r="K110" s="110">
        <f t="shared" si="17"/>
        <v>0</v>
      </c>
      <c r="L110" s="111">
        <f>'Saisie repas'!$AG$54</f>
        <v>115</v>
      </c>
      <c r="M110" s="110">
        <f t="shared" si="20"/>
        <v>0</v>
      </c>
      <c r="N110" s="111">
        <f>'Saisie repas'!AH53</f>
        <v>0</v>
      </c>
      <c r="O110" s="111">
        <f>'Saisie repas'!AI53</f>
        <v>0</v>
      </c>
      <c r="P110" s="110">
        <f t="shared" si="18"/>
        <v>0</v>
      </c>
      <c r="Q110" s="111">
        <f>'Saisie repas'!$AJ$54</f>
        <v>115</v>
      </c>
      <c r="R110" s="110">
        <f t="shared" si="21"/>
        <v>0</v>
      </c>
      <c r="S110" s="112">
        <f t="shared" si="19"/>
        <v>0</v>
      </c>
    </row>
    <row r="111" spans="1:19" x14ac:dyDescent="0.25">
      <c r="A111" s="106" t="str">
        <f t="shared" si="11"/>
        <v>CENTRALE</v>
      </c>
      <c r="B111" s="106" t="str">
        <f t="shared" si="12"/>
        <v>MO</v>
      </c>
      <c r="C111" s="106" t="str">
        <f t="shared" si="13"/>
        <v>MO–2</v>
      </c>
      <c r="D111" s="106" t="str">
        <f t="shared" si="14"/>
        <v>TINDJASSE</v>
      </c>
      <c r="E111" s="106" t="str">
        <f t="shared" si="15"/>
        <v>KONI</v>
      </c>
      <c r="F111" s="106" t="str">
        <f>IFERROR(VLOOKUP(5,Tableau2[],8,FALSE),"")</f>
        <v>EPP KONI</v>
      </c>
      <c r="G111" s="106" t="str">
        <f t="shared" si="16"/>
        <v>ETAT</v>
      </c>
      <c r="H111" s="117">
        <f>IF(F111="","",Synt_jr_compta!$A$37)</f>
        <v>45315</v>
      </c>
      <c r="I111" s="111">
        <f>'Saisie repas'!AE56</f>
        <v>0</v>
      </c>
      <c r="J111" s="111">
        <f>'Saisie repas'!AF56</f>
        <v>0</v>
      </c>
      <c r="K111" s="110">
        <f t="shared" si="17"/>
        <v>0</v>
      </c>
      <c r="L111" s="111">
        <f>'Saisie repas'!$AG$57</f>
        <v>115</v>
      </c>
      <c r="M111" s="110">
        <f t="shared" si="20"/>
        <v>0</v>
      </c>
      <c r="N111" s="111">
        <f>'Saisie repas'!AH56</f>
        <v>0</v>
      </c>
      <c r="O111" s="111">
        <f>'Saisie repas'!AI56</f>
        <v>0</v>
      </c>
      <c r="P111" s="110">
        <f t="shared" si="18"/>
        <v>0</v>
      </c>
      <c r="Q111" s="111">
        <f>'Saisie repas'!$AJ$57</f>
        <v>115</v>
      </c>
      <c r="R111" s="110">
        <f t="shared" si="21"/>
        <v>0</v>
      </c>
      <c r="S111" s="112">
        <f t="shared" si="19"/>
        <v>0</v>
      </c>
    </row>
    <row r="112" spans="1:19" x14ac:dyDescent="0.25">
      <c r="A112" s="106" t="str">
        <f t="shared" si="11"/>
        <v>CENTRALE</v>
      </c>
      <c r="B112" s="106" t="str">
        <f t="shared" si="12"/>
        <v>MO</v>
      </c>
      <c r="C112" s="106" t="str">
        <f t="shared" si="13"/>
        <v>MO–2</v>
      </c>
      <c r="D112" s="106" t="str">
        <f t="shared" si="14"/>
        <v>TINDJASSE</v>
      </c>
      <c r="E112" s="106" t="str">
        <f t="shared" si="15"/>
        <v>KONI</v>
      </c>
      <c r="F112" s="106" t="str">
        <f>IFERROR(VLOOKUP(5,Tableau2[],8,FALSE),"")</f>
        <v>EPP KONI</v>
      </c>
      <c r="G112" s="106" t="str">
        <f t="shared" si="16"/>
        <v>ETAT</v>
      </c>
      <c r="H112" s="117">
        <f>IF(F112="","",Synt_jr_compta!$A$39)</f>
        <v>45316</v>
      </c>
      <c r="I112" s="111">
        <f>'Saisie repas'!AE59</f>
        <v>0</v>
      </c>
      <c r="J112" s="111">
        <f>'Saisie repas'!AF59</f>
        <v>0</v>
      </c>
      <c r="K112" s="110">
        <f t="shared" si="17"/>
        <v>0</v>
      </c>
      <c r="L112" s="111">
        <f>'Saisie repas'!$AG$60</f>
        <v>115</v>
      </c>
      <c r="M112" s="110">
        <f t="shared" si="20"/>
        <v>0</v>
      </c>
      <c r="N112" s="111">
        <f>'Saisie repas'!AH59</f>
        <v>0</v>
      </c>
      <c r="O112" s="111">
        <f>'Saisie repas'!AI59</f>
        <v>0</v>
      </c>
      <c r="P112" s="110">
        <f t="shared" si="18"/>
        <v>0</v>
      </c>
      <c r="Q112" s="111">
        <f>'Saisie repas'!$AJ$60</f>
        <v>115</v>
      </c>
      <c r="R112" s="110">
        <f t="shared" si="21"/>
        <v>0</v>
      </c>
      <c r="S112" s="112">
        <f t="shared" si="19"/>
        <v>0</v>
      </c>
    </row>
    <row r="113" spans="1:19" x14ac:dyDescent="0.25">
      <c r="A113" s="106" t="str">
        <f t="shared" si="11"/>
        <v>CENTRALE</v>
      </c>
      <c r="B113" s="106" t="str">
        <f t="shared" si="12"/>
        <v>MO</v>
      </c>
      <c r="C113" s="106" t="str">
        <f t="shared" si="13"/>
        <v>MO–2</v>
      </c>
      <c r="D113" s="106" t="str">
        <f t="shared" si="14"/>
        <v>TINDJASSE</v>
      </c>
      <c r="E113" s="106" t="str">
        <f t="shared" si="15"/>
        <v>KONI</v>
      </c>
      <c r="F113" s="106" t="str">
        <f>IFERROR(VLOOKUP(5,Tableau2[],8,FALSE),"")</f>
        <v>EPP KONI</v>
      </c>
      <c r="G113" s="106" t="str">
        <f t="shared" si="16"/>
        <v>ETAT</v>
      </c>
      <c r="H113" s="117">
        <f>IF(F113="","",Synt_jr_compta!$A$41)</f>
        <v>45317</v>
      </c>
      <c r="I113" s="111">
        <f>'Saisie repas'!AE62</f>
        <v>0</v>
      </c>
      <c r="J113" s="111">
        <f>'Saisie repas'!AF62</f>
        <v>0</v>
      </c>
      <c r="K113" s="110">
        <f t="shared" si="17"/>
        <v>0</v>
      </c>
      <c r="L113" s="111">
        <f>'Saisie repas'!$AG$63</f>
        <v>115</v>
      </c>
      <c r="M113" s="110">
        <f t="shared" si="20"/>
        <v>0</v>
      </c>
      <c r="N113" s="111">
        <f>'Saisie repas'!AH62</f>
        <v>0</v>
      </c>
      <c r="O113" s="111">
        <f>'Saisie repas'!AI62</f>
        <v>0</v>
      </c>
      <c r="P113" s="110">
        <f t="shared" si="18"/>
        <v>0</v>
      </c>
      <c r="Q113" s="111">
        <f>'Saisie repas'!$AJ$63</f>
        <v>115</v>
      </c>
      <c r="R113" s="110">
        <f t="shared" si="21"/>
        <v>0</v>
      </c>
      <c r="S113" s="112">
        <f t="shared" si="19"/>
        <v>0</v>
      </c>
    </row>
    <row r="114" spans="1:19" x14ac:dyDescent="0.25">
      <c r="A114" s="106" t="str">
        <f t="shared" si="11"/>
        <v>CENTRALE</v>
      </c>
      <c r="B114" s="106" t="str">
        <f t="shared" si="12"/>
        <v>MO</v>
      </c>
      <c r="C114" s="106" t="str">
        <f t="shared" si="13"/>
        <v>MO–2</v>
      </c>
      <c r="D114" s="106" t="str">
        <f t="shared" si="14"/>
        <v>TINDJASSE</v>
      </c>
      <c r="E114" s="106" t="str">
        <f t="shared" si="15"/>
        <v>KONI</v>
      </c>
      <c r="F114" s="106" t="str">
        <f>IFERROR(VLOOKUP(5,Tableau2[],8,FALSE),"")</f>
        <v>EPP KONI</v>
      </c>
      <c r="G114" s="106" t="str">
        <f t="shared" si="16"/>
        <v>ETAT</v>
      </c>
      <c r="H114" s="117">
        <f>IF(F114="","",Synt_jr_compta!$A$43)</f>
        <v>45320</v>
      </c>
      <c r="I114" s="111">
        <f>'Saisie repas'!AE65</f>
        <v>0</v>
      </c>
      <c r="J114" s="111">
        <f>'Saisie repas'!AF65</f>
        <v>0</v>
      </c>
      <c r="K114" s="110">
        <f t="shared" si="17"/>
        <v>0</v>
      </c>
      <c r="L114" s="111">
        <f>'Saisie repas'!$AG$66</f>
        <v>115</v>
      </c>
      <c r="M114" s="110">
        <f t="shared" si="20"/>
        <v>0</v>
      </c>
      <c r="N114" s="111">
        <f>'Saisie repas'!AH65</f>
        <v>0</v>
      </c>
      <c r="O114" s="111">
        <f>'Saisie repas'!AI65</f>
        <v>0</v>
      </c>
      <c r="P114" s="110">
        <f t="shared" si="18"/>
        <v>0</v>
      </c>
      <c r="Q114" s="111">
        <f>'Saisie repas'!$AJ$66</f>
        <v>115</v>
      </c>
      <c r="R114" s="110">
        <f t="shared" si="21"/>
        <v>0</v>
      </c>
      <c r="S114" s="112">
        <f t="shared" si="19"/>
        <v>0</v>
      </c>
    </row>
    <row r="115" spans="1:19" x14ac:dyDescent="0.25">
      <c r="A115" s="106" t="str">
        <f t="shared" si="11"/>
        <v>CENTRALE</v>
      </c>
      <c r="B115" s="106" t="str">
        <f t="shared" si="12"/>
        <v>MO</v>
      </c>
      <c r="C115" s="106" t="str">
        <f t="shared" si="13"/>
        <v>MO–2</v>
      </c>
      <c r="D115" s="106" t="str">
        <f t="shared" si="14"/>
        <v>TINDJASSE</v>
      </c>
      <c r="E115" s="106" t="str">
        <f t="shared" si="15"/>
        <v>KONI</v>
      </c>
      <c r="F115" s="106" t="str">
        <f>IFERROR(VLOOKUP(5,Tableau2[],8,FALSE),"")</f>
        <v>EPP KONI</v>
      </c>
      <c r="G115" s="106" t="str">
        <f t="shared" si="16"/>
        <v>ETAT</v>
      </c>
      <c r="H115" s="117">
        <f>IF(F115="","",Synt_jr_compta!$A$45)</f>
        <v>45321</v>
      </c>
      <c r="I115" s="111">
        <f>'Saisie repas'!AE68</f>
        <v>0</v>
      </c>
      <c r="J115" s="111">
        <f>'Saisie repas'!AF68</f>
        <v>0</v>
      </c>
      <c r="K115" s="110">
        <f t="shared" si="17"/>
        <v>0</v>
      </c>
      <c r="L115" s="111">
        <f>'Saisie repas'!$AG$69</f>
        <v>115</v>
      </c>
      <c r="M115" s="110">
        <f t="shared" si="20"/>
        <v>0</v>
      </c>
      <c r="N115" s="111">
        <f>'Saisie repas'!AH68</f>
        <v>0</v>
      </c>
      <c r="O115" s="111">
        <f>'Saisie repas'!AI68</f>
        <v>0</v>
      </c>
      <c r="P115" s="110">
        <f t="shared" si="18"/>
        <v>0</v>
      </c>
      <c r="Q115" s="111">
        <f>'Saisie repas'!$AJ$69</f>
        <v>115</v>
      </c>
      <c r="R115" s="110">
        <f t="shared" si="21"/>
        <v>0</v>
      </c>
      <c r="S115" s="112">
        <f t="shared" si="19"/>
        <v>0</v>
      </c>
    </row>
    <row r="116" spans="1:19" x14ac:dyDescent="0.25">
      <c r="A116" s="106" t="str">
        <f t="shared" si="11"/>
        <v>CENTRALE</v>
      </c>
      <c r="B116" s="106" t="str">
        <f t="shared" si="12"/>
        <v>MO</v>
      </c>
      <c r="C116" s="106" t="str">
        <f t="shared" si="13"/>
        <v>MO–2</v>
      </c>
      <c r="D116" s="106" t="str">
        <f t="shared" si="14"/>
        <v>TINDJASSE</v>
      </c>
      <c r="E116" s="106" t="str">
        <f t="shared" si="15"/>
        <v>KONI</v>
      </c>
      <c r="F116" s="106" t="str">
        <f>IFERROR(VLOOKUP(5,Tableau2[],8,FALSE),"")</f>
        <v>EPP KONI</v>
      </c>
      <c r="G116" s="106" t="str">
        <f t="shared" si="16"/>
        <v>ETAT</v>
      </c>
      <c r="H116" s="117">
        <f>IF(F116="","",Synt_jr_compta!$A$47)</f>
        <v>45322</v>
      </c>
      <c r="I116" s="111">
        <f>'Saisie repas'!AE71</f>
        <v>0</v>
      </c>
      <c r="J116" s="111">
        <f>'Saisie repas'!AF71</f>
        <v>0</v>
      </c>
      <c r="K116" s="110">
        <f t="shared" si="17"/>
        <v>0</v>
      </c>
      <c r="L116" s="111">
        <f>'Saisie repas'!$AG$72</f>
        <v>115</v>
      </c>
      <c r="M116" s="110">
        <f t="shared" si="20"/>
        <v>0</v>
      </c>
      <c r="N116" s="111">
        <f>'Saisie repas'!AH71</f>
        <v>0</v>
      </c>
      <c r="O116" s="111">
        <f>'Saisie repas'!AI71</f>
        <v>0</v>
      </c>
      <c r="P116" s="110">
        <f t="shared" si="18"/>
        <v>0</v>
      </c>
      <c r="Q116" s="111">
        <f>'Saisie repas'!$AJ$72</f>
        <v>115</v>
      </c>
      <c r="R116" s="110">
        <f t="shared" si="21"/>
        <v>0</v>
      </c>
      <c r="S116" s="112">
        <f t="shared" si="19"/>
        <v>0</v>
      </c>
    </row>
    <row r="117" spans="1:19" x14ac:dyDescent="0.25">
      <c r="A117" s="106" t="str">
        <f t="shared" si="11"/>
        <v>CENTRALE</v>
      </c>
      <c r="B117" s="106" t="str">
        <f t="shared" si="12"/>
        <v>MO</v>
      </c>
      <c r="C117" s="106" t="str">
        <f t="shared" si="13"/>
        <v>MO–2</v>
      </c>
      <c r="D117" s="106" t="str">
        <f t="shared" si="14"/>
        <v>TINDJASSE</v>
      </c>
      <c r="E117" s="106" t="str">
        <f t="shared" si="15"/>
        <v>KONI</v>
      </c>
      <c r="F117" s="106" t="str">
        <f>IFERROR(VLOOKUP(5,Tableau2[],8,FALSE),"")</f>
        <v>EPP KONI</v>
      </c>
      <c r="G117" s="106" t="str">
        <f t="shared" si="16"/>
        <v>ETAT</v>
      </c>
      <c r="H117" s="117" t="str">
        <f>IF(F117="","",Synt_jr_compta!$A$49)</f>
        <v/>
      </c>
      <c r="I117" s="111">
        <f>'Saisie repas'!AE74</f>
        <v>0</v>
      </c>
      <c r="J117" s="111">
        <f>'Saisie repas'!AF74</f>
        <v>0</v>
      </c>
      <c r="K117" s="110">
        <f t="shared" si="17"/>
        <v>0</v>
      </c>
      <c r="L117" s="111">
        <f>'Saisie repas'!$AG$75</f>
        <v>115</v>
      </c>
      <c r="M117" s="110">
        <f t="shared" si="20"/>
        <v>0</v>
      </c>
      <c r="N117" s="111">
        <f>'Saisie repas'!AH74</f>
        <v>0</v>
      </c>
      <c r="O117" s="111">
        <f>'Saisie repas'!AI74</f>
        <v>0</v>
      </c>
      <c r="P117" s="110">
        <f t="shared" si="18"/>
        <v>0</v>
      </c>
      <c r="Q117" s="111">
        <f>'Saisie repas'!$AJ$75</f>
        <v>115</v>
      </c>
      <c r="R117" s="110">
        <f t="shared" si="21"/>
        <v>0</v>
      </c>
      <c r="S117" s="112">
        <f t="shared" si="19"/>
        <v>0</v>
      </c>
    </row>
    <row r="118" spans="1:19" x14ac:dyDescent="0.25">
      <c r="A118" s="106" t="str">
        <f t="shared" si="11"/>
        <v>CENTRALE</v>
      </c>
      <c r="B118" s="106" t="str">
        <f t="shared" si="12"/>
        <v>MO</v>
      </c>
      <c r="C118" s="106" t="str">
        <f t="shared" si="13"/>
        <v>MO–2</v>
      </c>
      <c r="D118" s="106" t="str">
        <f t="shared" si="14"/>
        <v>TINDJASSE</v>
      </c>
      <c r="E118" s="106" t="str">
        <f t="shared" si="15"/>
        <v>NABOU</v>
      </c>
      <c r="F118" s="106" t="str">
        <f>IFERROR(VLOOKUP(6,Tableau2[],8,FALSE),"")</f>
        <v>EPP NABOU</v>
      </c>
      <c r="G118" s="106" t="str">
        <f t="shared" si="16"/>
        <v>ETAT</v>
      </c>
      <c r="H118" s="117">
        <f>IF(F118="","",Synt_jr_compta!$A$5)</f>
        <v>45293</v>
      </c>
      <c r="I118" s="111">
        <f>'Saisie repas'!AL8</f>
        <v>0</v>
      </c>
      <c r="J118" s="111">
        <f>'Saisie repas'!AM8</f>
        <v>0</v>
      </c>
      <c r="K118" s="110">
        <f t="shared" si="17"/>
        <v>0</v>
      </c>
      <c r="L118" s="111">
        <f>'Saisie repas'!$AN$9</f>
        <v>115</v>
      </c>
      <c r="M118" s="110">
        <f t="shared" si="20"/>
        <v>0</v>
      </c>
      <c r="N118" s="111">
        <f>'Saisie repas'!AO8</f>
        <v>0</v>
      </c>
      <c r="O118" s="111">
        <f>'Saisie repas'!AP8</f>
        <v>0</v>
      </c>
      <c r="P118" s="110">
        <f t="shared" si="18"/>
        <v>0</v>
      </c>
      <c r="Q118" s="111">
        <f>'Saisie repas'!$AQ$9</f>
        <v>115</v>
      </c>
      <c r="R118" s="110">
        <f t="shared" si="21"/>
        <v>0</v>
      </c>
      <c r="S118" s="112">
        <f t="shared" si="19"/>
        <v>0</v>
      </c>
    </row>
    <row r="119" spans="1:19" x14ac:dyDescent="0.25">
      <c r="A119" s="106" t="str">
        <f t="shared" si="11"/>
        <v>CENTRALE</v>
      </c>
      <c r="B119" s="106" t="str">
        <f t="shared" si="12"/>
        <v>MO</v>
      </c>
      <c r="C119" s="106" t="str">
        <f t="shared" si="13"/>
        <v>MO–2</v>
      </c>
      <c r="D119" s="106" t="str">
        <f t="shared" si="14"/>
        <v>TINDJASSE</v>
      </c>
      <c r="E119" s="106" t="str">
        <f t="shared" si="15"/>
        <v>NABOU</v>
      </c>
      <c r="F119" s="106" t="str">
        <f>IFERROR(VLOOKUP(6,Tableau2[],8,FALSE),"")</f>
        <v>EPP NABOU</v>
      </c>
      <c r="G119" s="106" t="str">
        <f t="shared" si="16"/>
        <v>ETAT</v>
      </c>
      <c r="H119" s="117">
        <f>IF(F119="","",Synt_jr_compta!$A$7)</f>
        <v>45294</v>
      </c>
      <c r="I119" s="111">
        <f>'Saisie repas'!AL11</f>
        <v>0</v>
      </c>
      <c r="J119" s="111">
        <f>'Saisie repas'!AM11</f>
        <v>0</v>
      </c>
      <c r="K119" s="110">
        <f t="shared" si="17"/>
        <v>0</v>
      </c>
      <c r="L119" s="111">
        <f>'Saisie repas'!$AN$12</f>
        <v>115</v>
      </c>
      <c r="M119" s="110">
        <f t="shared" si="20"/>
        <v>0</v>
      </c>
      <c r="N119" s="111">
        <f>'Saisie repas'!AO11</f>
        <v>0</v>
      </c>
      <c r="O119" s="111">
        <f>'Saisie repas'!AP11</f>
        <v>0</v>
      </c>
      <c r="P119" s="110">
        <f t="shared" si="18"/>
        <v>0</v>
      </c>
      <c r="Q119" s="111">
        <f>'Saisie repas'!$AQ$12</f>
        <v>115</v>
      </c>
      <c r="R119" s="110">
        <f t="shared" si="21"/>
        <v>0</v>
      </c>
      <c r="S119" s="112">
        <f t="shared" si="19"/>
        <v>0</v>
      </c>
    </row>
    <row r="120" spans="1:19" x14ac:dyDescent="0.25">
      <c r="A120" s="106" t="str">
        <f t="shared" si="11"/>
        <v>CENTRALE</v>
      </c>
      <c r="B120" s="106" t="str">
        <f t="shared" si="12"/>
        <v>MO</v>
      </c>
      <c r="C120" s="106" t="str">
        <f t="shared" si="13"/>
        <v>MO–2</v>
      </c>
      <c r="D120" s="106" t="str">
        <f t="shared" si="14"/>
        <v>TINDJASSE</v>
      </c>
      <c r="E120" s="106" t="str">
        <f t="shared" si="15"/>
        <v>NABOU</v>
      </c>
      <c r="F120" s="106" t="str">
        <f>IFERROR(VLOOKUP(6,Tableau2[],8,FALSE),"")</f>
        <v>EPP NABOU</v>
      </c>
      <c r="G120" s="106" t="str">
        <f t="shared" si="16"/>
        <v>ETAT</v>
      </c>
      <c r="H120" s="117">
        <f>IF(F120="","",Synt_jr_compta!$A$9)</f>
        <v>45295</v>
      </c>
      <c r="I120" s="111">
        <f>'Saisie repas'!AL14</f>
        <v>0</v>
      </c>
      <c r="J120" s="111">
        <f>'Saisie repas'!AM14</f>
        <v>0</v>
      </c>
      <c r="K120" s="110">
        <f t="shared" si="17"/>
        <v>0</v>
      </c>
      <c r="L120" s="111">
        <f>'Saisie repas'!$AN$15</f>
        <v>115</v>
      </c>
      <c r="M120" s="110">
        <f t="shared" si="20"/>
        <v>0</v>
      </c>
      <c r="N120" s="111">
        <f>'Saisie repas'!AO14</f>
        <v>0</v>
      </c>
      <c r="O120" s="111">
        <f>'Saisie repas'!AP14</f>
        <v>0</v>
      </c>
      <c r="P120" s="110">
        <f t="shared" si="18"/>
        <v>0</v>
      </c>
      <c r="Q120" s="111">
        <f>'Saisie repas'!$AQ$15</f>
        <v>115</v>
      </c>
      <c r="R120" s="110">
        <f t="shared" si="21"/>
        <v>0</v>
      </c>
      <c r="S120" s="112">
        <f t="shared" si="19"/>
        <v>0</v>
      </c>
    </row>
    <row r="121" spans="1:19" x14ac:dyDescent="0.25">
      <c r="A121" s="106" t="str">
        <f t="shared" si="11"/>
        <v>CENTRALE</v>
      </c>
      <c r="B121" s="106" t="str">
        <f t="shared" si="12"/>
        <v>MO</v>
      </c>
      <c r="C121" s="106" t="str">
        <f t="shared" si="13"/>
        <v>MO–2</v>
      </c>
      <c r="D121" s="106" t="str">
        <f t="shared" si="14"/>
        <v>TINDJASSE</v>
      </c>
      <c r="E121" s="106" t="str">
        <f t="shared" si="15"/>
        <v>NABOU</v>
      </c>
      <c r="F121" s="106" t="str">
        <f>IFERROR(VLOOKUP(6,Tableau2[],8,FALSE),"")</f>
        <v>EPP NABOU</v>
      </c>
      <c r="G121" s="106" t="str">
        <f t="shared" si="16"/>
        <v>ETAT</v>
      </c>
      <c r="H121" s="117">
        <f>IF(F121="","",Synt_jr_compta!$A$11)</f>
        <v>45296</v>
      </c>
      <c r="I121" s="111">
        <f>'Saisie repas'!AL17</f>
        <v>0</v>
      </c>
      <c r="J121" s="111">
        <f>'Saisie repas'!AM17</f>
        <v>0</v>
      </c>
      <c r="K121" s="110">
        <f t="shared" si="17"/>
        <v>0</v>
      </c>
      <c r="L121" s="111">
        <f>'Saisie repas'!$AN$18</f>
        <v>115</v>
      </c>
      <c r="M121" s="110">
        <f t="shared" si="20"/>
        <v>0</v>
      </c>
      <c r="N121" s="111">
        <f>'Saisie repas'!AO17</f>
        <v>0</v>
      </c>
      <c r="O121" s="111">
        <f>'Saisie repas'!AP17</f>
        <v>0</v>
      </c>
      <c r="P121" s="110">
        <f t="shared" si="18"/>
        <v>0</v>
      </c>
      <c r="Q121" s="111">
        <f>'Saisie repas'!$AQ$18</f>
        <v>115</v>
      </c>
      <c r="R121" s="110">
        <f t="shared" si="21"/>
        <v>0</v>
      </c>
      <c r="S121" s="112">
        <f t="shared" si="19"/>
        <v>0</v>
      </c>
    </row>
    <row r="122" spans="1:19" x14ac:dyDescent="0.25">
      <c r="A122" s="106" t="str">
        <f t="shared" si="11"/>
        <v>CENTRALE</v>
      </c>
      <c r="B122" s="106" t="str">
        <f t="shared" si="12"/>
        <v>MO</v>
      </c>
      <c r="C122" s="106" t="str">
        <f t="shared" si="13"/>
        <v>MO–2</v>
      </c>
      <c r="D122" s="106" t="str">
        <f t="shared" si="14"/>
        <v>TINDJASSE</v>
      </c>
      <c r="E122" s="106" t="str">
        <f t="shared" si="15"/>
        <v>NABOU</v>
      </c>
      <c r="F122" s="106" t="str">
        <f>IFERROR(VLOOKUP(6,Tableau2[],8,FALSE),"")</f>
        <v>EPP NABOU</v>
      </c>
      <c r="G122" s="106" t="str">
        <f t="shared" si="16"/>
        <v>ETAT</v>
      </c>
      <c r="H122" s="117">
        <f>IF(F122="","",Synt_jr_compta!$A$13)</f>
        <v>45299</v>
      </c>
      <c r="I122" s="111">
        <f>'Saisie repas'!AL20</f>
        <v>0</v>
      </c>
      <c r="J122" s="111">
        <f>'Saisie repas'!AM20</f>
        <v>0</v>
      </c>
      <c r="K122" s="110">
        <f t="shared" si="17"/>
        <v>0</v>
      </c>
      <c r="L122" s="111">
        <f>'Saisie repas'!$AN$21</f>
        <v>115</v>
      </c>
      <c r="M122" s="110">
        <f t="shared" si="20"/>
        <v>0</v>
      </c>
      <c r="N122" s="111">
        <f>'Saisie repas'!AO20</f>
        <v>0</v>
      </c>
      <c r="O122" s="111">
        <f>'Saisie repas'!AP20</f>
        <v>0</v>
      </c>
      <c r="P122" s="110">
        <f t="shared" si="18"/>
        <v>0</v>
      </c>
      <c r="Q122" s="111">
        <f>'Saisie repas'!$AQ$21</f>
        <v>115</v>
      </c>
      <c r="R122" s="110">
        <f t="shared" si="21"/>
        <v>0</v>
      </c>
      <c r="S122" s="112">
        <f t="shared" si="19"/>
        <v>0</v>
      </c>
    </row>
    <row r="123" spans="1:19" x14ac:dyDescent="0.25">
      <c r="A123" s="106" t="str">
        <f t="shared" si="11"/>
        <v>CENTRALE</v>
      </c>
      <c r="B123" s="106" t="str">
        <f t="shared" si="12"/>
        <v>MO</v>
      </c>
      <c r="C123" s="106" t="str">
        <f t="shared" si="13"/>
        <v>MO–2</v>
      </c>
      <c r="D123" s="106" t="str">
        <f t="shared" si="14"/>
        <v>TINDJASSE</v>
      </c>
      <c r="E123" s="106" t="str">
        <f t="shared" si="15"/>
        <v>NABOU</v>
      </c>
      <c r="F123" s="106" t="str">
        <f>IFERROR(VLOOKUP(6,Tableau2[],8,FALSE),"")</f>
        <v>EPP NABOU</v>
      </c>
      <c r="G123" s="106" t="str">
        <f t="shared" si="16"/>
        <v>ETAT</v>
      </c>
      <c r="H123" s="117">
        <f>IF(F123="","",Synt_jr_compta!$A$15)</f>
        <v>45300</v>
      </c>
      <c r="I123" s="111">
        <f>'Saisie repas'!AL23</f>
        <v>0</v>
      </c>
      <c r="J123" s="111">
        <f>'Saisie repas'!AM23</f>
        <v>0</v>
      </c>
      <c r="K123" s="110">
        <f t="shared" si="17"/>
        <v>0</v>
      </c>
      <c r="L123" s="111">
        <f>'Saisie repas'!$AN$24</f>
        <v>115</v>
      </c>
      <c r="M123" s="110">
        <f t="shared" si="20"/>
        <v>0</v>
      </c>
      <c r="N123" s="111">
        <f>'Saisie repas'!AO23</f>
        <v>0</v>
      </c>
      <c r="O123" s="111">
        <f>'Saisie repas'!AP23</f>
        <v>0</v>
      </c>
      <c r="P123" s="110">
        <f t="shared" si="18"/>
        <v>0</v>
      </c>
      <c r="Q123" s="111">
        <f>'Saisie repas'!$AQ$24</f>
        <v>115</v>
      </c>
      <c r="R123" s="110">
        <f t="shared" si="21"/>
        <v>0</v>
      </c>
      <c r="S123" s="112">
        <f t="shared" si="19"/>
        <v>0</v>
      </c>
    </row>
    <row r="124" spans="1:19" x14ac:dyDescent="0.25">
      <c r="A124" s="106" t="str">
        <f t="shared" si="11"/>
        <v>CENTRALE</v>
      </c>
      <c r="B124" s="106" t="str">
        <f t="shared" si="12"/>
        <v>MO</v>
      </c>
      <c r="C124" s="106" t="str">
        <f t="shared" si="13"/>
        <v>MO–2</v>
      </c>
      <c r="D124" s="106" t="str">
        <f t="shared" si="14"/>
        <v>TINDJASSE</v>
      </c>
      <c r="E124" s="106" t="str">
        <f t="shared" si="15"/>
        <v>NABOU</v>
      </c>
      <c r="F124" s="106" t="str">
        <f>IFERROR(VLOOKUP(6,Tableau2[],8,FALSE),"")</f>
        <v>EPP NABOU</v>
      </c>
      <c r="G124" s="106" t="str">
        <f t="shared" si="16"/>
        <v>ETAT</v>
      </c>
      <c r="H124" s="117">
        <f>IF(F124="","",Synt_jr_compta!$A$17)</f>
        <v>45301</v>
      </c>
      <c r="I124" s="111">
        <f>'Saisie repas'!AL26</f>
        <v>0</v>
      </c>
      <c r="J124" s="111">
        <f>'Saisie repas'!AM26</f>
        <v>0</v>
      </c>
      <c r="K124" s="110">
        <f t="shared" si="17"/>
        <v>0</v>
      </c>
      <c r="L124" s="111">
        <f>'Saisie repas'!$AN$27</f>
        <v>115</v>
      </c>
      <c r="M124" s="110">
        <f t="shared" si="20"/>
        <v>0</v>
      </c>
      <c r="N124" s="111">
        <f>'Saisie repas'!AO26</f>
        <v>0</v>
      </c>
      <c r="O124" s="111">
        <f>'Saisie repas'!AP26</f>
        <v>0</v>
      </c>
      <c r="P124" s="110">
        <f t="shared" si="18"/>
        <v>0</v>
      </c>
      <c r="Q124" s="111">
        <f>'Saisie repas'!$AQ$27</f>
        <v>115</v>
      </c>
      <c r="R124" s="110">
        <f t="shared" si="21"/>
        <v>0</v>
      </c>
      <c r="S124" s="112">
        <f t="shared" si="19"/>
        <v>0</v>
      </c>
    </row>
    <row r="125" spans="1:19" x14ac:dyDescent="0.25">
      <c r="A125" s="106" t="str">
        <f t="shared" si="11"/>
        <v>CENTRALE</v>
      </c>
      <c r="B125" s="106" t="str">
        <f t="shared" si="12"/>
        <v>MO</v>
      </c>
      <c r="C125" s="106" t="str">
        <f t="shared" si="13"/>
        <v>MO–2</v>
      </c>
      <c r="D125" s="106" t="str">
        <f t="shared" si="14"/>
        <v>TINDJASSE</v>
      </c>
      <c r="E125" s="106" t="str">
        <f t="shared" si="15"/>
        <v>NABOU</v>
      </c>
      <c r="F125" s="106" t="str">
        <f>IFERROR(VLOOKUP(6,Tableau2[],8,FALSE),"")</f>
        <v>EPP NABOU</v>
      </c>
      <c r="G125" s="106" t="str">
        <f t="shared" si="16"/>
        <v>ETAT</v>
      </c>
      <c r="H125" s="117">
        <f>IF(F125="","",Synt_jr_compta!$A$19)</f>
        <v>45302</v>
      </c>
      <c r="I125" s="111">
        <f>'Saisie repas'!AL29</f>
        <v>0</v>
      </c>
      <c r="J125" s="111">
        <f>'Saisie repas'!AM29</f>
        <v>0</v>
      </c>
      <c r="K125" s="110">
        <f t="shared" si="17"/>
        <v>0</v>
      </c>
      <c r="L125" s="111">
        <f>'Saisie repas'!$AN$30</f>
        <v>115</v>
      </c>
      <c r="M125" s="110">
        <f t="shared" si="20"/>
        <v>0</v>
      </c>
      <c r="N125" s="111">
        <f>'Saisie repas'!AO29</f>
        <v>0</v>
      </c>
      <c r="O125" s="111">
        <f>'Saisie repas'!AP29</f>
        <v>0</v>
      </c>
      <c r="P125" s="110">
        <f t="shared" si="18"/>
        <v>0</v>
      </c>
      <c r="Q125" s="111">
        <f>'Saisie repas'!$AQ$30</f>
        <v>115</v>
      </c>
      <c r="R125" s="110">
        <f t="shared" si="21"/>
        <v>0</v>
      </c>
      <c r="S125" s="112">
        <f t="shared" si="19"/>
        <v>0</v>
      </c>
    </row>
    <row r="126" spans="1:19" x14ac:dyDescent="0.25">
      <c r="A126" s="106" t="str">
        <f t="shared" si="11"/>
        <v>CENTRALE</v>
      </c>
      <c r="B126" s="106" t="str">
        <f t="shared" si="12"/>
        <v>MO</v>
      </c>
      <c r="C126" s="106" t="str">
        <f t="shared" si="13"/>
        <v>MO–2</v>
      </c>
      <c r="D126" s="106" t="str">
        <f t="shared" si="14"/>
        <v>TINDJASSE</v>
      </c>
      <c r="E126" s="106" t="str">
        <f t="shared" si="15"/>
        <v>NABOU</v>
      </c>
      <c r="F126" s="106" t="str">
        <f>IFERROR(VLOOKUP(6,Tableau2[],8,FALSE),"")</f>
        <v>EPP NABOU</v>
      </c>
      <c r="G126" s="106" t="str">
        <f t="shared" si="16"/>
        <v>ETAT</v>
      </c>
      <c r="H126" s="117">
        <f>IF(F126="","",Synt_jr_compta!$A$21)</f>
        <v>45303</v>
      </c>
      <c r="I126" s="111">
        <f>'Saisie repas'!AL32</f>
        <v>0</v>
      </c>
      <c r="J126" s="111">
        <f>'Saisie repas'!AM32</f>
        <v>0</v>
      </c>
      <c r="K126" s="110">
        <f t="shared" si="17"/>
        <v>0</v>
      </c>
      <c r="L126" s="111">
        <f>'Saisie repas'!$AN$33</f>
        <v>115</v>
      </c>
      <c r="M126" s="110">
        <f t="shared" si="20"/>
        <v>0</v>
      </c>
      <c r="N126" s="111">
        <f>'Saisie repas'!AO32</f>
        <v>0</v>
      </c>
      <c r="O126" s="111">
        <f>'Saisie repas'!AP32</f>
        <v>0</v>
      </c>
      <c r="P126" s="110">
        <f t="shared" si="18"/>
        <v>0</v>
      </c>
      <c r="Q126" s="111">
        <f>'Saisie repas'!$AQ$33</f>
        <v>115</v>
      </c>
      <c r="R126" s="110">
        <f t="shared" si="21"/>
        <v>0</v>
      </c>
      <c r="S126" s="112">
        <f t="shared" si="19"/>
        <v>0</v>
      </c>
    </row>
    <row r="127" spans="1:19" x14ac:dyDescent="0.25">
      <c r="A127" s="106" t="str">
        <f t="shared" si="11"/>
        <v>CENTRALE</v>
      </c>
      <c r="B127" s="106" t="str">
        <f t="shared" si="12"/>
        <v>MO</v>
      </c>
      <c r="C127" s="106" t="str">
        <f t="shared" si="13"/>
        <v>MO–2</v>
      </c>
      <c r="D127" s="106" t="str">
        <f t="shared" si="14"/>
        <v>TINDJASSE</v>
      </c>
      <c r="E127" s="106" t="str">
        <f t="shared" si="15"/>
        <v>NABOU</v>
      </c>
      <c r="F127" s="106" t="str">
        <f>IFERROR(VLOOKUP(6,Tableau2[],8,FALSE),"")</f>
        <v>EPP NABOU</v>
      </c>
      <c r="G127" s="106" t="str">
        <f t="shared" si="16"/>
        <v>ETAT</v>
      </c>
      <c r="H127" s="117">
        <f>IF(F127="","",Synt_jr_compta!$A$23)</f>
        <v>45306</v>
      </c>
      <c r="I127" s="111">
        <f>'Saisie repas'!AL35</f>
        <v>0</v>
      </c>
      <c r="J127" s="111">
        <f>'Saisie repas'!AM35</f>
        <v>0</v>
      </c>
      <c r="K127" s="110">
        <f t="shared" si="17"/>
        <v>0</v>
      </c>
      <c r="L127" s="111">
        <f>'Saisie repas'!$AN$36</f>
        <v>115</v>
      </c>
      <c r="M127" s="110">
        <f t="shared" si="20"/>
        <v>0</v>
      </c>
      <c r="N127" s="111">
        <f>'Saisie repas'!AO35</f>
        <v>0</v>
      </c>
      <c r="O127" s="111">
        <f>'Saisie repas'!AP35</f>
        <v>0</v>
      </c>
      <c r="P127" s="110">
        <f t="shared" si="18"/>
        <v>0</v>
      </c>
      <c r="Q127" s="111">
        <f>'Saisie repas'!$AQ$36</f>
        <v>115</v>
      </c>
      <c r="R127" s="110">
        <f t="shared" si="21"/>
        <v>0</v>
      </c>
      <c r="S127" s="112">
        <f t="shared" si="19"/>
        <v>0</v>
      </c>
    </row>
    <row r="128" spans="1:19" x14ac:dyDescent="0.25">
      <c r="A128" s="106" t="str">
        <f t="shared" si="11"/>
        <v>CENTRALE</v>
      </c>
      <c r="B128" s="106" t="str">
        <f t="shared" si="12"/>
        <v>MO</v>
      </c>
      <c r="C128" s="106" t="str">
        <f t="shared" si="13"/>
        <v>MO–2</v>
      </c>
      <c r="D128" s="106" t="str">
        <f t="shared" si="14"/>
        <v>TINDJASSE</v>
      </c>
      <c r="E128" s="106" t="str">
        <f t="shared" si="15"/>
        <v>NABOU</v>
      </c>
      <c r="F128" s="106" t="str">
        <f>IFERROR(VLOOKUP(6,Tableau2[],8,FALSE),"")</f>
        <v>EPP NABOU</v>
      </c>
      <c r="G128" s="106" t="str">
        <f t="shared" si="16"/>
        <v>ETAT</v>
      </c>
      <c r="H128" s="117">
        <f>IF(F128="","",Synt_jr_compta!$A$25)</f>
        <v>45307</v>
      </c>
      <c r="I128" s="111">
        <f>'Saisie repas'!AL38</f>
        <v>0</v>
      </c>
      <c r="J128" s="111">
        <f>'Saisie repas'!AM38</f>
        <v>0</v>
      </c>
      <c r="K128" s="110">
        <f t="shared" si="17"/>
        <v>0</v>
      </c>
      <c r="L128" s="111">
        <f>'Saisie repas'!$AN$39</f>
        <v>115</v>
      </c>
      <c r="M128" s="110">
        <f t="shared" si="20"/>
        <v>0</v>
      </c>
      <c r="N128" s="111">
        <f>'Saisie repas'!AO38</f>
        <v>0</v>
      </c>
      <c r="O128" s="111">
        <f>'Saisie repas'!AP38</f>
        <v>0</v>
      </c>
      <c r="P128" s="110">
        <f t="shared" si="18"/>
        <v>0</v>
      </c>
      <c r="Q128" s="111">
        <f>'Saisie repas'!$AQ$39</f>
        <v>115</v>
      </c>
      <c r="R128" s="110">
        <f t="shared" si="21"/>
        <v>0</v>
      </c>
      <c r="S128" s="112">
        <f t="shared" si="19"/>
        <v>0</v>
      </c>
    </row>
    <row r="129" spans="1:19" x14ac:dyDescent="0.25">
      <c r="A129" s="106" t="str">
        <f t="shared" si="11"/>
        <v>CENTRALE</v>
      </c>
      <c r="B129" s="106" t="str">
        <f t="shared" si="12"/>
        <v>MO</v>
      </c>
      <c r="C129" s="106" t="str">
        <f t="shared" si="13"/>
        <v>MO–2</v>
      </c>
      <c r="D129" s="106" t="str">
        <f t="shared" si="14"/>
        <v>TINDJASSE</v>
      </c>
      <c r="E129" s="106" t="str">
        <f t="shared" si="15"/>
        <v>NABOU</v>
      </c>
      <c r="F129" s="106" t="str">
        <f>IFERROR(VLOOKUP(6,Tableau2[],8,FALSE),"")</f>
        <v>EPP NABOU</v>
      </c>
      <c r="G129" s="106" t="str">
        <f t="shared" si="16"/>
        <v>ETAT</v>
      </c>
      <c r="H129" s="117">
        <f>IF(F129="","",Synt_jr_compta!$A$27)</f>
        <v>45308</v>
      </c>
      <c r="I129" s="111">
        <f>'Saisie repas'!AL41</f>
        <v>0</v>
      </c>
      <c r="J129" s="111">
        <f>'Saisie repas'!AM41</f>
        <v>0</v>
      </c>
      <c r="K129" s="110">
        <f t="shared" si="17"/>
        <v>0</v>
      </c>
      <c r="L129" s="111">
        <f>'Saisie repas'!$AN$42</f>
        <v>115</v>
      </c>
      <c r="M129" s="110">
        <f t="shared" si="20"/>
        <v>0</v>
      </c>
      <c r="N129" s="111">
        <f>'Saisie repas'!AO41</f>
        <v>0</v>
      </c>
      <c r="O129" s="111">
        <f>'Saisie repas'!AP41</f>
        <v>0</v>
      </c>
      <c r="P129" s="110">
        <f t="shared" si="18"/>
        <v>0</v>
      </c>
      <c r="Q129" s="111">
        <f>'Saisie repas'!$AQ$42</f>
        <v>115</v>
      </c>
      <c r="R129" s="110">
        <f t="shared" si="21"/>
        <v>0</v>
      </c>
      <c r="S129" s="112">
        <f t="shared" si="19"/>
        <v>0</v>
      </c>
    </row>
    <row r="130" spans="1:19" x14ac:dyDescent="0.25">
      <c r="A130" s="106" t="str">
        <f t="shared" si="11"/>
        <v>CENTRALE</v>
      </c>
      <c r="B130" s="106" t="str">
        <f t="shared" si="12"/>
        <v>MO</v>
      </c>
      <c r="C130" s="106" t="str">
        <f t="shared" si="13"/>
        <v>MO–2</v>
      </c>
      <c r="D130" s="106" t="str">
        <f t="shared" si="14"/>
        <v>TINDJASSE</v>
      </c>
      <c r="E130" s="106" t="str">
        <f t="shared" si="15"/>
        <v>NABOU</v>
      </c>
      <c r="F130" s="106" t="str">
        <f>IFERROR(VLOOKUP(6,Tableau2[],8,FALSE),"")</f>
        <v>EPP NABOU</v>
      </c>
      <c r="G130" s="106" t="str">
        <f t="shared" si="16"/>
        <v>ETAT</v>
      </c>
      <c r="H130" s="117">
        <f>IF(F130="","",Synt_jr_compta!$A$29)</f>
        <v>45309</v>
      </c>
      <c r="I130" s="111">
        <f>'Saisie repas'!AL44</f>
        <v>0</v>
      </c>
      <c r="J130" s="111">
        <f>'Saisie repas'!AM44</f>
        <v>0</v>
      </c>
      <c r="K130" s="110">
        <f t="shared" si="17"/>
        <v>0</v>
      </c>
      <c r="L130" s="111">
        <f>'Saisie repas'!$AN$45</f>
        <v>115</v>
      </c>
      <c r="M130" s="110">
        <f t="shared" si="20"/>
        <v>0</v>
      </c>
      <c r="N130" s="111">
        <f>'Saisie repas'!AO44</f>
        <v>0</v>
      </c>
      <c r="O130" s="111">
        <f>'Saisie repas'!AP44</f>
        <v>0</v>
      </c>
      <c r="P130" s="110">
        <f t="shared" si="18"/>
        <v>0</v>
      </c>
      <c r="Q130" s="111">
        <f>'Saisie repas'!$AQ$45</f>
        <v>115</v>
      </c>
      <c r="R130" s="110">
        <f t="shared" si="21"/>
        <v>0</v>
      </c>
      <c r="S130" s="112">
        <f t="shared" si="19"/>
        <v>0</v>
      </c>
    </row>
    <row r="131" spans="1:19" x14ac:dyDescent="0.25">
      <c r="A131" s="106" t="str">
        <f t="shared" ref="A131:A194" si="22">IF(F131="","",VLOOKUP($F131,Rechv_ecol,2,FALSE))</f>
        <v>CENTRALE</v>
      </c>
      <c r="B131" s="106" t="str">
        <f t="shared" ref="B131:B194" si="23">IF(F131="","",VLOOKUP($F131,Rechv_ecol,3,FALSE))</f>
        <v>MO</v>
      </c>
      <c r="C131" s="106" t="str">
        <f t="shared" ref="C131:C194" si="24">IF(F131="","",VLOOKUP($F131,Rechv_ecol,4,FALSE))</f>
        <v>MO–2</v>
      </c>
      <c r="D131" s="106" t="str">
        <f t="shared" ref="D131:D194" si="25">IF(F131="","",VLOOKUP($F131,Rechv_ecol,5,FALSE))</f>
        <v>TINDJASSE</v>
      </c>
      <c r="E131" s="106" t="str">
        <f t="shared" ref="E131:E194" si="26">IF(F131="","",VLOOKUP($F131,Rechv_ecol,6,FALSE))</f>
        <v>NABOU</v>
      </c>
      <c r="F131" s="106" t="str">
        <f>IFERROR(VLOOKUP(6,Tableau2[],8,FALSE),"")</f>
        <v>EPP NABOU</v>
      </c>
      <c r="G131" s="106" t="str">
        <f t="shared" ref="G131:G194" si="27">IF(F131="","",VLOOKUP($F131,Rechv_ecol,8,FALSE))</f>
        <v>ETAT</v>
      </c>
      <c r="H131" s="117">
        <f>IF(F131="","",Synt_jr_compta!$A$31)</f>
        <v>45310</v>
      </c>
      <c r="I131" s="111">
        <f>'Saisie repas'!AL47</f>
        <v>0</v>
      </c>
      <c r="J131" s="111">
        <f>'Saisie repas'!AM47</f>
        <v>0</v>
      </c>
      <c r="K131" s="110">
        <f t="shared" ref="K131:K194" si="28">I131+J131</f>
        <v>0</v>
      </c>
      <c r="L131" s="111">
        <f>'Saisie repas'!$AN$48</f>
        <v>115</v>
      </c>
      <c r="M131" s="110">
        <f t="shared" si="20"/>
        <v>0</v>
      </c>
      <c r="N131" s="111">
        <f>'Saisie repas'!AO47</f>
        <v>0</v>
      </c>
      <c r="O131" s="111">
        <f>'Saisie repas'!AP47</f>
        <v>0</v>
      </c>
      <c r="P131" s="110">
        <f t="shared" ref="P131:P194" si="29">N131+O131</f>
        <v>0</v>
      </c>
      <c r="Q131" s="111">
        <f>'Saisie repas'!$AQ$48</f>
        <v>115</v>
      </c>
      <c r="R131" s="110">
        <f t="shared" si="21"/>
        <v>0</v>
      </c>
      <c r="S131" s="112">
        <f t="shared" ref="S131:S194" si="30">K131+P131</f>
        <v>0</v>
      </c>
    </row>
    <row r="132" spans="1:19" x14ac:dyDescent="0.25">
      <c r="A132" s="106" t="str">
        <f t="shared" si="22"/>
        <v>CENTRALE</v>
      </c>
      <c r="B132" s="106" t="str">
        <f t="shared" si="23"/>
        <v>MO</v>
      </c>
      <c r="C132" s="106" t="str">
        <f t="shared" si="24"/>
        <v>MO–2</v>
      </c>
      <c r="D132" s="106" t="str">
        <f t="shared" si="25"/>
        <v>TINDJASSE</v>
      </c>
      <c r="E132" s="106" t="str">
        <f t="shared" si="26"/>
        <v>NABOU</v>
      </c>
      <c r="F132" s="106" t="str">
        <f>IFERROR(VLOOKUP(6,Tableau2[],8,FALSE),"")</f>
        <v>EPP NABOU</v>
      </c>
      <c r="G132" s="106" t="str">
        <f t="shared" si="27"/>
        <v>ETAT</v>
      </c>
      <c r="H132" s="117">
        <f>IF(F132="","",Synt_jr_compta!$A$33)</f>
        <v>45313</v>
      </c>
      <c r="I132" s="111">
        <f>'Saisie repas'!AL50</f>
        <v>61</v>
      </c>
      <c r="J132" s="111">
        <f>'Saisie repas'!AM50</f>
        <v>43</v>
      </c>
      <c r="K132" s="110">
        <f t="shared" si="28"/>
        <v>104</v>
      </c>
      <c r="L132" s="111">
        <f>'Saisie repas'!$AN$51</f>
        <v>115</v>
      </c>
      <c r="M132" s="110">
        <f t="shared" ref="M132:M195" si="31">K132*L132</f>
        <v>11960</v>
      </c>
      <c r="N132" s="111">
        <f>'Saisie repas'!AO50</f>
        <v>21</v>
      </c>
      <c r="O132" s="111">
        <f>'Saisie repas'!AP50</f>
        <v>40</v>
      </c>
      <c r="P132" s="110">
        <f t="shared" si="29"/>
        <v>61</v>
      </c>
      <c r="Q132" s="111">
        <f>'Saisie repas'!$AQ$51</f>
        <v>115</v>
      </c>
      <c r="R132" s="110">
        <f t="shared" ref="R132:R195" si="32">P132*Q132</f>
        <v>7015</v>
      </c>
      <c r="S132" s="112">
        <f t="shared" si="30"/>
        <v>165</v>
      </c>
    </row>
    <row r="133" spans="1:19" x14ac:dyDescent="0.25">
      <c r="A133" s="106" t="str">
        <f t="shared" si="22"/>
        <v>CENTRALE</v>
      </c>
      <c r="B133" s="106" t="str">
        <f t="shared" si="23"/>
        <v>MO</v>
      </c>
      <c r="C133" s="106" t="str">
        <f t="shared" si="24"/>
        <v>MO–2</v>
      </c>
      <c r="D133" s="106" t="str">
        <f t="shared" si="25"/>
        <v>TINDJASSE</v>
      </c>
      <c r="E133" s="106" t="str">
        <f t="shared" si="26"/>
        <v>NABOU</v>
      </c>
      <c r="F133" s="106" t="str">
        <f>IFERROR(VLOOKUP(6,Tableau2[],8,FALSE),"")</f>
        <v>EPP NABOU</v>
      </c>
      <c r="G133" s="106" t="str">
        <f t="shared" si="27"/>
        <v>ETAT</v>
      </c>
      <c r="H133" s="117">
        <f>IF(F133="","",Synt_jr_compta!$A$35)</f>
        <v>45314</v>
      </c>
      <c r="I133" s="111">
        <f>'Saisie repas'!AL53</f>
        <v>60</v>
      </c>
      <c r="J133" s="111">
        <f>'Saisie repas'!AM53</f>
        <v>41</v>
      </c>
      <c r="K133" s="110">
        <f t="shared" si="28"/>
        <v>101</v>
      </c>
      <c r="L133" s="111">
        <f>'Saisie repas'!$AN$54</f>
        <v>115</v>
      </c>
      <c r="M133" s="110">
        <f t="shared" si="31"/>
        <v>11615</v>
      </c>
      <c r="N133" s="111">
        <f>'Saisie repas'!AO53</f>
        <v>22</v>
      </c>
      <c r="O133" s="111">
        <f>'Saisie repas'!AP53</f>
        <v>40</v>
      </c>
      <c r="P133" s="110">
        <f t="shared" si="29"/>
        <v>62</v>
      </c>
      <c r="Q133" s="111">
        <f>'Saisie repas'!$AQ$54</f>
        <v>115</v>
      </c>
      <c r="R133" s="110">
        <f t="shared" si="32"/>
        <v>7130</v>
      </c>
      <c r="S133" s="112">
        <f t="shared" si="30"/>
        <v>163</v>
      </c>
    </row>
    <row r="134" spans="1:19" x14ac:dyDescent="0.25">
      <c r="A134" s="106" t="str">
        <f t="shared" si="22"/>
        <v>CENTRALE</v>
      </c>
      <c r="B134" s="106" t="str">
        <f t="shared" si="23"/>
        <v>MO</v>
      </c>
      <c r="C134" s="106" t="str">
        <f t="shared" si="24"/>
        <v>MO–2</v>
      </c>
      <c r="D134" s="106" t="str">
        <f t="shared" si="25"/>
        <v>TINDJASSE</v>
      </c>
      <c r="E134" s="106" t="str">
        <f t="shared" si="26"/>
        <v>NABOU</v>
      </c>
      <c r="F134" s="106" t="str">
        <f>IFERROR(VLOOKUP(6,Tableau2[],8,FALSE),"")</f>
        <v>EPP NABOU</v>
      </c>
      <c r="G134" s="106" t="str">
        <f t="shared" si="27"/>
        <v>ETAT</v>
      </c>
      <c r="H134" s="117">
        <f>IF(F134="","",Synt_jr_compta!$A$37)</f>
        <v>45315</v>
      </c>
      <c r="I134" s="111">
        <f>'Saisie repas'!AL56</f>
        <v>62</v>
      </c>
      <c r="J134" s="111">
        <f>'Saisie repas'!AM56</f>
        <v>43</v>
      </c>
      <c r="K134" s="110">
        <f t="shared" si="28"/>
        <v>105</v>
      </c>
      <c r="L134" s="111">
        <f>'Saisie repas'!$AN$57</f>
        <v>115</v>
      </c>
      <c r="M134" s="110">
        <f t="shared" si="31"/>
        <v>12075</v>
      </c>
      <c r="N134" s="111">
        <f>'Saisie repas'!AO56</f>
        <v>22</v>
      </c>
      <c r="O134" s="111">
        <f>'Saisie repas'!AP56</f>
        <v>39</v>
      </c>
      <c r="P134" s="110">
        <f t="shared" si="29"/>
        <v>61</v>
      </c>
      <c r="Q134" s="111">
        <f>'Saisie repas'!$AQ$57</f>
        <v>115</v>
      </c>
      <c r="R134" s="110">
        <f t="shared" si="32"/>
        <v>7015</v>
      </c>
      <c r="S134" s="112">
        <f t="shared" si="30"/>
        <v>166</v>
      </c>
    </row>
    <row r="135" spans="1:19" x14ac:dyDescent="0.25">
      <c r="A135" s="106" t="str">
        <f t="shared" si="22"/>
        <v>CENTRALE</v>
      </c>
      <c r="B135" s="106" t="str">
        <f t="shared" si="23"/>
        <v>MO</v>
      </c>
      <c r="C135" s="106" t="str">
        <f t="shared" si="24"/>
        <v>MO–2</v>
      </c>
      <c r="D135" s="106" t="str">
        <f t="shared" si="25"/>
        <v>TINDJASSE</v>
      </c>
      <c r="E135" s="106" t="str">
        <f t="shared" si="26"/>
        <v>NABOU</v>
      </c>
      <c r="F135" s="106" t="str">
        <f>IFERROR(VLOOKUP(6,Tableau2[],8,FALSE),"")</f>
        <v>EPP NABOU</v>
      </c>
      <c r="G135" s="106" t="str">
        <f t="shared" si="27"/>
        <v>ETAT</v>
      </c>
      <c r="H135" s="117">
        <f>IF(F135="","",Synt_jr_compta!$A$39)</f>
        <v>45316</v>
      </c>
      <c r="I135" s="111">
        <f>'Saisie repas'!AL59</f>
        <v>61</v>
      </c>
      <c r="J135" s="111">
        <f>'Saisie repas'!AM59</f>
        <v>43</v>
      </c>
      <c r="K135" s="110">
        <f t="shared" si="28"/>
        <v>104</v>
      </c>
      <c r="L135" s="111">
        <f>'Saisie repas'!$AN$60</f>
        <v>115</v>
      </c>
      <c r="M135" s="110">
        <f t="shared" si="31"/>
        <v>11960</v>
      </c>
      <c r="N135" s="111">
        <f>'Saisie repas'!AO59</f>
        <v>20</v>
      </c>
      <c r="O135" s="111">
        <f>'Saisie repas'!AP59</f>
        <v>38</v>
      </c>
      <c r="P135" s="110">
        <f t="shared" si="29"/>
        <v>58</v>
      </c>
      <c r="Q135" s="111">
        <f>'Saisie repas'!$AQ$60</f>
        <v>115</v>
      </c>
      <c r="R135" s="110">
        <f t="shared" si="32"/>
        <v>6670</v>
      </c>
      <c r="S135" s="112">
        <f t="shared" si="30"/>
        <v>162</v>
      </c>
    </row>
    <row r="136" spans="1:19" x14ac:dyDescent="0.25">
      <c r="A136" s="106" t="str">
        <f t="shared" si="22"/>
        <v>CENTRALE</v>
      </c>
      <c r="B136" s="106" t="str">
        <f t="shared" si="23"/>
        <v>MO</v>
      </c>
      <c r="C136" s="106" t="str">
        <f t="shared" si="24"/>
        <v>MO–2</v>
      </c>
      <c r="D136" s="106" t="str">
        <f t="shared" si="25"/>
        <v>TINDJASSE</v>
      </c>
      <c r="E136" s="106" t="str">
        <f t="shared" si="26"/>
        <v>NABOU</v>
      </c>
      <c r="F136" s="106" t="str">
        <f>IFERROR(VLOOKUP(6,Tableau2[],8,FALSE),"")</f>
        <v>EPP NABOU</v>
      </c>
      <c r="G136" s="106" t="str">
        <f t="shared" si="27"/>
        <v>ETAT</v>
      </c>
      <c r="H136" s="117">
        <f>IF(F136="","",Synt_jr_compta!$A$41)</f>
        <v>45317</v>
      </c>
      <c r="I136" s="111">
        <f>'Saisie repas'!AL62</f>
        <v>54</v>
      </c>
      <c r="J136" s="111">
        <f>'Saisie repas'!AM62</f>
        <v>42</v>
      </c>
      <c r="K136" s="110">
        <f t="shared" si="28"/>
        <v>96</v>
      </c>
      <c r="L136" s="111">
        <f>'Saisie repas'!$AN$63</f>
        <v>115</v>
      </c>
      <c r="M136" s="110">
        <f t="shared" si="31"/>
        <v>11040</v>
      </c>
      <c r="N136" s="111">
        <f>'Saisie repas'!AO62</f>
        <v>22</v>
      </c>
      <c r="O136" s="111">
        <f>'Saisie repas'!AP62</f>
        <v>39</v>
      </c>
      <c r="P136" s="110">
        <f t="shared" si="29"/>
        <v>61</v>
      </c>
      <c r="Q136" s="111">
        <f>'Saisie repas'!$AQ$63</f>
        <v>115</v>
      </c>
      <c r="R136" s="110">
        <f t="shared" si="32"/>
        <v>7015</v>
      </c>
      <c r="S136" s="112">
        <f t="shared" si="30"/>
        <v>157</v>
      </c>
    </row>
    <row r="137" spans="1:19" x14ac:dyDescent="0.25">
      <c r="A137" s="106" t="str">
        <f t="shared" si="22"/>
        <v>CENTRALE</v>
      </c>
      <c r="B137" s="106" t="str">
        <f t="shared" si="23"/>
        <v>MO</v>
      </c>
      <c r="C137" s="106" t="str">
        <f t="shared" si="24"/>
        <v>MO–2</v>
      </c>
      <c r="D137" s="106" t="str">
        <f t="shared" si="25"/>
        <v>TINDJASSE</v>
      </c>
      <c r="E137" s="106" t="str">
        <f t="shared" si="26"/>
        <v>NABOU</v>
      </c>
      <c r="F137" s="106" t="str">
        <f>IFERROR(VLOOKUP(6,Tableau2[],8,FALSE),"")</f>
        <v>EPP NABOU</v>
      </c>
      <c r="G137" s="106" t="str">
        <f t="shared" si="27"/>
        <v>ETAT</v>
      </c>
      <c r="H137" s="117">
        <f>IF(F137="","",Synt_jr_compta!$A$43)</f>
        <v>45320</v>
      </c>
      <c r="I137" s="111">
        <f>'Saisie repas'!AL65</f>
        <v>62</v>
      </c>
      <c r="J137" s="111">
        <f>'Saisie repas'!AM65</f>
        <v>43</v>
      </c>
      <c r="K137" s="110">
        <f t="shared" si="28"/>
        <v>105</v>
      </c>
      <c r="L137" s="111">
        <f>'Saisie repas'!$AN$66</f>
        <v>115</v>
      </c>
      <c r="M137" s="110">
        <f t="shared" si="31"/>
        <v>12075</v>
      </c>
      <c r="N137" s="111">
        <f>'Saisie repas'!AO65</f>
        <v>22</v>
      </c>
      <c r="O137" s="111">
        <f>'Saisie repas'!AP65</f>
        <v>39</v>
      </c>
      <c r="P137" s="110">
        <f t="shared" si="29"/>
        <v>61</v>
      </c>
      <c r="Q137" s="111">
        <f>'Saisie repas'!$AQ$66</f>
        <v>115</v>
      </c>
      <c r="R137" s="110">
        <f t="shared" si="32"/>
        <v>7015</v>
      </c>
      <c r="S137" s="112">
        <f t="shared" si="30"/>
        <v>166</v>
      </c>
    </row>
    <row r="138" spans="1:19" x14ac:dyDescent="0.25">
      <c r="A138" s="106" t="str">
        <f t="shared" si="22"/>
        <v>CENTRALE</v>
      </c>
      <c r="B138" s="106" t="str">
        <f t="shared" si="23"/>
        <v>MO</v>
      </c>
      <c r="C138" s="106" t="str">
        <f t="shared" si="24"/>
        <v>MO–2</v>
      </c>
      <c r="D138" s="106" t="str">
        <f t="shared" si="25"/>
        <v>TINDJASSE</v>
      </c>
      <c r="E138" s="106" t="str">
        <f t="shared" si="26"/>
        <v>NABOU</v>
      </c>
      <c r="F138" s="106" t="str">
        <f>IFERROR(VLOOKUP(6,Tableau2[],8,FALSE),"")</f>
        <v>EPP NABOU</v>
      </c>
      <c r="G138" s="106" t="str">
        <f t="shared" si="27"/>
        <v>ETAT</v>
      </c>
      <c r="H138" s="117">
        <f>IF(F138="","",Synt_jr_compta!$A$45)</f>
        <v>45321</v>
      </c>
      <c r="I138" s="111">
        <f>'Saisie repas'!AL68</f>
        <v>62</v>
      </c>
      <c r="J138" s="111">
        <f>'Saisie repas'!AM68</f>
        <v>42</v>
      </c>
      <c r="K138" s="110">
        <f t="shared" si="28"/>
        <v>104</v>
      </c>
      <c r="L138" s="111">
        <f>'Saisie repas'!$AN$69</f>
        <v>115</v>
      </c>
      <c r="M138" s="110">
        <f t="shared" si="31"/>
        <v>11960</v>
      </c>
      <c r="N138" s="111">
        <f>'Saisie repas'!AO68</f>
        <v>22</v>
      </c>
      <c r="O138" s="111">
        <f>'Saisie repas'!AP68</f>
        <v>39</v>
      </c>
      <c r="P138" s="110">
        <f t="shared" si="29"/>
        <v>61</v>
      </c>
      <c r="Q138" s="111">
        <f>'Saisie repas'!$AQ$69</f>
        <v>115</v>
      </c>
      <c r="R138" s="110">
        <f t="shared" si="32"/>
        <v>7015</v>
      </c>
      <c r="S138" s="112">
        <f t="shared" si="30"/>
        <v>165</v>
      </c>
    </row>
    <row r="139" spans="1:19" x14ac:dyDescent="0.25">
      <c r="A139" s="106" t="str">
        <f t="shared" si="22"/>
        <v>CENTRALE</v>
      </c>
      <c r="B139" s="106" t="str">
        <f t="shared" si="23"/>
        <v>MO</v>
      </c>
      <c r="C139" s="106" t="str">
        <f t="shared" si="24"/>
        <v>MO–2</v>
      </c>
      <c r="D139" s="106" t="str">
        <f t="shared" si="25"/>
        <v>TINDJASSE</v>
      </c>
      <c r="E139" s="106" t="str">
        <f t="shared" si="26"/>
        <v>NABOU</v>
      </c>
      <c r="F139" s="106" t="str">
        <f>IFERROR(VLOOKUP(6,Tableau2[],8,FALSE),"")</f>
        <v>EPP NABOU</v>
      </c>
      <c r="G139" s="106" t="str">
        <f t="shared" si="27"/>
        <v>ETAT</v>
      </c>
      <c r="H139" s="117">
        <f>IF(F139="","",Synt_jr_compta!$A$47)</f>
        <v>45322</v>
      </c>
      <c r="I139" s="111">
        <f>'Saisie repas'!AL71</f>
        <v>62</v>
      </c>
      <c r="J139" s="111">
        <f>'Saisie repas'!AM71</f>
        <v>43</v>
      </c>
      <c r="K139" s="110">
        <f t="shared" si="28"/>
        <v>105</v>
      </c>
      <c r="L139" s="111">
        <f>'Saisie repas'!$AN$72</f>
        <v>115</v>
      </c>
      <c r="M139" s="110">
        <f t="shared" si="31"/>
        <v>12075</v>
      </c>
      <c r="N139" s="111">
        <f>'Saisie repas'!AO71</f>
        <v>22</v>
      </c>
      <c r="O139" s="111">
        <f>'Saisie repas'!AP71</f>
        <v>37</v>
      </c>
      <c r="P139" s="110">
        <f t="shared" si="29"/>
        <v>59</v>
      </c>
      <c r="Q139" s="111">
        <f>'Saisie repas'!$AQ$72</f>
        <v>115</v>
      </c>
      <c r="R139" s="110">
        <f t="shared" si="32"/>
        <v>6785</v>
      </c>
      <c r="S139" s="112">
        <f t="shared" si="30"/>
        <v>164</v>
      </c>
    </row>
    <row r="140" spans="1:19" x14ac:dyDescent="0.25">
      <c r="A140" s="106" t="str">
        <f t="shared" si="22"/>
        <v>CENTRALE</v>
      </c>
      <c r="B140" s="106" t="str">
        <f t="shared" si="23"/>
        <v>MO</v>
      </c>
      <c r="C140" s="106" t="str">
        <f t="shared" si="24"/>
        <v>MO–2</v>
      </c>
      <c r="D140" s="106" t="str">
        <f t="shared" si="25"/>
        <v>TINDJASSE</v>
      </c>
      <c r="E140" s="106" t="str">
        <f t="shared" si="26"/>
        <v>NABOU</v>
      </c>
      <c r="F140" s="106" t="str">
        <f>IFERROR(VLOOKUP(6,Tableau2[],8,FALSE),"")</f>
        <v>EPP NABOU</v>
      </c>
      <c r="G140" s="106" t="str">
        <f t="shared" si="27"/>
        <v>ETAT</v>
      </c>
      <c r="H140" s="117" t="str">
        <f>IF(F140="","",Synt_jr_compta!$A$49)</f>
        <v/>
      </c>
      <c r="I140" s="111">
        <f>'Saisie repas'!AL74</f>
        <v>0</v>
      </c>
      <c r="J140" s="111">
        <f>'Saisie repas'!AM74</f>
        <v>0</v>
      </c>
      <c r="K140" s="110">
        <f t="shared" si="28"/>
        <v>0</v>
      </c>
      <c r="L140" s="111">
        <f>'Saisie repas'!$AN$75</f>
        <v>115</v>
      </c>
      <c r="M140" s="110">
        <f t="shared" si="31"/>
        <v>0</v>
      </c>
      <c r="N140" s="111">
        <f>'Saisie repas'!AO74</f>
        <v>0</v>
      </c>
      <c r="O140" s="111">
        <f>'Saisie repas'!AP74</f>
        <v>0</v>
      </c>
      <c r="P140" s="110">
        <f t="shared" si="29"/>
        <v>0</v>
      </c>
      <c r="Q140" s="111">
        <f>'Saisie repas'!$AQ$75</f>
        <v>115</v>
      </c>
      <c r="R140" s="110">
        <f t="shared" si="32"/>
        <v>0</v>
      </c>
      <c r="S140" s="112">
        <f t="shared" si="30"/>
        <v>0</v>
      </c>
    </row>
    <row r="141" spans="1:19" x14ac:dyDescent="0.25">
      <c r="A141" s="106" t="str">
        <f t="shared" si="22"/>
        <v>CENTRALE</v>
      </c>
      <c r="B141" s="106" t="str">
        <f t="shared" si="23"/>
        <v>MO</v>
      </c>
      <c r="C141" s="106" t="str">
        <f t="shared" si="24"/>
        <v>MO–2</v>
      </c>
      <c r="D141" s="106" t="str">
        <f t="shared" si="25"/>
        <v>TINDJASSE</v>
      </c>
      <c r="E141" s="106" t="str">
        <f t="shared" si="26"/>
        <v>TAKA</v>
      </c>
      <c r="F141" s="106" t="str">
        <f>IFERROR(VLOOKUP(7,Tableau2[],8,FALSE),"")</f>
        <v>EPP TAKA</v>
      </c>
      <c r="G141" s="106" t="str">
        <f t="shared" si="27"/>
        <v>ETAT</v>
      </c>
      <c r="H141" s="117">
        <f>IF(F141="","",Synt_jr_compta!$A$5)</f>
        <v>45293</v>
      </c>
      <c r="I141" s="111">
        <f>'Saisie repas'!AS8</f>
        <v>0</v>
      </c>
      <c r="J141" s="111">
        <f>'Saisie repas'!AT8</f>
        <v>0</v>
      </c>
      <c r="K141" s="110">
        <f t="shared" si="28"/>
        <v>0</v>
      </c>
      <c r="L141" s="111">
        <f>'Saisie repas'!$AU$9</f>
        <v>115</v>
      </c>
      <c r="M141" s="110">
        <f t="shared" si="31"/>
        <v>0</v>
      </c>
      <c r="N141" s="111">
        <f>'Saisie repas'!AV8</f>
        <v>0</v>
      </c>
      <c r="O141" s="111">
        <f>'Saisie repas'!AW8</f>
        <v>0</v>
      </c>
      <c r="P141" s="110">
        <f t="shared" si="29"/>
        <v>0</v>
      </c>
      <c r="Q141" s="111">
        <f>'Saisie repas'!$AX$9</f>
        <v>115</v>
      </c>
      <c r="R141" s="110">
        <f t="shared" si="32"/>
        <v>0</v>
      </c>
      <c r="S141" s="112">
        <f t="shared" si="30"/>
        <v>0</v>
      </c>
    </row>
    <row r="142" spans="1:19" x14ac:dyDescent="0.25">
      <c r="A142" s="106" t="str">
        <f t="shared" si="22"/>
        <v>CENTRALE</v>
      </c>
      <c r="B142" s="106" t="str">
        <f t="shared" si="23"/>
        <v>MO</v>
      </c>
      <c r="C142" s="106" t="str">
        <f t="shared" si="24"/>
        <v>MO–2</v>
      </c>
      <c r="D142" s="106" t="str">
        <f t="shared" si="25"/>
        <v>TINDJASSE</v>
      </c>
      <c r="E142" s="106" t="str">
        <f t="shared" si="26"/>
        <v>TAKA</v>
      </c>
      <c r="F142" s="106" t="str">
        <f>IFERROR(VLOOKUP(7,Tableau2[],8,FALSE),"")</f>
        <v>EPP TAKA</v>
      </c>
      <c r="G142" s="106" t="str">
        <f t="shared" si="27"/>
        <v>ETAT</v>
      </c>
      <c r="H142" s="117">
        <f>IF(F142="","",Synt_jr_compta!$A$7)</f>
        <v>45294</v>
      </c>
      <c r="I142" s="111">
        <f>'Saisie repas'!AS11</f>
        <v>0</v>
      </c>
      <c r="J142" s="111">
        <f>'Saisie repas'!AT11</f>
        <v>0</v>
      </c>
      <c r="K142" s="110">
        <f t="shared" si="28"/>
        <v>0</v>
      </c>
      <c r="L142" s="111">
        <f>'Saisie repas'!$AU$12</f>
        <v>115</v>
      </c>
      <c r="M142" s="110">
        <f t="shared" si="31"/>
        <v>0</v>
      </c>
      <c r="N142" s="111">
        <f>'Saisie repas'!AV11</f>
        <v>0</v>
      </c>
      <c r="O142" s="111">
        <f>'Saisie repas'!AW11</f>
        <v>0</v>
      </c>
      <c r="P142" s="110">
        <f t="shared" si="29"/>
        <v>0</v>
      </c>
      <c r="Q142" s="111">
        <f>'Saisie repas'!$AX$12</f>
        <v>115</v>
      </c>
      <c r="R142" s="110">
        <f t="shared" si="32"/>
        <v>0</v>
      </c>
      <c r="S142" s="112">
        <f t="shared" si="30"/>
        <v>0</v>
      </c>
    </row>
    <row r="143" spans="1:19" x14ac:dyDescent="0.25">
      <c r="A143" s="106" t="str">
        <f t="shared" si="22"/>
        <v>CENTRALE</v>
      </c>
      <c r="B143" s="106" t="str">
        <f t="shared" si="23"/>
        <v>MO</v>
      </c>
      <c r="C143" s="106" t="str">
        <f t="shared" si="24"/>
        <v>MO–2</v>
      </c>
      <c r="D143" s="106" t="str">
        <f t="shared" si="25"/>
        <v>TINDJASSE</v>
      </c>
      <c r="E143" s="106" t="str">
        <f t="shared" si="26"/>
        <v>TAKA</v>
      </c>
      <c r="F143" s="106" t="str">
        <f>IFERROR(VLOOKUP(7,Tableau2[],8,FALSE),"")</f>
        <v>EPP TAKA</v>
      </c>
      <c r="G143" s="106" t="str">
        <f t="shared" si="27"/>
        <v>ETAT</v>
      </c>
      <c r="H143" s="117">
        <f>IF(F143="","",Synt_jr_compta!$A$9)</f>
        <v>45295</v>
      </c>
      <c r="I143" s="111">
        <f>'Saisie repas'!AS14</f>
        <v>0</v>
      </c>
      <c r="J143" s="111">
        <f>'Saisie repas'!AT14</f>
        <v>0</v>
      </c>
      <c r="K143" s="110">
        <f t="shared" si="28"/>
        <v>0</v>
      </c>
      <c r="L143" s="111">
        <f>'Saisie repas'!$AU$15</f>
        <v>115</v>
      </c>
      <c r="M143" s="110">
        <f t="shared" si="31"/>
        <v>0</v>
      </c>
      <c r="N143" s="111">
        <f>'Saisie repas'!AV14</f>
        <v>0</v>
      </c>
      <c r="O143" s="111">
        <f>'Saisie repas'!AW14</f>
        <v>0</v>
      </c>
      <c r="P143" s="110">
        <f t="shared" si="29"/>
        <v>0</v>
      </c>
      <c r="Q143" s="111">
        <f>'Saisie repas'!$AX$15</f>
        <v>115</v>
      </c>
      <c r="R143" s="110">
        <f t="shared" si="32"/>
        <v>0</v>
      </c>
      <c r="S143" s="112">
        <f t="shared" si="30"/>
        <v>0</v>
      </c>
    </row>
    <row r="144" spans="1:19" x14ac:dyDescent="0.25">
      <c r="A144" s="106" t="str">
        <f t="shared" si="22"/>
        <v>CENTRALE</v>
      </c>
      <c r="B144" s="106" t="str">
        <f t="shared" si="23"/>
        <v>MO</v>
      </c>
      <c r="C144" s="106" t="str">
        <f t="shared" si="24"/>
        <v>MO–2</v>
      </c>
      <c r="D144" s="106" t="str">
        <f t="shared" si="25"/>
        <v>TINDJASSE</v>
      </c>
      <c r="E144" s="106" t="str">
        <f t="shared" si="26"/>
        <v>TAKA</v>
      </c>
      <c r="F144" s="106" t="str">
        <f>IFERROR(VLOOKUP(7,Tableau2[],8,FALSE),"")</f>
        <v>EPP TAKA</v>
      </c>
      <c r="G144" s="106" t="str">
        <f t="shared" si="27"/>
        <v>ETAT</v>
      </c>
      <c r="H144" s="117">
        <f>IF(F144="","",Synt_jr_compta!$A$11)</f>
        <v>45296</v>
      </c>
      <c r="I144" s="111">
        <f>'Saisie repas'!AS17</f>
        <v>0</v>
      </c>
      <c r="J144" s="111">
        <f>'Saisie repas'!AT17</f>
        <v>0</v>
      </c>
      <c r="K144" s="110">
        <f t="shared" si="28"/>
        <v>0</v>
      </c>
      <c r="L144" s="111">
        <f>'Saisie repas'!$AU$18</f>
        <v>115</v>
      </c>
      <c r="M144" s="110">
        <f t="shared" si="31"/>
        <v>0</v>
      </c>
      <c r="N144" s="111">
        <f>'Saisie repas'!AV17</f>
        <v>0</v>
      </c>
      <c r="O144" s="111">
        <f>'Saisie repas'!AW17</f>
        <v>0</v>
      </c>
      <c r="P144" s="110">
        <f t="shared" si="29"/>
        <v>0</v>
      </c>
      <c r="Q144" s="111">
        <f>'Saisie repas'!$AX$18</f>
        <v>115</v>
      </c>
      <c r="R144" s="110">
        <f t="shared" si="32"/>
        <v>0</v>
      </c>
      <c r="S144" s="112">
        <f t="shared" si="30"/>
        <v>0</v>
      </c>
    </row>
    <row r="145" spans="1:19" x14ac:dyDescent="0.25">
      <c r="A145" s="106" t="str">
        <f t="shared" si="22"/>
        <v>CENTRALE</v>
      </c>
      <c r="B145" s="106" t="str">
        <f t="shared" si="23"/>
        <v>MO</v>
      </c>
      <c r="C145" s="106" t="str">
        <f t="shared" si="24"/>
        <v>MO–2</v>
      </c>
      <c r="D145" s="106" t="str">
        <f t="shared" si="25"/>
        <v>TINDJASSE</v>
      </c>
      <c r="E145" s="106" t="str">
        <f t="shared" si="26"/>
        <v>TAKA</v>
      </c>
      <c r="F145" s="106" t="str">
        <f>IFERROR(VLOOKUP(7,Tableau2[],8,FALSE),"")</f>
        <v>EPP TAKA</v>
      </c>
      <c r="G145" s="106" t="str">
        <f t="shared" si="27"/>
        <v>ETAT</v>
      </c>
      <c r="H145" s="117">
        <f>IF(F145="","",Synt_jr_compta!$A$13)</f>
        <v>45299</v>
      </c>
      <c r="I145" s="111">
        <f>'Saisie repas'!AS20</f>
        <v>0</v>
      </c>
      <c r="J145" s="111">
        <f>'Saisie repas'!AT20</f>
        <v>0</v>
      </c>
      <c r="K145" s="110">
        <f t="shared" si="28"/>
        <v>0</v>
      </c>
      <c r="L145" s="111">
        <f>'Saisie repas'!$AU$21</f>
        <v>115</v>
      </c>
      <c r="M145" s="110">
        <f t="shared" si="31"/>
        <v>0</v>
      </c>
      <c r="N145" s="111">
        <f>'Saisie repas'!AV20</f>
        <v>0</v>
      </c>
      <c r="O145" s="111">
        <f>'Saisie repas'!AW20</f>
        <v>0</v>
      </c>
      <c r="P145" s="110">
        <f t="shared" si="29"/>
        <v>0</v>
      </c>
      <c r="Q145" s="111">
        <f>'Saisie repas'!$AX$21</f>
        <v>115</v>
      </c>
      <c r="R145" s="110">
        <f t="shared" si="32"/>
        <v>0</v>
      </c>
      <c r="S145" s="112">
        <f t="shared" si="30"/>
        <v>0</v>
      </c>
    </row>
    <row r="146" spans="1:19" x14ac:dyDescent="0.25">
      <c r="A146" s="106" t="str">
        <f t="shared" si="22"/>
        <v>CENTRALE</v>
      </c>
      <c r="B146" s="106" t="str">
        <f t="shared" si="23"/>
        <v>MO</v>
      </c>
      <c r="C146" s="106" t="str">
        <f t="shared" si="24"/>
        <v>MO–2</v>
      </c>
      <c r="D146" s="106" t="str">
        <f t="shared" si="25"/>
        <v>TINDJASSE</v>
      </c>
      <c r="E146" s="106" t="str">
        <f t="shared" si="26"/>
        <v>TAKA</v>
      </c>
      <c r="F146" s="106" t="str">
        <f>IFERROR(VLOOKUP(7,Tableau2[],8,FALSE),"")</f>
        <v>EPP TAKA</v>
      </c>
      <c r="G146" s="106" t="str">
        <f t="shared" si="27"/>
        <v>ETAT</v>
      </c>
      <c r="H146" s="117">
        <f>IF(F146="","",Synt_jr_compta!$A$15)</f>
        <v>45300</v>
      </c>
      <c r="I146" s="111">
        <f>'Saisie repas'!AS23</f>
        <v>0</v>
      </c>
      <c r="J146" s="111">
        <f>'Saisie repas'!AT23</f>
        <v>0</v>
      </c>
      <c r="K146" s="110">
        <f t="shared" si="28"/>
        <v>0</v>
      </c>
      <c r="L146" s="111">
        <f>'Saisie repas'!$AU$24</f>
        <v>115</v>
      </c>
      <c r="M146" s="110">
        <f t="shared" si="31"/>
        <v>0</v>
      </c>
      <c r="N146" s="111">
        <f>'Saisie repas'!AV23</f>
        <v>0</v>
      </c>
      <c r="O146" s="111">
        <f>'Saisie repas'!AW23</f>
        <v>0</v>
      </c>
      <c r="P146" s="110">
        <f t="shared" si="29"/>
        <v>0</v>
      </c>
      <c r="Q146" s="111">
        <f>'Saisie repas'!$AX$24</f>
        <v>115</v>
      </c>
      <c r="R146" s="110">
        <f t="shared" si="32"/>
        <v>0</v>
      </c>
      <c r="S146" s="112">
        <f t="shared" si="30"/>
        <v>0</v>
      </c>
    </row>
    <row r="147" spans="1:19" x14ac:dyDescent="0.25">
      <c r="A147" s="106" t="str">
        <f t="shared" si="22"/>
        <v>CENTRALE</v>
      </c>
      <c r="B147" s="106" t="str">
        <f t="shared" si="23"/>
        <v>MO</v>
      </c>
      <c r="C147" s="106" t="str">
        <f t="shared" si="24"/>
        <v>MO–2</v>
      </c>
      <c r="D147" s="106" t="str">
        <f t="shared" si="25"/>
        <v>TINDJASSE</v>
      </c>
      <c r="E147" s="106" t="str">
        <f t="shared" si="26"/>
        <v>TAKA</v>
      </c>
      <c r="F147" s="106" t="str">
        <f>IFERROR(VLOOKUP(7,Tableau2[],8,FALSE),"")</f>
        <v>EPP TAKA</v>
      </c>
      <c r="G147" s="106" t="str">
        <f t="shared" si="27"/>
        <v>ETAT</v>
      </c>
      <c r="H147" s="117">
        <f>IF(F147="","",Synt_jr_compta!$A$17)</f>
        <v>45301</v>
      </c>
      <c r="I147" s="111">
        <f>'Saisie repas'!AS26</f>
        <v>0</v>
      </c>
      <c r="J147" s="111">
        <f>'Saisie repas'!AT26</f>
        <v>0</v>
      </c>
      <c r="K147" s="110">
        <f t="shared" si="28"/>
        <v>0</v>
      </c>
      <c r="L147" s="111">
        <f>'Saisie repas'!$AU$27</f>
        <v>115</v>
      </c>
      <c r="M147" s="110">
        <f t="shared" si="31"/>
        <v>0</v>
      </c>
      <c r="N147" s="111">
        <f>'Saisie repas'!AV26</f>
        <v>0</v>
      </c>
      <c r="O147" s="111">
        <f>'Saisie repas'!AW26</f>
        <v>0</v>
      </c>
      <c r="P147" s="110">
        <f t="shared" si="29"/>
        <v>0</v>
      </c>
      <c r="Q147" s="111">
        <f>'Saisie repas'!$AX$27</f>
        <v>115</v>
      </c>
      <c r="R147" s="110">
        <f t="shared" si="32"/>
        <v>0</v>
      </c>
      <c r="S147" s="112">
        <f t="shared" si="30"/>
        <v>0</v>
      </c>
    </row>
    <row r="148" spans="1:19" x14ac:dyDescent="0.25">
      <c r="A148" s="106" t="str">
        <f t="shared" si="22"/>
        <v>CENTRALE</v>
      </c>
      <c r="B148" s="106" t="str">
        <f t="shared" si="23"/>
        <v>MO</v>
      </c>
      <c r="C148" s="106" t="str">
        <f t="shared" si="24"/>
        <v>MO–2</v>
      </c>
      <c r="D148" s="106" t="str">
        <f t="shared" si="25"/>
        <v>TINDJASSE</v>
      </c>
      <c r="E148" s="106" t="str">
        <f t="shared" si="26"/>
        <v>TAKA</v>
      </c>
      <c r="F148" s="106" t="str">
        <f>IFERROR(VLOOKUP(7,Tableau2[],8,FALSE),"")</f>
        <v>EPP TAKA</v>
      </c>
      <c r="G148" s="106" t="str">
        <f t="shared" si="27"/>
        <v>ETAT</v>
      </c>
      <c r="H148" s="117">
        <f>IF(F148="","",Synt_jr_compta!$A$19)</f>
        <v>45302</v>
      </c>
      <c r="I148" s="111">
        <f>'Saisie repas'!AS29</f>
        <v>0</v>
      </c>
      <c r="J148" s="111">
        <f>'Saisie repas'!AT29</f>
        <v>0</v>
      </c>
      <c r="K148" s="110">
        <f t="shared" si="28"/>
        <v>0</v>
      </c>
      <c r="L148" s="111">
        <f>'Saisie repas'!$AU$30</f>
        <v>115</v>
      </c>
      <c r="M148" s="110">
        <f t="shared" si="31"/>
        <v>0</v>
      </c>
      <c r="N148" s="111">
        <f>'Saisie repas'!AV29</f>
        <v>0</v>
      </c>
      <c r="O148" s="111">
        <f>'Saisie repas'!AW29</f>
        <v>0</v>
      </c>
      <c r="P148" s="110">
        <f t="shared" si="29"/>
        <v>0</v>
      </c>
      <c r="Q148" s="111">
        <f>'Saisie repas'!$AX$30</f>
        <v>115</v>
      </c>
      <c r="R148" s="110">
        <f t="shared" si="32"/>
        <v>0</v>
      </c>
      <c r="S148" s="112">
        <f t="shared" si="30"/>
        <v>0</v>
      </c>
    </row>
    <row r="149" spans="1:19" x14ac:dyDescent="0.25">
      <c r="A149" s="106" t="str">
        <f t="shared" si="22"/>
        <v>CENTRALE</v>
      </c>
      <c r="B149" s="106" t="str">
        <f t="shared" si="23"/>
        <v>MO</v>
      </c>
      <c r="C149" s="106" t="str">
        <f t="shared" si="24"/>
        <v>MO–2</v>
      </c>
      <c r="D149" s="106" t="str">
        <f t="shared" si="25"/>
        <v>TINDJASSE</v>
      </c>
      <c r="E149" s="106" t="str">
        <f t="shared" si="26"/>
        <v>TAKA</v>
      </c>
      <c r="F149" s="106" t="str">
        <f>IFERROR(VLOOKUP(7,Tableau2[],8,FALSE),"")</f>
        <v>EPP TAKA</v>
      </c>
      <c r="G149" s="106" t="str">
        <f t="shared" si="27"/>
        <v>ETAT</v>
      </c>
      <c r="H149" s="117">
        <f>IF(F149="","",Synt_jr_compta!$A$21)</f>
        <v>45303</v>
      </c>
      <c r="I149" s="111">
        <f>'Saisie repas'!AS32</f>
        <v>0</v>
      </c>
      <c r="J149" s="111">
        <f>'Saisie repas'!AT32</f>
        <v>0</v>
      </c>
      <c r="K149" s="110">
        <f t="shared" si="28"/>
        <v>0</v>
      </c>
      <c r="L149" s="111">
        <f>'Saisie repas'!$AU$33</f>
        <v>115</v>
      </c>
      <c r="M149" s="110">
        <f t="shared" si="31"/>
        <v>0</v>
      </c>
      <c r="N149" s="111">
        <f>'Saisie repas'!AV32</f>
        <v>0</v>
      </c>
      <c r="O149" s="111">
        <f>'Saisie repas'!AW32</f>
        <v>0</v>
      </c>
      <c r="P149" s="110">
        <f t="shared" si="29"/>
        <v>0</v>
      </c>
      <c r="Q149" s="111">
        <f>'Saisie repas'!$AX$33</f>
        <v>115</v>
      </c>
      <c r="R149" s="110">
        <f t="shared" si="32"/>
        <v>0</v>
      </c>
      <c r="S149" s="112">
        <f t="shared" si="30"/>
        <v>0</v>
      </c>
    </row>
    <row r="150" spans="1:19" x14ac:dyDescent="0.25">
      <c r="A150" s="106" t="str">
        <f t="shared" si="22"/>
        <v>CENTRALE</v>
      </c>
      <c r="B150" s="106" t="str">
        <f t="shared" si="23"/>
        <v>MO</v>
      </c>
      <c r="C150" s="106" t="str">
        <f t="shared" si="24"/>
        <v>MO–2</v>
      </c>
      <c r="D150" s="106" t="str">
        <f t="shared" si="25"/>
        <v>TINDJASSE</v>
      </c>
      <c r="E150" s="106" t="str">
        <f t="shared" si="26"/>
        <v>TAKA</v>
      </c>
      <c r="F150" s="106" t="str">
        <f>IFERROR(VLOOKUP(7,Tableau2[],8,FALSE),"")</f>
        <v>EPP TAKA</v>
      </c>
      <c r="G150" s="106" t="str">
        <f t="shared" si="27"/>
        <v>ETAT</v>
      </c>
      <c r="H150" s="117">
        <f>IF(F150="","",Synt_jr_compta!$A$23)</f>
        <v>45306</v>
      </c>
      <c r="I150" s="111">
        <f>'Saisie repas'!AS35</f>
        <v>62</v>
      </c>
      <c r="J150" s="111">
        <f>'Saisie repas'!AT35</f>
        <v>44</v>
      </c>
      <c r="K150" s="110">
        <f t="shared" si="28"/>
        <v>106</v>
      </c>
      <c r="L150" s="111">
        <f>'Saisie repas'!$AU$36</f>
        <v>115</v>
      </c>
      <c r="M150" s="110">
        <f t="shared" si="31"/>
        <v>12190</v>
      </c>
      <c r="N150" s="111">
        <f>'Saisie repas'!AV35</f>
        <v>22</v>
      </c>
      <c r="O150" s="111">
        <f>'Saisie repas'!AW35</f>
        <v>26</v>
      </c>
      <c r="P150" s="110">
        <f t="shared" si="29"/>
        <v>48</v>
      </c>
      <c r="Q150" s="111">
        <f>'Saisie repas'!$AX$36</f>
        <v>115</v>
      </c>
      <c r="R150" s="110">
        <f t="shared" si="32"/>
        <v>5520</v>
      </c>
      <c r="S150" s="112">
        <f t="shared" si="30"/>
        <v>154</v>
      </c>
    </row>
    <row r="151" spans="1:19" x14ac:dyDescent="0.25">
      <c r="A151" s="106" t="str">
        <f t="shared" si="22"/>
        <v>CENTRALE</v>
      </c>
      <c r="B151" s="106" t="str">
        <f t="shared" si="23"/>
        <v>MO</v>
      </c>
      <c r="C151" s="106" t="str">
        <f t="shared" si="24"/>
        <v>MO–2</v>
      </c>
      <c r="D151" s="106" t="str">
        <f t="shared" si="25"/>
        <v>TINDJASSE</v>
      </c>
      <c r="E151" s="106" t="str">
        <f t="shared" si="26"/>
        <v>TAKA</v>
      </c>
      <c r="F151" s="106" t="str">
        <f>IFERROR(VLOOKUP(7,Tableau2[],8,FALSE),"")</f>
        <v>EPP TAKA</v>
      </c>
      <c r="G151" s="106" t="str">
        <f t="shared" si="27"/>
        <v>ETAT</v>
      </c>
      <c r="H151" s="117">
        <f>IF(F151="","",Synt_jr_compta!$A$25)</f>
        <v>45307</v>
      </c>
      <c r="I151" s="111">
        <f>'Saisie repas'!AS38</f>
        <v>60</v>
      </c>
      <c r="J151" s="111">
        <f>'Saisie repas'!AT38</f>
        <v>43</v>
      </c>
      <c r="K151" s="110">
        <f t="shared" si="28"/>
        <v>103</v>
      </c>
      <c r="L151" s="111">
        <f>'Saisie repas'!$AU$39</f>
        <v>115</v>
      </c>
      <c r="M151" s="110">
        <f t="shared" si="31"/>
        <v>11845</v>
      </c>
      <c r="N151" s="111">
        <f>'Saisie repas'!AV38</f>
        <v>26</v>
      </c>
      <c r="O151" s="111">
        <f>'Saisie repas'!AW38</f>
        <v>24</v>
      </c>
      <c r="P151" s="110">
        <f t="shared" si="29"/>
        <v>50</v>
      </c>
      <c r="Q151" s="111">
        <f>'Saisie repas'!$AX$39</f>
        <v>115</v>
      </c>
      <c r="R151" s="110">
        <f t="shared" si="32"/>
        <v>5750</v>
      </c>
      <c r="S151" s="112">
        <f t="shared" si="30"/>
        <v>153</v>
      </c>
    </row>
    <row r="152" spans="1:19" x14ac:dyDescent="0.25">
      <c r="A152" s="106" t="str">
        <f t="shared" si="22"/>
        <v>CENTRALE</v>
      </c>
      <c r="B152" s="106" t="str">
        <f t="shared" si="23"/>
        <v>MO</v>
      </c>
      <c r="C152" s="106" t="str">
        <f t="shared" si="24"/>
        <v>MO–2</v>
      </c>
      <c r="D152" s="106" t="str">
        <f t="shared" si="25"/>
        <v>TINDJASSE</v>
      </c>
      <c r="E152" s="106" t="str">
        <f t="shared" si="26"/>
        <v>TAKA</v>
      </c>
      <c r="F152" s="106" t="str">
        <f>IFERROR(VLOOKUP(7,Tableau2[],8,FALSE),"")</f>
        <v>EPP TAKA</v>
      </c>
      <c r="G152" s="106" t="str">
        <f t="shared" si="27"/>
        <v>ETAT</v>
      </c>
      <c r="H152" s="117">
        <f>IF(F152="","",Synt_jr_compta!$A$27)</f>
        <v>45308</v>
      </c>
      <c r="I152" s="111">
        <f>'Saisie repas'!AS41</f>
        <v>57</v>
      </c>
      <c r="J152" s="111">
        <f>'Saisie repas'!AT41</f>
        <v>41</v>
      </c>
      <c r="K152" s="110">
        <f t="shared" si="28"/>
        <v>98</v>
      </c>
      <c r="L152" s="111">
        <f>'Saisie repas'!$AU$42</f>
        <v>115</v>
      </c>
      <c r="M152" s="110">
        <f t="shared" si="31"/>
        <v>11270</v>
      </c>
      <c r="N152" s="111">
        <f>'Saisie repas'!AV41</f>
        <v>25</v>
      </c>
      <c r="O152" s="111">
        <f>'Saisie repas'!AW41</f>
        <v>24</v>
      </c>
      <c r="P152" s="110">
        <f t="shared" si="29"/>
        <v>49</v>
      </c>
      <c r="Q152" s="111">
        <f>'Saisie repas'!$AX$42</f>
        <v>115</v>
      </c>
      <c r="R152" s="110">
        <f t="shared" si="32"/>
        <v>5635</v>
      </c>
      <c r="S152" s="112">
        <f t="shared" si="30"/>
        <v>147</v>
      </c>
    </row>
    <row r="153" spans="1:19" x14ac:dyDescent="0.25">
      <c r="A153" s="106" t="str">
        <f t="shared" si="22"/>
        <v>CENTRALE</v>
      </c>
      <c r="B153" s="106" t="str">
        <f t="shared" si="23"/>
        <v>MO</v>
      </c>
      <c r="C153" s="106" t="str">
        <f t="shared" si="24"/>
        <v>MO–2</v>
      </c>
      <c r="D153" s="106" t="str">
        <f t="shared" si="25"/>
        <v>TINDJASSE</v>
      </c>
      <c r="E153" s="106" t="str">
        <f t="shared" si="26"/>
        <v>TAKA</v>
      </c>
      <c r="F153" s="106" t="str">
        <f>IFERROR(VLOOKUP(7,Tableau2[],8,FALSE),"")</f>
        <v>EPP TAKA</v>
      </c>
      <c r="G153" s="106" t="str">
        <f t="shared" si="27"/>
        <v>ETAT</v>
      </c>
      <c r="H153" s="117">
        <f>IF(F153="","",Synt_jr_compta!$A$29)</f>
        <v>45309</v>
      </c>
      <c r="I153" s="111">
        <f>'Saisie repas'!AS44</f>
        <v>57</v>
      </c>
      <c r="J153" s="111">
        <f>'Saisie repas'!AT44</f>
        <v>39</v>
      </c>
      <c r="K153" s="110">
        <f t="shared" si="28"/>
        <v>96</v>
      </c>
      <c r="L153" s="111">
        <f>'Saisie repas'!$AU$45</f>
        <v>115</v>
      </c>
      <c r="M153" s="110">
        <f t="shared" si="31"/>
        <v>11040</v>
      </c>
      <c r="N153" s="111">
        <f>'Saisie repas'!AV44</f>
        <v>20</v>
      </c>
      <c r="O153" s="111">
        <f>'Saisie repas'!AW44</f>
        <v>25</v>
      </c>
      <c r="P153" s="110">
        <f t="shared" si="29"/>
        <v>45</v>
      </c>
      <c r="Q153" s="111">
        <f>'Saisie repas'!$AX$45</f>
        <v>115</v>
      </c>
      <c r="R153" s="110">
        <f t="shared" si="32"/>
        <v>5175</v>
      </c>
      <c r="S153" s="112">
        <f t="shared" si="30"/>
        <v>141</v>
      </c>
    </row>
    <row r="154" spans="1:19" x14ac:dyDescent="0.25">
      <c r="A154" s="106" t="str">
        <f t="shared" si="22"/>
        <v>CENTRALE</v>
      </c>
      <c r="B154" s="106" t="str">
        <f t="shared" si="23"/>
        <v>MO</v>
      </c>
      <c r="C154" s="106" t="str">
        <f t="shared" si="24"/>
        <v>MO–2</v>
      </c>
      <c r="D154" s="106" t="str">
        <f t="shared" si="25"/>
        <v>TINDJASSE</v>
      </c>
      <c r="E154" s="106" t="str">
        <f t="shared" si="26"/>
        <v>TAKA</v>
      </c>
      <c r="F154" s="106" t="str">
        <f>IFERROR(VLOOKUP(7,Tableau2[],8,FALSE),"")</f>
        <v>EPP TAKA</v>
      </c>
      <c r="G154" s="106" t="str">
        <f t="shared" si="27"/>
        <v>ETAT</v>
      </c>
      <c r="H154" s="117">
        <f>IF(F154="","",Synt_jr_compta!$A$31)</f>
        <v>45310</v>
      </c>
      <c r="I154" s="111">
        <f>'Saisie repas'!AS47</f>
        <v>57</v>
      </c>
      <c r="J154" s="111">
        <f>'Saisie repas'!AT47</f>
        <v>42</v>
      </c>
      <c r="K154" s="110">
        <f t="shared" si="28"/>
        <v>99</v>
      </c>
      <c r="L154" s="111">
        <f>'Saisie repas'!$AU$48</f>
        <v>115</v>
      </c>
      <c r="M154" s="110">
        <f t="shared" si="31"/>
        <v>11385</v>
      </c>
      <c r="N154" s="111">
        <f>'Saisie repas'!AV47</f>
        <v>24</v>
      </c>
      <c r="O154" s="111">
        <f>'Saisie repas'!AW47</f>
        <v>24</v>
      </c>
      <c r="P154" s="110">
        <f t="shared" si="29"/>
        <v>48</v>
      </c>
      <c r="Q154" s="111">
        <f>'Saisie repas'!$AX$48</f>
        <v>115</v>
      </c>
      <c r="R154" s="110">
        <f t="shared" si="32"/>
        <v>5520</v>
      </c>
      <c r="S154" s="112">
        <f t="shared" si="30"/>
        <v>147</v>
      </c>
    </row>
    <row r="155" spans="1:19" x14ac:dyDescent="0.25">
      <c r="A155" s="106" t="str">
        <f t="shared" si="22"/>
        <v>CENTRALE</v>
      </c>
      <c r="B155" s="106" t="str">
        <f t="shared" si="23"/>
        <v>MO</v>
      </c>
      <c r="C155" s="106" t="str">
        <f t="shared" si="24"/>
        <v>MO–2</v>
      </c>
      <c r="D155" s="106" t="str">
        <f t="shared" si="25"/>
        <v>TINDJASSE</v>
      </c>
      <c r="E155" s="106" t="str">
        <f t="shared" si="26"/>
        <v>TAKA</v>
      </c>
      <c r="F155" s="106" t="str">
        <f>IFERROR(VLOOKUP(7,Tableau2[],8,FALSE),"")</f>
        <v>EPP TAKA</v>
      </c>
      <c r="G155" s="106" t="str">
        <f t="shared" si="27"/>
        <v>ETAT</v>
      </c>
      <c r="H155" s="117">
        <f>IF(F155="","",Synt_jr_compta!$A$33)</f>
        <v>45313</v>
      </c>
      <c r="I155" s="111">
        <f>'Saisie repas'!AS50</f>
        <v>59</v>
      </c>
      <c r="J155" s="111">
        <f>'Saisie repas'!AT50</f>
        <v>45</v>
      </c>
      <c r="K155" s="110">
        <f t="shared" si="28"/>
        <v>104</v>
      </c>
      <c r="L155" s="111">
        <f>'Saisie repas'!$AU$51</f>
        <v>115</v>
      </c>
      <c r="M155" s="110">
        <f t="shared" si="31"/>
        <v>11960</v>
      </c>
      <c r="N155" s="111">
        <f>'Saisie repas'!AV50</f>
        <v>26</v>
      </c>
      <c r="O155" s="111">
        <f>'Saisie repas'!AW50</f>
        <v>24</v>
      </c>
      <c r="P155" s="110">
        <f t="shared" si="29"/>
        <v>50</v>
      </c>
      <c r="Q155" s="111">
        <f>'Saisie repas'!$AX$51</f>
        <v>115</v>
      </c>
      <c r="R155" s="110">
        <f t="shared" si="32"/>
        <v>5750</v>
      </c>
      <c r="S155" s="112">
        <f t="shared" si="30"/>
        <v>154</v>
      </c>
    </row>
    <row r="156" spans="1:19" x14ac:dyDescent="0.25">
      <c r="A156" s="106" t="str">
        <f t="shared" si="22"/>
        <v>CENTRALE</v>
      </c>
      <c r="B156" s="106" t="str">
        <f t="shared" si="23"/>
        <v>MO</v>
      </c>
      <c r="C156" s="106" t="str">
        <f t="shared" si="24"/>
        <v>MO–2</v>
      </c>
      <c r="D156" s="106" t="str">
        <f t="shared" si="25"/>
        <v>TINDJASSE</v>
      </c>
      <c r="E156" s="106" t="str">
        <f t="shared" si="26"/>
        <v>TAKA</v>
      </c>
      <c r="F156" s="106" t="str">
        <f>IFERROR(VLOOKUP(7,Tableau2[],8,FALSE),"")</f>
        <v>EPP TAKA</v>
      </c>
      <c r="G156" s="106" t="str">
        <f t="shared" si="27"/>
        <v>ETAT</v>
      </c>
      <c r="H156" s="117">
        <f>IF(F156="","",Synt_jr_compta!$A$35)</f>
        <v>45314</v>
      </c>
      <c r="I156" s="111">
        <f>'Saisie repas'!AS53</f>
        <v>61</v>
      </c>
      <c r="J156" s="111">
        <f>'Saisie repas'!AT53</f>
        <v>45</v>
      </c>
      <c r="K156" s="110">
        <f t="shared" si="28"/>
        <v>106</v>
      </c>
      <c r="L156" s="111">
        <f>'Saisie repas'!$AU$54</f>
        <v>115</v>
      </c>
      <c r="M156" s="110">
        <f t="shared" si="31"/>
        <v>12190</v>
      </c>
      <c r="N156" s="111">
        <f>'Saisie repas'!AV53</f>
        <v>26</v>
      </c>
      <c r="O156" s="111">
        <f>'Saisie repas'!AW53</f>
        <v>24</v>
      </c>
      <c r="P156" s="110">
        <f t="shared" si="29"/>
        <v>50</v>
      </c>
      <c r="Q156" s="111">
        <f>'Saisie repas'!$AX$54</f>
        <v>115</v>
      </c>
      <c r="R156" s="110">
        <f t="shared" si="32"/>
        <v>5750</v>
      </c>
      <c r="S156" s="112">
        <f t="shared" si="30"/>
        <v>156</v>
      </c>
    </row>
    <row r="157" spans="1:19" x14ac:dyDescent="0.25">
      <c r="A157" s="106" t="str">
        <f t="shared" si="22"/>
        <v>CENTRALE</v>
      </c>
      <c r="B157" s="106" t="str">
        <f t="shared" si="23"/>
        <v>MO</v>
      </c>
      <c r="C157" s="106" t="str">
        <f t="shared" si="24"/>
        <v>MO–2</v>
      </c>
      <c r="D157" s="106" t="str">
        <f t="shared" si="25"/>
        <v>TINDJASSE</v>
      </c>
      <c r="E157" s="106" t="str">
        <f t="shared" si="26"/>
        <v>TAKA</v>
      </c>
      <c r="F157" s="106" t="str">
        <f>IFERROR(VLOOKUP(7,Tableau2[],8,FALSE),"")</f>
        <v>EPP TAKA</v>
      </c>
      <c r="G157" s="106" t="str">
        <f t="shared" si="27"/>
        <v>ETAT</v>
      </c>
      <c r="H157" s="117">
        <f>IF(F157="","",Synt_jr_compta!$A$37)</f>
        <v>45315</v>
      </c>
      <c r="I157" s="111">
        <f>'Saisie repas'!AS56</f>
        <v>63</v>
      </c>
      <c r="J157" s="111">
        <f>'Saisie repas'!AT56</f>
        <v>45</v>
      </c>
      <c r="K157" s="110">
        <f t="shared" si="28"/>
        <v>108</v>
      </c>
      <c r="L157" s="111">
        <f>'Saisie repas'!$AU$57</f>
        <v>115</v>
      </c>
      <c r="M157" s="110">
        <f t="shared" si="31"/>
        <v>12420</v>
      </c>
      <c r="N157" s="111">
        <f>'Saisie repas'!AV56</f>
        <v>25</v>
      </c>
      <c r="O157" s="111">
        <f>'Saisie repas'!AW56</f>
        <v>25</v>
      </c>
      <c r="P157" s="110">
        <f t="shared" si="29"/>
        <v>50</v>
      </c>
      <c r="Q157" s="111">
        <f>'Saisie repas'!$AX$57</f>
        <v>115</v>
      </c>
      <c r="R157" s="110">
        <f t="shared" si="32"/>
        <v>5750</v>
      </c>
      <c r="S157" s="112">
        <f t="shared" si="30"/>
        <v>158</v>
      </c>
    </row>
    <row r="158" spans="1:19" x14ac:dyDescent="0.25">
      <c r="A158" s="106" t="str">
        <f t="shared" si="22"/>
        <v>CENTRALE</v>
      </c>
      <c r="B158" s="106" t="str">
        <f t="shared" si="23"/>
        <v>MO</v>
      </c>
      <c r="C158" s="106" t="str">
        <f t="shared" si="24"/>
        <v>MO–2</v>
      </c>
      <c r="D158" s="106" t="str">
        <f t="shared" si="25"/>
        <v>TINDJASSE</v>
      </c>
      <c r="E158" s="106" t="str">
        <f t="shared" si="26"/>
        <v>TAKA</v>
      </c>
      <c r="F158" s="106" t="str">
        <f>IFERROR(VLOOKUP(7,Tableau2[],8,FALSE),"")</f>
        <v>EPP TAKA</v>
      </c>
      <c r="G158" s="106" t="str">
        <f t="shared" si="27"/>
        <v>ETAT</v>
      </c>
      <c r="H158" s="117">
        <f>IF(F158="","",Synt_jr_compta!$A$39)</f>
        <v>45316</v>
      </c>
      <c r="I158" s="111">
        <f>'Saisie repas'!AS59</f>
        <v>59</v>
      </c>
      <c r="J158" s="111">
        <f>'Saisie repas'!AT59</f>
        <v>45</v>
      </c>
      <c r="K158" s="110">
        <f t="shared" si="28"/>
        <v>104</v>
      </c>
      <c r="L158" s="111">
        <f>'Saisie repas'!$AU$60</f>
        <v>115</v>
      </c>
      <c r="M158" s="110">
        <f t="shared" si="31"/>
        <v>11960</v>
      </c>
      <c r="N158" s="111">
        <f>'Saisie repas'!AV59</f>
        <v>23</v>
      </c>
      <c r="O158" s="111">
        <f>'Saisie repas'!AW59</f>
        <v>24</v>
      </c>
      <c r="P158" s="110">
        <f t="shared" si="29"/>
        <v>47</v>
      </c>
      <c r="Q158" s="111">
        <f>'Saisie repas'!$AX$60</f>
        <v>115</v>
      </c>
      <c r="R158" s="110">
        <f t="shared" si="32"/>
        <v>5405</v>
      </c>
      <c r="S158" s="112">
        <f t="shared" si="30"/>
        <v>151</v>
      </c>
    </row>
    <row r="159" spans="1:19" x14ac:dyDescent="0.25">
      <c r="A159" s="106" t="str">
        <f t="shared" si="22"/>
        <v>CENTRALE</v>
      </c>
      <c r="B159" s="106" t="str">
        <f t="shared" si="23"/>
        <v>MO</v>
      </c>
      <c r="C159" s="106" t="str">
        <f t="shared" si="24"/>
        <v>MO–2</v>
      </c>
      <c r="D159" s="106" t="str">
        <f t="shared" si="25"/>
        <v>TINDJASSE</v>
      </c>
      <c r="E159" s="106" t="str">
        <f t="shared" si="26"/>
        <v>TAKA</v>
      </c>
      <c r="F159" s="106" t="str">
        <f>IFERROR(VLOOKUP(7,Tableau2[],8,FALSE),"")</f>
        <v>EPP TAKA</v>
      </c>
      <c r="G159" s="106" t="str">
        <f t="shared" si="27"/>
        <v>ETAT</v>
      </c>
      <c r="H159" s="117">
        <f>IF(F159="","",Synt_jr_compta!$A$41)</f>
        <v>45317</v>
      </c>
      <c r="I159" s="111">
        <f>'Saisie repas'!AS62</f>
        <v>55</v>
      </c>
      <c r="J159" s="111">
        <f>'Saisie repas'!AT62</f>
        <v>42</v>
      </c>
      <c r="K159" s="110">
        <f t="shared" si="28"/>
        <v>97</v>
      </c>
      <c r="L159" s="111">
        <f>'Saisie repas'!$AU$63</f>
        <v>115</v>
      </c>
      <c r="M159" s="110">
        <f t="shared" si="31"/>
        <v>11155</v>
      </c>
      <c r="N159" s="111">
        <f>'Saisie repas'!AV62</f>
        <v>24</v>
      </c>
      <c r="O159" s="111">
        <f>'Saisie repas'!AW62</f>
        <v>24</v>
      </c>
      <c r="P159" s="110">
        <f t="shared" si="29"/>
        <v>48</v>
      </c>
      <c r="Q159" s="111">
        <f>'Saisie repas'!$AX$63</f>
        <v>115</v>
      </c>
      <c r="R159" s="110">
        <f t="shared" si="32"/>
        <v>5520</v>
      </c>
      <c r="S159" s="112">
        <f t="shared" si="30"/>
        <v>145</v>
      </c>
    </row>
    <row r="160" spans="1:19" x14ac:dyDescent="0.25">
      <c r="A160" s="106" t="str">
        <f t="shared" si="22"/>
        <v>CENTRALE</v>
      </c>
      <c r="B160" s="106" t="str">
        <f t="shared" si="23"/>
        <v>MO</v>
      </c>
      <c r="C160" s="106" t="str">
        <f t="shared" si="24"/>
        <v>MO–2</v>
      </c>
      <c r="D160" s="106" t="str">
        <f t="shared" si="25"/>
        <v>TINDJASSE</v>
      </c>
      <c r="E160" s="106" t="str">
        <f t="shared" si="26"/>
        <v>TAKA</v>
      </c>
      <c r="F160" s="106" t="str">
        <f>IFERROR(VLOOKUP(7,Tableau2[],8,FALSE),"")</f>
        <v>EPP TAKA</v>
      </c>
      <c r="G160" s="106" t="str">
        <f t="shared" si="27"/>
        <v>ETAT</v>
      </c>
      <c r="H160" s="117">
        <f>IF(F160="","",Synt_jr_compta!$A$43)</f>
        <v>45320</v>
      </c>
      <c r="I160" s="111">
        <f>'Saisie repas'!AS65</f>
        <v>63</v>
      </c>
      <c r="J160" s="111">
        <f>'Saisie repas'!AT65</f>
        <v>45</v>
      </c>
      <c r="K160" s="110">
        <f t="shared" si="28"/>
        <v>108</v>
      </c>
      <c r="L160" s="111">
        <f>'Saisie repas'!$AU$66</f>
        <v>115</v>
      </c>
      <c r="M160" s="110">
        <f t="shared" si="31"/>
        <v>12420</v>
      </c>
      <c r="N160" s="111">
        <f>'Saisie repas'!AV65</f>
        <v>25</v>
      </c>
      <c r="O160" s="111">
        <f>'Saisie repas'!AW65</f>
        <v>25</v>
      </c>
      <c r="P160" s="110">
        <f t="shared" si="29"/>
        <v>50</v>
      </c>
      <c r="Q160" s="111">
        <f>'Saisie repas'!$AX$66</f>
        <v>115</v>
      </c>
      <c r="R160" s="110">
        <f t="shared" si="32"/>
        <v>5750</v>
      </c>
      <c r="S160" s="112">
        <f t="shared" si="30"/>
        <v>158</v>
      </c>
    </row>
    <row r="161" spans="1:19" x14ac:dyDescent="0.25">
      <c r="A161" s="106" t="str">
        <f t="shared" si="22"/>
        <v>CENTRALE</v>
      </c>
      <c r="B161" s="106" t="str">
        <f t="shared" si="23"/>
        <v>MO</v>
      </c>
      <c r="C161" s="106" t="str">
        <f t="shared" si="24"/>
        <v>MO–2</v>
      </c>
      <c r="D161" s="106" t="str">
        <f t="shared" si="25"/>
        <v>TINDJASSE</v>
      </c>
      <c r="E161" s="106" t="str">
        <f t="shared" si="26"/>
        <v>TAKA</v>
      </c>
      <c r="F161" s="106" t="str">
        <f>IFERROR(VLOOKUP(7,Tableau2[],8,FALSE),"")</f>
        <v>EPP TAKA</v>
      </c>
      <c r="G161" s="106" t="str">
        <f t="shared" si="27"/>
        <v>ETAT</v>
      </c>
      <c r="H161" s="117">
        <f>IF(F161="","",Synt_jr_compta!$A$45)</f>
        <v>45321</v>
      </c>
      <c r="I161" s="111">
        <f>'Saisie repas'!AS68</f>
        <v>61</v>
      </c>
      <c r="J161" s="111">
        <f>'Saisie repas'!AT68</f>
        <v>45</v>
      </c>
      <c r="K161" s="110">
        <f t="shared" si="28"/>
        <v>106</v>
      </c>
      <c r="L161" s="111">
        <f>'Saisie repas'!$AU$69</f>
        <v>115</v>
      </c>
      <c r="M161" s="110">
        <f t="shared" si="31"/>
        <v>12190</v>
      </c>
      <c r="N161" s="111">
        <f>'Saisie repas'!AV68</f>
        <v>25</v>
      </c>
      <c r="O161" s="111">
        <f>'Saisie repas'!AW68</f>
        <v>25</v>
      </c>
      <c r="P161" s="110">
        <f t="shared" si="29"/>
        <v>50</v>
      </c>
      <c r="Q161" s="111">
        <f>'Saisie repas'!$AX$69</f>
        <v>115</v>
      </c>
      <c r="R161" s="110">
        <f t="shared" si="32"/>
        <v>5750</v>
      </c>
      <c r="S161" s="112">
        <f t="shared" si="30"/>
        <v>156</v>
      </c>
    </row>
    <row r="162" spans="1:19" x14ac:dyDescent="0.25">
      <c r="A162" s="106" t="str">
        <f t="shared" si="22"/>
        <v>CENTRALE</v>
      </c>
      <c r="B162" s="106" t="str">
        <f t="shared" si="23"/>
        <v>MO</v>
      </c>
      <c r="C162" s="106" t="str">
        <f t="shared" si="24"/>
        <v>MO–2</v>
      </c>
      <c r="D162" s="106" t="str">
        <f t="shared" si="25"/>
        <v>TINDJASSE</v>
      </c>
      <c r="E162" s="106" t="str">
        <f t="shared" si="26"/>
        <v>TAKA</v>
      </c>
      <c r="F162" s="106" t="str">
        <f>IFERROR(VLOOKUP(7,Tableau2[],8,FALSE),"")</f>
        <v>EPP TAKA</v>
      </c>
      <c r="G162" s="106" t="str">
        <f t="shared" si="27"/>
        <v>ETAT</v>
      </c>
      <c r="H162" s="117">
        <f>IF(F162="","",Synt_jr_compta!$A$47)</f>
        <v>45322</v>
      </c>
      <c r="I162" s="111">
        <f>'Saisie repas'!AS71</f>
        <v>61</v>
      </c>
      <c r="J162" s="111">
        <f>'Saisie repas'!AT71</f>
        <v>43</v>
      </c>
      <c r="K162" s="110">
        <f t="shared" si="28"/>
        <v>104</v>
      </c>
      <c r="L162" s="111">
        <f>'Saisie repas'!$AU$72</f>
        <v>115</v>
      </c>
      <c r="M162" s="110">
        <f t="shared" si="31"/>
        <v>11960</v>
      </c>
      <c r="N162" s="111">
        <f>'Saisie repas'!AV71</f>
        <v>23</v>
      </c>
      <c r="O162" s="111">
        <f>'Saisie repas'!AW71</f>
        <v>24</v>
      </c>
      <c r="P162" s="110">
        <f t="shared" si="29"/>
        <v>47</v>
      </c>
      <c r="Q162" s="111">
        <f>'Saisie repas'!$AX$72</f>
        <v>115</v>
      </c>
      <c r="R162" s="110">
        <f t="shared" si="32"/>
        <v>5405</v>
      </c>
      <c r="S162" s="112">
        <f t="shared" si="30"/>
        <v>151</v>
      </c>
    </row>
    <row r="163" spans="1:19" x14ac:dyDescent="0.25">
      <c r="A163" s="106" t="str">
        <f t="shared" si="22"/>
        <v>CENTRALE</v>
      </c>
      <c r="B163" s="106" t="str">
        <f t="shared" si="23"/>
        <v>MO</v>
      </c>
      <c r="C163" s="106" t="str">
        <f t="shared" si="24"/>
        <v>MO–2</v>
      </c>
      <c r="D163" s="106" t="str">
        <f t="shared" si="25"/>
        <v>TINDJASSE</v>
      </c>
      <c r="E163" s="106" t="str">
        <f t="shared" si="26"/>
        <v>TAKA</v>
      </c>
      <c r="F163" s="106" t="str">
        <f>IFERROR(VLOOKUP(7,Tableau2[],8,FALSE),"")</f>
        <v>EPP TAKA</v>
      </c>
      <c r="G163" s="106" t="str">
        <f t="shared" si="27"/>
        <v>ETAT</v>
      </c>
      <c r="H163" s="117" t="str">
        <f>IF(F163="","",Synt_jr_compta!$A$49)</f>
        <v/>
      </c>
      <c r="I163" s="111">
        <f>'Saisie repas'!AS74</f>
        <v>0</v>
      </c>
      <c r="J163" s="111">
        <f>'Saisie repas'!AT74</f>
        <v>0</v>
      </c>
      <c r="K163" s="110">
        <f t="shared" si="28"/>
        <v>0</v>
      </c>
      <c r="L163" s="111">
        <f>'Saisie repas'!$AU$75</f>
        <v>115</v>
      </c>
      <c r="M163" s="110">
        <f t="shared" si="31"/>
        <v>0</v>
      </c>
      <c r="N163" s="111">
        <f>'Saisie repas'!AV74</f>
        <v>0</v>
      </c>
      <c r="O163" s="111">
        <f>'Saisie repas'!AW74</f>
        <v>0</v>
      </c>
      <c r="P163" s="110">
        <f t="shared" si="29"/>
        <v>0</v>
      </c>
      <c r="Q163" s="111">
        <f>'Saisie repas'!$AX$75</f>
        <v>115</v>
      </c>
      <c r="R163" s="110">
        <f t="shared" si="32"/>
        <v>0</v>
      </c>
      <c r="S163" s="112">
        <f t="shared" si="30"/>
        <v>0</v>
      </c>
    </row>
    <row r="164" spans="1:19" x14ac:dyDescent="0.25">
      <c r="A164" s="106" t="str">
        <f t="shared" si="22"/>
        <v>CENTRALE</v>
      </c>
      <c r="B164" s="106" t="str">
        <f t="shared" si="23"/>
        <v>MO</v>
      </c>
      <c r="C164" s="106" t="str">
        <f t="shared" si="24"/>
        <v>MO–2</v>
      </c>
      <c r="D164" s="106" t="str">
        <f t="shared" si="25"/>
        <v>TINDJASSE</v>
      </c>
      <c r="E164" s="106" t="str">
        <f t="shared" si="26"/>
        <v>TINDJASSE LAO</v>
      </c>
      <c r="F164" s="106" t="str">
        <f>IFERROR(VLOOKUP(8,Tableau2[],8,FALSE),"")</f>
        <v>EPP TINDJASSE LAO G/A/B</v>
      </c>
      <c r="G164" s="106" t="str">
        <f t="shared" si="27"/>
        <v>ETAT</v>
      </c>
      <c r="H164" s="117">
        <f>IF(F164="","",Synt_jr_compta!$A$5)</f>
        <v>45293</v>
      </c>
      <c r="I164" s="111">
        <f>'Saisie repas'!AZ8</f>
        <v>0</v>
      </c>
      <c r="J164" s="111">
        <f>'Saisie repas'!BA8</f>
        <v>0</v>
      </c>
      <c r="K164" s="110">
        <f t="shared" si="28"/>
        <v>0</v>
      </c>
      <c r="L164" s="111">
        <f>'Saisie repas'!$BB$9</f>
        <v>115</v>
      </c>
      <c r="M164" s="110">
        <f t="shared" si="31"/>
        <v>0</v>
      </c>
      <c r="N164" s="111">
        <f>'Saisie repas'!BC8</f>
        <v>0</v>
      </c>
      <c r="O164" s="111">
        <f>'Saisie repas'!BD8</f>
        <v>0</v>
      </c>
      <c r="P164" s="110">
        <f t="shared" si="29"/>
        <v>0</v>
      </c>
      <c r="Q164" s="111">
        <f>'Saisie repas'!$BE$9</f>
        <v>115</v>
      </c>
      <c r="R164" s="110">
        <f t="shared" si="32"/>
        <v>0</v>
      </c>
      <c r="S164" s="112">
        <f t="shared" si="30"/>
        <v>0</v>
      </c>
    </row>
    <row r="165" spans="1:19" x14ac:dyDescent="0.25">
      <c r="A165" s="106" t="str">
        <f t="shared" si="22"/>
        <v>CENTRALE</v>
      </c>
      <c r="B165" s="106" t="str">
        <f t="shared" si="23"/>
        <v>MO</v>
      </c>
      <c r="C165" s="106" t="str">
        <f t="shared" si="24"/>
        <v>MO–2</v>
      </c>
      <c r="D165" s="106" t="str">
        <f t="shared" si="25"/>
        <v>TINDJASSE</v>
      </c>
      <c r="E165" s="106" t="str">
        <f t="shared" si="26"/>
        <v>TINDJASSE LAO</v>
      </c>
      <c r="F165" s="106" t="str">
        <f>IFERROR(VLOOKUP(8,Tableau2[],8,FALSE),"")</f>
        <v>EPP TINDJASSE LAO G/A/B</v>
      </c>
      <c r="G165" s="106" t="str">
        <f t="shared" si="27"/>
        <v>ETAT</v>
      </c>
      <c r="H165" s="117">
        <f>IF(F165="","",Synt_jr_compta!$A$7)</f>
        <v>45294</v>
      </c>
      <c r="I165" s="111">
        <f>'Saisie repas'!AZ11</f>
        <v>0</v>
      </c>
      <c r="J165" s="111">
        <f>'Saisie repas'!BA11</f>
        <v>0</v>
      </c>
      <c r="K165" s="110">
        <f t="shared" si="28"/>
        <v>0</v>
      </c>
      <c r="L165" s="111">
        <f>'Saisie repas'!$BB$12</f>
        <v>115</v>
      </c>
      <c r="M165" s="110">
        <f t="shared" si="31"/>
        <v>0</v>
      </c>
      <c r="N165" s="111">
        <f>'Saisie repas'!BC11</f>
        <v>0</v>
      </c>
      <c r="O165" s="111">
        <f>'Saisie repas'!BD11</f>
        <v>0</v>
      </c>
      <c r="P165" s="110">
        <f t="shared" si="29"/>
        <v>0</v>
      </c>
      <c r="Q165" s="111">
        <f>'Saisie repas'!$BE$12</f>
        <v>115</v>
      </c>
      <c r="R165" s="110">
        <f t="shared" si="32"/>
        <v>0</v>
      </c>
      <c r="S165" s="112">
        <f t="shared" si="30"/>
        <v>0</v>
      </c>
    </row>
    <row r="166" spans="1:19" x14ac:dyDescent="0.25">
      <c r="A166" s="106" t="str">
        <f t="shared" si="22"/>
        <v>CENTRALE</v>
      </c>
      <c r="B166" s="106" t="str">
        <f t="shared" si="23"/>
        <v>MO</v>
      </c>
      <c r="C166" s="106" t="str">
        <f t="shared" si="24"/>
        <v>MO–2</v>
      </c>
      <c r="D166" s="106" t="str">
        <f t="shared" si="25"/>
        <v>TINDJASSE</v>
      </c>
      <c r="E166" s="106" t="str">
        <f t="shared" si="26"/>
        <v>TINDJASSE LAO</v>
      </c>
      <c r="F166" s="106" t="str">
        <f>IFERROR(VLOOKUP(8,Tableau2[],8,FALSE),"")</f>
        <v>EPP TINDJASSE LAO G/A/B</v>
      </c>
      <c r="G166" s="106" t="str">
        <f t="shared" si="27"/>
        <v>ETAT</v>
      </c>
      <c r="H166" s="117">
        <f>IF(F166="","",Synt_jr_compta!$A$9)</f>
        <v>45295</v>
      </c>
      <c r="I166" s="111">
        <f>'Saisie repas'!AZ14</f>
        <v>0</v>
      </c>
      <c r="J166" s="111">
        <f>'Saisie repas'!BA14</f>
        <v>0</v>
      </c>
      <c r="K166" s="110">
        <f t="shared" si="28"/>
        <v>0</v>
      </c>
      <c r="L166" s="111">
        <f>'Saisie repas'!$BB$15</f>
        <v>115</v>
      </c>
      <c r="M166" s="110">
        <f t="shared" si="31"/>
        <v>0</v>
      </c>
      <c r="N166" s="111">
        <f>'Saisie repas'!BC14</f>
        <v>0</v>
      </c>
      <c r="O166" s="111">
        <f>'Saisie repas'!BD14</f>
        <v>0</v>
      </c>
      <c r="P166" s="110">
        <f t="shared" si="29"/>
        <v>0</v>
      </c>
      <c r="Q166" s="111">
        <f>'Saisie repas'!$BE$15</f>
        <v>115</v>
      </c>
      <c r="R166" s="110">
        <f t="shared" si="32"/>
        <v>0</v>
      </c>
      <c r="S166" s="112">
        <f t="shared" si="30"/>
        <v>0</v>
      </c>
    </row>
    <row r="167" spans="1:19" x14ac:dyDescent="0.25">
      <c r="A167" s="106" t="str">
        <f t="shared" si="22"/>
        <v>CENTRALE</v>
      </c>
      <c r="B167" s="106" t="str">
        <f t="shared" si="23"/>
        <v>MO</v>
      </c>
      <c r="C167" s="106" t="str">
        <f t="shared" si="24"/>
        <v>MO–2</v>
      </c>
      <c r="D167" s="106" t="str">
        <f t="shared" si="25"/>
        <v>TINDJASSE</v>
      </c>
      <c r="E167" s="106" t="str">
        <f t="shared" si="26"/>
        <v>TINDJASSE LAO</v>
      </c>
      <c r="F167" s="106" t="str">
        <f>IFERROR(VLOOKUP(8,Tableau2[],8,FALSE),"")</f>
        <v>EPP TINDJASSE LAO G/A/B</v>
      </c>
      <c r="G167" s="106" t="str">
        <f t="shared" si="27"/>
        <v>ETAT</v>
      </c>
      <c r="H167" s="117">
        <f>IF(F167="","",Synt_jr_compta!$A$11)</f>
        <v>45296</v>
      </c>
      <c r="I167" s="111">
        <f>'Saisie repas'!AZ17</f>
        <v>0</v>
      </c>
      <c r="J167" s="111">
        <f>'Saisie repas'!BA17</f>
        <v>0</v>
      </c>
      <c r="K167" s="110">
        <f t="shared" si="28"/>
        <v>0</v>
      </c>
      <c r="L167" s="111">
        <f>'Saisie repas'!$BB$18</f>
        <v>115</v>
      </c>
      <c r="M167" s="110">
        <f t="shared" si="31"/>
        <v>0</v>
      </c>
      <c r="N167" s="111">
        <f>'Saisie repas'!BC17</f>
        <v>0</v>
      </c>
      <c r="O167" s="111">
        <f>'Saisie repas'!BD17</f>
        <v>0</v>
      </c>
      <c r="P167" s="110">
        <f t="shared" si="29"/>
        <v>0</v>
      </c>
      <c r="Q167" s="111">
        <f>'Saisie repas'!$BE$18</f>
        <v>115</v>
      </c>
      <c r="R167" s="110">
        <f t="shared" si="32"/>
        <v>0</v>
      </c>
      <c r="S167" s="112">
        <f t="shared" si="30"/>
        <v>0</v>
      </c>
    </row>
    <row r="168" spans="1:19" x14ac:dyDescent="0.25">
      <c r="A168" s="106" t="str">
        <f t="shared" si="22"/>
        <v>CENTRALE</v>
      </c>
      <c r="B168" s="106" t="str">
        <f t="shared" si="23"/>
        <v>MO</v>
      </c>
      <c r="C168" s="106" t="str">
        <f t="shared" si="24"/>
        <v>MO–2</v>
      </c>
      <c r="D168" s="106" t="str">
        <f t="shared" si="25"/>
        <v>TINDJASSE</v>
      </c>
      <c r="E168" s="106" t="str">
        <f t="shared" si="26"/>
        <v>TINDJASSE LAO</v>
      </c>
      <c r="F168" s="106" t="str">
        <f>IFERROR(VLOOKUP(8,Tableau2[],8,FALSE),"")</f>
        <v>EPP TINDJASSE LAO G/A/B</v>
      </c>
      <c r="G168" s="106" t="str">
        <f t="shared" si="27"/>
        <v>ETAT</v>
      </c>
      <c r="H168" s="117">
        <f>IF(F168="","",Synt_jr_compta!$A$13)</f>
        <v>45299</v>
      </c>
      <c r="I168" s="111">
        <f>'Saisie repas'!AZ20</f>
        <v>0</v>
      </c>
      <c r="J168" s="111">
        <f>'Saisie repas'!BA20</f>
        <v>0</v>
      </c>
      <c r="K168" s="110">
        <f t="shared" si="28"/>
        <v>0</v>
      </c>
      <c r="L168" s="111">
        <f>'Saisie repas'!$BB$21</f>
        <v>115</v>
      </c>
      <c r="M168" s="110">
        <f t="shared" si="31"/>
        <v>0</v>
      </c>
      <c r="N168" s="111">
        <f>'Saisie repas'!BC20</f>
        <v>0</v>
      </c>
      <c r="O168" s="111">
        <f>'Saisie repas'!BD20</f>
        <v>0</v>
      </c>
      <c r="P168" s="110">
        <f t="shared" si="29"/>
        <v>0</v>
      </c>
      <c r="Q168" s="111">
        <f>'Saisie repas'!$BE$21</f>
        <v>115</v>
      </c>
      <c r="R168" s="110">
        <f t="shared" si="32"/>
        <v>0</v>
      </c>
      <c r="S168" s="112">
        <f t="shared" si="30"/>
        <v>0</v>
      </c>
    </row>
    <row r="169" spans="1:19" x14ac:dyDescent="0.25">
      <c r="A169" s="106" t="str">
        <f t="shared" si="22"/>
        <v>CENTRALE</v>
      </c>
      <c r="B169" s="106" t="str">
        <f t="shared" si="23"/>
        <v>MO</v>
      </c>
      <c r="C169" s="106" t="str">
        <f t="shared" si="24"/>
        <v>MO–2</v>
      </c>
      <c r="D169" s="106" t="str">
        <f t="shared" si="25"/>
        <v>TINDJASSE</v>
      </c>
      <c r="E169" s="106" t="str">
        <f t="shared" si="26"/>
        <v>TINDJASSE LAO</v>
      </c>
      <c r="F169" s="106" t="str">
        <f>IFERROR(VLOOKUP(8,Tableau2[],8,FALSE),"")</f>
        <v>EPP TINDJASSE LAO G/A/B</v>
      </c>
      <c r="G169" s="106" t="str">
        <f t="shared" si="27"/>
        <v>ETAT</v>
      </c>
      <c r="H169" s="117">
        <f>IF(F169="","",Synt_jr_compta!$A$15)</f>
        <v>45300</v>
      </c>
      <c r="I169" s="111">
        <f>'Saisie repas'!AZ23</f>
        <v>0</v>
      </c>
      <c r="J169" s="111">
        <f>'Saisie repas'!BA23</f>
        <v>0</v>
      </c>
      <c r="K169" s="110">
        <f t="shared" si="28"/>
        <v>0</v>
      </c>
      <c r="L169" s="111">
        <f>'Saisie repas'!$BB$24</f>
        <v>115</v>
      </c>
      <c r="M169" s="110">
        <f t="shared" si="31"/>
        <v>0</v>
      </c>
      <c r="N169" s="111">
        <f>'Saisie repas'!BC23</f>
        <v>0</v>
      </c>
      <c r="O169" s="111">
        <f>'Saisie repas'!BD23</f>
        <v>0</v>
      </c>
      <c r="P169" s="110">
        <f t="shared" si="29"/>
        <v>0</v>
      </c>
      <c r="Q169" s="111">
        <f>'Saisie repas'!$BE$24</f>
        <v>115</v>
      </c>
      <c r="R169" s="110">
        <f t="shared" si="32"/>
        <v>0</v>
      </c>
      <c r="S169" s="112">
        <f t="shared" si="30"/>
        <v>0</v>
      </c>
    </row>
    <row r="170" spans="1:19" x14ac:dyDescent="0.25">
      <c r="A170" s="106" t="str">
        <f t="shared" si="22"/>
        <v>CENTRALE</v>
      </c>
      <c r="B170" s="106" t="str">
        <f t="shared" si="23"/>
        <v>MO</v>
      </c>
      <c r="C170" s="106" t="str">
        <f t="shared" si="24"/>
        <v>MO–2</v>
      </c>
      <c r="D170" s="106" t="str">
        <f t="shared" si="25"/>
        <v>TINDJASSE</v>
      </c>
      <c r="E170" s="106" t="str">
        <f t="shared" si="26"/>
        <v>TINDJASSE LAO</v>
      </c>
      <c r="F170" s="106" t="str">
        <f>IFERROR(VLOOKUP(8,Tableau2[],8,FALSE),"")</f>
        <v>EPP TINDJASSE LAO G/A/B</v>
      </c>
      <c r="G170" s="106" t="str">
        <f t="shared" si="27"/>
        <v>ETAT</v>
      </c>
      <c r="H170" s="117">
        <f>IF(F170="","",Synt_jr_compta!$A$17)</f>
        <v>45301</v>
      </c>
      <c r="I170" s="111">
        <f>'Saisie repas'!AZ26</f>
        <v>0</v>
      </c>
      <c r="J170" s="111">
        <f>'Saisie repas'!BA26</f>
        <v>0</v>
      </c>
      <c r="K170" s="110">
        <f t="shared" si="28"/>
        <v>0</v>
      </c>
      <c r="L170" s="111">
        <f>'Saisie repas'!$BB$27</f>
        <v>115</v>
      </c>
      <c r="M170" s="110">
        <f t="shared" si="31"/>
        <v>0</v>
      </c>
      <c r="N170" s="111">
        <f>'Saisie repas'!BC26</f>
        <v>0</v>
      </c>
      <c r="O170" s="111">
        <f>'Saisie repas'!BD26</f>
        <v>0</v>
      </c>
      <c r="P170" s="110">
        <f t="shared" si="29"/>
        <v>0</v>
      </c>
      <c r="Q170" s="111">
        <f>'Saisie repas'!$BE$27</f>
        <v>115</v>
      </c>
      <c r="R170" s="110">
        <f t="shared" si="32"/>
        <v>0</v>
      </c>
      <c r="S170" s="112">
        <f t="shared" si="30"/>
        <v>0</v>
      </c>
    </row>
    <row r="171" spans="1:19" x14ac:dyDescent="0.25">
      <c r="A171" s="106" t="str">
        <f t="shared" si="22"/>
        <v>CENTRALE</v>
      </c>
      <c r="B171" s="106" t="str">
        <f t="shared" si="23"/>
        <v>MO</v>
      </c>
      <c r="C171" s="106" t="str">
        <f t="shared" si="24"/>
        <v>MO–2</v>
      </c>
      <c r="D171" s="106" t="str">
        <f t="shared" si="25"/>
        <v>TINDJASSE</v>
      </c>
      <c r="E171" s="106" t="str">
        <f t="shared" si="26"/>
        <v>TINDJASSE LAO</v>
      </c>
      <c r="F171" s="106" t="str">
        <f>IFERROR(VLOOKUP(8,Tableau2[],8,FALSE),"")</f>
        <v>EPP TINDJASSE LAO G/A/B</v>
      </c>
      <c r="G171" s="106" t="str">
        <f t="shared" si="27"/>
        <v>ETAT</v>
      </c>
      <c r="H171" s="117">
        <f>IF(F171="","",Synt_jr_compta!$A$19)</f>
        <v>45302</v>
      </c>
      <c r="I171" s="111">
        <f>'Saisie repas'!AZ29</f>
        <v>0</v>
      </c>
      <c r="J171" s="111">
        <f>'Saisie repas'!BA29</f>
        <v>0</v>
      </c>
      <c r="K171" s="110">
        <f t="shared" si="28"/>
        <v>0</v>
      </c>
      <c r="L171" s="111">
        <f>'Saisie repas'!$BB$30</f>
        <v>115</v>
      </c>
      <c r="M171" s="110">
        <f t="shared" si="31"/>
        <v>0</v>
      </c>
      <c r="N171" s="111">
        <f>'Saisie repas'!BC29</f>
        <v>0</v>
      </c>
      <c r="O171" s="111">
        <f>'Saisie repas'!BD29</f>
        <v>0</v>
      </c>
      <c r="P171" s="110">
        <f t="shared" si="29"/>
        <v>0</v>
      </c>
      <c r="Q171" s="111">
        <f>'Saisie repas'!$BE$30</f>
        <v>115</v>
      </c>
      <c r="R171" s="110">
        <f t="shared" si="32"/>
        <v>0</v>
      </c>
      <c r="S171" s="112">
        <f t="shared" si="30"/>
        <v>0</v>
      </c>
    </row>
    <row r="172" spans="1:19" x14ac:dyDescent="0.25">
      <c r="A172" s="106" t="str">
        <f t="shared" si="22"/>
        <v>CENTRALE</v>
      </c>
      <c r="B172" s="106" t="str">
        <f t="shared" si="23"/>
        <v>MO</v>
      </c>
      <c r="C172" s="106" t="str">
        <f t="shared" si="24"/>
        <v>MO–2</v>
      </c>
      <c r="D172" s="106" t="str">
        <f t="shared" si="25"/>
        <v>TINDJASSE</v>
      </c>
      <c r="E172" s="106" t="str">
        <f t="shared" si="26"/>
        <v>TINDJASSE LAO</v>
      </c>
      <c r="F172" s="106" t="str">
        <f>IFERROR(VLOOKUP(8,Tableau2[],8,FALSE),"")</f>
        <v>EPP TINDJASSE LAO G/A/B</v>
      </c>
      <c r="G172" s="106" t="str">
        <f t="shared" si="27"/>
        <v>ETAT</v>
      </c>
      <c r="H172" s="117">
        <f>IF(F172="","",Synt_jr_compta!$A$21)</f>
        <v>45303</v>
      </c>
      <c r="I172" s="111">
        <f>'Saisie repas'!AZ32</f>
        <v>0</v>
      </c>
      <c r="J172" s="111">
        <f>'Saisie repas'!BA32</f>
        <v>0</v>
      </c>
      <c r="K172" s="110">
        <f t="shared" si="28"/>
        <v>0</v>
      </c>
      <c r="L172" s="111">
        <f>'Saisie repas'!$BB$33</f>
        <v>115</v>
      </c>
      <c r="M172" s="110">
        <f t="shared" si="31"/>
        <v>0</v>
      </c>
      <c r="N172" s="111">
        <f>'Saisie repas'!BC32</f>
        <v>0</v>
      </c>
      <c r="O172" s="111">
        <f>'Saisie repas'!BD32</f>
        <v>0</v>
      </c>
      <c r="P172" s="110">
        <f t="shared" si="29"/>
        <v>0</v>
      </c>
      <c r="Q172" s="111">
        <f>'Saisie repas'!$BE$33</f>
        <v>115</v>
      </c>
      <c r="R172" s="110">
        <f t="shared" si="32"/>
        <v>0</v>
      </c>
      <c r="S172" s="112">
        <f t="shared" si="30"/>
        <v>0</v>
      </c>
    </row>
    <row r="173" spans="1:19" x14ac:dyDescent="0.25">
      <c r="A173" s="106" t="str">
        <f t="shared" si="22"/>
        <v>CENTRALE</v>
      </c>
      <c r="B173" s="106" t="str">
        <f t="shared" si="23"/>
        <v>MO</v>
      </c>
      <c r="C173" s="106" t="str">
        <f t="shared" si="24"/>
        <v>MO–2</v>
      </c>
      <c r="D173" s="106" t="str">
        <f t="shared" si="25"/>
        <v>TINDJASSE</v>
      </c>
      <c r="E173" s="106" t="str">
        <f t="shared" si="26"/>
        <v>TINDJASSE LAO</v>
      </c>
      <c r="F173" s="106" t="str">
        <f>IFERROR(VLOOKUP(8,Tableau2[],8,FALSE),"")</f>
        <v>EPP TINDJASSE LAO G/A/B</v>
      </c>
      <c r="G173" s="106" t="str">
        <f t="shared" si="27"/>
        <v>ETAT</v>
      </c>
      <c r="H173" s="117">
        <f>IF(F173="","",Synt_jr_compta!$A$23)</f>
        <v>45306</v>
      </c>
      <c r="I173" s="111">
        <f>'Saisie repas'!AZ35</f>
        <v>206</v>
      </c>
      <c r="J173" s="111">
        <f>'Saisie repas'!BA35</f>
        <v>156</v>
      </c>
      <c r="K173" s="110">
        <f t="shared" si="28"/>
        <v>362</v>
      </c>
      <c r="L173" s="111">
        <f>'Saisie repas'!$BB$36</f>
        <v>115</v>
      </c>
      <c r="M173" s="110">
        <f t="shared" si="31"/>
        <v>41630</v>
      </c>
      <c r="N173" s="111">
        <f>'Saisie repas'!BC35</f>
        <v>27</v>
      </c>
      <c r="O173" s="111">
        <f>'Saisie repas'!BD35</f>
        <v>32</v>
      </c>
      <c r="P173" s="110">
        <f t="shared" si="29"/>
        <v>59</v>
      </c>
      <c r="Q173" s="111">
        <f>'Saisie repas'!$BE$36</f>
        <v>115</v>
      </c>
      <c r="R173" s="110">
        <f t="shared" si="32"/>
        <v>6785</v>
      </c>
      <c r="S173" s="112">
        <f t="shared" si="30"/>
        <v>421</v>
      </c>
    </row>
    <row r="174" spans="1:19" x14ac:dyDescent="0.25">
      <c r="A174" s="106" t="str">
        <f t="shared" si="22"/>
        <v>CENTRALE</v>
      </c>
      <c r="B174" s="106" t="str">
        <f t="shared" si="23"/>
        <v>MO</v>
      </c>
      <c r="C174" s="106" t="str">
        <f t="shared" si="24"/>
        <v>MO–2</v>
      </c>
      <c r="D174" s="106" t="str">
        <f t="shared" si="25"/>
        <v>TINDJASSE</v>
      </c>
      <c r="E174" s="106" t="str">
        <f t="shared" si="26"/>
        <v>TINDJASSE LAO</v>
      </c>
      <c r="F174" s="106" t="str">
        <f>IFERROR(VLOOKUP(8,Tableau2[],8,FALSE),"")</f>
        <v>EPP TINDJASSE LAO G/A/B</v>
      </c>
      <c r="G174" s="106" t="str">
        <f t="shared" si="27"/>
        <v>ETAT</v>
      </c>
      <c r="H174" s="117">
        <f>IF(F174="","",Synt_jr_compta!$A$25)</f>
        <v>45307</v>
      </c>
      <c r="I174" s="111">
        <f>'Saisie repas'!AZ38</f>
        <v>206</v>
      </c>
      <c r="J174" s="111">
        <f>'Saisie repas'!BA38</f>
        <v>154</v>
      </c>
      <c r="K174" s="110">
        <f t="shared" si="28"/>
        <v>360</v>
      </c>
      <c r="L174" s="111">
        <f>'Saisie repas'!$BB$39</f>
        <v>115</v>
      </c>
      <c r="M174" s="110">
        <f t="shared" si="31"/>
        <v>41400</v>
      </c>
      <c r="N174" s="111">
        <f>'Saisie repas'!BC38</f>
        <v>28</v>
      </c>
      <c r="O174" s="111">
        <f>'Saisie repas'!BD38</f>
        <v>32</v>
      </c>
      <c r="P174" s="110">
        <f t="shared" si="29"/>
        <v>60</v>
      </c>
      <c r="Q174" s="111">
        <f>'Saisie repas'!$BE$39</f>
        <v>115</v>
      </c>
      <c r="R174" s="110">
        <f t="shared" si="32"/>
        <v>6900</v>
      </c>
      <c r="S174" s="112">
        <f t="shared" si="30"/>
        <v>420</v>
      </c>
    </row>
    <row r="175" spans="1:19" x14ac:dyDescent="0.25">
      <c r="A175" s="106" t="str">
        <f t="shared" si="22"/>
        <v>CENTRALE</v>
      </c>
      <c r="B175" s="106" t="str">
        <f t="shared" si="23"/>
        <v>MO</v>
      </c>
      <c r="C175" s="106" t="str">
        <f t="shared" si="24"/>
        <v>MO–2</v>
      </c>
      <c r="D175" s="106" t="str">
        <f t="shared" si="25"/>
        <v>TINDJASSE</v>
      </c>
      <c r="E175" s="106" t="str">
        <f t="shared" si="26"/>
        <v>TINDJASSE LAO</v>
      </c>
      <c r="F175" s="106" t="str">
        <f>IFERROR(VLOOKUP(8,Tableau2[],8,FALSE),"")</f>
        <v>EPP TINDJASSE LAO G/A/B</v>
      </c>
      <c r="G175" s="106" t="str">
        <f t="shared" si="27"/>
        <v>ETAT</v>
      </c>
      <c r="H175" s="117">
        <f>IF(F175="","",Synt_jr_compta!$A$27)</f>
        <v>45308</v>
      </c>
      <c r="I175" s="111">
        <f>'Saisie repas'!AZ41</f>
        <v>208</v>
      </c>
      <c r="J175" s="111">
        <f>'Saisie repas'!BA41</f>
        <v>153</v>
      </c>
      <c r="K175" s="110">
        <f t="shared" si="28"/>
        <v>361</v>
      </c>
      <c r="L175" s="111">
        <f>'Saisie repas'!$BB$42</f>
        <v>115</v>
      </c>
      <c r="M175" s="110">
        <f t="shared" si="31"/>
        <v>41515</v>
      </c>
      <c r="N175" s="111">
        <f>'Saisie repas'!BC41</f>
        <v>30</v>
      </c>
      <c r="O175" s="111">
        <f>'Saisie repas'!BD41</f>
        <v>32</v>
      </c>
      <c r="P175" s="110">
        <f t="shared" si="29"/>
        <v>62</v>
      </c>
      <c r="Q175" s="111">
        <f>'Saisie repas'!$BE$42</f>
        <v>115</v>
      </c>
      <c r="R175" s="110">
        <f t="shared" si="32"/>
        <v>7130</v>
      </c>
      <c r="S175" s="112">
        <f t="shared" si="30"/>
        <v>423</v>
      </c>
    </row>
    <row r="176" spans="1:19" x14ac:dyDescent="0.25">
      <c r="A176" s="106" t="str">
        <f t="shared" si="22"/>
        <v>CENTRALE</v>
      </c>
      <c r="B176" s="106" t="str">
        <f t="shared" si="23"/>
        <v>MO</v>
      </c>
      <c r="C176" s="106" t="str">
        <f t="shared" si="24"/>
        <v>MO–2</v>
      </c>
      <c r="D176" s="106" t="str">
        <f t="shared" si="25"/>
        <v>TINDJASSE</v>
      </c>
      <c r="E176" s="106" t="str">
        <f t="shared" si="26"/>
        <v>TINDJASSE LAO</v>
      </c>
      <c r="F176" s="106" t="str">
        <f>IFERROR(VLOOKUP(8,Tableau2[],8,FALSE),"")</f>
        <v>EPP TINDJASSE LAO G/A/B</v>
      </c>
      <c r="G176" s="106" t="str">
        <f t="shared" si="27"/>
        <v>ETAT</v>
      </c>
      <c r="H176" s="117">
        <f>IF(F176="","",Synt_jr_compta!$A$29)</f>
        <v>45309</v>
      </c>
      <c r="I176" s="111">
        <f>'Saisie repas'!AZ44</f>
        <v>210</v>
      </c>
      <c r="J176" s="111">
        <f>'Saisie repas'!BA44</f>
        <v>151</v>
      </c>
      <c r="K176" s="110">
        <f t="shared" si="28"/>
        <v>361</v>
      </c>
      <c r="L176" s="111">
        <f>'Saisie repas'!$BB$45</f>
        <v>115</v>
      </c>
      <c r="M176" s="110">
        <f t="shared" si="31"/>
        <v>41515</v>
      </c>
      <c r="N176" s="111">
        <f>'Saisie repas'!BC44</f>
        <v>30</v>
      </c>
      <c r="O176" s="111">
        <f>'Saisie repas'!BD44</f>
        <v>33</v>
      </c>
      <c r="P176" s="110">
        <f t="shared" si="29"/>
        <v>63</v>
      </c>
      <c r="Q176" s="111">
        <f>'Saisie repas'!$BE$45</f>
        <v>115</v>
      </c>
      <c r="R176" s="110">
        <f t="shared" si="32"/>
        <v>7245</v>
      </c>
      <c r="S176" s="112">
        <f t="shared" si="30"/>
        <v>424</v>
      </c>
    </row>
    <row r="177" spans="1:19" x14ac:dyDescent="0.25">
      <c r="A177" s="106" t="str">
        <f t="shared" si="22"/>
        <v>CENTRALE</v>
      </c>
      <c r="B177" s="106" t="str">
        <f t="shared" si="23"/>
        <v>MO</v>
      </c>
      <c r="C177" s="106" t="str">
        <f t="shared" si="24"/>
        <v>MO–2</v>
      </c>
      <c r="D177" s="106" t="str">
        <f t="shared" si="25"/>
        <v>TINDJASSE</v>
      </c>
      <c r="E177" s="106" t="str">
        <f t="shared" si="26"/>
        <v>TINDJASSE LAO</v>
      </c>
      <c r="F177" s="106" t="str">
        <f>IFERROR(VLOOKUP(8,Tableau2[],8,FALSE),"")</f>
        <v>EPP TINDJASSE LAO G/A/B</v>
      </c>
      <c r="G177" s="106" t="str">
        <f t="shared" si="27"/>
        <v>ETAT</v>
      </c>
      <c r="H177" s="117">
        <f>IF(F177="","",Synt_jr_compta!$A$31)</f>
        <v>45310</v>
      </c>
      <c r="I177" s="111">
        <f>'Saisie repas'!AZ47</f>
        <v>199</v>
      </c>
      <c r="J177" s="111">
        <f>'Saisie repas'!BA47</f>
        <v>149</v>
      </c>
      <c r="K177" s="110">
        <f t="shared" si="28"/>
        <v>348</v>
      </c>
      <c r="L177" s="111">
        <f>'Saisie repas'!$BB$48</f>
        <v>115</v>
      </c>
      <c r="M177" s="110">
        <f t="shared" si="31"/>
        <v>40020</v>
      </c>
      <c r="N177" s="111">
        <f>'Saisie repas'!BC47</f>
        <v>30</v>
      </c>
      <c r="O177" s="111">
        <f>'Saisie repas'!BD47</f>
        <v>30</v>
      </c>
      <c r="P177" s="110">
        <f t="shared" si="29"/>
        <v>60</v>
      </c>
      <c r="Q177" s="111">
        <f>'Saisie repas'!$BE$48</f>
        <v>115</v>
      </c>
      <c r="R177" s="110">
        <f t="shared" si="32"/>
        <v>6900</v>
      </c>
      <c r="S177" s="112">
        <f t="shared" si="30"/>
        <v>408</v>
      </c>
    </row>
    <row r="178" spans="1:19" x14ac:dyDescent="0.25">
      <c r="A178" s="106" t="str">
        <f t="shared" si="22"/>
        <v>CENTRALE</v>
      </c>
      <c r="B178" s="106" t="str">
        <f t="shared" si="23"/>
        <v>MO</v>
      </c>
      <c r="C178" s="106" t="str">
        <f t="shared" si="24"/>
        <v>MO–2</v>
      </c>
      <c r="D178" s="106" t="str">
        <f t="shared" si="25"/>
        <v>TINDJASSE</v>
      </c>
      <c r="E178" s="106" t="str">
        <f t="shared" si="26"/>
        <v>TINDJASSE LAO</v>
      </c>
      <c r="F178" s="106" t="str">
        <f>IFERROR(VLOOKUP(8,Tableau2[],8,FALSE),"")</f>
        <v>EPP TINDJASSE LAO G/A/B</v>
      </c>
      <c r="G178" s="106" t="str">
        <f t="shared" si="27"/>
        <v>ETAT</v>
      </c>
      <c r="H178" s="117">
        <f>IF(F178="","",Synt_jr_compta!$A$33)</f>
        <v>45313</v>
      </c>
      <c r="I178" s="111">
        <f>'Saisie repas'!AZ50</f>
        <v>210</v>
      </c>
      <c r="J178" s="111">
        <f>'Saisie repas'!BA50</f>
        <v>153</v>
      </c>
      <c r="K178" s="110">
        <f t="shared" si="28"/>
        <v>363</v>
      </c>
      <c r="L178" s="111">
        <f>'Saisie repas'!$BB$51</f>
        <v>115</v>
      </c>
      <c r="M178" s="110">
        <f t="shared" si="31"/>
        <v>41745</v>
      </c>
      <c r="N178" s="111">
        <f>'Saisie repas'!BC50</f>
        <v>30</v>
      </c>
      <c r="O178" s="111">
        <f>'Saisie repas'!BD50</f>
        <v>32</v>
      </c>
      <c r="P178" s="110">
        <f t="shared" si="29"/>
        <v>62</v>
      </c>
      <c r="Q178" s="111">
        <f>'Saisie repas'!$BE$51</f>
        <v>115</v>
      </c>
      <c r="R178" s="110">
        <f t="shared" si="32"/>
        <v>7130</v>
      </c>
      <c r="S178" s="112">
        <f t="shared" si="30"/>
        <v>425</v>
      </c>
    </row>
    <row r="179" spans="1:19" x14ac:dyDescent="0.25">
      <c r="A179" s="106" t="str">
        <f t="shared" si="22"/>
        <v>CENTRALE</v>
      </c>
      <c r="B179" s="106" t="str">
        <f t="shared" si="23"/>
        <v>MO</v>
      </c>
      <c r="C179" s="106" t="str">
        <f t="shared" si="24"/>
        <v>MO–2</v>
      </c>
      <c r="D179" s="106" t="str">
        <f t="shared" si="25"/>
        <v>TINDJASSE</v>
      </c>
      <c r="E179" s="106" t="str">
        <f t="shared" si="26"/>
        <v>TINDJASSE LAO</v>
      </c>
      <c r="F179" s="106" t="str">
        <f>IFERROR(VLOOKUP(8,Tableau2[],8,FALSE),"")</f>
        <v>EPP TINDJASSE LAO G/A/B</v>
      </c>
      <c r="G179" s="106" t="str">
        <f t="shared" si="27"/>
        <v>ETAT</v>
      </c>
      <c r="H179" s="117">
        <f>IF(F179="","",Synt_jr_compta!$A$35)</f>
        <v>45314</v>
      </c>
      <c r="I179" s="111">
        <f>'Saisie repas'!AZ53</f>
        <v>203</v>
      </c>
      <c r="J179" s="111">
        <f>'Saisie repas'!BA53</f>
        <v>156</v>
      </c>
      <c r="K179" s="110">
        <f t="shared" si="28"/>
        <v>359</v>
      </c>
      <c r="L179" s="111">
        <f>'Saisie repas'!$BB$54</f>
        <v>115</v>
      </c>
      <c r="M179" s="110">
        <f t="shared" si="31"/>
        <v>41285</v>
      </c>
      <c r="N179" s="111">
        <f>'Saisie repas'!BC53</f>
        <v>30</v>
      </c>
      <c r="O179" s="111">
        <f>'Saisie repas'!BD53</f>
        <v>31</v>
      </c>
      <c r="P179" s="110">
        <f t="shared" si="29"/>
        <v>61</v>
      </c>
      <c r="Q179" s="111">
        <f>'Saisie repas'!$BE$54</f>
        <v>115</v>
      </c>
      <c r="R179" s="110">
        <f t="shared" si="32"/>
        <v>7015</v>
      </c>
      <c r="S179" s="112">
        <f t="shared" si="30"/>
        <v>420</v>
      </c>
    </row>
    <row r="180" spans="1:19" x14ac:dyDescent="0.25">
      <c r="A180" s="106" t="str">
        <f t="shared" si="22"/>
        <v>CENTRALE</v>
      </c>
      <c r="B180" s="106" t="str">
        <f t="shared" si="23"/>
        <v>MO</v>
      </c>
      <c r="C180" s="106" t="str">
        <f t="shared" si="24"/>
        <v>MO–2</v>
      </c>
      <c r="D180" s="106" t="str">
        <f t="shared" si="25"/>
        <v>TINDJASSE</v>
      </c>
      <c r="E180" s="106" t="str">
        <f t="shared" si="26"/>
        <v>TINDJASSE LAO</v>
      </c>
      <c r="F180" s="106" t="str">
        <f>IFERROR(VLOOKUP(8,Tableau2[],8,FALSE),"")</f>
        <v>EPP TINDJASSE LAO G/A/B</v>
      </c>
      <c r="G180" s="106" t="str">
        <f t="shared" si="27"/>
        <v>ETAT</v>
      </c>
      <c r="H180" s="117">
        <f>IF(F180="","",Synt_jr_compta!$A$37)</f>
        <v>45315</v>
      </c>
      <c r="I180" s="111">
        <f>'Saisie repas'!AZ56</f>
        <v>210</v>
      </c>
      <c r="J180" s="111">
        <f>'Saisie repas'!BA56</f>
        <v>156</v>
      </c>
      <c r="K180" s="110">
        <f t="shared" si="28"/>
        <v>366</v>
      </c>
      <c r="L180" s="111">
        <f>'Saisie repas'!$BB$57</f>
        <v>115</v>
      </c>
      <c r="M180" s="110">
        <f t="shared" si="31"/>
        <v>42090</v>
      </c>
      <c r="N180" s="111">
        <f>'Saisie repas'!BC56</f>
        <v>30</v>
      </c>
      <c r="O180" s="111">
        <f>'Saisie repas'!BD56</f>
        <v>31</v>
      </c>
      <c r="P180" s="110">
        <f t="shared" si="29"/>
        <v>61</v>
      </c>
      <c r="Q180" s="111">
        <f>'Saisie repas'!$BE$57</f>
        <v>115</v>
      </c>
      <c r="R180" s="110">
        <f t="shared" si="32"/>
        <v>7015</v>
      </c>
      <c r="S180" s="112">
        <f t="shared" si="30"/>
        <v>427</v>
      </c>
    </row>
    <row r="181" spans="1:19" x14ac:dyDescent="0.25">
      <c r="A181" s="106" t="str">
        <f t="shared" si="22"/>
        <v>CENTRALE</v>
      </c>
      <c r="B181" s="106" t="str">
        <f t="shared" si="23"/>
        <v>MO</v>
      </c>
      <c r="C181" s="106" t="str">
        <f t="shared" si="24"/>
        <v>MO–2</v>
      </c>
      <c r="D181" s="106" t="str">
        <f t="shared" si="25"/>
        <v>TINDJASSE</v>
      </c>
      <c r="E181" s="106" t="str">
        <f t="shared" si="26"/>
        <v>TINDJASSE LAO</v>
      </c>
      <c r="F181" s="106" t="str">
        <f>IFERROR(VLOOKUP(8,Tableau2[],8,FALSE),"")</f>
        <v>EPP TINDJASSE LAO G/A/B</v>
      </c>
      <c r="G181" s="106" t="str">
        <f t="shared" si="27"/>
        <v>ETAT</v>
      </c>
      <c r="H181" s="117">
        <f>IF(F181="","",Synt_jr_compta!$A$39)</f>
        <v>45316</v>
      </c>
      <c r="I181" s="111">
        <f>'Saisie repas'!AZ59</f>
        <v>210</v>
      </c>
      <c r="J181" s="111">
        <f>'Saisie repas'!BA59</f>
        <v>155</v>
      </c>
      <c r="K181" s="110">
        <f t="shared" si="28"/>
        <v>365</v>
      </c>
      <c r="L181" s="111">
        <f>'Saisie repas'!$BB$60</f>
        <v>115</v>
      </c>
      <c r="M181" s="110">
        <f t="shared" si="31"/>
        <v>41975</v>
      </c>
      <c r="N181" s="111">
        <f>'Saisie repas'!BC59</f>
        <v>30</v>
      </c>
      <c r="O181" s="111">
        <f>'Saisie repas'!BD59</f>
        <v>32</v>
      </c>
      <c r="P181" s="110">
        <f t="shared" si="29"/>
        <v>62</v>
      </c>
      <c r="Q181" s="111">
        <f>'Saisie repas'!$BE$60</f>
        <v>115</v>
      </c>
      <c r="R181" s="110">
        <f t="shared" si="32"/>
        <v>7130</v>
      </c>
      <c r="S181" s="112">
        <f t="shared" si="30"/>
        <v>427</v>
      </c>
    </row>
    <row r="182" spans="1:19" x14ac:dyDescent="0.25">
      <c r="A182" s="106" t="str">
        <f t="shared" si="22"/>
        <v>CENTRALE</v>
      </c>
      <c r="B182" s="106" t="str">
        <f t="shared" si="23"/>
        <v>MO</v>
      </c>
      <c r="C182" s="106" t="str">
        <f t="shared" si="24"/>
        <v>MO–2</v>
      </c>
      <c r="D182" s="106" t="str">
        <f t="shared" si="25"/>
        <v>TINDJASSE</v>
      </c>
      <c r="E182" s="106" t="str">
        <f t="shared" si="26"/>
        <v>TINDJASSE LAO</v>
      </c>
      <c r="F182" s="106" t="str">
        <f>IFERROR(VLOOKUP(8,Tableau2[],8,FALSE),"")</f>
        <v>EPP TINDJASSE LAO G/A/B</v>
      </c>
      <c r="G182" s="106" t="str">
        <f t="shared" si="27"/>
        <v>ETAT</v>
      </c>
      <c r="H182" s="117">
        <f>IF(F182="","",Synt_jr_compta!$A$41)</f>
        <v>45317</v>
      </c>
      <c r="I182" s="111">
        <f>'Saisie repas'!AZ62</f>
        <v>210</v>
      </c>
      <c r="J182" s="111">
        <f>'Saisie repas'!BA62</f>
        <v>151</v>
      </c>
      <c r="K182" s="110">
        <f t="shared" si="28"/>
        <v>361</v>
      </c>
      <c r="L182" s="111">
        <f>'Saisie repas'!$BB$63</f>
        <v>115</v>
      </c>
      <c r="M182" s="110">
        <f t="shared" si="31"/>
        <v>41515</v>
      </c>
      <c r="N182" s="111">
        <f>'Saisie repas'!BC62</f>
        <v>29</v>
      </c>
      <c r="O182" s="111">
        <f>'Saisie repas'!BD62</f>
        <v>33</v>
      </c>
      <c r="P182" s="110">
        <f t="shared" si="29"/>
        <v>62</v>
      </c>
      <c r="Q182" s="111">
        <f>'Saisie repas'!$BE$63</f>
        <v>115</v>
      </c>
      <c r="R182" s="110">
        <f t="shared" si="32"/>
        <v>7130</v>
      </c>
      <c r="S182" s="112">
        <f t="shared" si="30"/>
        <v>423</v>
      </c>
    </row>
    <row r="183" spans="1:19" x14ac:dyDescent="0.25">
      <c r="A183" s="106" t="str">
        <f t="shared" si="22"/>
        <v>CENTRALE</v>
      </c>
      <c r="B183" s="106" t="str">
        <f t="shared" si="23"/>
        <v>MO</v>
      </c>
      <c r="C183" s="106" t="str">
        <f t="shared" si="24"/>
        <v>MO–2</v>
      </c>
      <c r="D183" s="106" t="str">
        <f t="shared" si="25"/>
        <v>TINDJASSE</v>
      </c>
      <c r="E183" s="106" t="str">
        <f t="shared" si="26"/>
        <v>TINDJASSE LAO</v>
      </c>
      <c r="F183" s="106" t="str">
        <f>IFERROR(VLOOKUP(8,Tableau2[],8,FALSE),"")</f>
        <v>EPP TINDJASSE LAO G/A/B</v>
      </c>
      <c r="G183" s="106" t="str">
        <f t="shared" si="27"/>
        <v>ETAT</v>
      </c>
      <c r="H183" s="117">
        <f>IF(F183="","",Synt_jr_compta!$A$43)</f>
        <v>45320</v>
      </c>
      <c r="I183" s="111">
        <f>'Saisie repas'!AZ65</f>
        <v>210</v>
      </c>
      <c r="J183" s="111">
        <f>'Saisie repas'!BA65</f>
        <v>156</v>
      </c>
      <c r="K183" s="110">
        <f t="shared" si="28"/>
        <v>366</v>
      </c>
      <c r="L183" s="111">
        <f>'Saisie repas'!$BB$66</f>
        <v>115</v>
      </c>
      <c r="M183" s="110">
        <f t="shared" si="31"/>
        <v>42090</v>
      </c>
      <c r="N183" s="111">
        <f>'Saisie repas'!BC65</f>
        <v>30</v>
      </c>
      <c r="O183" s="111">
        <f>'Saisie repas'!BD65</f>
        <v>34</v>
      </c>
      <c r="P183" s="110">
        <f t="shared" si="29"/>
        <v>64</v>
      </c>
      <c r="Q183" s="111">
        <f>'Saisie repas'!$BE$66</f>
        <v>115</v>
      </c>
      <c r="R183" s="110">
        <f t="shared" si="32"/>
        <v>7360</v>
      </c>
      <c r="S183" s="112">
        <f t="shared" si="30"/>
        <v>430</v>
      </c>
    </row>
    <row r="184" spans="1:19" x14ac:dyDescent="0.25">
      <c r="A184" s="106" t="str">
        <f t="shared" si="22"/>
        <v>CENTRALE</v>
      </c>
      <c r="B184" s="106" t="str">
        <f t="shared" si="23"/>
        <v>MO</v>
      </c>
      <c r="C184" s="106" t="str">
        <f t="shared" si="24"/>
        <v>MO–2</v>
      </c>
      <c r="D184" s="106" t="str">
        <f t="shared" si="25"/>
        <v>TINDJASSE</v>
      </c>
      <c r="E184" s="106" t="str">
        <f t="shared" si="26"/>
        <v>TINDJASSE LAO</v>
      </c>
      <c r="F184" s="106" t="str">
        <f>IFERROR(VLOOKUP(8,Tableau2[],8,FALSE),"")</f>
        <v>EPP TINDJASSE LAO G/A/B</v>
      </c>
      <c r="G184" s="106" t="str">
        <f t="shared" si="27"/>
        <v>ETAT</v>
      </c>
      <c r="H184" s="117">
        <f>IF(F184="","",Synt_jr_compta!$A$45)</f>
        <v>45321</v>
      </c>
      <c r="I184" s="111">
        <f>'Saisie repas'!AZ68</f>
        <v>210</v>
      </c>
      <c r="J184" s="111">
        <f>'Saisie repas'!BA68</f>
        <v>156</v>
      </c>
      <c r="K184" s="110">
        <f t="shared" si="28"/>
        <v>366</v>
      </c>
      <c r="L184" s="111">
        <f>'Saisie repas'!$BB$69</f>
        <v>115</v>
      </c>
      <c r="M184" s="110">
        <f t="shared" si="31"/>
        <v>42090</v>
      </c>
      <c r="N184" s="111">
        <f>'Saisie repas'!BC68</f>
        <v>30</v>
      </c>
      <c r="O184" s="111">
        <f>'Saisie repas'!BD68</f>
        <v>34</v>
      </c>
      <c r="P184" s="110">
        <f t="shared" si="29"/>
        <v>64</v>
      </c>
      <c r="Q184" s="111">
        <f>'Saisie repas'!$BE$69</f>
        <v>115</v>
      </c>
      <c r="R184" s="110">
        <f t="shared" si="32"/>
        <v>7360</v>
      </c>
      <c r="S184" s="112">
        <f t="shared" si="30"/>
        <v>430</v>
      </c>
    </row>
    <row r="185" spans="1:19" x14ac:dyDescent="0.25">
      <c r="A185" s="106" t="str">
        <f t="shared" si="22"/>
        <v>CENTRALE</v>
      </c>
      <c r="B185" s="106" t="str">
        <f t="shared" si="23"/>
        <v>MO</v>
      </c>
      <c r="C185" s="106" t="str">
        <f t="shared" si="24"/>
        <v>MO–2</v>
      </c>
      <c r="D185" s="106" t="str">
        <f t="shared" si="25"/>
        <v>TINDJASSE</v>
      </c>
      <c r="E185" s="106" t="str">
        <f t="shared" si="26"/>
        <v>TINDJASSE LAO</v>
      </c>
      <c r="F185" s="106" t="str">
        <f>IFERROR(VLOOKUP(8,Tableau2[],8,FALSE),"")</f>
        <v>EPP TINDJASSE LAO G/A/B</v>
      </c>
      <c r="G185" s="106" t="str">
        <f t="shared" si="27"/>
        <v>ETAT</v>
      </c>
      <c r="H185" s="117">
        <f>IF(F185="","",Synt_jr_compta!$A$47)</f>
        <v>45322</v>
      </c>
      <c r="I185" s="111">
        <f>'Saisie repas'!AZ71</f>
        <v>210</v>
      </c>
      <c r="J185" s="111">
        <f>'Saisie repas'!BA71</f>
        <v>156</v>
      </c>
      <c r="K185" s="110">
        <f t="shared" si="28"/>
        <v>366</v>
      </c>
      <c r="L185" s="111">
        <f>'Saisie repas'!$BB$72</f>
        <v>115</v>
      </c>
      <c r="M185" s="110">
        <f t="shared" si="31"/>
        <v>42090</v>
      </c>
      <c r="N185" s="111">
        <f>'Saisie repas'!BC71</f>
        <v>30</v>
      </c>
      <c r="O185" s="111">
        <f>'Saisie repas'!BD71</f>
        <v>34</v>
      </c>
      <c r="P185" s="110">
        <f t="shared" si="29"/>
        <v>64</v>
      </c>
      <c r="Q185" s="111">
        <f>'Saisie repas'!$BE$72</f>
        <v>115</v>
      </c>
      <c r="R185" s="110">
        <f t="shared" si="32"/>
        <v>7360</v>
      </c>
      <c r="S185" s="112">
        <f t="shared" si="30"/>
        <v>430</v>
      </c>
    </row>
    <row r="186" spans="1:19" x14ac:dyDescent="0.25">
      <c r="A186" s="106" t="str">
        <f t="shared" si="22"/>
        <v>CENTRALE</v>
      </c>
      <c r="B186" s="106" t="str">
        <f t="shared" si="23"/>
        <v>MO</v>
      </c>
      <c r="C186" s="106" t="str">
        <f t="shared" si="24"/>
        <v>MO–2</v>
      </c>
      <c r="D186" s="106" t="str">
        <f t="shared" si="25"/>
        <v>TINDJASSE</v>
      </c>
      <c r="E186" s="106" t="str">
        <f t="shared" si="26"/>
        <v>TINDJASSE LAO</v>
      </c>
      <c r="F186" s="106" t="str">
        <f>IFERROR(VLOOKUP(8,Tableau2[],8,FALSE),"")</f>
        <v>EPP TINDJASSE LAO G/A/B</v>
      </c>
      <c r="G186" s="106" t="str">
        <f t="shared" si="27"/>
        <v>ETAT</v>
      </c>
      <c r="H186" s="117" t="str">
        <f>IF(F186="","",Synt_jr_compta!$A$49)</f>
        <v/>
      </c>
      <c r="I186" s="111">
        <f>'Saisie repas'!AZ74</f>
        <v>0</v>
      </c>
      <c r="J186" s="111">
        <f>'Saisie repas'!BA74</f>
        <v>0</v>
      </c>
      <c r="K186" s="110">
        <f t="shared" si="28"/>
        <v>0</v>
      </c>
      <c r="L186" s="111">
        <f>'Saisie repas'!$BB$75</f>
        <v>115</v>
      </c>
      <c r="M186" s="110">
        <f t="shared" si="31"/>
        <v>0</v>
      </c>
      <c r="N186" s="111">
        <f>'Saisie repas'!BC74</f>
        <v>0</v>
      </c>
      <c r="O186" s="111">
        <f>'Saisie repas'!BD74</f>
        <v>0</v>
      </c>
      <c r="P186" s="110">
        <f t="shared" si="29"/>
        <v>0</v>
      </c>
      <c r="Q186" s="111">
        <f>'Saisie repas'!$BE$75</f>
        <v>115</v>
      </c>
      <c r="R186" s="110">
        <f t="shared" si="32"/>
        <v>0</v>
      </c>
      <c r="S186" s="112">
        <f t="shared" si="30"/>
        <v>0</v>
      </c>
    </row>
    <row r="187" spans="1:19" ht="22.5" x14ac:dyDescent="0.25">
      <c r="A187" s="106" t="str">
        <f t="shared" si="22"/>
        <v>CENTRALE</v>
      </c>
      <c r="B187" s="106" t="str">
        <f t="shared" si="23"/>
        <v>MO</v>
      </c>
      <c r="C187" s="106" t="str">
        <f t="shared" si="24"/>
        <v>MO–2</v>
      </c>
      <c r="D187" s="106" t="str">
        <f t="shared" si="25"/>
        <v>TINDJASSE</v>
      </c>
      <c r="E187" s="106" t="str">
        <f t="shared" si="26"/>
        <v>TINDJASSE–KATABINI</v>
      </c>
      <c r="F187" s="106" t="str">
        <f>IFERROR(VLOOKUP(9,Tableau2[],8,FALSE),"")</f>
        <v>EPP TINDJASSE KATABINI G/A</v>
      </c>
      <c r="G187" s="106" t="str">
        <f t="shared" si="27"/>
        <v>ETAT</v>
      </c>
      <c r="H187" s="117">
        <f>IF(F187="","",Synt_jr_compta!$A$5)</f>
        <v>45293</v>
      </c>
      <c r="I187" s="111">
        <f>'Saisie repas'!BG8</f>
        <v>0</v>
      </c>
      <c r="J187" s="111">
        <f>'Saisie repas'!BH8</f>
        <v>0</v>
      </c>
      <c r="K187" s="110">
        <f t="shared" si="28"/>
        <v>0</v>
      </c>
      <c r="L187" s="111">
        <f>'Saisie repas'!$BI$9</f>
        <v>115</v>
      </c>
      <c r="M187" s="110">
        <f t="shared" si="31"/>
        <v>0</v>
      </c>
      <c r="N187" s="111">
        <f>'Saisie repas'!BJ8</f>
        <v>0</v>
      </c>
      <c r="O187" s="111">
        <f>'Saisie repas'!BK8</f>
        <v>0</v>
      </c>
      <c r="P187" s="110">
        <f t="shared" si="29"/>
        <v>0</v>
      </c>
      <c r="Q187" s="111">
        <f>'Saisie repas'!$BL$9</f>
        <v>115</v>
      </c>
      <c r="R187" s="110">
        <f t="shared" si="32"/>
        <v>0</v>
      </c>
      <c r="S187" s="112">
        <f t="shared" si="30"/>
        <v>0</v>
      </c>
    </row>
    <row r="188" spans="1:19" ht="22.5" x14ac:dyDescent="0.25">
      <c r="A188" s="106" t="str">
        <f t="shared" si="22"/>
        <v>CENTRALE</v>
      </c>
      <c r="B188" s="106" t="str">
        <f t="shared" si="23"/>
        <v>MO</v>
      </c>
      <c r="C188" s="106" t="str">
        <f t="shared" si="24"/>
        <v>MO–2</v>
      </c>
      <c r="D188" s="106" t="str">
        <f t="shared" si="25"/>
        <v>TINDJASSE</v>
      </c>
      <c r="E188" s="106" t="str">
        <f t="shared" si="26"/>
        <v>TINDJASSE–KATABINI</v>
      </c>
      <c r="F188" s="106" t="str">
        <f>IFERROR(VLOOKUP(9,Tableau2[],8,FALSE),"")</f>
        <v>EPP TINDJASSE KATABINI G/A</v>
      </c>
      <c r="G188" s="106" t="str">
        <f t="shared" si="27"/>
        <v>ETAT</v>
      </c>
      <c r="H188" s="117">
        <f>IF(F188="","",Synt_jr_compta!$A$7)</f>
        <v>45294</v>
      </c>
      <c r="I188" s="111">
        <f>'Saisie repas'!BG11</f>
        <v>0</v>
      </c>
      <c r="J188" s="111">
        <f>'Saisie repas'!BH11</f>
        <v>0</v>
      </c>
      <c r="K188" s="110">
        <f t="shared" si="28"/>
        <v>0</v>
      </c>
      <c r="L188" s="111">
        <f>'Saisie repas'!$BI$12</f>
        <v>115</v>
      </c>
      <c r="M188" s="110">
        <f t="shared" si="31"/>
        <v>0</v>
      </c>
      <c r="N188" s="111">
        <f>'Saisie repas'!BJ11</f>
        <v>0</v>
      </c>
      <c r="O188" s="111">
        <f>'Saisie repas'!BK11</f>
        <v>0</v>
      </c>
      <c r="P188" s="110">
        <f t="shared" si="29"/>
        <v>0</v>
      </c>
      <c r="Q188" s="111">
        <f>'Saisie repas'!$BL$12</f>
        <v>115</v>
      </c>
      <c r="R188" s="110">
        <f t="shared" si="32"/>
        <v>0</v>
      </c>
      <c r="S188" s="112">
        <f t="shared" si="30"/>
        <v>0</v>
      </c>
    </row>
    <row r="189" spans="1:19" ht="22.5" x14ac:dyDescent="0.25">
      <c r="A189" s="106" t="str">
        <f t="shared" si="22"/>
        <v>CENTRALE</v>
      </c>
      <c r="B189" s="106" t="str">
        <f t="shared" si="23"/>
        <v>MO</v>
      </c>
      <c r="C189" s="106" t="str">
        <f t="shared" si="24"/>
        <v>MO–2</v>
      </c>
      <c r="D189" s="106" t="str">
        <f t="shared" si="25"/>
        <v>TINDJASSE</v>
      </c>
      <c r="E189" s="106" t="str">
        <f t="shared" si="26"/>
        <v>TINDJASSE–KATABINI</v>
      </c>
      <c r="F189" s="106" t="str">
        <f>IFERROR(VLOOKUP(9,Tableau2[],8,FALSE),"")</f>
        <v>EPP TINDJASSE KATABINI G/A</v>
      </c>
      <c r="G189" s="106" t="str">
        <f t="shared" si="27"/>
        <v>ETAT</v>
      </c>
      <c r="H189" s="117">
        <f>IF(F189="","",Synt_jr_compta!$A$9)</f>
        <v>45295</v>
      </c>
      <c r="I189" s="111">
        <f>'Saisie repas'!BG14</f>
        <v>0</v>
      </c>
      <c r="J189" s="111">
        <f>'Saisie repas'!BH14</f>
        <v>0</v>
      </c>
      <c r="K189" s="110">
        <f t="shared" si="28"/>
        <v>0</v>
      </c>
      <c r="L189" s="111">
        <f>'Saisie repas'!$BI$15</f>
        <v>115</v>
      </c>
      <c r="M189" s="110">
        <f t="shared" si="31"/>
        <v>0</v>
      </c>
      <c r="N189" s="111">
        <f>'Saisie repas'!BJ14</f>
        <v>0</v>
      </c>
      <c r="O189" s="111">
        <f>'Saisie repas'!BK14</f>
        <v>0</v>
      </c>
      <c r="P189" s="110">
        <f t="shared" si="29"/>
        <v>0</v>
      </c>
      <c r="Q189" s="111">
        <f>'Saisie repas'!$BL$15</f>
        <v>115</v>
      </c>
      <c r="R189" s="110">
        <f t="shared" si="32"/>
        <v>0</v>
      </c>
      <c r="S189" s="112">
        <f t="shared" si="30"/>
        <v>0</v>
      </c>
    </row>
    <row r="190" spans="1:19" ht="22.5" x14ac:dyDescent="0.25">
      <c r="A190" s="106" t="str">
        <f t="shared" si="22"/>
        <v>CENTRALE</v>
      </c>
      <c r="B190" s="106" t="str">
        <f t="shared" si="23"/>
        <v>MO</v>
      </c>
      <c r="C190" s="106" t="str">
        <f t="shared" si="24"/>
        <v>MO–2</v>
      </c>
      <c r="D190" s="106" t="str">
        <f t="shared" si="25"/>
        <v>TINDJASSE</v>
      </c>
      <c r="E190" s="106" t="str">
        <f t="shared" si="26"/>
        <v>TINDJASSE–KATABINI</v>
      </c>
      <c r="F190" s="106" t="str">
        <f>IFERROR(VLOOKUP(9,Tableau2[],8,FALSE),"")</f>
        <v>EPP TINDJASSE KATABINI G/A</v>
      </c>
      <c r="G190" s="106" t="str">
        <f t="shared" si="27"/>
        <v>ETAT</v>
      </c>
      <c r="H190" s="117">
        <f>IF(F190="","",Synt_jr_compta!$A$11)</f>
        <v>45296</v>
      </c>
      <c r="I190" s="111">
        <f>'Saisie repas'!BG17</f>
        <v>0</v>
      </c>
      <c r="J190" s="111">
        <f>'Saisie repas'!BH17</f>
        <v>0</v>
      </c>
      <c r="K190" s="110">
        <f t="shared" si="28"/>
        <v>0</v>
      </c>
      <c r="L190" s="111">
        <f>'Saisie repas'!$BI$18</f>
        <v>115</v>
      </c>
      <c r="M190" s="110">
        <f t="shared" si="31"/>
        <v>0</v>
      </c>
      <c r="N190" s="111">
        <f>'Saisie repas'!BJ17</f>
        <v>0</v>
      </c>
      <c r="O190" s="111">
        <f>'Saisie repas'!BK17</f>
        <v>0</v>
      </c>
      <c r="P190" s="110">
        <f t="shared" si="29"/>
        <v>0</v>
      </c>
      <c r="Q190" s="111">
        <f>'Saisie repas'!$BL$18</f>
        <v>115</v>
      </c>
      <c r="R190" s="110">
        <f t="shared" si="32"/>
        <v>0</v>
      </c>
      <c r="S190" s="112">
        <f t="shared" si="30"/>
        <v>0</v>
      </c>
    </row>
    <row r="191" spans="1:19" ht="22.5" x14ac:dyDescent="0.25">
      <c r="A191" s="106" t="str">
        <f t="shared" si="22"/>
        <v>CENTRALE</v>
      </c>
      <c r="B191" s="106" t="str">
        <f t="shared" si="23"/>
        <v>MO</v>
      </c>
      <c r="C191" s="106" t="str">
        <f t="shared" si="24"/>
        <v>MO–2</v>
      </c>
      <c r="D191" s="106" t="str">
        <f t="shared" si="25"/>
        <v>TINDJASSE</v>
      </c>
      <c r="E191" s="106" t="str">
        <f t="shared" si="26"/>
        <v>TINDJASSE–KATABINI</v>
      </c>
      <c r="F191" s="106" t="str">
        <f>IFERROR(VLOOKUP(9,Tableau2[],8,FALSE),"")</f>
        <v>EPP TINDJASSE KATABINI G/A</v>
      </c>
      <c r="G191" s="106" t="str">
        <f t="shared" si="27"/>
        <v>ETAT</v>
      </c>
      <c r="H191" s="117">
        <f>IF(F191="","",Synt_jr_compta!$A$13)</f>
        <v>45299</v>
      </c>
      <c r="I191" s="111">
        <f>'Saisie repas'!BG20</f>
        <v>0</v>
      </c>
      <c r="J191" s="111">
        <f>'Saisie repas'!BH20</f>
        <v>0</v>
      </c>
      <c r="K191" s="110">
        <f t="shared" si="28"/>
        <v>0</v>
      </c>
      <c r="L191" s="111">
        <f>'Saisie repas'!$BI$21</f>
        <v>115</v>
      </c>
      <c r="M191" s="110">
        <f t="shared" si="31"/>
        <v>0</v>
      </c>
      <c r="N191" s="111">
        <f>'Saisie repas'!BJ20</f>
        <v>0</v>
      </c>
      <c r="O191" s="111">
        <f>'Saisie repas'!BK20</f>
        <v>0</v>
      </c>
      <c r="P191" s="110">
        <f t="shared" si="29"/>
        <v>0</v>
      </c>
      <c r="Q191" s="111">
        <f>'Saisie repas'!$BL$21</f>
        <v>115</v>
      </c>
      <c r="R191" s="110">
        <f t="shared" si="32"/>
        <v>0</v>
      </c>
      <c r="S191" s="112">
        <f t="shared" si="30"/>
        <v>0</v>
      </c>
    </row>
    <row r="192" spans="1:19" ht="22.5" x14ac:dyDescent="0.25">
      <c r="A192" s="106" t="str">
        <f t="shared" si="22"/>
        <v>CENTRALE</v>
      </c>
      <c r="B192" s="106" t="str">
        <f t="shared" si="23"/>
        <v>MO</v>
      </c>
      <c r="C192" s="106" t="str">
        <f t="shared" si="24"/>
        <v>MO–2</v>
      </c>
      <c r="D192" s="106" t="str">
        <f t="shared" si="25"/>
        <v>TINDJASSE</v>
      </c>
      <c r="E192" s="106" t="str">
        <f t="shared" si="26"/>
        <v>TINDJASSE–KATABINI</v>
      </c>
      <c r="F192" s="106" t="str">
        <f>IFERROR(VLOOKUP(9,Tableau2[],8,FALSE),"")</f>
        <v>EPP TINDJASSE KATABINI G/A</v>
      </c>
      <c r="G192" s="106" t="str">
        <f t="shared" si="27"/>
        <v>ETAT</v>
      </c>
      <c r="H192" s="117">
        <f>IF(F192="","",Synt_jr_compta!$A$15)</f>
        <v>45300</v>
      </c>
      <c r="I192" s="111">
        <f>'Saisie repas'!BG23</f>
        <v>0</v>
      </c>
      <c r="J192" s="111">
        <f>'Saisie repas'!BH23</f>
        <v>0</v>
      </c>
      <c r="K192" s="110">
        <f t="shared" si="28"/>
        <v>0</v>
      </c>
      <c r="L192" s="111">
        <f>'Saisie repas'!$BI$24</f>
        <v>115</v>
      </c>
      <c r="M192" s="110">
        <f t="shared" si="31"/>
        <v>0</v>
      </c>
      <c r="N192" s="111">
        <f>'Saisie repas'!BJ23</f>
        <v>0</v>
      </c>
      <c r="O192" s="111">
        <f>'Saisie repas'!BK23</f>
        <v>0</v>
      </c>
      <c r="P192" s="110">
        <f t="shared" si="29"/>
        <v>0</v>
      </c>
      <c r="Q192" s="111">
        <f>'Saisie repas'!$BL$24</f>
        <v>115</v>
      </c>
      <c r="R192" s="110">
        <f t="shared" si="32"/>
        <v>0</v>
      </c>
      <c r="S192" s="112">
        <f t="shared" si="30"/>
        <v>0</v>
      </c>
    </row>
    <row r="193" spans="1:19" ht="22.5" x14ac:dyDescent="0.25">
      <c r="A193" s="106" t="str">
        <f t="shared" si="22"/>
        <v>CENTRALE</v>
      </c>
      <c r="B193" s="106" t="str">
        <f t="shared" si="23"/>
        <v>MO</v>
      </c>
      <c r="C193" s="106" t="str">
        <f t="shared" si="24"/>
        <v>MO–2</v>
      </c>
      <c r="D193" s="106" t="str">
        <f t="shared" si="25"/>
        <v>TINDJASSE</v>
      </c>
      <c r="E193" s="106" t="str">
        <f t="shared" si="26"/>
        <v>TINDJASSE–KATABINI</v>
      </c>
      <c r="F193" s="106" t="str">
        <f>IFERROR(VLOOKUP(9,Tableau2[],8,FALSE),"")</f>
        <v>EPP TINDJASSE KATABINI G/A</v>
      </c>
      <c r="G193" s="106" t="str">
        <f t="shared" si="27"/>
        <v>ETAT</v>
      </c>
      <c r="H193" s="117">
        <f>IF(F193="","",Synt_jr_compta!$A$17)</f>
        <v>45301</v>
      </c>
      <c r="I193" s="111">
        <f>'Saisie repas'!BG26</f>
        <v>0</v>
      </c>
      <c r="J193" s="111">
        <f>'Saisie repas'!BH26</f>
        <v>0</v>
      </c>
      <c r="K193" s="110">
        <f t="shared" si="28"/>
        <v>0</v>
      </c>
      <c r="L193" s="111">
        <f>'Saisie repas'!$BI$27</f>
        <v>115</v>
      </c>
      <c r="M193" s="110">
        <f t="shared" si="31"/>
        <v>0</v>
      </c>
      <c r="N193" s="111">
        <f>'Saisie repas'!BJ26</f>
        <v>0</v>
      </c>
      <c r="O193" s="111">
        <f>'Saisie repas'!BK26</f>
        <v>0</v>
      </c>
      <c r="P193" s="110">
        <f t="shared" si="29"/>
        <v>0</v>
      </c>
      <c r="Q193" s="111">
        <f>'Saisie repas'!$BL$27</f>
        <v>115</v>
      </c>
      <c r="R193" s="110">
        <f t="shared" si="32"/>
        <v>0</v>
      </c>
      <c r="S193" s="112">
        <f t="shared" si="30"/>
        <v>0</v>
      </c>
    </row>
    <row r="194" spans="1:19" ht="22.5" x14ac:dyDescent="0.25">
      <c r="A194" s="106" t="str">
        <f t="shared" si="22"/>
        <v>CENTRALE</v>
      </c>
      <c r="B194" s="106" t="str">
        <f t="shared" si="23"/>
        <v>MO</v>
      </c>
      <c r="C194" s="106" t="str">
        <f t="shared" si="24"/>
        <v>MO–2</v>
      </c>
      <c r="D194" s="106" t="str">
        <f t="shared" si="25"/>
        <v>TINDJASSE</v>
      </c>
      <c r="E194" s="106" t="str">
        <f t="shared" si="26"/>
        <v>TINDJASSE–KATABINI</v>
      </c>
      <c r="F194" s="106" t="str">
        <f>IFERROR(VLOOKUP(9,Tableau2[],8,FALSE),"")</f>
        <v>EPP TINDJASSE KATABINI G/A</v>
      </c>
      <c r="G194" s="106" t="str">
        <f t="shared" si="27"/>
        <v>ETAT</v>
      </c>
      <c r="H194" s="117">
        <f>IF(F194="","",Synt_jr_compta!$A$19)</f>
        <v>45302</v>
      </c>
      <c r="I194" s="111">
        <f>'Saisie repas'!BG29</f>
        <v>0</v>
      </c>
      <c r="J194" s="111">
        <f>'Saisie repas'!BH29</f>
        <v>0</v>
      </c>
      <c r="K194" s="110">
        <f t="shared" si="28"/>
        <v>0</v>
      </c>
      <c r="L194" s="111">
        <f>'Saisie repas'!$BI$30</f>
        <v>115</v>
      </c>
      <c r="M194" s="110">
        <f t="shared" si="31"/>
        <v>0</v>
      </c>
      <c r="N194" s="111">
        <f>'Saisie repas'!BJ29</f>
        <v>0</v>
      </c>
      <c r="O194" s="111">
        <f>'Saisie repas'!BK29</f>
        <v>0</v>
      </c>
      <c r="P194" s="110">
        <f t="shared" si="29"/>
        <v>0</v>
      </c>
      <c r="Q194" s="111">
        <f>'Saisie repas'!$BL$30</f>
        <v>115</v>
      </c>
      <c r="R194" s="110">
        <f t="shared" si="32"/>
        <v>0</v>
      </c>
      <c r="S194" s="112">
        <f t="shared" si="30"/>
        <v>0</v>
      </c>
    </row>
    <row r="195" spans="1:19" ht="22.5" x14ac:dyDescent="0.25">
      <c r="A195" s="106" t="str">
        <f t="shared" ref="A195:A258" si="33">IF(F195="","",VLOOKUP($F195,Rechv_ecol,2,FALSE))</f>
        <v>CENTRALE</v>
      </c>
      <c r="B195" s="106" t="str">
        <f t="shared" ref="B195:B258" si="34">IF(F195="","",VLOOKUP($F195,Rechv_ecol,3,FALSE))</f>
        <v>MO</v>
      </c>
      <c r="C195" s="106" t="str">
        <f t="shared" ref="C195:C258" si="35">IF(F195="","",VLOOKUP($F195,Rechv_ecol,4,FALSE))</f>
        <v>MO–2</v>
      </c>
      <c r="D195" s="106" t="str">
        <f t="shared" ref="D195:D258" si="36">IF(F195="","",VLOOKUP($F195,Rechv_ecol,5,FALSE))</f>
        <v>TINDJASSE</v>
      </c>
      <c r="E195" s="106" t="str">
        <f t="shared" ref="E195:E258" si="37">IF(F195="","",VLOOKUP($F195,Rechv_ecol,6,FALSE))</f>
        <v>TINDJASSE–KATABINI</v>
      </c>
      <c r="F195" s="106" t="str">
        <f>IFERROR(VLOOKUP(9,Tableau2[],8,FALSE),"")</f>
        <v>EPP TINDJASSE KATABINI G/A</v>
      </c>
      <c r="G195" s="106" t="str">
        <f t="shared" ref="G195:G258" si="38">IF(F195="","",VLOOKUP($F195,Rechv_ecol,8,FALSE))</f>
        <v>ETAT</v>
      </c>
      <c r="H195" s="117">
        <f>IF(F195="","",Synt_jr_compta!$A$21)</f>
        <v>45303</v>
      </c>
      <c r="I195" s="111">
        <f>'Saisie repas'!BG32</f>
        <v>0</v>
      </c>
      <c r="J195" s="111">
        <f>'Saisie repas'!BH32</f>
        <v>0</v>
      </c>
      <c r="K195" s="110">
        <f t="shared" ref="K195:K258" si="39">I195+J195</f>
        <v>0</v>
      </c>
      <c r="L195" s="111">
        <f>'Saisie repas'!$BI$33</f>
        <v>115</v>
      </c>
      <c r="M195" s="110">
        <f t="shared" si="31"/>
        <v>0</v>
      </c>
      <c r="N195" s="111">
        <f>'Saisie repas'!BJ32</f>
        <v>0</v>
      </c>
      <c r="O195" s="111">
        <f>'Saisie repas'!BK32</f>
        <v>0</v>
      </c>
      <c r="P195" s="110">
        <f t="shared" ref="P195:P258" si="40">N195+O195</f>
        <v>0</v>
      </c>
      <c r="Q195" s="111">
        <f>'Saisie repas'!$BL$33</f>
        <v>115</v>
      </c>
      <c r="R195" s="110">
        <f t="shared" si="32"/>
        <v>0</v>
      </c>
      <c r="S195" s="112">
        <f t="shared" ref="S195:S258" si="41">K195+P195</f>
        <v>0</v>
      </c>
    </row>
    <row r="196" spans="1:19" ht="22.5" x14ac:dyDescent="0.25">
      <c r="A196" s="106" t="str">
        <f t="shared" si="33"/>
        <v>CENTRALE</v>
      </c>
      <c r="B196" s="106" t="str">
        <f t="shared" si="34"/>
        <v>MO</v>
      </c>
      <c r="C196" s="106" t="str">
        <f t="shared" si="35"/>
        <v>MO–2</v>
      </c>
      <c r="D196" s="106" t="str">
        <f t="shared" si="36"/>
        <v>TINDJASSE</v>
      </c>
      <c r="E196" s="106" t="str">
        <f t="shared" si="37"/>
        <v>TINDJASSE–KATABINI</v>
      </c>
      <c r="F196" s="106" t="str">
        <f>IFERROR(VLOOKUP(9,Tableau2[],8,FALSE),"")</f>
        <v>EPP TINDJASSE KATABINI G/A</v>
      </c>
      <c r="G196" s="106" t="str">
        <f t="shared" si="38"/>
        <v>ETAT</v>
      </c>
      <c r="H196" s="117">
        <f>IF(F196="","",Synt_jr_compta!$A$23)</f>
        <v>45306</v>
      </c>
      <c r="I196" s="111">
        <f>'Saisie repas'!BG35</f>
        <v>168</v>
      </c>
      <c r="J196" s="111">
        <f>'Saisie repas'!BH35</f>
        <v>119</v>
      </c>
      <c r="K196" s="110">
        <f t="shared" si="39"/>
        <v>287</v>
      </c>
      <c r="L196" s="111">
        <f>'Saisie repas'!$BI$36</f>
        <v>115</v>
      </c>
      <c r="M196" s="110">
        <f t="shared" ref="M196:M259" si="42">K196*L196</f>
        <v>33005</v>
      </c>
      <c r="N196" s="111">
        <f>'Saisie repas'!BJ35</f>
        <v>39</v>
      </c>
      <c r="O196" s="111">
        <f>'Saisie repas'!BK35</f>
        <v>46</v>
      </c>
      <c r="P196" s="110">
        <f t="shared" si="40"/>
        <v>85</v>
      </c>
      <c r="Q196" s="111">
        <f>'Saisie repas'!$BL$36</f>
        <v>115</v>
      </c>
      <c r="R196" s="110">
        <f t="shared" ref="R196:R259" si="43">P196*Q196</f>
        <v>9775</v>
      </c>
      <c r="S196" s="112">
        <f t="shared" si="41"/>
        <v>372</v>
      </c>
    </row>
    <row r="197" spans="1:19" ht="22.5" x14ac:dyDescent="0.25">
      <c r="A197" s="106" t="str">
        <f t="shared" si="33"/>
        <v>CENTRALE</v>
      </c>
      <c r="B197" s="106" t="str">
        <f t="shared" si="34"/>
        <v>MO</v>
      </c>
      <c r="C197" s="106" t="str">
        <f t="shared" si="35"/>
        <v>MO–2</v>
      </c>
      <c r="D197" s="106" t="str">
        <f t="shared" si="36"/>
        <v>TINDJASSE</v>
      </c>
      <c r="E197" s="106" t="str">
        <f t="shared" si="37"/>
        <v>TINDJASSE–KATABINI</v>
      </c>
      <c r="F197" s="106" t="str">
        <f>IFERROR(VLOOKUP(9,Tableau2[],8,FALSE),"")</f>
        <v>EPP TINDJASSE KATABINI G/A</v>
      </c>
      <c r="G197" s="106" t="str">
        <f t="shared" si="38"/>
        <v>ETAT</v>
      </c>
      <c r="H197" s="117">
        <f>IF(F197="","",Synt_jr_compta!$A$25)</f>
        <v>45307</v>
      </c>
      <c r="I197" s="111">
        <f>'Saisie repas'!BG38</f>
        <v>168</v>
      </c>
      <c r="J197" s="111">
        <f>'Saisie repas'!BH38</f>
        <v>119</v>
      </c>
      <c r="K197" s="110">
        <f t="shared" si="39"/>
        <v>287</v>
      </c>
      <c r="L197" s="111">
        <f>'Saisie repas'!$BI$39</f>
        <v>115</v>
      </c>
      <c r="M197" s="110">
        <f t="shared" si="42"/>
        <v>33005</v>
      </c>
      <c r="N197" s="111">
        <f>'Saisie repas'!BJ38</f>
        <v>43</v>
      </c>
      <c r="O197" s="111">
        <f>'Saisie repas'!BK38</f>
        <v>38</v>
      </c>
      <c r="P197" s="110">
        <f t="shared" si="40"/>
        <v>81</v>
      </c>
      <c r="Q197" s="111">
        <f>'Saisie repas'!$BL$39</f>
        <v>115</v>
      </c>
      <c r="R197" s="110">
        <f t="shared" si="43"/>
        <v>9315</v>
      </c>
      <c r="S197" s="112">
        <f t="shared" si="41"/>
        <v>368</v>
      </c>
    </row>
    <row r="198" spans="1:19" ht="22.5" x14ac:dyDescent="0.25">
      <c r="A198" s="106" t="str">
        <f t="shared" si="33"/>
        <v>CENTRALE</v>
      </c>
      <c r="B198" s="106" t="str">
        <f t="shared" si="34"/>
        <v>MO</v>
      </c>
      <c r="C198" s="106" t="str">
        <f t="shared" si="35"/>
        <v>MO–2</v>
      </c>
      <c r="D198" s="106" t="str">
        <f t="shared" si="36"/>
        <v>TINDJASSE</v>
      </c>
      <c r="E198" s="106" t="str">
        <f t="shared" si="37"/>
        <v>TINDJASSE–KATABINI</v>
      </c>
      <c r="F198" s="106" t="str">
        <f>IFERROR(VLOOKUP(9,Tableau2[],8,FALSE),"")</f>
        <v>EPP TINDJASSE KATABINI G/A</v>
      </c>
      <c r="G198" s="106" t="str">
        <f t="shared" si="38"/>
        <v>ETAT</v>
      </c>
      <c r="H198" s="117">
        <f>IF(F198="","",Synt_jr_compta!$A$27)</f>
        <v>45308</v>
      </c>
      <c r="I198" s="111">
        <f>'Saisie repas'!BG41</f>
        <v>168</v>
      </c>
      <c r="J198" s="111">
        <f>'Saisie repas'!BH41</f>
        <v>120</v>
      </c>
      <c r="K198" s="110">
        <f t="shared" si="39"/>
        <v>288</v>
      </c>
      <c r="L198" s="111">
        <f>'Saisie repas'!$BI$42</f>
        <v>115</v>
      </c>
      <c r="M198" s="110">
        <f t="shared" si="42"/>
        <v>33120</v>
      </c>
      <c r="N198" s="111">
        <f>'Saisie repas'!BJ41</f>
        <v>44</v>
      </c>
      <c r="O198" s="111">
        <f>'Saisie repas'!BK41</f>
        <v>40</v>
      </c>
      <c r="P198" s="110">
        <f t="shared" si="40"/>
        <v>84</v>
      </c>
      <c r="Q198" s="111">
        <f>'Saisie repas'!$BL$42</f>
        <v>115</v>
      </c>
      <c r="R198" s="110">
        <f t="shared" si="43"/>
        <v>9660</v>
      </c>
      <c r="S198" s="112">
        <f t="shared" si="41"/>
        <v>372</v>
      </c>
    </row>
    <row r="199" spans="1:19" ht="22.5" x14ac:dyDescent="0.25">
      <c r="A199" s="106" t="str">
        <f t="shared" si="33"/>
        <v>CENTRALE</v>
      </c>
      <c r="B199" s="106" t="str">
        <f t="shared" si="34"/>
        <v>MO</v>
      </c>
      <c r="C199" s="106" t="str">
        <f t="shared" si="35"/>
        <v>MO–2</v>
      </c>
      <c r="D199" s="106" t="str">
        <f t="shared" si="36"/>
        <v>TINDJASSE</v>
      </c>
      <c r="E199" s="106" t="str">
        <f t="shared" si="37"/>
        <v>TINDJASSE–KATABINI</v>
      </c>
      <c r="F199" s="106" t="str">
        <f>IFERROR(VLOOKUP(9,Tableau2[],8,FALSE),"")</f>
        <v>EPP TINDJASSE KATABINI G/A</v>
      </c>
      <c r="G199" s="106" t="str">
        <f t="shared" si="38"/>
        <v>ETAT</v>
      </c>
      <c r="H199" s="117">
        <f>IF(F199="","",Synt_jr_compta!$A$29)</f>
        <v>45309</v>
      </c>
      <c r="I199" s="111">
        <f>'Saisie repas'!BG44</f>
        <v>168</v>
      </c>
      <c r="J199" s="111">
        <f>'Saisie repas'!BH44</f>
        <v>119</v>
      </c>
      <c r="K199" s="110">
        <f t="shared" si="39"/>
        <v>287</v>
      </c>
      <c r="L199" s="111">
        <f>'Saisie repas'!$BI$45</f>
        <v>115</v>
      </c>
      <c r="M199" s="110">
        <f t="shared" si="42"/>
        <v>33005</v>
      </c>
      <c r="N199" s="111">
        <f>'Saisie repas'!BJ44</f>
        <v>36</v>
      </c>
      <c r="O199" s="111">
        <f>'Saisie repas'!BK44</f>
        <v>41</v>
      </c>
      <c r="P199" s="110">
        <f t="shared" si="40"/>
        <v>77</v>
      </c>
      <c r="Q199" s="111">
        <f>'Saisie repas'!$BL$45</f>
        <v>115</v>
      </c>
      <c r="R199" s="110">
        <f t="shared" si="43"/>
        <v>8855</v>
      </c>
      <c r="S199" s="112">
        <f t="shared" si="41"/>
        <v>364</v>
      </c>
    </row>
    <row r="200" spans="1:19" ht="22.5" x14ac:dyDescent="0.25">
      <c r="A200" s="106" t="str">
        <f t="shared" si="33"/>
        <v>CENTRALE</v>
      </c>
      <c r="B200" s="106" t="str">
        <f t="shared" si="34"/>
        <v>MO</v>
      </c>
      <c r="C200" s="106" t="str">
        <f t="shared" si="35"/>
        <v>MO–2</v>
      </c>
      <c r="D200" s="106" t="str">
        <f t="shared" si="36"/>
        <v>TINDJASSE</v>
      </c>
      <c r="E200" s="106" t="str">
        <f t="shared" si="37"/>
        <v>TINDJASSE–KATABINI</v>
      </c>
      <c r="F200" s="106" t="str">
        <f>IFERROR(VLOOKUP(9,Tableau2[],8,FALSE),"")</f>
        <v>EPP TINDJASSE KATABINI G/A</v>
      </c>
      <c r="G200" s="106" t="str">
        <f t="shared" si="38"/>
        <v>ETAT</v>
      </c>
      <c r="H200" s="117">
        <f>IF(F200="","",Synt_jr_compta!$A$31)</f>
        <v>45310</v>
      </c>
      <c r="I200" s="111">
        <f>'Saisie repas'!BG47</f>
        <v>168</v>
      </c>
      <c r="J200" s="111">
        <f>'Saisie repas'!BH47</f>
        <v>120</v>
      </c>
      <c r="K200" s="110">
        <f t="shared" si="39"/>
        <v>288</v>
      </c>
      <c r="L200" s="111">
        <f>'Saisie repas'!$BI$48</f>
        <v>115</v>
      </c>
      <c r="M200" s="110">
        <f t="shared" si="42"/>
        <v>33120</v>
      </c>
      <c r="N200" s="111">
        <f>'Saisie repas'!BJ47</f>
        <v>38</v>
      </c>
      <c r="O200" s="111">
        <f>'Saisie repas'!BK47</f>
        <v>46</v>
      </c>
      <c r="P200" s="110">
        <f t="shared" si="40"/>
        <v>84</v>
      </c>
      <c r="Q200" s="111">
        <f>'Saisie repas'!$BL$48</f>
        <v>115</v>
      </c>
      <c r="R200" s="110">
        <f t="shared" si="43"/>
        <v>9660</v>
      </c>
      <c r="S200" s="112">
        <f t="shared" si="41"/>
        <v>372</v>
      </c>
    </row>
    <row r="201" spans="1:19" ht="22.5" x14ac:dyDescent="0.25">
      <c r="A201" s="106" t="str">
        <f t="shared" si="33"/>
        <v>CENTRALE</v>
      </c>
      <c r="B201" s="106" t="str">
        <f t="shared" si="34"/>
        <v>MO</v>
      </c>
      <c r="C201" s="106" t="str">
        <f t="shared" si="35"/>
        <v>MO–2</v>
      </c>
      <c r="D201" s="106" t="str">
        <f t="shared" si="36"/>
        <v>TINDJASSE</v>
      </c>
      <c r="E201" s="106" t="str">
        <f t="shared" si="37"/>
        <v>TINDJASSE–KATABINI</v>
      </c>
      <c r="F201" s="106" t="str">
        <f>IFERROR(VLOOKUP(9,Tableau2[],8,FALSE),"")</f>
        <v>EPP TINDJASSE KATABINI G/A</v>
      </c>
      <c r="G201" s="106" t="str">
        <f t="shared" si="38"/>
        <v>ETAT</v>
      </c>
      <c r="H201" s="117">
        <f>IF(F201="","",Synt_jr_compta!$A$33)</f>
        <v>45313</v>
      </c>
      <c r="I201" s="111">
        <f>'Saisie repas'!BG50</f>
        <v>166</v>
      </c>
      <c r="J201" s="111">
        <f>'Saisie repas'!BH50</f>
        <v>118</v>
      </c>
      <c r="K201" s="110">
        <f t="shared" si="39"/>
        <v>284</v>
      </c>
      <c r="L201" s="111">
        <f>'Saisie repas'!$BI$51</f>
        <v>115</v>
      </c>
      <c r="M201" s="110">
        <f t="shared" si="42"/>
        <v>32660</v>
      </c>
      <c r="N201" s="111">
        <f>'Saisie repas'!BJ50</f>
        <v>37</v>
      </c>
      <c r="O201" s="111">
        <f>'Saisie repas'!BK50</f>
        <v>44</v>
      </c>
      <c r="P201" s="110">
        <f t="shared" si="40"/>
        <v>81</v>
      </c>
      <c r="Q201" s="111">
        <f>'Saisie repas'!$BL$51</f>
        <v>115</v>
      </c>
      <c r="R201" s="110">
        <f t="shared" si="43"/>
        <v>9315</v>
      </c>
      <c r="S201" s="112">
        <f t="shared" si="41"/>
        <v>365</v>
      </c>
    </row>
    <row r="202" spans="1:19" ht="22.5" x14ac:dyDescent="0.25">
      <c r="A202" s="106" t="str">
        <f t="shared" si="33"/>
        <v>CENTRALE</v>
      </c>
      <c r="B202" s="106" t="str">
        <f t="shared" si="34"/>
        <v>MO</v>
      </c>
      <c r="C202" s="106" t="str">
        <f t="shared" si="35"/>
        <v>MO–2</v>
      </c>
      <c r="D202" s="106" t="str">
        <f t="shared" si="36"/>
        <v>TINDJASSE</v>
      </c>
      <c r="E202" s="106" t="str">
        <f t="shared" si="37"/>
        <v>TINDJASSE–KATABINI</v>
      </c>
      <c r="F202" s="106" t="str">
        <f>IFERROR(VLOOKUP(9,Tableau2[],8,FALSE),"")</f>
        <v>EPP TINDJASSE KATABINI G/A</v>
      </c>
      <c r="G202" s="106" t="str">
        <f t="shared" si="38"/>
        <v>ETAT</v>
      </c>
      <c r="H202" s="117">
        <f>IF(F202="","",Synt_jr_compta!$A$35)</f>
        <v>45314</v>
      </c>
      <c r="I202" s="111">
        <f>'Saisie repas'!BG53</f>
        <v>169</v>
      </c>
      <c r="J202" s="111">
        <f>'Saisie repas'!BH53</f>
        <v>120</v>
      </c>
      <c r="K202" s="110">
        <f t="shared" si="39"/>
        <v>289</v>
      </c>
      <c r="L202" s="111">
        <f>'Saisie repas'!$BI$54</f>
        <v>115</v>
      </c>
      <c r="M202" s="110">
        <f t="shared" si="42"/>
        <v>33235</v>
      </c>
      <c r="N202" s="111">
        <f>'Saisie repas'!BJ53</f>
        <v>38</v>
      </c>
      <c r="O202" s="111">
        <f>'Saisie repas'!BK53</f>
        <v>44</v>
      </c>
      <c r="P202" s="110">
        <f t="shared" si="40"/>
        <v>82</v>
      </c>
      <c r="Q202" s="111">
        <f>'Saisie repas'!$BL$54</f>
        <v>115</v>
      </c>
      <c r="R202" s="110">
        <f t="shared" si="43"/>
        <v>9430</v>
      </c>
      <c r="S202" s="112">
        <f t="shared" si="41"/>
        <v>371</v>
      </c>
    </row>
    <row r="203" spans="1:19" ht="22.5" x14ac:dyDescent="0.25">
      <c r="A203" s="106" t="str">
        <f t="shared" si="33"/>
        <v>CENTRALE</v>
      </c>
      <c r="B203" s="106" t="str">
        <f t="shared" si="34"/>
        <v>MO</v>
      </c>
      <c r="C203" s="106" t="str">
        <f t="shared" si="35"/>
        <v>MO–2</v>
      </c>
      <c r="D203" s="106" t="str">
        <f t="shared" si="36"/>
        <v>TINDJASSE</v>
      </c>
      <c r="E203" s="106" t="str">
        <f t="shared" si="37"/>
        <v>TINDJASSE–KATABINI</v>
      </c>
      <c r="F203" s="106" t="str">
        <f>IFERROR(VLOOKUP(9,Tableau2[],8,FALSE),"")</f>
        <v>EPP TINDJASSE KATABINI G/A</v>
      </c>
      <c r="G203" s="106" t="str">
        <f t="shared" si="38"/>
        <v>ETAT</v>
      </c>
      <c r="H203" s="117">
        <f>IF(F203="","",Synt_jr_compta!$A$37)</f>
        <v>45315</v>
      </c>
      <c r="I203" s="111">
        <f>'Saisie repas'!BG56</f>
        <v>170</v>
      </c>
      <c r="J203" s="111">
        <f>'Saisie repas'!BH56</f>
        <v>116</v>
      </c>
      <c r="K203" s="110">
        <f t="shared" si="39"/>
        <v>286</v>
      </c>
      <c r="L203" s="111">
        <f>'Saisie repas'!$BI$57</f>
        <v>115</v>
      </c>
      <c r="M203" s="110">
        <f t="shared" si="42"/>
        <v>32890</v>
      </c>
      <c r="N203" s="111">
        <f>'Saisie repas'!BJ56</f>
        <v>38</v>
      </c>
      <c r="O203" s="111">
        <f>'Saisie repas'!BK56</f>
        <v>45</v>
      </c>
      <c r="P203" s="110">
        <f t="shared" si="40"/>
        <v>83</v>
      </c>
      <c r="Q203" s="111">
        <f>'Saisie repas'!$BL$57</f>
        <v>115</v>
      </c>
      <c r="R203" s="110">
        <f t="shared" si="43"/>
        <v>9545</v>
      </c>
      <c r="S203" s="112">
        <f t="shared" si="41"/>
        <v>369</v>
      </c>
    </row>
    <row r="204" spans="1:19" ht="22.5" x14ac:dyDescent="0.25">
      <c r="A204" s="106" t="str">
        <f t="shared" si="33"/>
        <v>CENTRALE</v>
      </c>
      <c r="B204" s="106" t="str">
        <f t="shared" si="34"/>
        <v>MO</v>
      </c>
      <c r="C204" s="106" t="str">
        <f t="shared" si="35"/>
        <v>MO–2</v>
      </c>
      <c r="D204" s="106" t="str">
        <f t="shared" si="36"/>
        <v>TINDJASSE</v>
      </c>
      <c r="E204" s="106" t="str">
        <f t="shared" si="37"/>
        <v>TINDJASSE–KATABINI</v>
      </c>
      <c r="F204" s="106" t="str">
        <f>IFERROR(VLOOKUP(9,Tableau2[],8,FALSE),"")</f>
        <v>EPP TINDJASSE KATABINI G/A</v>
      </c>
      <c r="G204" s="106" t="str">
        <f t="shared" si="38"/>
        <v>ETAT</v>
      </c>
      <c r="H204" s="117">
        <f>IF(F204="","",Synt_jr_compta!$A$39)</f>
        <v>45316</v>
      </c>
      <c r="I204" s="111">
        <f>'Saisie repas'!BG59</f>
        <v>170</v>
      </c>
      <c r="J204" s="111">
        <f>'Saisie repas'!BH59</f>
        <v>115</v>
      </c>
      <c r="K204" s="110">
        <f t="shared" si="39"/>
        <v>285</v>
      </c>
      <c r="L204" s="111">
        <f>'Saisie repas'!$BI$60</f>
        <v>115</v>
      </c>
      <c r="M204" s="110">
        <f t="shared" si="42"/>
        <v>32775</v>
      </c>
      <c r="N204" s="111">
        <f>'Saisie repas'!BJ59</f>
        <v>39</v>
      </c>
      <c r="O204" s="111">
        <f>'Saisie repas'!BK59</f>
        <v>46</v>
      </c>
      <c r="P204" s="110">
        <f t="shared" si="40"/>
        <v>85</v>
      </c>
      <c r="Q204" s="111">
        <f>'Saisie repas'!$BL$60</f>
        <v>115</v>
      </c>
      <c r="R204" s="110">
        <f t="shared" si="43"/>
        <v>9775</v>
      </c>
      <c r="S204" s="112">
        <f t="shared" si="41"/>
        <v>370</v>
      </c>
    </row>
    <row r="205" spans="1:19" ht="22.5" x14ac:dyDescent="0.25">
      <c r="A205" s="106" t="str">
        <f t="shared" si="33"/>
        <v>CENTRALE</v>
      </c>
      <c r="B205" s="106" t="str">
        <f t="shared" si="34"/>
        <v>MO</v>
      </c>
      <c r="C205" s="106" t="str">
        <f t="shared" si="35"/>
        <v>MO–2</v>
      </c>
      <c r="D205" s="106" t="str">
        <f t="shared" si="36"/>
        <v>TINDJASSE</v>
      </c>
      <c r="E205" s="106" t="str">
        <f t="shared" si="37"/>
        <v>TINDJASSE–KATABINI</v>
      </c>
      <c r="F205" s="106" t="str">
        <f>IFERROR(VLOOKUP(9,Tableau2[],8,FALSE),"")</f>
        <v>EPP TINDJASSE KATABINI G/A</v>
      </c>
      <c r="G205" s="106" t="str">
        <f t="shared" si="38"/>
        <v>ETAT</v>
      </c>
      <c r="H205" s="117">
        <f>IF(F205="","",Synt_jr_compta!$A$41)</f>
        <v>45317</v>
      </c>
      <c r="I205" s="111">
        <f>'Saisie repas'!BG62</f>
        <v>166</v>
      </c>
      <c r="J205" s="111">
        <f>'Saisie repas'!BH62</f>
        <v>119</v>
      </c>
      <c r="K205" s="110">
        <f t="shared" si="39"/>
        <v>285</v>
      </c>
      <c r="L205" s="111">
        <f>'Saisie repas'!$BI$63</f>
        <v>115</v>
      </c>
      <c r="M205" s="110">
        <f t="shared" si="42"/>
        <v>32775</v>
      </c>
      <c r="N205" s="111">
        <f>'Saisie repas'!BJ62</f>
        <v>39</v>
      </c>
      <c r="O205" s="111">
        <f>'Saisie repas'!BK62</f>
        <v>47</v>
      </c>
      <c r="P205" s="110">
        <f t="shared" si="40"/>
        <v>86</v>
      </c>
      <c r="Q205" s="111">
        <f>'Saisie repas'!$BL$63</f>
        <v>115</v>
      </c>
      <c r="R205" s="110">
        <f t="shared" si="43"/>
        <v>9890</v>
      </c>
      <c r="S205" s="112">
        <f t="shared" si="41"/>
        <v>371</v>
      </c>
    </row>
    <row r="206" spans="1:19" ht="22.5" x14ac:dyDescent="0.25">
      <c r="A206" s="106" t="str">
        <f t="shared" si="33"/>
        <v>CENTRALE</v>
      </c>
      <c r="B206" s="106" t="str">
        <f t="shared" si="34"/>
        <v>MO</v>
      </c>
      <c r="C206" s="106" t="str">
        <f t="shared" si="35"/>
        <v>MO–2</v>
      </c>
      <c r="D206" s="106" t="str">
        <f t="shared" si="36"/>
        <v>TINDJASSE</v>
      </c>
      <c r="E206" s="106" t="str">
        <f t="shared" si="37"/>
        <v>TINDJASSE–KATABINI</v>
      </c>
      <c r="F206" s="106" t="str">
        <f>IFERROR(VLOOKUP(9,Tableau2[],8,FALSE),"")</f>
        <v>EPP TINDJASSE KATABINI G/A</v>
      </c>
      <c r="G206" s="106" t="str">
        <f t="shared" si="38"/>
        <v>ETAT</v>
      </c>
      <c r="H206" s="117">
        <f>IF(F206="","",Synt_jr_compta!$A$43)</f>
        <v>45320</v>
      </c>
      <c r="I206" s="111">
        <f>'Saisie repas'!BG65</f>
        <v>168</v>
      </c>
      <c r="J206" s="111">
        <f>'Saisie repas'!BH65</f>
        <v>120</v>
      </c>
      <c r="K206" s="110">
        <f t="shared" si="39"/>
        <v>288</v>
      </c>
      <c r="L206" s="111">
        <f>'Saisie repas'!$BI$66</f>
        <v>115</v>
      </c>
      <c r="M206" s="110">
        <f t="shared" si="42"/>
        <v>33120</v>
      </c>
      <c r="N206" s="111">
        <f>'Saisie repas'!BJ65</f>
        <v>40</v>
      </c>
      <c r="O206" s="111">
        <f>'Saisie repas'!BK65</f>
        <v>45</v>
      </c>
      <c r="P206" s="110">
        <f t="shared" si="40"/>
        <v>85</v>
      </c>
      <c r="Q206" s="111">
        <f>'Saisie repas'!$BL$66</f>
        <v>115</v>
      </c>
      <c r="R206" s="110">
        <f t="shared" si="43"/>
        <v>9775</v>
      </c>
      <c r="S206" s="112">
        <f t="shared" si="41"/>
        <v>373</v>
      </c>
    </row>
    <row r="207" spans="1:19" ht="22.5" x14ac:dyDescent="0.25">
      <c r="A207" s="106" t="str">
        <f t="shared" si="33"/>
        <v>CENTRALE</v>
      </c>
      <c r="B207" s="106" t="str">
        <f t="shared" si="34"/>
        <v>MO</v>
      </c>
      <c r="C207" s="106" t="str">
        <f t="shared" si="35"/>
        <v>MO–2</v>
      </c>
      <c r="D207" s="106" t="str">
        <f t="shared" si="36"/>
        <v>TINDJASSE</v>
      </c>
      <c r="E207" s="106" t="str">
        <f t="shared" si="37"/>
        <v>TINDJASSE–KATABINI</v>
      </c>
      <c r="F207" s="106" t="str">
        <f>IFERROR(VLOOKUP(9,Tableau2[],8,FALSE),"")</f>
        <v>EPP TINDJASSE KATABINI G/A</v>
      </c>
      <c r="G207" s="106" t="str">
        <f t="shared" si="38"/>
        <v>ETAT</v>
      </c>
      <c r="H207" s="117">
        <f>IF(F207="","",Synt_jr_compta!$A$45)</f>
        <v>45321</v>
      </c>
      <c r="I207" s="111">
        <f>'Saisie repas'!BG68</f>
        <v>168</v>
      </c>
      <c r="J207" s="111">
        <f>'Saisie repas'!BH68</f>
        <v>120</v>
      </c>
      <c r="K207" s="110">
        <f t="shared" si="39"/>
        <v>288</v>
      </c>
      <c r="L207" s="111">
        <f>'Saisie repas'!$BI$69</f>
        <v>115</v>
      </c>
      <c r="M207" s="110">
        <f t="shared" si="42"/>
        <v>33120</v>
      </c>
      <c r="N207" s="111">
        <f>'Saisie repas'!BJ68</f>
        <v>39</v>
      </c>
      <c r="O207" s="111">
        <f>'Saisie repas'!BK68</f>
        <v>44</v>
      </c>
      <c r="P207" s="110">
        <f t="shared" si="40"/>
        <v>83</v>
      </c>
      <c r="Q207" s="111">
        <f>'Saisie repas'!$BL$69</f>
        <v>115</v>
      </c>
      <c r="R207" s="110">
        <f t="shared" si="43"/>
        <v>9545</v>
      </c>
      <c r="S207" s="112">
        <f t="shared" si="41"/>
        <v>371</v>
      </c>
    </row>
    <row r="208" spans="1:19" ht="22.5" x14ac:dyDescent="0.25">
      <c r="A208" s="106" t="str">
        <f t="shared" si="33"/>
        <v>CENTRALE</v>
      </c>
      <c r="B208" s="106" t="str">
        <f t="shared" si="34"/>
        <v>MO</v>
      </c>
      <c r="C208" s="106" t="str">
        <f t="shared" si="35"/>
        <v>MO–2</v>
      </c>
      <c r="D208" s="106" t="str">
        <f t="shared" si="36"/>
        <v>TINDJASSE</v>
      </c>
      <c r="E208" s="106" t="str">
        <f t="shared" si="37"/>
        <v>TINDJASSE–KATABINI</v>
      </c>
      <c r="F208" s="106" t="str">
        <f>IFERROR(VLOOKUP(9,Tableau2[],8,FALSE),"")</f>
        <v>EPP TINDJASSE KATABINI G/A</v>
      </c>
      <c r="G208" s="106" t="str">
        <f t="shared" si="38"/>
        <v>ETAT</v>
      </c>
      <c r="H208" s="117">
        <f>IF(F208="","",Synt_jr_compta!$A$47)</f>
        <v>45322</v>
      </c>
      <c r="I208" s="111">
        <f>'Saisie repas'!BG71</f>
        <v>169</v>
      </c>
      <c r="J208" s="111">
        <f>'Saisie repas'!BH71</f>
        <v>120</v>
      </c>
      <c r="K208" s="110">
        <f t="shared" si="39"/>
        <v>289</v>
      </c>
      <c r="L208" s="111">
        <f>'Saisie repas'!$BI$72</f>
        <v>115</v>
      </c>
      <c r="M208" s="110">
        <f t="shared" si="42"/>
        <v>33235</v>
      </c>
      <c r="N208" s="111">
        <f>'Saisie repas'!BJ71</f>
        <v>39</v>
      </c>
      <c r="O208" s="111">
        <f>'Saisie repas'!BK71</f>
        <v>46</v>
      </c>
      <c r="P208" s="110">
        <f t="shared" si="40"/>
        <v>85</v>
      </c>
      <c r="Q208" s="111">
        <f>'Saisie repas'!$BL$72</f>
        <v>115</v>
      </c>
      <c r="R208" s="110">
        <f t="shared" si="43"/>
        <v>9775</v>
      </c>
      <c r="S208" s="112">
        <f t="shared" si="41"/>
        <v>374</v>
      </c>
    </row>
    <row r="209" spans="1:19" ht="22.5" x14ac:dyDescent="0.25">
      <c r="A209" s="106" t="str">
        <f t="shared" si="33"/>
        <v>CENTRALE</v>
      </c>
      <c r="B209" s="106" t="str">
        <f t="shared" si="34"/>
        <v>MO</v>
      </c>
      <c r="C209" s="106" t="str">
        <f t="shared" si="35"/>
        <v>MO–2</v>
      </c>
      <c r="D209" s="106" t="str">
        <f t="shared" si="36"/>
        <v>TINDJASSE</v>
      </c>
      <c r="E209" s="106" t="str">
        <f t="shared" si="37"/>
        <v>TINDJASSE–KATABINI</v>
      </c>
      <c r="F209" s="106" t="str">
        <f>IFERROR(VLOOKUP(9,Tableau2[],8,FALSE),"")</f>
        <v>EPP TINDJASSE KATABINI G/A</v>
      </c>
      <c r="G209" s="106" t="str">
        <f t="shared" si="38"/>
        <v>ETAT</v>
      </c>
      <c r="H209" s="117" t="str">
        <f>IF(F209="","",Synt_jr_compta!$A$49)</f>
        <v/>
      </c>
      <c r="I209" s="111">
        <f>'Saisie repas'!BG74</f>
        <v>0</v>
      </c>
      <c r="J209" s="111">
        <f>'Saisie repas'!BH74</f>
        <v>0</v>
      </c>
      <c r="K209" s="110">
        <f t="shared" si="39"/>
        <v>0</v>
      </c>
      <c r="L209" s="111">
        <f>'Saisie repas'!$BI$75</f>
        <v>115</v>
      </c>
      <c r="M209" s="110">
        <f t="shared" si="42"/>
        <v>0</v>
      </c>
      <c r="N209" s="111">
        <f>'Saisie repas'!BJ74</f>
        <v>0</v>
      </c>
      <c r="O209" s="111">
        <f>'Saisie repas'!BK74</f>
        <v>0</v>
      </c>
      <c r="P209" s="110">
        <f t="shared" si="40"/>
        <v>0</v>
      </c>
      <c r="Q209" s="111">
        <f>'Saisie repas'!$BL$75</f>
        <v>115</v>
      </c>
      <c r="R209" s="110">
        <f t="shared" si="43"/>
        <v>0</v>
      </c>
      <c r="S209" s="112">
        <f t="shared" si="41"/>
        <v>0</v>
      </c>
    </row>
    <row r="210" spans="1:19" ht="22.5" x14ac:dyDescent="0.25">
      <c r="A210" s="106" t="str">
        <f t="shared" si="33"/>
        <v>CENTRALE</v>
      </c>
      <c r="B210" s="106" t="str">
        <f t="shared" si="34"/>
        <v>MO</v>
      </c>
      <c r="C210" s="106" t="str">
        <f t="shared" si="35"/>
        <v>MO–2</v>
      </c>
      <c r="D210" s="106" t="str">
        <f t="shared" si="36"/>
        <v>TINDJASSE</v>
      </c>
      <c r="E210" s="106" t="str">
        <f t="shared" si="37"/>
        <v>TINDJASSE–KATABINI</v>
      </c>
      <c r="F210" s="106" t="str">
        <f>IFERROR(VLOOKUP(10,Tableau2[],8,FALSE),"")</f>
        <v>EPP TINDJASSE KATABINI G/B</v>
      </c>
      <c r="G210" s="106" t="str">
        <f t="shared" si="38"/>
        <v>ETAT</v>
      </c>
      <c r="H210" s="117">
        <f>IF(F210="","",Synt_jr_compta!$A$5)</f>
        <v>45293</v>
      </c>
      <c r="I210" s="111">
        <f>'Saisie repas'!BN8</f>
        <v>0</v>
      </c>
      <c r="J210" s="111">
        <f>'Saisie repas'!BO8</f>
        <v>0</v>
      </c>
      <c r="K210" s="110">
        <f t="shared" si="39"/>
        <v>0</v>
      </c>
      <c r="L210" s="111">
        <f>'Saisie repas'!$BP$9</f>
        <v>115</v>
      </c>
      <c r="M210" s="110">
        <f t="shared" si="42"/>
        <v>0</v>
      </c>
      <c r="N210" s="111">
        <f>'Saisie repas'!BQ8</f>
        <v>0</v>
      </c>
      <c r="O210" s="111">
        <f>'Saisie repas'!BR8</f>
        <v>0</v>
      </c>
      <c r="P210" s="110">
        <f t="shared" si="40"/>
        <v>0</v>
      </c>
      <c r="Q210" s="111">
        <f>'Saisie repas'!$BS$9</f>
        <v>115</v>
      </c>
      <c r="R210" s="110">
        <f t="shared" si="43"/>
        <v>0</v>
      </c>
      <c r="S210" s="112">
        <f t="shared" si="41"/>
        <v>0</v>
      </c>
    </row>
    <row r="211" spans="1:19" ht="22.5" x14ac:dyDescent="0.25">
      <c r="A211" s="106" t="str">
        <f t="shared" si="33"/>
        <v>CENTRALE</v>
      </c>
      <c r="B211" s="106" t="str">
        <f t="shared" si="34"/>
        <v>MO</v>
      </c>
      <c r="C211" s="106" t="str">
        <f t="shared" si="35"/>
        <v>MO–2</v>
      </c>
      <c r="D211" s="106" t="str">
        <f t="shared" si="36"/>
        <v>TINDJASSE</v>
      </c>
      <c r="E211" s="106" t="str">
        <f t="shared" si="37"/>
        <v>TINDJASSE–KATABINI</v>
      </c>
      <c r="F211" s="106" t="str">
        <f>IFERROR(VLOOKUP(10,Tableau2[],8,FALSE),"")</f>
        <v>EPP TINDJASSE KATABINI G/B</v>
      </c>
      <c r="G211" s="106" t="str">
        <f t="shared" si="38"/>
        <v>ETAT</v>
      </c>
      <c r="H211" s="117">
        <f>IF(F211="","",Synt_jr_compta!$A$7)</f>
        <v>45294</v>
      </c>
      <c r="I211" s="111">
        <f>'Saisie repas'!BN11</f>
        <v>0</v>
      </c>
      <c r="J211" s="111">
        <f>'Saisie repas'!BO11</f>
        <v>0</v>
      </c>
      <c r="K211" s="110">
        <f t="shared" si="39"/>
        <v>0</v>
      </c>
      <c r="L211" s="111">
        <f>'Saisie repas'!$BP$12</f>
        <v>115</v>
      </c>
      <c r="M211" s="110">
        <f t="shared" si="42"/>
        <v>0</v>
      </c>
      <c r="N211" s="111">
        <f>'Saisie repas'!BQ11</f>
        <v>0</v>
      </c>
      <c r="O211" s="111">
        <f>'Saisie repas'!BR11</f>
        <v>0</v>
      </c>
      <c r="P211" s="110">
        <f t="shared" si="40"/>
        <v>0</v>
      </c>
      <c r="Q211" s="111">
        <f>'Saisie repas'!$BS$12</f>
        <v>115</v>
      </c>
      <c r="R211" s="110">
        <f t="shared" si="43"/>
        <v>0</v>
      </c>
      <c r="S211" s="112">
        <f t="shared" si="41"/>
        <v>0</v>
      </c>
    </row>
    <row r="212" spans="1:19" ht="22.5" x14ac:dyDescent="0.25">
      <c r="A212" s="106" t="str">
        <f t="shared" si="33"/>
        <v>CENTRALE</v>
      </c>
      <c r="B212" s="106" t="str">
        <f t="shared" si="34"/>
        <v>MO</v>
      </c>
      <c r="C212" s="106" t="str">
        <f t="shared" si="35"/>
        <v>MO–2</v>
      </c>
      <c r="D212" s="106" t="str">
        <f t="shared" si="36"/>
        <v>TINDJASSE</v>
      </c>
      <c r="E212" s="106" t="str">
        <f t="shared" si="37"/>
        <v>TINDJASSE–KATABINI</v>
      </c>
      <c r="F212" s="106" t="str">
        <f>IFERROR(VLOOKUP(10,Tableau2[],8,FALSE),"")</f>
        <v>EPP TINDJASSE KATABINI G/B</v>
      </c>
      <c r="G212" s="106" t="str">
        <f t="shared" si="38"/>
        <v>ETAT</v>
      </c>
      <c r="H212" s="117">
        <f>IF(F212="","",Synt_jr_compta!$A$9)</f>
        <v>45295</v>
      </c>
      <c r="I212" s="111">
        <f>'Saisie repas'!BN14</f>
        <v>0</v>
      </c>
      <c r="J212" s="111">
        <f>'Saisie repas'!BO14</f>
        <v>0</v>
      </c>
      <c r="K212" s="110">
        <f t="shared" si="39"/>
        <v>0</v>
      </c>
      <c r="L212" s="111">
        <f>'Saisie repas'!$BP$15</f>
        <v>115</v>
      </c>
      <c r="M212" s="110">
        <f t="shared" si="42"/>
        <v>0</v>
      </c>
      <c r="N212" s="111">
        <f>'Saisie repas'!BQ14</f>
        <v>0</v>
      </c>
      <c r="O212" s="111">
        <f>'Saisie repas'!BR14</f>
        <v>0</v>
      </c>
      <c r="P212" s="110">
        <f t="shared" si="40"/>
        <v>0</v>
      </c>
      <c r="Q212" s="111">
        <f>'Saisie repas'!$BS$15</f>
        <v>115</v>
      </c>
      <c r="R212" s="110">
        <f t="shared" si="43"/>
        <v>0</v>
      </c>
      <c r="S212" s="112">
        <f t="shared" si="41"/>
        <v>0</v>
      </c>
    </row>
    <row r="213" spans="1:19" ht="22.5" x14ac:dyDescent="0.25">
      <c r="A213" s="106" t="str">
        <f t="shared" si="33"/>
        <v>CENTRALE</v>
      </c>
      <c r="B213" s="106" t="str">
        <f t="shared" si="34"/>
        <v>MO</v>
      </c>
      <c r="C213" s="106" t="str">
        <f t="shared" si="35"/>
        <v>MO–2</v>
      </c>
      <c r="D213" s="106" t="str">
        <f t="shared" si="36"/>
        <v>TINDJASSE</v>
      </c>
      <c r="E213" s="106" t="str">
        <f t="shared" si="37"/>
        <v>TINDJASSE–KATABINI</v>
      </c>
      <c r="F213" s="106" t="str">
        <f>IFERROR(VLOOKUP(10,Tableau2[],8,FALSE),"")</f>
        <v>EPP TINDJASSE KATABINI G/B</v>
      </c>
      <c r="G213" s="106" t="str">
        <f t="shared" si="38"/>
        <v>ETAT</v>
      </c>
      <c r="H213" s="117">
        <f>IF(F213="","",Synt_jr_compta!$A$11)</f>
        <v>45296</v>
      </c>
      <c r="I213" s="111">
        <f>'Saisie repas'!BN17</f>
        <v>0</v>
      </c>
      <c r="J213" s="111">
        <f>'Saisie repas'!BO17</f>
        <v>0</v>
      </c>
      <c r="K213" s="110">
        <f t="shared" si="39"/>
        <v>0</v>
      </c>
      <c r="L213" s="111">
        <f>'Saisie repas'!$BP$18</f>
        <v>115</v>
      </c>
      <c r="M213" s="110">
        <f t="shared" si="42"/>
        <v>0</v>
      </c>
      <c r="N213" s="111">
        <f>'Saisie repas'!BQ17</f>
        <v>0</v>
      </c>
      <c r="O213" s="111">
        <f>'Saisie repas'!BR17</f>
        <v>0</v>
      </c>
      <c r="P213" s="110">
        <f t="shared" si="40"/>
        <v>0</v>
      </c>
      <c r="Q213" s="111">
        <f>'Saisie repas'!$BS$18</f>
        <v>115</v>
      </c>
      <c r="R213" s="110">
        <f t="shared" si="43"/>
        <v>0</v>
      </c>
      <c r="S213" s="112">
        <f t="shared" si="41"/>
        <v>0</v>
      </c>
    </row>
    <row r="214" spans="1:19" ht="22.5" x14ac:dyDescent="0.25">
      <c r="A214" s="106" t="str">
        <f t="shared" si="33"/>
        <v>CENTRALE</v>
      </c>
      <c r="B214" s="106" t="str">
        <f t="shared" si="34"/>
        <v>MO</v>
      </c>
      <c r="C214" s="106" t="str">
        <f t="shared" si="35"/>
        <v>MO–2</v>
      </c>
      <c r="D214" s="106" t="str">
        <f t="shared" si="36"/>
        <v>TINDJASSE</v>
      </c>
      <c r="E214" s="106" t="str">
        <f t="shared" si="37"/>
        <v>TINDJASSE–KATABINI</v>
      </c>
      <c r="F214" s="106" t="str">
        <f>IFERROR(VLOOKUP(10,Tableau2[],8,FALSE),"")</f>
        <v>EPP TINDJASSE KATABINI G/B</v>
      </c>
      <c r="G214" s="106" t="str">
        <f t="shared" si="38"/>
        <v>ETAT</v>
      </c>
      <c r="H214" s="117">
        <f>IF(F214="","",Synt_jr_compta!$A$13)</f>
        <v>45299</v>
      </c>
      <c r="I214" s="111">
        <f>'Saisie repas'!BN20</f>
        <v>0</v>
      </c>
      <c r="J214" s="111">
        <f>'Saisie repas'!BO20</f>
        <v>0</v>
      </c>
      <c r="K214" s="110">
        <f t="shared" si="39"/>
        <v>0</v>
      </c>
      <c r="L214" s="111">
        <f>'Saisie repas'!$BP$21</f>
        <v>115</v>
      </c>
      <c r="M214" s="110">
        <f t="shared" si="42"/>
        <v>0</v>
      </c>
      <c r="N214" s="111">
        <f>'Saisie repas'!BQ20</f>
        <v>0</v>
      </c>
      <c r="O214" s="111">
        <f>'Saisie repas'!BR20</f>
        <v>0</v>
      </c>
      <c r="P214" s="110">
        <f t="shared" si="40"/>
        <v>0</v>
      </c>
      <c r="Q214" s="111">
        <f>'Saisie repas'!$BS$21</f>
        <v>115</v>
      </c>
      <c r="R214" s="110">
        <f t="shared" si="43"/>
        <v>0</v>
      </c>
      <c r="S214" s="112">
        <f t="shared" si="41"/>
        <v>0</v>
      </c>
    </row>
    <row r="215" spans="1:19" ht="22.5" x14ac:dyDescent="0.25">
      <c r="A215" s="106" t="str">
        <f t="shared" si="33"/>
        <v>CENTRALE</v>
      </c>
      <c r="B215" s="106" t="str">
        <f t="shared" si="34"/>
        <v>MO</v>
      </c>
      <c r="C215" s="106" t="str">
        <f t="shared" si="35"/>
        <v>MO–2</v>
      </c>
      <c r="D215" s="106" t="str">
        <f t="shared" si="36"/>
        <v>TINDJASSE</v>
      </c>
      <c r="E215" s="106" t="str">
        <f t="shared" si="37"/>
        <v>TINDJASSE–KATABINI</v>
      </c>
      <c r="F215" s="106" t="str">
        <f>IFERROR(VLOOKUP(10,Tableau2[],8,FALSE),"")</f>
        <v>EPP TINDJASSE KATABINI G/B</v>
      </c>
      <c r="G215" s="106" t="str">
        <f t="shared" si="38"/>
        <v>ETAT</v>
      </c>
      <c r="H215" s="117">
        <f>IF(F215="","",Synt_jr_compta!$A$15)</f>
        <v>45300</v>
      </c>
      <c r="I215" s="111">
        <f>'Saisie repas'!BN23</f>
        <v>0</v>
      </c>
      <c r="J215" s="111">
        <f>'Saisie repas'!BO23</f>
        <v>0</v>
      </c>
      <c r="K215" s="110">
        <f t="shared" si="39"/>
        <v>0</v>
      </c>
      <c r="L215" s="111">
        <f>'Saisie repas'!$BP$24</f>
        <v>115</v>
      </c>
      <c r="M215" s="110">
        <f t="shared" si="42"/>
        <v>0</v>
      </c>
      <c r="N215" s="111">
        <f>'Saisie repas'!BQ23</f>
        <v>0</v>
      </c>
      <c r="O215" s="111">
        <f>'Saisie repas'!BR23</f>
        <v>0</v>
      </c>
      <c r="P215" s="110">
        <f t="shared" si="40"/>
        <v>0</v>
      </c>
      <c r="Q215" s="111">
        <f>'Saisie repas'!$BS$24</f>
        <v>115</v>
      </c>
      <c r="R215" s="110">
        <f t="shared" si="43"/>
        <v>0</v>
      </c>
      <c r="S215" s="112">
        <f t="shared" si="41"/>
        <v>0</v>
      </c>
    </row>
    <row r="216" spans="1:19" ht="22.5" x14ac:dyDescent="0.25">
      <c r="A216" s="106" t="str">
        <f t="shared" si="33"/>
        <v>CENTRALE</v>
      </c>
      <c r="B216" s="106" t="str">
        <f t="shared" si="34"/>
        <v>MO</v>
      </c>
      <c r="C216" s="106" t="str">
        <f t="shared" si="35"/>
        <v>MO–2</v>
      </c>
      <c r="D216" s="106" t="str">
        <f t="shared" si="36"/>
        <v>TINDJASSE</v>
      </c>
      <c r="E216" s="106" t="str">
        <f t="shared" si="37"/>
        <v>TINDJASSE–KATABINI</v>
      </c>
      <c r="F216" s="106" t="str">
        <f>IFERROR(VLOOKUP(10,Tableau2[],8,FALSE),"")</f>
        <v>EPP TINDJASSE KATABINI G/B</v>
      </c>
      <c r="G216" s="106" t="str">
        <f t="shared" si="38"/>
        <v>ETAT</v>
      </c>
      <c r="H216" s="117">
        <f>IF(F216="","",Synt_jr_compta!$A$17)</f>
        <v>45301</v>
      </c>
      <c r="I216" s="111">
        <f>'Saisie repas'!BN26</f>
        <v>0</v>
      </c>
      <c r="J216" s="111">
        <f>'Saisie repas'!BO26</f>
        <v>0</v>
      </c>
      <c r="K216" s="110">
        <f t="shared" si="39"/>
        <v>0</v>
      </c>
      <c r="L216" s="111">
        <f>'Saisie repas'!$BP$27</f>
        <v>115</v>
      </c>
      <c r="M216" s="110">
        <f t="shared" si="42"/>
        <v>0</v>
      </c>
      <c r="N216" s="111">
        <f>'Saisie repas'!BQ26</f>
        <v>0</v>
      </c>
      <c r="O216" s="111">
        <f>'Saisie repas'!BR26</f>
        <v>0</v>
      </c>
      <c r="P216" s="110">
        <f t="shared" si="40"/>
        <v>0</v>
      </c>
      <c r="Q216" s="111">
        <f>'Saisie repas'!$BS$27</f>
        <v>115</v>
      </c>
      <c r="R216" s="110">
        <f t="shared" si="43"/>
        <v>0</v>
      </c>
      <c r="S216" s="112">
        <f t="shared" si="41"/>
        <v>0</v>
      </c>
    </row>
    <row r="217" spans="1:19" ht="22.5" x14ac:dyDescent="0.25">
      <c r="A217" s="106" t="str">
        <f t="shared" si="33"/>
        <v>CENTRALE</v>
      </c>
      <c r="B217" s="106" t="str">
        <f t="shared" si="34"/>
        <v>MO</v>
      </c>
      <c r="C217" s="106" t="str">
        <f t="shared" si="35"/>
        <v>MO–2</v>
      </c>
      <c r="D217" s="106" t="str">
        <f t="shared" si="36"/>
        <v>TINDJASSE</v>
      </c>
      <c r="E217" s="106" t="str">
        <f t="shared" si="37"/>
        <v>TINDJASSE–KATABINI</v>
      </c>
      <c r="F217" s="106" t="str">
        <f>IFERROR(VLOOKUP(10,Tableau2[],8,FALSE),"")</f>
        <v>EPP TINDJASSE KATABINI G/B</v>
      </c>
      <c r="G217" s="106" t="str">
        <f t="shared" si="38"/>
        <v>ETAT</v>
      </c>
      <c r="H217" s="117">
        <f>IF(F217="","",Synt_jr_compta!$A$19)</f>
        <v>45302</v>
      </c>
      <c r="I217" s="111">
        <f>'Saisie repas'!BN29</f>
        <v>0</v>
      </c>
      <c r="J217" s="111">
        <f>'Saisie repas'!BO29</f>
        <v>0</v>
      </c>
      <c r="K217" s="110">
        <f t="shared" si="39"/>
        <v>0</v>
      </c>
      <c r="L217" s="111">
        <f>'Saisie repas'!$BP$30</f>
        <v>115</v>
      </c>
      <c r="M217" s="110">
        <f t="shared" si="42"/>
        <v>0</v>
      </c>
      <c r="N217" s="111">
        <f>'Saisie repas'!BQ29</f>
        <v>0</v>
      </c>
      <c r="O217" s="111">
        <f>'Saisie repas'!BR29</f>
        <v>0</v>
      </c>
      <c r="P217" s="110">
        <f t="shared" si="40"/>
        <v>0</v>
      </c>
      <c r="Q217" s="111">
        <f>'Saisie repas'!$BS$30</f>
        <v>115</v>
      </c>
      <c r="R217" s="110">
        <f t="shared" si="43"/>
        <v>0</v>
      </c>
      <c r="S217" s="112">
        <f t="shared" si="41"/>
        <v>0</v>
      </c>
    </row>
    <row r="218" spans="1:19" ht="22.5" x14ac:dyDescent="0.25">
      <c r="A218" s="106" t="str">
        <f t="shared" si="33"/>
        <v>CENTRALE</v>
      </c>
      <c r="B218" s="106" t="str">
        <f t="shared" si="34"/>
        <v>MO</v>
      </c>
      <c r="C218" s="106" t="str">
        <f t="shared" si="35"/>
        <v>MO–2</v>
      </c>
      <c r="D218" s="106" t="str">
        <f t="shared" si="36"/>
        <v>TINDJASSE</v>
      </c>
      <c r="E218" s="106" t="str">
        <f t="shared" si="37"/>
        <v>TINDJASSE–KATABINI</v>
      </c>
      <c r="F218" s="106" t="str">
        <f>IFERROR(VLOOKUP(10,Tableau2[],8,FALSE),"")</f>
        <v>EPP TINDJASSE KATABINI G/B</v>
      </c>
      <c r="G218" s="106" t="str">
        <f t="shared" si="38"/>
        <v>ETAT</v>
      </c>
      <c r="H218" s="117">
        <f>IF(F218="","",Synt_jr_compta!$A$21)</f>
        <v>45303</v>
      </c>
      <c r="I218" s="111">
        <f>'Saisie repas'!BN32</f>
        <v>0</v>
      </c>
      <c r="J218" s="111">
        <f>'Saisie repas'!BO32</f>
        <v>0</v>
      </c>
      <c r="K218" s="110">
        <f t="shared" si="39"/>
        <v>0</v>
      </c>
      <c r="L218" s="111">
        <f>'Saisie repas'!$BP$33</f>
        <v>115</v>
      </c>
      <c r="M218" s="110">
        <f t="shared" si="42"/>
        <v>0</v>
      </c>
      <c r="N218" s="111">
        <f>'Saisie repas'!BQ32</f>
        <v>0</v>
      </c>
      <c r="O218" s="111">
        <f>'Saisie repas'!BR32</f>
        <v>0</v>
      </c>
      <c r="P218" s="110">
        <f t="shared" si="40"/>
        <v>0</v>
      </c>
      <c r="Q218" s="111">
        <f>'Saisie repas'!$BS$33</f>
        <v>115</v>
      </c>
      <c r="R218" s="110">
        <f t="shared" si="43"/>
        <v>0</v>
      </c>
      <c r="S218" s="112">
        <f t="shared" si="41"/>
        <v>0</v>
      </c>
    </row>
    <row r="219" spans="1:19" ht="22.5" x14ac:dyDescent="0.25">
      <c r="A219" s="106" t="str">
        <f t="shared" si="33"/>
        <v>CENTRALE</v>
      </c>
      <c r="B219" s="106" t="str">
        <f t="shared" si="34"/>
        <v>MO</v>
      </c>
      <c r="C219" s="106" t="str">
        <f t="shared" si="35"/>
        <v>MO–2</v>
      </c>
      <c r="D219" s="106" t="str">
        <f t="shared" si="36"/>
        <v>TINDJASSE</v>
      </c>
      <c r="E219" s="106" t="str">
        <f t="shared" si="37"/>
        <v>TINDJASSE–KATABINI</v>
      </c>
      <c r="F219" s="106" t="str">
        <f>IFERROR(VLOOKUP(10,Tableau2[],8,FALSE),"")</f>
        <v>EPP TINDJASSE KATABINI G/B</v>
      </c>
      <c r="G219" s="106" t="str">
        <f t="shared" si="38"/>
        <v>ETAT</v>
      </c>
      <c r="H219" s="117">
        <f>IF(F219="","",Synt_jr_compta!$A$23)</f>
        <v>45306</v>
      </c>
      <c r="I219" s="111">
        <f>'Saisie repas'!BN35</f>
        <v>0</v>
      </c>
      <c r="J219" s="111">
        <f>'Saisie repas'!BO35</f>
        <v>0</v>
      </c>
      <c r="K219" s="110">
        <f t="shared" si="39"/>
        <v>0</v>
      </c>
      <c r="L219" s="111">
        <f>'Saisie repas'!$BP$36</f>
        <v>115</v>
      </c>
      <c r="M219" s="110">
        <f t="shared" si="42"/>
        <v>0</v>
      </c>
      <c r="N219" s="111">
        <f>'Saisie repas'!BQ35</f>
        <v>0</v>
      </c>
      <c r="O219" s="111">
        <f>'Saisie repas'!BR35</f>
        <v>0</v>
      </c>
      <c r="P219" s="110">
        <f t="shared" si="40"/>
        <v>0</v>
      </c>
      <c r="Q219" s="111">
        <f>'Saisie repas'!$BS$36</f>
        <v>115</v>
      </c>
      <c r="R219" s="110">
        <f t="shared" si="43"/>
        <v>0</v>
      </c>
      <c r="S219" s="112">
        <f t="shared" si="41"/>
        <v>0</v>
      </c>
    </row>
    <row r="220" spans="1:19" ht="22.5" x14ac:dyDescent="0.25">
      <c r="A220" s="106" t="str">
        <f t="shared" si="33"/>
        <v>CENTRALE</v>
      </c>
      <c r="B220" s="106" t="str">
        <f t="shared" si="34"/>
        <v>MO</v>
      </c>
      <c r="C220" s="106" t="str">
        <f t="shared" si="35"/>
        <v>MO–2</v>
      </c>
      <c r="D220" s="106" t="str">
        <f t="shared" si="36"/>
        <v>TINDJASSE</v>
      </c>
      <c r="E220" s="106" t="str">
        <f t="shared" si="37"/>
        <v>TINDJASSE–KATABINI</v>
      </c>
      <c r="F220" s="106" t="str">
        <f>IFERROR(VLOOKUP(10,Tableau2[],8,FALSE),"")</f>
        <v>EPP TINDJASSE KATABINI G/B</v>
      </c>
      <c r="G220" s="106" t="str">
        <f t="shared" si="38"/>
        <v>ETAT</v>
      </c>
      <c r="H220" s="117">
        <f>IF(F220="","",Synt_jr_compta!$A$25)</f>
        <v>45307</v>
      </c>
      <c r="I220" s="111">
        <f>'Saisie repas'!BN38</f>
        <v>0</v>
      </c>
      <c r="J220" s="111">
        <f>'Saisie repas'!BO38</f>
        <v>0</v>
      </c>
      <c r="K220" s="110">
        <f t="shared" si="39"/>
        <v>0</v>
      </c>
      <c r="L220" s="111">
        <f>'Saisie repas'!$BP$39</f>
        <v>115</v>
      </c>
      <c r="M220" s="110">
        <f t="shared" si="42"/>
        <v>0</v>
      </c>
      <c r="N220" s="111">
        <f>'Saisie repas'!BQ38</f>
        <v>0</v>
      </c>
      <c r="O220" s="111">
        <f>'Saisie repas'!BR38</f>
        <v>0</v>
      </c>
      <c r="P220" s="110">
        <f t="shared" si="40"/>
        <v>0</v>
      </c>
      <c r="Q220" s="111">
        <f>'Saisie repas'!$BS$39</f>
        <v>115</v>
      </c>
      <c r="R220" s="110">
        <f t="shared" si="43"/>
        <v>0</v>
      </c>
      <c r="S220" s="112">
        <f t="shared" si="41"/>
        <v>0</v>
      </c>
    </row>
    <row r="221" spans="1:19" ht="22.5" x14ac:dyDescent="0.25">
      <c r="A221" s="106" t="str">
        <f t="shared" si="33"/>
        <v>CENTRALE</v>
      </c>
      <c r="B221" s="106" t="str">
        <f t="shared" si="34"/>
        <v>MO</v>
      </c>
      <c r="C221" s="106" t="str">
        <f t="shared" si="35"/>
        <v>MO–2</v>
      </c>
      <c r="D221" s="106" t="str">
        <f t="shared" si="36"/>
        <v>TINDJASSE</v>
      </c>
      <c r="E221" s="106" t="str">
        <f t="shared" si="37"/>
        <v>TINDJASSE–KATABINI</v>
      </c>
      <c r="F221" s="106" t="str">
        <f>IFERROR(VLOOKUP(10,Tableau2[],8,FALSE),"")</f>
        <v>EPP TINDJASSE KATABINI G/B</v>
      </c>
      <c r="G221" s="106" t="str">
        <f t="shared" si="38"/>
        <v>ETAT</v>
      </c>
      <c r="H221" s="117">
        <f>IF(F221="","",Synt_jr_compta!$A$27)</f>
        <v>45308</v>
      </c>
      <c r="I221" s="111">
        <f>'Saisie repas'!BN41</f>
        <v>0</v>
      </c>
      <c r="J221" s="111">
        <f>'Saisie repas'!BO41</f>
        <v>0</v>
      </c>
      <c r="K221" s="110">
        <f t="shared" si="39"/>
        <v>0</v>
      </c>
      <c r="L221" s="111">
        <f>'Saisie repas'!$BP$42</f>
        <v>115</v>
      </c>
      <c r="M221" s="110">
        <f t="shared" si="42"/>
        <v>0</v>
      </c>
      <c r="N221" s="111">
        <f>'Saisie repas'!BQ41</f>
        <v>0</v>
      </c>
      <c r="O221" s="111">
        <f>'Saisie repas'!BR41</f>
        <v>0</v>
      </c>
      <c r="P221" s="110">
        <f t="shared" si="40"/>
        <v>0</v>
      </c>
      <c r="Q221" s="111">
        <f>'Saisie repas'!$BS$42</f>
        <v>115</v>
      </c>
      <c r="R221" s="110">
        <f t="shared" si="43"/>
        <v>0</v>
      </c>
      <c r="S221" s="112">
        <f t="shared" si="41"/>
        <v>0</v>
      </c>
    </row>
    <row r="222" spans="1:19" ht="22.5" x14ac:dyDescent="0.25">
      <c r="A222" s="106" t="str">
        <f t="shared" si="33"/>
        <v>CENTRALE</v>
      </c>
      <c r="B222" s="106" t="str">
        <f t="shared" si="34"/>
        <v>MO</v>
      </c>
      <c r="C222" s="106" t="str">
        <f t="shared" si="35"/>
        <v>MO–2</v>
      </c>
      <c r="D222" s="106" t="str">
        <f t="shared" si="36"/>
        <v>TINDJASSE</v>
      </c>
      <c r="E222" s="106" t="str">
        <f t="shared" si="37"/>
        <v>TINDJASSE–KATABINI</v>
      </c>
      <c r="F222" s="106" t="str">
        <f>IFERROR(VLOOKUP(10,Tableau2[],8,FALSE),"")</f>
        <v>EPP TINDJASSE KATABINI G/B</v>
      </c>
      <c r="G222" s="106" t="str">
        <f t="shared" si="38"/>
        <v>ETAT</v>
      </c>
      <c r="H222" s="117">
        <f>IF(F222="","",Synt_jr_compta!$A$29)</f>
        <v>45309</v>
      </c>
      <c r="I222" s="111">
        <f>'Saisie repas'!BN44</f>
        <v>0</v>
      </c>
      <c r="J222" s="111">
        <f>'Saisie repas'!BO44</f>
        <v>0</v>
      </c>
      <c r="K222" s="110">
        <f t="shared" si="39"/>
        <v>0</v>
      </c>
      <c r="L222" s="111">
        <f>'Saisie repas'!$BP$45</f>
        <v>115</v>
      </c>
      <c r="M222" s="110">
        <f t="shared" si="42"/>
        <v>0</v>
      </c>
      <c r="N222" s="111">
        <f>'Saisie repas'!BQ44</f>
        <v>0</v>
      </c>
      <c r="O222" s="111">
        <f>'Saisie repas'!BR44</f>
        <v>0</v>
      </c>
      <c r="P222" s="110">
        <f t="shared" si="40"/>
        <v>0</v>
      </c>
      <c r="Q222" s="111">
        <f>'Saisie repas'!$BS$45</f>
        <v>115</v>
      </c>
      <c r="R222" s="110">
        <f t="shared" si="43"/>
        <v>0</v>
      </c>
      <c r="S222" s="112">
        <f t="shared" si="41"/>
        <v>0</v>
      </c>
    </row>
    <row r="223" spans="1:19" ht="22.5" x14ac:dyDescent="0.25">
      <c r="A223" s="106" t="str">
        <f t="shared" si="33"/>
        <v>CENTRALE</v>
      </c>
      <c r="B223" s="106" t="str">
        <f t="shared" si="34"/>
        <v>MO</v>
      </c>
      <c r="C223" s="106" t="str">
        <f t="shared" si="35"/>
        <v>MO–2</v>
      </c>
      <c r="D223" s="106" t="str">
        <f t="shared" si="36"/>
        <v>TINDJASSE</v>
      </c>
      <c r="E223" s="106" t="str">
        <f t="shared" si="37"/>
        <v>TINDJASSE–KATABINI</v>
      </c>
      <c r="F223" s="106" t="str">
        <f>IFERROR(VLOOKUP(10,Tableau2[],8,FALSE),"")</f>
        <v>EPP TINDJASSE KATABINI G/B</v>
      </c>
      <c r="G223" s="106" t="str">
        <f t="shared" si="38"/>
        <v>ETAT</v>
      </c>
      <c r="H223" s="117">
        <f>IF(F223="","",Synt_jr_compta!$A$31)</f>
        <v>45310</v>
      </c>
      <c r="I223" s="111">
        <f>'Saisie repas'!BN47</f>
        <v>0</v>
      </c>
      <c r="J223" s="111">
        <f>'Saisie repas'!BO47</f>
        <v>0</v>
      </c>
      <c r="K223" s="110">
        <f t="shared" si="39"/>
        <v>0</v>
      </c>
      <c r="L223" s="111">
        <f>'Saisie repas'!$BP$48</f>
        <v>115</v>
      </c>
      <c r="M223" s="110">
        <f t="shared" si="42"/>
        <v>0</v>
      </c>
      <c r="N223" s="111">
        <f>'Saisie repas'!BQ47</f>
        <v>0</v>
      </c>
      <c r="O223" s="111">
        <f>'Saisie repas'!BR47</f>
        <v>0</v>
      </c>
      <c r="P223" s="110">
        <f t="shared" si="40"/>
        <v>0</v>
      </c>
      <c r="Q223" s="111">
        <f>'Saisie repas'!$BS$48</f>
        <v>115</v>
      </c>
      <c r="R223" s="110">
        <f t="shared" si="43"/>
        <v>0</v>
      </c>
      <c r="S223" s="112">
        <f t="shared" si="41"/>
        <v>0</v>
      </c>
    </row>
    <row r="224" spans="1:19" ht="22.5" x14ac:dyDescent="0.25">
      <c r="A224" s="106" t="str">
        <f t="shared" si="33"/>
        <v>CENTRALE</v>
      </c>
      <c r="B224" s="106" t="str">
        <f t="shared" si="34"/>
        <v>MO</v>
      </c>
      <c r="C224" s="106" t="str">
        <f t="shared" si="35"/>
        <v>MO–2</v>
      </c>
      <c r="D224" s="106" t="str">
        <f t="shared" si="36"/>
        <v>TINDJASSE</v>
      </c>
      <c r="E224" s="106" t="str">
        <f t="shared" si="37"/>
        <v>TINDJASSE–KATABINI</v>
      </c>
      <c r="F224" s="106" t="str">
        <f>IFERROR(VLOOKUP(10,Tableau2[],8,FALSE),"")</f>
        <v>EPP TINDJASSE KATABINI G/B</v>
      </c>
      <c r="G224" s="106" t="str">
        <f t="shared" si="38"/>
        <v>ETAT</v>
      </c>
      <c r="H224" s="117">
        <f>IF(F224="","",Synt_jr_compta!$A$33)</f>
        <v>45313</v>
      </c>
      <c r="I224" s="111">
        <f>'Saisie repas'!BN50</f>
        <v>142</v>
      </c>
      <c r="J224" s="111">
        <f>'Saisie repas'!BO50</f>
        <v>129</v>
      </c>
      <c r="K224" s="110">
        <f t="shared" si="39"/>
        <v>271</v>
      </c>
      <c r="L224" s="111">
        <f>'Saisie repas'!$BP$51</f>
        <v>115</v>
      </c>
      <c r="M224" s="110">
        <f t="shared" si="42"/>
        <v>31165</v>
      </c>
      <c r="N224" s="111">
        <f>'Saisie repas'!BQ50</f>
        <v>21</v>
      </c>
      <c r="O224" s="111">
        <f>'Saisie repas'!BR50</f>
        <v>24</v>
      </c>
      <c r="P224" s="110">
        <f t="shared" si="40"/>
        <v>45</v>
      </c>
      <c r="Q224" s="111">
        <f>'Saisie repas'!$BS$51</f>
        <v>115</v>
      </c>
      <c r="R224" s="110">
        <f t="shared" si="43"/>
        <v>5175</v>
      </c>
      <c r="S224" s="112">
        <f t="shared" si="41"/>
        <v>316</v>
      </c>
    </row>
    <row r="225" spans="1:19" ht="22.5" x14ac:dyDescent="0.25">
      <c r="A225" s="106" t="str">
        <f t="shared" si="33"/>
        <v>CENTRALE</v>
      </c>
      <c r="B225" s="106" t="str">
        <f t="shared" si="34"/>
        <v>MO</v>
      </c>
      <c r="C225" s="106" t="str">
        <f t="shared" si="35"/>
        <v>MO–2</v>
      </c>
      <c r="D225" s="106" t="str">
        <f t="shared" si="36"/>
        <v>TINDJASSE</v>
      </c>
      <c r="E225" s="106" t="str">
        <f t="shared" si="37"/>
        <v>TINDJASSE–KATABINI</v>
      </c>
      <c r="F225" s="106" t="str">
        <f>IFERROR(VLOOKUP(10,Tableau2[],8,FALSE),"")</f>
        <v>EPP TINDJASSE KATABINI G/B</v>
      </c>
      <c r="G225" s="106" t="str">
        <f t="shared" si="38"/>
        <v>ETAT</v>
      </c>
      <c r="H225" s="117">
        <f>IF(F225="","",Synt_jr_compta!$A$35)</f>
        <v>45314</v>
      </c>
      <c r="I225" s="111">
        <f>'Saisie repas'!BN53</f>
        <v>134</v>
      </c>
      <c r="J225" s="111">
        <f>'Saisie repas'!BO53</f>
        <v>128</v>
      </c>
      <c r="K225" s="110">
        <f t="shared" si="39"/>
        <v>262</v>
      </c>
      <c r="L225" s="111">
        <f>'Saisie repas'!$BP$54</f>
        <v>115</v>
      </c>
      <c r="M225" s="110">
        <f t="shared" si="42"/>
        <v>30130</v>
      </c>
      <c r="N225" s="111">
        <f>'Saisie repas'!BQ53</f>
        <v>20</v>
      </c>
      <c r="O225" s="111">
        <f>'Saisie repas'!BR53</f>
        <v>23</v>
      </c>
      <c r="P225" s="110">
        <f t="shared" si="40"/>
        <v>43</v>
      </c>
      <c r="Q225" s="111">
        <f>'Saisie repas'!$BS$54</f>
        <v>115</v>
      </c>
      <c r="R225" s="110">
        <f t="shared" si="43"/>
        <v>4945</v>
      </c>
      <c r="S225" s="112">
        <f t="shared" si="41"/>
        <v>305</v>
      </c>
    </row>
    <row r="226" spans="1:19" ht="22.5" x14ac:dyDescent="0.25">
      <c r="A226" s="106" t="str">
        <f t="shared" si="33"/>
        <v>CENTRALE</v>
      </c>
      <c r="B226" s="106" t="str">
        <f t="shared" si="34"/>
        <v>MO</v>
      </c>
      <c r="C226" s="106" t="str">
        <f t="shared" si="35"/>
        <v>MO–2</v>
      </c>
      <c r="D226" s="106" t="str">
        <f t="shared" si="36"/>
        <v>TINDJASSE</v>
      </c>
      <c r="E226" s="106" t="str">
        <f t="shared" si="37"/>
        <v>TINDJASSE–KATABINI</v>
      </c>
      <c r="F226" s="106" t="str">
        <f>IFERROR(VLOOKUP(10,Tableau2[],8,FALSE),"")</f>
        <v>EPP TINDJASSE KATABINI G/B</v>
      </c>
      <c r="G226" s="106" t="str">
        <f t="shared" si="38"/>
        <v>ETAT</v>
      </c>
      <c r="H226" s="117">
        <f>IF(F226="","",Synt_jr_compta!$A$37)</f>
        <v>45315</v>
      </c>
      <c r="I226" s="111">
        <f>'Saisie repas'!BN56</f>
        <v>143</v>
      </c>
      <c r="J226" s="111">
        <f>'Saisie repas'!BO56</f>
        <v>132</v>
      </c>
      <c r="K226" s="110">
        <f t="shared" si="39"/>
        <v>275</v>
      </c>
      <c r="L226" s="111">
        <f>'Saisie repas'!$BP$57</f>
        <v>115</v>
      </c>
      <c r="M226" s="110">
        <f t="shared" si="42"/>
        <v>31625</v>
      </c>
      <c r="N226" s="111">
        <f>'Saisie repas'!BQ56</f>
        <v>19</v>
      </c>
      <c r="O226" s="111">
        <f>'Saisie repas'!BR56</f>
        <v>23</v>
      </c>
      <c r="P226" s="110">
        <f t="shared" si="40"/>
        <v>42</v>
      </c>
      <c r="Q226" s="111">
        <f>'Saisie repas'!$BS$57</f>
        <v>115</v>
      </c>
      <c r="R226" s="110">
        <f t="shared" si="43"/>
        <v>4830</v>
      </c>
      <c r="S226" s="112">
        <f t="shared" si="41"/>
        <v>317</v>
      </c>
    </row>
    <row r="227" spans="1:19" ht="22.5" x14ac:dyDescent="0.25">
      <c r="A227" s="106" t="str">
        <f t="shared" si="33"/>
        <v>CENTRALE</v>
      </c>
      <c r="B227" s="106" t="str">
        <f t="shared" si="34"/>
        <v>MO</v>
      </c>
      <c r="C227" s="106" t="str">
        <f t="shared" si="35"/>
        <v>MO–2</v>
      </c>
      <c r="D227" s="106" t="str">
        <f t="shared" si="36"/>
        <v>TINDJASSE</v>
      </c>
      <c r="E227" s="106" t="str">
        <f t="shared" si="37"/>
        <v>TINDJASSE–KATABINI</v>
      </c>
      <c r="F227" s="106" t="str">
        <f>IFERROR(VLOOKUP(10,Tableau2[],8,FALSE),"")</f>
        <v>EPP TINDJASSE KATABINI G/B</v>
      </c>
      <c r="G227" s="106" t="str">
        <f t="shared" si="38"/>
        <v>ETAT</v>
      </c>
      <c r="H227" s="117">
        <f>IF(F227="","",Synt_jr_compta!$A$39)</f>
        <v>45316</v>
      </c>
      <c r="I227" s="111">
        <f>'Saisie repas'!BN59</f>
        <v>142</v>
      </c>
      <c r="J227" s="111">
        <f>'Saisie repas'!BO59</f>
        <v>132</v>
      </c>
      <c r="K227" s="110">
        <f t="shared" si="39"/>
        <v>274</v>
      </c>
      <c r="L227" s="111">
        <f>'Saisie repas'!$BP$60</f>
        <v>115</v>
      </c>
      <c r="M227" s="110">
        <f t="shared" si="42"/>
        <v>31510</v>
      </c>
      <c r="N227" s="111">
        <f>'Saisie repas'!BQ59</f>
        <v>20</v>
      </c>
      <c r="O227" s="111">
        <f>'Saisie repas'!BR59</f>
        <v>22</v>
      </c>
      <c r="P227" s="110">
        <f t="shared" si="40"/>
        <v>42</v>
      </c>
      <c r="Q227" s="111">
        <f>'Saisie repas'!$BS$60</f>
        <v>115</v>
      </c>
      <c r="R227" s="110">
        <f t="shared" si="43"/>
        <v>4830</v>
      </c>
      <c r="S227" s="112">
        <f t="shared" si="41"/>
        <v>316</v>
      </c>
    </row>
    <row r="228" spans="1:19" ht="22.5" x14ac:dyDescent="0.25">
      <c r="A228" s="106" t="str">
        <f t="shared" si="33"/>
        <v>CENTRALE</v>
      </c>
      <c r="B228" s="106" t="str">
        <f t="shared" si="34"/>
        <v>MO</v>
      </c>
      <c r="C228" s="106" t="str">
        <f t="shared" si="35"/>
        <v>MO–2</v>
      </c>
      <c r="D228" s="106" t="str">
        <f t="shared" si="36"/>
        <v>TINDJASSE</v>
      </c>
      <c r="E228" s="106" t="str">
        <f t="shared" si="37"/>
        <v>TINDJASSE–KATABINI</v>
      </c>
      <c r="F228" s="106" t="str">
        <f>IFERROR(VLOOKUP(10,Tableau2[],8,FALSE),"")</f>
        <v>EPP TINDJASSE KATABINI G/B</v>
      </c>
      <c r="G228" s="106" t="str">
        <f t="shared" si="38"/>
        <v>ETAT</v>
      </c>
      <c r="H228" s="117">
        <f>IF(F228="","",Synt_jr_compta!$A$41)</f>
        <v>45317</v>
      </c>
      <c r="I228" s="111">
        <f>'Saisie repas'!BN62</f>
        <v>144</v>
      </c>
      <c r="J228" s="111">
        <f>'Saisie repas'!BO62</f>
        <v>135</v>
      </c>
      <c r="K228" s="110">
        <f t="shared" si="39"/>
        <v>279</v>
      </c>
      <c r="L228" s="111">
        <f>'Saisie repas'!$BP$63</f>
        <v>115</v>
      </c>
      <c r="M228" s="110">
        <f t="shared" si="42"/>
        <v>32085</v>
      </c>
      <c r="N228" s="111">
        <f>'Saisie repas'!BQ62</f>
        <v>21</v>
      </c>
      <c r="O228" s="111">
        <f>'Saisie repas'!BR62</f>
        <v>24</v>
      </c>
      <c r="P228" s="110">
        <f t="shared" si="40"/>
        <v>45</v>
      </c>
      <c r="Q228" s="111">
        <f>'Saisie repas'!$BS$63</f>
        <v>115</v>
      </c>
      <c r="R228" s="110">
        <f t="shared" si="43"/>
        <v>5175</v>
      </c>
      <c r="S228" s="112">
        <f t="shared" si="41"/>
        <v>324</v>
      </c>
    </row>
    <row r="229" spans="1:19" ht="22.5" x14ac:dyDescent="0.25">
      <c r="A229" s="106" t="str">
        <f t="shared" si="33"/>
        <v>CENTRALE</v>
      </c>
      <c r="B229" s="106" t="str">
        <f t="shared" si="34"/>
        <v>MO</v>
      </c>
      <c r="C229" s="106" t="str">
        <f t="shared" si="35"/>
        <v>MO–2</v>
      </c>
      <c r="D229" s="106" t="str">
        <f t="shared" si="36"/>
        <v>TINDJASSE</v>
      </c>
      <c r="E229" s="106" t="str">
        <f t="shared" si="37"/>
        <v>TINDJASSE–KATABINI</v>
      </c>
      <c r="F229" s="106" t="str">
        <f>IFERROR(VLOOKUP(10,Tableau2[],8,FALSE),"")</f>
        <v>EPP TINDJASSE KATABINI G/B</v>
      </c>
      <c r="G229" s="106" t="str">
        <f t="shared" si="38"/>
        <v>ETAT</v>
      </c>
      <c r="H229" s="117">
        <f>IF(F229="","",Synt_jr_compta!$A$43)</f>
        <v>45320</v>
      </c>
      <c r="I229" s="111">
        <f>'Saisie repas'!BN65</f>
        <v>143</v>
      </c>
      <c r="J229" s="111">
        <f>'Saisie repas'!BO65</f>
        <v>137</v>
      </c>
      <c r="K229" s="110">
        <f t="shared" si="39"/>
        <v>280</v>
      </c>
      <c r="L229" s="111">
        <f>'Saisie repas'!$BP$66</f>
        <v>115</v>
      </c>
      <c r="M229" s="110">
        <f t="shared" si="42"/>
        <v>32200</v>
      </c>
      <c r="N229" s="111">
        <f>'Saisie repas'!BQ65</f>
        <v>24</v>
      </c>
      <c r="O229" s="111">
        <f>'Saisie repas'!BR65</f>
        <v>26</v>
      </c>
      <c r="P229" s="110">
        <f t="shared" si="40"/>
        <v>50</v>
      </c>
      <c r="Q229" s="111">
        <f>'Saisie repas'!$BS$66</f>
        <v>115</v>
      </c>
      <c r="R229" s="110">
        <f t="shared" si="43"/>
        <v>5750</v>
      </c>
      <c r="S229" s="112">
        <f t="shared" si="41"/>
        <v>330</v>
      </c>
    </row>
    <row r="230" spans="1:19" ht="22.5" x14ac:dyDescent="0.25">
      <c r="A230" s="106" t="str">
        <f t="shared" si="33"/>
        <v>CENTRALE</v>
      </c>
      <c r="B230" s="106" t="str">
        <f t="shared" si="34"/>
        <v>MO</v>
      </c>
      <c r="C230" s="106" t="str">
        <f t="shared" si="35"/>
        <v>MO–2</v>
      </c>
      <c r="D230" s="106" t="str">
        <f t="shared" si="36"/>
        <v>TINDJASSE</v>
      </c>
      <c r="E230" s="106" t="str">
        <f t="shared" si="37"/>
        <v>TINDJASSE–KATABINI</v>
      </c>
      <c r="F230" s="106" t="str">
        <f>IFERROR(VLOOKUP(10,Tableau2[],8,FALSE),"")</f>
        <v>EPP TINDJASSE KATABINI G/B</v>
      </c>
      <c r="G230" s="106" t="str">
        <f t="shared" si="38"/>
        <v>ETAT</v>
      </c>
      <c r="H230" s="117">
        <f>IF(F230="","",Synt_jr_compta!$A$45)</f>
        <v>45321</v>
      </c>
      <c r="I230" s="111">
        <f>'Saisie repas'!BN68</f>
        <v>142</v>
      </c>
      <c r="J230" s="111">
        <f>'Saisie repas'!BO68</f>
        <v>133</v>
      </c>
      <c r="K230" s="110">
        <f t="shared" si="39"/>
        <v>275</v>
      </c>
      <c r="L230" s="111">
        <f>'Saisie repas'!$BP$69</f>
        <v>115</v>
      </c>
      <c r="M230" s="110">
        <f t="shared" si="42"/>
        <v>31625</v>
      </c>
      <c r="N230" s="111">
        <f>'Saisie repas'!BQ68</f>
        <v>22</v>
      </c>
      <c r="O230" s="111">
        <f>'Saisie repas'!BR68</f>
        <v>25</v>
      </c>
      <c r="P230" s="110">
        <f t="shared" si="40"/>
        <v>47</v>
      </c>
      <c r="Q230" s="111">
        <f>'Saisie repas'!$BS$69</f>
        <v>115</v>
      </c>
      <c r="R230" s="110">
        <f t="shared" si="43"/>
        <v>5405</v>
      </c>
      <c r="S230" s="112">
        <f t="shared" si="41"/>
        <v>322</v>
      </c>
    </row>
    <row r="231" spans="1:19" ht="22.5" x14ac:dyDescent="0.25">
      <c r="A231" s="106" t="str">
        <f t="shared" si="33"/>
        <v>CENTRALE</v>
      </c>
      <c r="B231" s="106" t="str">
        <f t="shared" si="34"/>
        <v>MO</v>
      </c>
      <c r="C231" s="106" t="str">
        <f t="shared" si="35"/>
        <v>MO–2</v>
      </c>
      <c r="D231" s="106" t="str">
        <f t="shared" si="36"/>
        <v>TINDJASSE</v>
      </c>
      <c r="E231" s="106" t="str">
        <f t="shared" si="37"/>
        <v>TINDJASSE–KATABINI</v>
      </c>
      <c r="F231" s="106" t="str">
        <f>IFERROR(VLOOKUP(10,Tableau2[],8,FALSE),"")</f>
        <v>EPP TINDJASSE KATABINI G/B</v>
      </c>
      <c r="G231" s="106" t="str">
        <f t="shared" si="38"/>
        <v>ETAT</v>
      </c>
      <c r="H231" s="117">
        <f>IF(F231="","",Synt_jr_compta!$A$47)</f>
        <v>45322</v>
      </c>
      <c r="I231" s="111">
        <f>'Saisie repas'!BN71</f>
        <v>142</v>
      </c>
      <c r="J231" s="111">
        <f>'Saisie repas'!BO71</f>
        <v>135</v>
      </c>
      <c r="K231" s="110">
        <f t="shared" si="39"/>
        <v>277</v>
      </c>
      <c r="L231" s="111">
        <f>'Saisie repas'!$BP$72</f>
        <v>115</v>
      </c>
      <c r="M231" s="110">
        <f t="shared" si="42"/>
        <v>31855</v>
      </c>
      <c r="N231" s="111">
        <f>'Saisie repas'!BQ71</f>
        <v>25</v>
      </c>
      <c r="O231" s="111">
        <f>'Saisie repas'!BR71</f>
        <v>21</v>
      </c>
      <c r="P231" s="110">
        <f t="shared" si="40"/>
        <v>46</v>
      </c>
      <c r="Q231" s="111">
        <f>'Saisie repas'!$BS$72</f>
        <v>115</v>
      </c>
      <c r="R231" s="110">
        <f t="shared" si="43"/>
        <v>5290</v>
      </c>
      <c r="S231" s="112">
        <f t="shared" si="41"/>
        <v>323</v>
      </c>
    </row>
    <row r="232" spans="1:19" ht="22.5" x14ac:dyDescent="0.25">
      <c r="A232" s="106" t="str">
        <f t="shared" si="33"/>
        <v>CENTRALE</v>
      </c>
      <c r="B232" s="106" t="str">
        <f t="shared" si="34"/>
        <v>MO</v>
      </c>
      <c r="C232" s="106" t="str">
        <f t="shared" si="35"/>
        <v>MO–2</v>
      </c>
      <c r="D232" s="106" t="str">
        <f t="shared" si="36"/>
        <v>TINDJASSE</v>
      </c>
      <c r="E232" s="106" t="str">
        <f t="shared" si="37"/>
        <v>TINDJASSE–KATABINI</v>
      </c>
      <c r="F232" s="106" t="str">
        <f>IFERROR(VLOOKUP(10,Tableau2[],8,FALSE),"")</f>
        <v>EPP TINDJASSE KATABINI G/B</v>
      </c>
      <c r="G232" s="106" t="str">
        <f t="shared" si="38"/>
        <v>ETAT</v>
      </c>
      <c r="H232" s="117" t="str">
        <f>IF(F232="","",Synt_jr_compta!$A$49)</f>
        <v/>
      </c>
      <c r="I232" s="111">
        <f>'Saisie repas'!BN74</f>
        <v>0</v>
      </c>
      <c r="J232" s="111">
        <f>'Saisie repas'!BO74</f>
        <v>0</v>
      </c>
      <c r="K232" s="110">
        <f t="shared" si="39"/>
        <v>0</v>
      </c>
      <c r="L232" s="111">
        <f>'Saisie repas'!$BP$75</f>
        <v>115</v>
      </c>
      <c r="M232" s="110">
        <f t="shared" si="42"/>
        <v>0</v>
      </c>
      <c r="N232" s="111">
        <f>'Saisie repas'!BQ74</f>
        <v>0</v>
      </c>
      <c r="O232" s="111">
        <f>'Saisie repas'!BR74</f>
        <v>0</v>
      </c>
      <c r="P232" s="110">
        <f t="shared" si="40"/>
        <v>0</v>
      </c>
      <c r="Q232" s="111">
        <f>'Saisie repas'!$BS$75</f>
        <v>115</v>
      </c>
      <c r="R232" s="110">
        <f t="shared" si="43"/>
        <v>0</v>
      </c>
      <c r="S232" s="112">
        <f t="shared" si="41"/>
        <v>0</v>
      </c>
    </row>
    <row r="233" spans="1:19" x14ac:dyDescent="0.25">
      <c r="A233" s="106" t="str">
        <f t="shared" si="33"/>
        <v/>
      </c>
      <c r="B233" s="106" t="str">
        <f t="shared" si="34"/>
        <v/>
      </c>
      <c r="C233" s="106" t="str">
        <f t="shared" si="35"/>
        <v/>
      </c>
      <c r="D233" s="106" t="str">
        <f t="shared" si="36"/>
        <v/>
      </c>
      <c r="E233" s="106" t="str">
        <f t="shared" si="37"/>
        <v/>
      </c>
      <c r="F233" s="106" t="str">
        <f>IFERROR(VLOOKUP(11,Tableau2[],8,FALSE),"")</f>
        <v/>
      </c>
      <c r="G233" s="106" t="str">
        <f t="shared" si="38"/>
        <v/>
      </c>
      <c r="H233" s="117" t="str">
        <f>IF(F233="","",Synt_jr_compta!$A$5)</f>
        <v/>
      </c>
      <c r="I233" s="111">
        <f>'Saisie repas'!BU8</f>
        <v>0</v>
      </c>
      <c r="J233" s="111">
        <f>'Saisie repas'!BV8</f>
        <v>0</v>
      </c>
      <c r="K233" s="110">
        <f t="shared" si="39"/>
        <v>0</v>
      </c>
      <c r="L233" s="111">
        <f>'Saisie repas'!$BW$9</f>
        <v>115</v>
      </c>
      <c r="M233" s="110">
        <f t="shared" si="42"/>
        <v>0</v>
      </c>
      <c r="N233" s="111">
        <f>'Saisie repas'!BX8</f>
        <v>0</v>
      </c>
      <c r="O233" s="111">
        <f>'Saisie repas'!BY8</f>
        <v>0</v>
      </c>
      <c r="P233" s="110">
        <f t="shared" si="40"/>
        <v>0</v>
      </c>
      <c r="Q233" s="111">
        <f>'Saisie repas'!$BZ$9</f>
        <v>115</v>
      </c>
      <c r="R233" s="110">
        <f t="shared" si="43"/>
        <v>0</v>
      </c>
      <c r="S233" s="112">
        <f t="shared" si="41"/>
        <v>0</v>
      </c>
    </row>
    <row r="234" spans="1:19" x14ac:dyDescent="0.25">
      <c r="A234" s="106" t="str">
        <f t="shared" si="33"/>
        <v/>
      </c>
      <c r="B234" s="106" t="str">
        <f t="shared" si="34"/>
        <v/>
      </c>
      <c r="C234" s="106" t="str">
        <f t="shared" si="35"/>
        <v/>
      </c>
      <c r="D234" s="106" t="str">
        <f t="shared" si="36"/>
        <v/>
      </c>
      <c r="E234" s="106" t="str">
        <f t="shared" si="37"/>
        <v/>
      </c>
      <c r="F234" s="106" t="str">
        <f>IFERROR(VLOOKUP(11,Tableau2[],8,FALSE),"")</f>
        <v/>
      </c>
      <c r="G234" s="106" t="str">
        <f t="shared" si="38"/>
        <v/>
      </c>
      <c r="H234" s="117" t="str">
        <f>IF(F234="","",Synt_jr_compta!$A$7)</f>
        <v/>
      </c>
      <c r="I234" s="111">
        <f>'Saisie repas'!BU11</f>
        <v>0</v>
      </c>
      <c r="J234" s="111">
        <f>'Saisie repas'!BV11</f>
        <v>0</v>
      </c>
      <c r="K234" s="110">
        <f t="shared" si="39"/>
        <v>0</v>
      </c>
      <c r="L234" s="111">
        <f>'Saisie repas'!$BW$12</f>
        <v>115</v>
      </c>
      <c r="M234" s="110">
        <f t="shared" si="42"/>
        <v>0</v>
      </c>
      <c r="N234" s="111">
        <f>'Saisie repas'!BX11</f>
        <v>0</v>
      </c>
      <c r="O234" s="111">
        <f>'Saisie repas'!BY11</f>
        <v>0</v>
      </c>
      <c r="P234" s="110">
        <f t="shared" si="40"/>
        <v>0</v>
      </c>
      <c r="Q234" s="111">
        <f>'Saisie repas'!$BZ$12</f>
        <v>115</v>
      </c>
      <c r="R234" s="110">
        <f t="shared" si="43"/>
        <v>0</v>
      </c>
      <c r="S234" s="112">
        <f t="shared" si="41"/>
        <v>0</v>
      </c>
    </row>
    <row r="235" spans="1:19" x14ac:dyDescent="0.25">
      <c r="A235" s="106" t="str">
        <f t="shared" si="33"/>
        <v/>
      </c>
      <c r="B235" s="106" t="str">
        <f t="shared" si="34"/>
        <v/>
      </c>
      <c r="C235" s="106" t="str">
        <f t="shared" si="35"/>
        <v/>
      </c>
      <c r="D235" s="106" t="str">
        <f t="shared" si="36"/>
        <v/>
      </c>
      <c r="E235" s="106" t="str">
        <f t="shared" si="37"/>
        <v/>
      </c>
      <c r="F235" s="106" t="str">
        <f>IFERROR(VLOOKUP(11,Tableau2[],8,FALSE),"")</f>
        <v/>
      </c>
      <c r="G235" s="106" t="str">
        <f t="shared" si="38"/>
        <v/>
      </c>
      <c r="H235" s="117" t="str">
        <f>IF(F235="","",Synt_jr_compta!$A$9)</f>
        <v/>
      </c>
      <c r="I235" s="111">
        <f>'Saisie repas'!BU14</f>
        <v>0</v>
      </c>
      <c r="J235" s="111">
        <f>'Saisie repas'!BV14</f>
        <v>0</v>
      </c>
      <c r="K235" s="110">
        <f t="shared" si="39"/>
        <v>0</v>
      </c>
      <c r="L235" s="111">
        <f>'Saisie repas'!$BW$15</f>
        <v>115</v>
      </c>
      <c r="M235" s="110">
        <f t="shared" si="42"/>
        <v>0</v>
      </c>
      <c r="N235" s="111">
        <f>'Saisie repas'!BX14</f>
        <v>0</v>
      </c>
      <c r="O235" s="111">
        <f>'Saisie repas'!BY14</f>
        <v>0</v>
      </c>
      <c r="P235" s="110">
        <f t="shared" si="40"/>
        <v>0</v>
      </c>
      <c r="Q235" s="111">
        <f>'Saisie repas'!$BZ$15</f>
        <v>115</v>
      </c>
      <c r="R235" s="110">
        <f t="shared" si="43"/>
        <v>0</v>
      </c>
      <c r="S235" s="112">
        <f t="shared" si="41"/>
        <v>0</v>
      </c>
    </row>
    <row r="236" spans="1:19" x14ac:dyDescent="0.25">
      <c r="A236" s="106" t="str">
        <f t="shared" si="33"/>
        <v/>
      </c>
      <c r="B236" s="106" t="str">
        <f t="shared" si="34"/>
        <v/>
      </c>
      <c r="C236" s="106" t="str">
        <f t="shared" si="35"/>
        <v/>
      </c>
      <c r="D236" s="106" t="str">
        <f t="shared" si="36"/>
        <v/>
      </c>
      <c r="E236" s="106" t="str">
        <f t="shared" si="37"/>
        <v/>
      </c>
      <c r="F236" s="106" t="str">
        <f>IFERROR(VLOOKUP(11,Tableau2[],8,FALSE),"")</f>
        <v/>
      </c>
      <c r="G236" s="106" t="str">
        <f t="shared" si="38"/>
        <v/>
      </c>
      <c r="H236" s="117" t="str">
        <f>IF(F236="","",Synt_jr_compta!$A$11)</f>
        <v/>
      </c>
      <c r="I236" s="111">
        <f>'Saisie repas'!BU17</f>
        <v>0</v>
      </c>
      <c r="J236" s="111">
        <f>'Saisie repas'!BV17</f>
        <v>0</v>
      </c>
      <c r="K236" s="110">
        <f t="shared" si="39"/>
        <v>0</v>
      </c>
      <c r="L236" s="111">
        <f>'Saisie repas'!$BW$18</f>
        <v>115</v>
      </c>
      <c r="M236" s="110">
        <f t="shared" si="42"/>
        <v>0</v>
      </c>
      <c r="N236" s="111">
        <f>'Saisie repas'!BX17</f>
        <v>0</v>
      </c>
      <c r="O236" s="111">
        <f>'Saisie repas'!BY17</f>
        <v>0</v>
      </c>
      <c r="P236" s="110">
        <f t="shared" si="40"/>
        <v>0</v>
      </c>
      <c r="Q236" s="111">
        <f>'Saisie repas'!$BZ$18</f>
        <v>115</v>
      </c>
      <c r="R236" s="110">
        <f t="shared" si="43"/>
        <v>0</v>
      </c>
      <c r="S236" s="112">
        <f t="shared" si="41"/>
        <v>0</v>
      </c>
    </row>
    <row r="237" spans="1:19" x14ac:dyDescent="0.25">
      <c r="A237" s="106" t="str">
        <f t="shared" si="33"/>
        <v/>
      </c>
      <c r="B237" s="106" t="str">
        <f t="shared" si="34"/>
        <v/>
      </c>
      <c r="C237" s="106" t="str">
        <f t="shared" si="35"/>
        <v/>
      </c>
      <c r="D237" s="106" t="str">
        <f t="shared" si="36"/>
        <v/>
      </c>
      <c r="E237" s="106" t="str">
        <f t="shared" si="37"/>
        <v/>
      </c>
      <c r="F237" s="106" t="str">
        <f>IFERROR(VLOOKUP(11,Tableau2[],8,FALSE),"")</f>
        <v/>
      </c>
      <c r="G237" s="106" t="str">
        <f t="shared" si="38"/>
        <v/>
      </c>
      <c r="H237" s="117" t="str">
        <f>IF(F237="","",Synt_jr_compta!$A$13)</f>
        <v/>
      </c>
      <c r="I237" s="111">
        <f>'Saisie repas'!BU20</f>
        <v>0</v>
      </c>
      <c r="J237" s="111">
        <f>'Saisie repas'!BV20</f>
        <v>0</v>
      </c>
      <c r="K237" s="110">
        <f t="shared" si="39"/>
        <v>0</v>
      </c>
      <c r="L237" s="111">
        <f>'Saisie repas'!$BW$21</f>
        <v>115</v>
      </c>
      <c r="M237" s="110">
        <f t="shared" si="42"/>
        <v>0</v>
      </c>
      <c r="N237" s="111">
        <f>'Saisie repas'!BX20</f>
        <v>0</v>
      </c>
      <c r="O237" s="111">
        <f>'Saisie repas'!BY20</f>
        <v>0</v>
      </c>
      <c r="P237" s="110">
        <f t="shared" si="40"/>
        <v>0</v>
      </c>
      <c r="Q237" s="111">
        <f>'Saisie repas'!$BZ$21</f>
        <v>115</v>
      </c>
      <c r="R237" s="110">
        <f t="shared" si="43"/>
        <v>0</v>
      </c>
      <c r="S237" s="112">
        <f t="shared" si="41"/>
        <v>0</v>
      </c>
    </row>
    <row r="238" spans="1:19" x14ac:dyDescent="0.25">
      <c r="A238" s="106" t="str">
        <f t="shared" si="33"/>
        <v/>
      </c>
      <c r="B238" s="106" t="str">
        <f t="shared" si="34"/>
        <v/>
      </c>
      <c r="C238" s="106" t="str">
        <f t="shared" si="35"/>
        <v/>
      </c>
      <c r="D238" s="106" t="str">
        <f t="shared" si="36"/>
        <v/>
      </c>
      <c r="E238" s="106" t="str">
        <f t="shared" si="37"/>
        <v/>
      </c>
      <c r="F238" s="106" t="str">
        <f>IFERROR(VLOOKUP(11,Tableau2[],8,FALSE),"")</f>
        <v/>
      </c>
      <c r="G238" s="106" t="str">
        <f t="shared" si="38"/>
        <v/>
      </c>
      <c r="H238" s="117" t="str">
        <f>IF(F238="","",Synt_jr_compta!$A$15)</f>
        <v/>
      </c>
      <c r="I238" s="111">
        <f>'Saisie repas'!BU23</f>
        <v>0</v>
      </c>
      <c r="J238" s="111">
        <f>'Saisie repas'!BV23</f>
        <v>0</v>
      </c>
      <c r="K238" s="110">
        <f t="shared" si="39"/>
        <v>0</v>
      </c>
      <c r="L238" s="111">
        <f>'Saisie repas'!$BW$24</f>
        <v>115</v>
      </c>
      <c r="M238" s="110">
        <f t="shared" si="42"/>
        <v>0</v>
      </c>
      <c r="N238" s="111">
        <f>'Saisie repas'!BX23</f>
        <v>0</v>
      </c>
      <c r="O238" s="111">
        <f>'Saisie repas'!BY23</f>
        <v>0</v>
      </c>
      <c r="P238" s="110">
        <f t="shared" si="40"/>
        <v>0</v>
      </c>
      <c r="Q238" s="111">
        <f>'Saisie repas'!$BZ$24</f>
        <v>115</v>
      </c>
      <c r="R238" s="110">
        <f t="shared" si="43"/>
        <v>0</v>
      </c>
      <c r="S238" s="112">
        <f t="shared" si="41"/>
        <v>0</v>
      </c>
    </row>
    <row r="239" spans="1:19" x14ac:dyDescent="0.25">
      <c r="A239" s="106" t="str">
        <f t="shared" si="33"/>
        <v/>
      </c>
      <c r="B239" s="106" t="str">
        <f t="shared" si="34"/>
        <v/>
      </c>
      <c r="C239" s="106" t="str">
        <f t="shared" si="35"/>
        <v/>
      </c>
      <c r="D239" s="106" t="str">
        <f t="shared" si="36"/>
        <v/>
      </c>
      <c r="E239" s="106" t="str">
        <f t="shared" si="37"/>
        <v/>
      </c>
      <c r="F239" s="106" t="str">
        <f>IFERROR(VLOOKUP(11,Tableau2[],8,FALSE),"")</f>
        <v/>
      </c>
      <c r="G239" s="106" t="str">
        <f t="shared" si="38"/>
        <v/>
      </c>
      <c r="H239" s="117" t="str">
        <f>IF(F239="","",Synt_jr_compta!$A$17)</f>
        <v/>
      </c>
      <c r="I239" s="111">
        <f>'Saisie repas'!BU26</f>
        <v>0</v>
      </c>
      <c r="J239" s="111">
        <f>'Saisie repas'!BV26</f>
        <v>0</v>
      </c>
      <c r="K239" s="110">
        <f t="shared" si="39"/>
        <v>0</v>
      </c>
      <c r="L239" s="111">
        <f>'Saisie repas'!$BW$27</f>
        <v>115</v>
      </c>
      <c r="M239" s="110">
        <f t="shared" si="42"/>
        <v>0</v>
      </c>
      <c r="N239" s="111">
        <f>'Saisie repas'!BX26</f>
        <v>0</v>
      </c>
      <c r="O239" s="111">
        <f>'Saisie repas'!BY26</f>
        <v>0</v>
      </c>
      <c r="P239" s="110">
        <f t="shared" si="40"/>
        <v>0</v>
      </c>
      <c r="Q239" s="111">
        <f>'Saisie repas'!$BZ$27</f>
        <v>115</v>
      </c>
      <c r="R239" s="110">
        <f t="shared" si="43"/>
        <v>0</v>
      </c>
      <c r="S239" s="112">
        <f t="shared" si="41"/>
        <v>0</v>
      </c>
    </row>
    <row r="240" spans="1:19" x14ac:dyDescent="0.25">
      <c r="A240" s="106" t="str">
        <f t="shared" si="33"/>
        <v/>
      </c>
      <c r="B240" s="106" t="str">
        <f t="shared" si="34"/>
        <v/>
      </c>
      <c r="C240" s="106" t="str">
        <f t="shared" si="35"/>
        <v/>
      </c>
      <c r="D240" s="106" t="str">
        <f t="shared" si="36"/>
        <v/>
      </c>
      <c r="E240" s="106" t="str">
        <f t="shared" si="37"/>
        <v/>
      </c>
      <c r="F240" s="106" t="str">
        <f>IFERROR(VLOOKUP(11,Tableau2[],8,FALSE),"")</f>
        <v/>
      </c>
      <c r="G240" s="106" t="str">
        <f t="shared" si="38"/>
        <v/>
      </c>
      <c r="H240" s="117" t="str">
        <f>IF(F240="","",Synt_jr_compta!$A$19)</f>
        <v/>
      </c>
      <c r="I240" s="111">
        <f>'Saisie repas'!BU29</f>
        <v>0</v>
      </c>
      <c r="J240" s="111">
        <f>'Saisie repas'!BV29</f>
        <v>0</v>
      </c>
      <c r="K240" s="110">
        <f t="shared" si="39"/>
        <v>0</v>
      </c>
      <c r="L240" s="111">
        <f>'Saisie repas'!$BW$30</f>
        <v>115</v>
      </c>
      <c r="M240" s="110">
        <f t="shared" si="42"/>
        <v>0</v>
      </c>
      <c r="N240" s="111">
        <f>'Saisie repas'!BX29</f>
        <v>0</v>
      </c>
      <c r="O240" s="111">
        <f>'Saisie repas'!BY29</f>
        <v>0</v>
      </c>
      <c r="P240" s="110">
        <f t="shared" si="40"/>
        <v>0</v>
      </c>
      <c r="Q240" s="111">
        <f>'Saisie repas'!$BZ$30</f>
        <v>115</v>
      </c>
      <c r="R240" s="110">
        <f t="shared" si="43"/>
        <v>0</v>
      </c>
      <c r="S240" s="112">
        <f t="shared" si="41"/>
        <v>0</v>
      </c>
    </row>
    <row r="241" spans="1:19" x14ac:dyDescent="0.25">
      <c r="A241" s="106" t="str">
        <f t="shared" si="33"/>
        <v/>
      </c>
      <c r="B241" s="106" t="str">
        <f t="shared" si="34"/>
        <v/>
      </c>
      <c r="C241" s="106" t="str">
        <f t="shared" si="35"/>
        <v/>
      </c>
      <c r="D241" s="106" t="str">
        <f t="shared" si="36"/>
        <v/>
      </c>
      <c r="E241" s="106" t="str">
        <f t="shared" si="37"/>
        <v/>
      </c>
      <c r="F241" s="106" t="str">
        <f>IFERROR(VLOOKUP(11,Tableau2[],8,FALSE),"")</f>
        <v/>
      </c>
      <c r="G241" s="106" t="str">
        <f t="shared" si="38"/>
        <v/>
      </c>
      <c r="H241" s="117" t="str">
        <f>IF(F241="","",Synt_jr_compta!$A$21)</f>
        <v/>
      </c>
      <c r="I241" s="111">
        <f>'Saisie repas'!BU32</f>
        <v>0</v>
      </c>
      <c r="J241" s="111">
        <f>'Saisie repas'!BV32</f>
        <v>0</v>
      </c>
      <c r="K241" s="110">
        <f t="shared" si="39"/>
        <v>0</v>
      </c>
      <c r="L241" s="111">
        <f>'Saisie repas'!$BW$33</f>
        <v>115</v>
      </c>
      <c r="M241" s="110">
        <f t="shared" si="42"/>
        <v>0</v>
      </c>
      <c r="N241" s="111">
        <f>'Saisie repas'!BX32</f>
        <v>0</v>
      </c>
      <c r="O241" s="111">
        <f>'Saisie repas'!BY32</f>
        <v>0</v>
      </c>
      <c r="P241" s="110">
        <f t="shared" si="40"/>
        <v>0</v>
      </c>
      <c r="Q241" s="111">
        <f>'Saisie repas'!$BZ$33</f>
        <v>115</v>
      </c>
      <c r="R241" s="110">
        <f t="shared" si="43"/>
        <v>0</v>
      </c>
      <c r="S241" s="112">
        <f t="shared" si="41"/>
        <v>0</v>
      </c>
    </row>
    <row r="242" spans="1:19" x14ac:dyDescent="0.25">
      <c r="A242" s="106" t="str">
        <f t="shared" si="33"/>
        <v/>
      </c>
      <c r="B242" s="106" t="str">
        <f t="shared" si="34"/>
        <v/>
      </c>
      <c r="C242" s="106" t="str">
        <f t="shared" si="35"/>
        <v/>
      </c>
      <c r="D242" s="106" t="str">
        <f t="shared" si="36"/>
        <v/>
      </c>
      <c r="E242" s="106" t="str">
        <f t="shared" si="37"/>
        <v/>
      </c>
      <c r="F242" s="106" t="str">
        <f>IFERROR(VLOOKUP(11,Tableau2[],8,FALSE),"")</f>
        <v/>
      </c>
      <c r="G242" s="106" t="str">
        <f t="shared" si="38"/>
        <v/>
      </c>
      <c r="H242" s="117" t="str">
        <f>IF(F242="","",Synt_jr_compta!$A$23)</f>
        <v/>
      </c>
      <c r="I242" s="111">
        <f>'Saisie repas'!BU35</f>
        <v>0</v>
      </c>
      <c r="J242" s="111">
        <f>'Saisie repas'!BV35</f>
        <v>0</v>
      </c>
      <c r="K242" s="110">
        <f t="shared" si="39"/>
        <v>0</v>
      </c>
      <c r="L242" s="111">
        <f>'Saisie repas'!$BW$36</f>
        <v>115</v>
      </c>
      <c r="M242" s="110">
        <f t="shared" si="42"/>
        <v>0</v>
      </c>
      <c r="N242" s="111">
        <f>'Saisie repas'!BX35</f>
        <v>0</v>
      </c>
      <c r="O242" s="111">
        <f>'Saisie repas'!BY35</f>
        <v>0</v>
      </c>
      <c r="P242" s="110">
        <f t="shared" si="40"/>
        <v>0</v>
      </c>
      <c r="Q242" s="111">
        <f>'Saisie repas'!$BZ$36</f>
        <v>115</v>
      </c>
      <c r="R242" s="110">
        <f t="shared" si="43"/>
        <v>0</v>
      </c>
      <c r="S242" s="112">
        <f t="shared" si="41"/>
        <v>0</v>
      </c>
    </row>
    <row r="243" spans="1:19" x14ac:dyDescent="0.25">
      <c r="A243" s="106" t="str">
        <f t="shared" si="33"/>
        <v/>
      </c>
      <c r="B243" s="106" t="str">
        <f t="shared" si="34"/>
        <v/>
      </c>
      <c r="C243" s="106" t="str">
        <f t="shared" si="35"/>
        <v/>
      </c>
      <c r="D243" s="106" t="str">
        <f t="shared" si="36"/>
        <v/>
      </c>
      <c r="E243" s="106" t="str">
        <f t="shared" si="37"/>
        <v/>
      </c>
      <c r="F243" s="106" t="str">
        <f>IFERROR(VLOOKUP(11,Tableau2[],8,FALSE),"")</f>
        <v/>
      </c>
      <c r="G243" s="106" t="str">
        <f t="shared" si="38"/>
        <v/>
      </c>
      <c r="H243" s="117" t="str">
        <f>IF(F243="","",Synt_jr_compta!$A$25)</f>
        <v/>
      </c>
      <c r="I243" s="111">
        <f>'Saisie repas'!BU38</f>
        <v>0</v>
      </c>
      <c r="J243" s="111">
        <f>'Saisie repas'!BV38</f>
        <v>0</v>
      </c>
      <c r="K243" s="110">
        <f t="shared" si="39"/>
        <v>0</v>
      </c>
      <c r="L243" s="111">
        <f>'Saisie repas'!$BW$39</f>
        <v>115</v>
      </c>
      <c r="M243" s="110">
        <f t="shared" si="42"/>
        <v>0</v>
      </c>
      <c r="N243" s="111">
        <f>'Saisie repas'!BX38</f>
        <v>0</v>
      </c>
      <c r="O243" s="111">
        <f>'Saisie repas'!BY38</f>
        <v>0</v>
      </c>
      <c r="P243" s="110">
        <f t="shared" si="40"/>
        <v>0</v>
      </c>
      <c r="Q243" s="111">
        <f>'Saisie repas'!$BZ$39</f>
        <v>115</v>
      </c>
      <c r="R243" s="110">
        <f t="shared" si="43"/>
        <v>0</v>
      </c>
      <c r="S243" s="112">
        <f t="shared" si="41"/>
        <v>0</v>
      </c>
    </row>
    <row r="244" spans="1:19" x14ac:dyDescent="0.25">
      <c r="A244" s="106" t="str">
        <f t="shared" si="33"/>
        <v/>
      </c>
      <c r="B244" s="106" t="str">
        <f t="shared" si="34"/>
        <v/>
      </c>
      <c r="C244" s="106" t="str">
        <f t="shared" si="35"/>
        <v/>
      </c>
      <c r="D244" s="106" t="str">
        <f t="shared" si="36"/>
        <v/>
      </c>
      <c r="E244" s="106" t="str">
        <f t="shared" si="37"/>
        <v/>
      </c>
      <c r="F244" s="106" t="str">
        <f>IFERROR(VLOOKUP(11,Tableau2[],8,FALSE),"")</f>
        <v/>
      </c>
      <c r="G244" s="106" t="str">
        <f t="shared" si="38"/>
        <v/>
      </c>
      <c r="H244" s="117" t="str">
        <f>IF(F244="","",Synt_jr_compta!$A$27)</f>
        <v/>
      </c>
      <c r="I244" s="111">
        <f>'Saisie repas'!BU41</f>
        <v>0</v>
      </c>
      <c r="J244" s="111">
        <f>'Saisie repas'!BV41</f>
        <v>0</v>
      </c>
      <c r="K244" s="110">
        <f t="shared" si="39"/>
        <v>0</v>
      </c>
      <c r="L244" s="111">
        <f>'Saisie repas'!$BW$42</f>
        <v>115</v>
      </c>
      <c r="M244" s="110">
        <f t="shared" si="42"/>
        <v>0</v>
      </c>
      <c r="N244" s="111">
        <f>'Saisie repas'!BX41</f>
        <v>0</v>
      </c>
      <c r="O244" s="111">
        <f>'Saisie repas'!BY41</f>
        <v>0</v>
      </c>
      <c r="P244" s="110">
        <f t="shared" si="40"/>
        <v>0</v>
      </c>
      <c r="Q244" s="111">
        <f>'Saisie repas'!$BZ$42</f>
        <v>115</v>
      </c>
      <c r="R244" s="110">
        <f t="shared" si="43"/>
        <v>0</v>
      </c>
      <c r="S244" s="112">
        <f t="shared" si="41"/>
        <v>0</v>
      </c>
    </row>
    <row r="245" spans="1:19" x14ac:dyDescent="0.25">
      <c r="A245" s="106" t="str">
        <f t="shared" si="33"/>
        <v/>
      </c>
      <c r="B245" s="106" t="str">
        <f t="shared" si="34"/>
        <v/>
      </c>
      <c r="C245" s="106" t="str">
        <f t="shared" si="35"/>
        <v/>
      </c>
      <c r="D245" s="106" t="str">
        <f t="shared" si="36"/>
        <v/>
      </c>
      <c r="E245" s="106" t="str">
        <f t="shared" si="37"/>
        <v/>
      </c>
      <c r="F245" s="106" t="str">
        <f>IFERROR(VLOOKUP(11,Tableau2[],8,FALSE),"")</f>
        <v/>
      </c>
      <c r="G245" s="106" t="str">
        <f t="shared" si="38"/>
        <v/>
      </c>
      <c r="H245" s="117" t="str">
        <f>IF(F245="","",Synt_jr_compta!$A$29)</f>
        <v/>
      </c>
      <c r="I245" s="111">
        <f>'Saisie repas'!BU44</f>
        <v>0</v>
      </c>
      <c r="J245" s="111">
        <f>'Saisie repas'!BV44</f>
        <v>0</v>
      </c>
      <c r="K245" s="110">
        <f t="shared" si="39"/>
        <v>0</v>
      </c>
      <c r="L245" s="111">
        <f>'Saisie repas'!$BW$45</f>
        <v>115</v>
      </c>
      <c r="M245" s="110">
        <f t="shared" si="42"/>
        <v>0</v>
      </c>
      <c r="N245" s="111">
        <f>'Saisie repas'!BX44</f>
        <v>0</v>
      </c>
      <c r="O245" s="111">
        <f>'Saisie repas'!BY44</f>
        <v>0</v>
      </c>
      <c r="P245" s="110">
        <f t="shared" si="40"/>
        <v>0</v>
      </c>
      <c r="Q245" s="111">
        <f>'Saisie repas'!$BZ$45</f>
        <v>115</v>
      </c>
      <c r="R245" s="110">
        <f t="shared" si="43"/>
        <v>0</v>
      </c>
      <c r="S245" s="112">
        <f t="shared" si="41"/>
        <v>0</v>
      </c>
    </row>
    <row r="246" spans="1:19" x14ac:dyDescent="0.25">
      <c r="A246" s="106" t="str">
        <f t="shared" si="33"/>
        <v/>
      </c>
      <c r="B246" s="106" t="str">
        <f t="shared" si="34"/>
        <v/>
      </c>
      <c r="C246" s="106" t="str">
        <f t="shared" si="35"/>
        <v/>
      </c>
      <c r="D246" s="106" t="str">
        <f t="shared" si="36"/>
        <v/>
      </c>
      <c r="E246" s="106" t="str">
        <f t="shared" si="37"/>
        <v/>
      </c>
      <c r="F246" s="106" t="str">
        <f>IFERROR(VLOOKUP(11,Tableau2[],8,FALSE),"")</f>
        <v/>
      </c>
      <c r="G246" s="106" t="str">
        <f t="shared" si="38"/>
        <v/>
      </c>
      <c r="H246" s="117" t="str">
        <f>IF(F246="","",Synt_jr_compta!$A$31)</f>
        <v/>
      </c>
      <c r="I246" s="111">
        <f>'Saisie repas'!BU47</f>
        <v>0</v>
      </c>
      <c r="J246" s="111">
        <f>'Saisie repas'!BV47</f>
        <v>0</v>
      </c>
      <c r="K246" s="110">
        <f t="shared" si="39"/>
        <v>0</v>
      </c>
      <c r="L246" s="111">
        <f>'Saisie repas'!$BW$48</f>
        <v>115</v>
      </c>
      <c r="M246" s="110">
        <f t="shared" si="42"/>
        <v>0</v>
      </c>
      <c r="N246" s="111">
        <f>'Saisie repas'!BX47</f>
        <v>0</v>
      </c>
      <c r="O246" s="111">
        <f>'Saisie repas'!BY47</f>
        <v>0</v>
      </c>
      <c r="P246" s="110">
        <f t="shared" si="40"/>
        <v>0</v>
      </c>
      <c r="Q246" s="111">
        <f>'Saisie repas'!$BZ$48</f>
        <v>115</v>
      </c>
      <c r="R246" s="110">
        <f t="shared" si="43"/>
        <v>0</v>
      </c>
      <c r="S246" s="112">
        <f t="shared" si="41"/>
        <v>0</v>
      </c>
    </row>
    <row r="247" spans="1:19" x14ac:dyDescent="0.25">
      <c r="A247" s="106" t="str">
        <f t="shared" si="33"/>
        <v/>
      </c>
      <c r="B247" s="106" t="str">
        <f t="shared" si="34"/>
        <v/>
      </c>
      <c r="C247" s="106" t="str">
        <f t="shared" si="35"/>
        <v/>
      </c>
      <c r="D247" s="106" t="str">
        <f t="shared" si="36"/>
        <v/>
      </c>
      <c r="E247" s="106" t="str">
        <f t="shared" si="37"/>
        <v/>
      </c>
      <c r="F247" s="106" t="str">
        <f>IFERROR(VLOOKUP(11,Tableau2[],8,FALSE),"")</f>
        <v/>
      </c>
      <c r="G247" s="106" t="str">
        <f t="shared" si="38"/>
        <v/>
      </c>
      <c r="H247" s="117" t="str">
        <f>IF(F247="","",Synt_jr_compta!$A$33)</f>
        <v/>
      </c>
      <c r="I247" s="111">
        <f>'Saisie repas'!BU50</f>
        <v>0</v>
      </c>
      <c r="J247" s="111">
        <f>'Saisie repas'!BV50</f>
        <v>0</v>
      </c>
      <c r="K247" s="110">
        <f t="shared" si="39"/>
        <v>0</v>
      </c>
      <c r="L247" s="111">
        <f>'Saisie repas'!$BW$51</f>
        <v>115</v>
      </c>
      <c r="M247" s="110">
        <f t="shared" si="42"/>
        <v>0</v>
      </c>
      <c r="N247" s="111">
        <f>'Saisie repas'!BX50</f>
        <v>0</v>
      </c>
      <c r="O247" s="111">
        <f>'Saisie repas'!BY50</f>
        <v>0</v>
      </c>
      <c r="P247" s="110">
        <f t="shared" si="40"/>
        <v>0</v>
      </c>
      <c r="Q247" s="111">
        <f>'Saisie repas'!$BZ$51</f>
        <v>115</v>
      </c>
      <c r="R247" s="110">
        <f t="shared" si="43"/>
        <v>0</v>
      </c>
      <c r="S247" s="112">
        <f t="shared" si="41"/>
        <v>0</v>
      </c>
    </row>
    <row r="248" spans="1:19" x14ac:dyDescent="0.25">
      <c r="A248" s="106" t="str">
        <f t="shared" si="33"/>
        <v/>
      </c>
      <c r="B248" s="106" t="str">
        <f t="shared" si="34"/>
        <v/>
      </c>
      <c r="C248" s="106" t="str">
        <f t="shared" si="35"/>
        <v/>
      </c>
      <c r="D248" s="106" t="str">
        <f t="shared" si="36"/>
        <v/>
      </c>
      <c r="E248" s="106" t="str">
        <f t="shared" si="37"/>
        <v/>
      </c>
      <c r="F248" s="106" t="str">
        <f>IFERROR(VLOOKUP(11,Tableau2[],8,FALSE),"")</f>
        <v/>
      </c>
      <c r="G248" s="106" t="str">
        <f t="shared" si="38"/>
        <v/>
      </c>
      <c r="H248" s="117" t="str">
        <f>IF(F248="","",Synt_jr_compta!$A$35)</f>
        <v/>
      </c>
      <c r="I248" s="111">
        <f>'Saisie repas'!BU53</f>
        <v>0</v>
      </c>
      <c r="J248" s="111">
        <f>'Saisie repas'!BV53</f>
        <v>0</v>
      </c>
      <c r="K248" s="110">
        <f t="shared" si="39"/>
        <v>0</v>
      </c>
      <c r="L248" s="111">
        <f>'Saisie repas'!$BW$54</f>
        <v>115</v>
      </c>
      <c r="M248" s="110">
        <f t="shared" si="42"/>
        <v>0</v>
      </c>
      <c r="N248" s="111">
        <f>'Saisie repas'!BX53</f>
        <v>0</v>
      </c>
      <c r="O248" s="111">
        <f>'Saisie repas'!BY53</f>
        <v>0</v>
      </c>
      <c r="P248" s="110">
        <f t="shared" si="40"/>
        <v>0</v>
      </c>
      <c r="Q248" s="111">
        <f>'Saisie repas'!$BZ$54</f>
        <v>115</v>
      </c>
      <c r="R248" s="110">
        <f t="shared" si="43"/>
        <v>0</v>
      </c>
      <c r="S248" s="112">
        <f t="shared" si="41"/>
        <v>0</v>
      </c>
    </row>
    <row r="249" spans="1:19" x14ac:dyDescent="0.25">
      <c r="A249" s="106" t="str">
        <f t="shared" si="33"/>
        <v/>
      </c>
      <c r="B249" s="106" t="str">
        <f t="shared" si="34"/>
        <v/>
      </c>
      <c r="C249" s="106" t="str">
        <f t="shared" si="35"/>
        <v/>
      </c>
      <c r="D249" s="106" t="str">
        <f t="shared" si="36"/>
        <v/>
      </c>
      <c r="E249" s="106" t="str">
        <f t="shared" si="37"/>
        <v/>
      </c>
      <c r="F249" s="106" t="str">
        <f>IFERROR(VLOOKUP(11,Tableau2[],8,FALSE),"")</f>
        <v/>
      </c>
      <c r="G249" s="106" t="str">
        <f t="shared" si="38"/>
        <v/>
      </c>
      <c r="H249" s="117" t="str">
        <f>IF(F249="","",Synt_jr_compta!$A$37)</f>
        <v/>
      </c>
      <c r="I249" s="111">
        <f>'Saisie repas'!BU56</f>
        <v>0</v>
      </c>
      <c r="J249" s="111">
        <f>'Saisie repas'!BV56</f>
        <v>0</v>
      </c>
      <c r="K249" s="110">
        <f t="shared" si="39"/>
        <v>0</v>
      </c>
      <c r="L249" s="111">
        <f>'Saisie repas'!$BW$57</f>
        <v>115</v>
      </c>
      <c r="M249" s="110">
        <f t="shared" si="42"/>
        <v>0</v>
      </c>
      <c r="N249" s="111">
        <f>'Saisie repas'!BX56</f>
        <v>0</v>
      </c>
      <c r="O249" s="111">
        <f>'Saisie repas'!BY56</f>
        <v>0</v>
      </c>
      <c r="P249" s="110">
        <f t="shared" si="40"/>
        <v>0</v>
      </c>
      <c r="Q249" s="111">
        <f>'Saisie repas'!$BZ$57</f>
        <v>115</v>
      </c>
      <c r="R249" s="110">
        <f t="shared" si="43"/>
        <v>0</v>
      </c>
      <c r="S249" s="112">
        <f t="shared" si="41"/>
        <v>0</v>
      </c>
    </row>
    <row r="250" spans="1:19" x14ac:dyDescent="0.25">
      <c r="A250" s="106" t="str">
        <f t="shared" si="33"/>
        <v/>
      </c>
      <c r="B250" s="106" t="str">
        <f t="shared" si="34"/>
        <v/>
      </c>
      <c r="C250" s="106" t="str">
        <f t="shared" si="35"/>
        <v/>
      </c>
      <c r="D250" s="106" t="str">
        <f t="shared" si="36"/>
        <v/>
      </c>
      <c r="E250" s="106" t="str">
        <f t="shared" si="37"/>
        <v/>
      </c>
      <c r="F250" s="106" t="str">
        <f>IFERROR(VLOOKUP(11,Tableau2[],8,FALSE),"")</f>
        <v/>
      </c>
      <c r="G250" s="106" t="str">
        <f t="shared" si="38"/>
        <v/>
      </c>
      <c r="H250" s="117" t="str">
        <f>IF(F250="","",Synt_jr_compta!$A$39)</f>
        <v/>
      </c>
      <c r="I250" s="111">
        <f>'Saisie repas'!BU59</f>
        <v>0</v>
      </c>
      <c r="J250" s="111">
        <f>'Saisie repas'!BV59</f>
        <v>0</v>
      </c>
      <c r="K250" s="110">
        <f t="shared" si="39"/>
        <v>0</v>
      </c>
      <c r="L250" s="111">
        <f>'Saisie repas'!$BW$60</f>
        <v>115</v>
      </c>
      <c r="M250" s="110">
        <f t="shared" si="42"/>
        <v>0</v>
      </c>
      <c r="N250" s="111">
        <f>'Saisie repas'!BX59</f>
        <v>0</v>
      </c>
      <c r="O250" s="111">
        <f>'Saisie repas'!BY59</f>
        <v>0</v>
      </c>
      <c r="P250" s="110">
        <f t="shared" si="40"/>
        <v>0</v>
      </c>
      <c r="Q250" s="111">
        <f>'Saisie repas'!$BZ$60</f>
        <v>115</v>
      </c>
      <c r="R250" s="110">
        <f t="shared" si="43"/>
        <v>0</v>
      </c>
      <c r="S250" s="112">
        <f t="shared" si="41"/>
        <v>0</v>
      </c>
    </row>
    <row r="251" spans="1:19" x14ac:dyDescent="0.25">
      <c r="A251" s="106" t="str">
        <f t="shared" si="33"/>
        <v/>
      </c>
      <c r="B251" s="106" t="str">
        <f t="shared" si="34"/>
        <v/>
      </c>
      <c r="C251" s="106" t="str">
        <f t="shared" si="35"/>
        <v/>
      </c>
      <c r="D251" s="106" t="str">
        <f t="shared" si="36"/>
        <v/>
      </c>
      <c r="E251" s="106" t="str">
        <f t="shared" si="37"/>
        <v/>
      </c>
      <c r="F251" s="106" t="str">
        <f>IFERROR(VLOOKUP(11,Tableau2[],8,FALSE),"")</f>
        <v/>
      </c>
      <c r="G251" s="106" t="str">
        <f t="shared" si="38"/>
        <v/>
      </c>
      <c r="H251" s="117" t="str">
        <f>IF(F251="","",Synt_jr_compta!$A$41)</f>
        <v/>
      </c>
      <c r="I251" s="111">
        <f>'Saisie repas'!BU62</f>
        <v>0</v>
      </c>
      <c r="J251" s="111">
        <f>'Saisie repas'!BV62</f>
        <v>0</v>
      </c>
      <c r="K251" s="110">
        <f t="shared" si="39"/>
        <v>0</v>
      </c>
      <c r="L251" s="111">
        <f>'Saisie repas'!$BW$63</f>
        <v>115</v>
      </c>
      <c r="M251" s="110">
        <f t="shared" si="42"/>
        <v>0</v>
      </c>
      <c r="N251" s="111">
        <f>'Saisie repas'!BX62</f>
        <v>0</v>
      </c>
      <c r="O251" s="111">
        <f>'Saisie repas'!BY62</f>
        <v>0</v>
      </c>
      <c r="P251" s="110">
        <f t="shared" si="40"/>
        <v>0</v>
      </c>
      <c r="Q251" s="111">
        <f>'Saisie repas'!$BZ$63</f>
        <v>115</v>
      </c>
      <c r="R251" s="110">
        <f t="shared" si="43"/>
        <v>0</v>
      </c>
      <c r="S251" s="112">
        <f t="shared" si="41"/>
        <v>0</v>
      </c>
    </row>
    <row r="252" spans="1:19" x14ac:dyDescent="0.25">
      <c r="A252" s="106" t="str">
        <f t="shared" si="33"/>
        <v/>
      </c>
      <c r="B252" s="106" t="str">
        <f t="shared" si="34"/>
        <v/>
      </c>
      <c r="C252" s="106" t="str">
        <f t="shared" si="35"/>
        <v/>
      </c>
      <c r="D252" s="106" t="str">
        <f t="shared" si="36"/>
        <v/>
      </c>
      <c r="E252" s="106" t="str">
        <f t="shared" si="37"/>
        <v/>
      </c>
      <c r="F252" s="106" t="str">
        <f>IFERROR(VLOOKUP(11,Tableau2[],8,FALSE),"")</f>
        <v/>
      </c>
      <c r="G252" s="106" t="str">
        <f t="shared" si="38"/>
        <v/>
      </c>
      <c r="H252" s="117" t="str">
        <f>IF(F252="","",Synt_jr_compta!$A$43)</f>
        <v/>
      </c>
      <c r="I252" s="111">
        <f>'Saisie repas'!BU65</f>
        <v>0</v>
      </c>
      <c r="J252" s="111">
        <f>'Saisie repas'!BV65</f>
        <v>0</v>
      </c>
      <c r="K252" s="110">
        <f t="shared" si="39"/>
        <v>0</v>
      </c>
      <c r="L252" s="111">
        <f>'Saisie repas'!$BW$66</f>
        <v>115</v>
      </c>
      <c r="M252" s="110">
        <f t="shared" si="42"/>
        <v>0</v>
      </c>
      <c r="N252" s="111">
        <f>'Saisie repas'!BX65</f>
        <v>0</v>
      </c>
      <c r="O252" s="111">
        <f>'Saisie repas'!BY65</f>
        <v>0</v>
      </c>
      <c r="P252" s="110">
        <f t="shared" si="40"/>
        <v>0</v>
      </c>
      <c r="Q252" s="111">
        <f>'Saisie repas'!$BZ$66</f>
        <v>115</v>
      </c>
      <c r="R252" s="110">
        <f t="shared" si="43"/>
        <v>0</v>
      </c>
      <c r="S252" s="112">
        <f t="shared" si="41"/>
        <v>0</v>
      </c>
    </row>
    <row r="253" spans="1:19" x14ac:dyDescent="0.25">
      <c r="A253" s="106" t="str">
        <f t="shared" si="33"/>
        <v/>
      </c>
      <c r="B253" s="106" t="str">
        <f t="shared" si="34"/>
        <v/>
      </c>
      <c r="C253" s="106" t="str">
        <f t="shared" si="35"/>
        <v/>
      </c>
      <c r="D253" s="106" t="str">
        <f t="shared" si="36"/>
        <v/>
      </c>
      <c r="E253" s="106" t="str">
        <f t="shared" si="37"/>
        <v/>
      </c>
      <c r="F253" s="106" t="str">
        <f>IFERROR(VLOOKUP(11,Tableau2[],8,FALSE),"")</f>
        <v/>
      </c>
      <c r="G253" s="106" t="str">
        <f t="shared" si="38"/>
        <v/>
      </c>
      <c r="H253" s="117" t="str">
        <f>IF(F253="","",Synt_jr_compta!$A$45)</f>
        <v/>
      </c>
      <c r="I253" s="111">
        <f>'Saisie repas'!BU68</f>
        <v>0</v>
      </c>
      <c r="J253" s="111">
        <f>'Saisie repas'!BV68</f>
        <v>0</v>
      </c>
      <c r="K253" s="110">
        <f t="shared" si="39"/>
        <v>0</v>
      </c>
      <c r="L253" s="111">
        <f>'Saisie repas'!$BW$69</f>
        <v>115</v>
      </c>
      <c r="M253" s="110">
        <f t="shared" si="42"/>
        <v>0</v>
      </c>
      <c r="N253" s="111">
        <f>'Saisie repas'!BX68</f>
        <v>0</v>
      </c>
      <c r="O253" s="111">
        <f>'Saisie repas'!BY68</f>
        <v>0</v>
      </c>
      <c r="P253" s="110">
        <f t="shared" si="40"/>
        <v>0</v>
      </c>
      <c r="Q253" s="111">
        <f>'Saisie repas'!$BZ$69</f>
        <v>115</v>
      </c>
      <c r="R253" s="110">
        <f t="shared" si="43"/>
        <v>0</v>
      </c>
      <c r="S253" s="112">
        <f t="shared" si="41"/>
        <v>0</v>
      </c>
    </row>
    <row r="254" spans="1:19" x14ac:dyDescent="0.25">
      <c r="A254" s="106" t="str">
        <f t="shared" si="33"/>
        <v/>
      </c>
      <c r="B254" s="106" t="str">
        <f t="shared" si="34"/>
        <v/>
      </c>
      <c r="C254" s="106" t="str">
        <f t="shared" si="35"/>
        <v/>
      </c>
      <c r="D254" s="106" t="str">
        <f t="shared" si="36"/>
        <v/>
      </c>
      <c r="E254" s="106" t="str">
        <f t="shared" si="37"/>
        <v/>
      </c>
      <c r="F254" s="106" t="str">
        <f>IFERROR(VLOOKUP(11,Tableau2[],8,FALSE),"")</f>
        <v/>
      </c>
      <c r="G254" s="106" t="str">
        <f t="shared" si="38"/>
        <v/>
      </c>
      <c r="H254" s="117" t="str">
        <f>IF(F254="","",Synt_jr_compta!$A$47)</f>
        <v/>
      </c>
      <c r="I254" s="111">
        <f>'Saisie repas'!BU71</f>
        <v>0</v>
      </c>
      <c r="J254" s="111">
        <f>'Saisie repas'!BV71</f>
        <v>0</v>
      </c>
      <c r="K254" s="110">
        <f t="shared" si="39"/>
        <v>0</v>
      </c>
      <c r="L254" s="111">
        <f>'Saisie repas'!$BW$72</f>
        <v>115</v>
      </c>
      <c r="M254" s="110">
        <f t="shared" si="42"/>
        <v>0</v>
      </c>
      <c r="N254" s="111">
        <f>'Saisie repas'!BX71</f>
        <v>0</v>
      </c>
      <c r="O254" s="111">
        <f>'Saisie repas'!BY71</f>
        <v>0</v>
      </c>
      <c r="P254" s="110">
        <f t="shared" si="40"/>
        <v>0</v>
      </c>
      <c r="Q254" s="111">
        <f>'Saisie repas'!$BZ$72</f>
        <v>115</v>
      </c>
      <c r="R254" s="110">
        <f t="shared" si="43"/>
        <v>0</v>
      </c>
      <c r="S254" s="112">
        <f t="shared" si="41"/>
        <v>0</v>
      </c>
    </row>
    <row r="255" spans="1:19" x14ac:dyDescent="0.25">
      <c r="A255" s="106" t="str">
        <f t="shared" si="33"/>
        <v/>
      </c>
      <c r="B255" s="106" t="str">
        <f t="shared" si="34"/>
        <v/>
      </c>
      <c r="C255" s="106" t="str">
        <f t="shared" si="35"/>
        <v/>
      </c>
      <c r="D255" s="106" t="str">
        <f t="shared" si="36"/>
        <v/>
      </c>
      <c r="E255" s="106" t="str">
        <f t="shared" si="37"/>
        <v/>
      </c>
      <c r="F255" s="106" t="str">
        <f>IFERROR(VLOOKUP(11,Tableau2[],8,FALSE),"")</f>
        <v/>
      </c>
      <c r="G255" s="106" t="str">
        <f t="shared" si="38"/>
        <v/>
      </c>
      <c r="H255" s="117" t="str">
        <f>IF(F255="","",Synt_jr_compta!$A$49)</f>
        <v/>
      </c>
      <c r="I255" s="111">
        <f>'Saisie repas'!BU74</f>
        <v>0</v>
      </c>
      <c r="J255" s="111">
        <f>'Saisie repas'!BV74</f>
        <v>0</v>
      </c>
      <c r="K255" s="110">
        <f t="shared" si="39"/>
        <v>0</v>
      </c>
      <c r="L255" s="111">
        <f>'Saisie repas'!$BW$75</f>
        <v>115</v>
      </c>
      <c r="M255" s="110">
        <f t="shared" si="42"/>
        <v>0</v>
      </c>
      <c r="N255" s="111">
        <f>'Saisie repas'!BX74</f>
        <v>0</v>
      </c>
      <c r="O255" s="111">
        <f>'Saisie repas'!BY74</f>
        <v>0</v>
      </c>
      <c r="P255" s="110">
        <f t="shared" si="40"/>
        <v>0</v>
      </c>
      <c r="Q255" s="111">
        <f>'Saisie repas'!$BZ$75</f>
        <v>115</v>
      </c>
      <c r="R255" s="110">
        <f t="shared" si="43"/>
        <v>0</v>
      </c>
      <c r="S255" s="112">
        <f t="shared" si="41"/>
        <v>0</v>
      </c>
    </row>
    <row r="256" spans="1:19" x14ac:dyDescent="0.25">
      <c r="A256" s="106" t="str">
        <f t="shared" si="33"/>
        <v/>
      </c>
      <c r="B256" s="106" t="str">
        <f t="shared" si="34"/>
        <v/>
      </c>
      <c r="C256" s="106" t="str">
        <f t="shared" si="35"/>
        <v/>
      </c>
      <c r="D256" s="106" t="str">
        <f t="shared" si="36"/>
        <v/>
      </c>
      <c r="E256" s="106" t="str">
        <f t="shared" si="37"/>
        <v/>
      </c>
      <c r="F256" s="106" t="str">
        <f>IFERROR(VLOOKUP(12,Tableau2[],8,FALSE),"")</f>
        <v/>
      </c>
      <c r="G256" s="106" t="str">
        <f t="shared" si="38"/>
        <v/>
      </c>
      <c r="H256" s="117" t="str">
        <f>IF(F256="","",Synt_jr_compta!$A$5)</f>
        <v/>
      </c>
      <c r="I256" s="111">
        <f>'Saisie repas'!CB8</f>
        <v>0</v>
      </c>
      <c r="J256" s="111">
        <f>'Saisie repas'!CC8</f>
        <v>0</v>
      </c>
      <c r="K256" s="110">
        <f t="shared" si="39"/>
        <v>0</v>
      </c>
      <c r="L256" s="111">
        <f>'Saisie repas'!$CD$9</f>
        <v>115</v>
      </c>
      <c r="M256" s="110">
        <f t="shared" si="42"/>
        <v>0</v>
      </c>
      <c r="N256" s="111">
        <f>'Saisie repas'!CE8</f>
        <v>0</v>
      </c>
      <c r="O256" s="111">
        <f>'Saisie repas'!CF8</f>
        <v>0</v>
      </c>
      <c r="P256" s="110">
        <f t="shared" si="40"/>
        <v>0</v>
      </c>
      <c r="Q256" s="111">
        <f>'Saisie repas'!$CG$9</f>
        <v>115</v>
      </c>
      <c r="R256" s="110">
        <f t="shared" si="43"/>
        <v>0</v>
      </c>
      <c r="S256" s="112">
        <f t="shared" si="41"/>
        <v>0</v>
      </c>
    </row>
    <row r="257" spans="1:19" x14ac:dyDescent="0.25">
      <c r="A257" s="106" t="str">
        <f t="shared" si="33"/>
        <v/>
      </c>
      <c r="B257" s="106" t="str">
        <f t="shared" si="34"/>
        <v/>
      </c>
      <c r="C257" s="106" t="str">
        <f t="shared" si="35"/>
        <v/>
      </c>
      <c r="D257" s="106" t="str">
        <f t="shared" si="36"/>
        <v/>
      </c>
      <c r="E257" s="106" t="str">
        <f t="shared" si="37"/>
        <v/>
      </c>
      <c r="F257" s="106" t="str">
        <f>IFERROR(VLOOKUP(12,Tableau2[],8,FALSE),"")</f>
        <v/>
      </c>
      <c r="G257" s="106" t="str">
        <f t="shared" si="38"/>
        <v/>
      </c>
      <c r="H257" s="117" t="str">
        <f>IF(F257="","",Synt_jr_compta!$A$7)</f>
        <v/>
      </c>
      <c r="I257" s="111">
        <f>'Saisie repas'!CB11</f>
        <v>0</v>
      </c>
      <c r="J257" s="111">
        <f>'Saisie repas'!CC11</f>
        <v>0</v>
      </c>
      <c r="K257" s="110">
        <f t="shared" si="39"/>
        <v>0</v>
      </c>
      <c r="L257" s="111">
        <f>'Saisie repas'!$CD$12</f>
        <v>115</v>
      </c>
      <c r="M257" s="110">
        <f t="shared" si="42"/>
        <v>0</v>
      </c>
      <c r="N257" s="111">
        <f>'Saisie repas'!CE11</f>
        <v>0</v>
      </c>
      <c r="O257" s="111">
        <f>'Saisie repas'!CF11</f>
        <v>0</v>
      </c>
      <c r="P257" s="110">
        <f t="shared" si="40"/>
        <v>0</v>
      </c>
      <c r="Q257" s="111">
        <f>'Saisie repas'!$CG$12</f>
        <v>115</v>
      </c>
      <c r="R257" s="110">
        <f t="shared" si="43"/>
        <v>0</v>
      </c>
      <c r="S257" s="112">
        <f t="shared" si="41"/>
        <v>0</v>
      </c>
    </row>
    <row r="258" spans="1:19" x14ac:dyDescent="0.25">
      <c r="A258" s="106" t="str">
        <f t="shared" si="33"/>
        <v/>
      </c>
      <c r="B258" s="106" t="str">
        <f t="shared" si="34"/>
        <v/>
      </c>
      <c r="C258" s="106" t="str">
        <f t="shared" si="35"/>
        <v/>
      </c>
      <c r="D258" s="106" t="str">
        <f t="shared" si="36"/>
        <v/>
      </c>
      <c r="E258" s="106" t="str">
        <f t="shared" si="37"/>
        <v/>
      </c>
      <c r="F258" s="106" t="str">
        <f>IFERROR(VLOOKUP(12,Tableau2[],8,FALSE),"")</f>
        <v/>
      </c>
      <c r="G258" s="106" t="str">
        <f t="shared" si="38"/>
        <v/>
      </c>
      <c r="H258" s="117" t="str">
        <f>IF(F258="","",Synt_jr_compta!$A$9)</f>
        <v/>
      </c>
      <c r="I258" s="111">
        <f>'Saisie repas'!CB14</f>
        <v>0</v>
      </c>
      <c r="J258" s="111">
        <f>'Saisie repas'!CC14</f>
        <v>0</v>
      </c>
      <c r="K258" s="110">
        <f t="shared" si="39"/>
        <v>0</v>
      </c>
      <c r="L258" s="111">
        <f>'Saisie repas'!$CD$15</f>
        <v>115</v>
      </c>
      <c r="M258" s="110">
        <f t="shared" si="42"/>
        <v>0</v>
      </c>
      <c r="N258" s="111">
        <f>'Saisie repas'!CE14</f>
        <v>0</v>
      </c>
      <c r="O258" s="111">
        <f>'Saisie repas'!CF14</f>
        <v>0</v>
      </c>
      <c r="P258" s="110">
        <f t="shared" si="40"/>
        <v>0</v>
      </c>
      <c r="Q258" s="111">
        <f>'Saisie repas'!$CG$15</f>
        <v>115</v>
      </c>
      <c r="R258" s="110">
        <f t="shared" si="43"/>
        <v>0</v>
      </c>
      <c r="S258" s="112">
        <f t="shared" si="41"/>
        <v>0</v>
      </c>
    </row>
    <row r="259" spans="1:19" x14ac:dyDescent="0.25">
      <c r="A259" s="106" t="str">
        <f t="shared" ref="A259:A322" si="44">IF(F259="","",VLOOKUP($F259,Rechv_ecol,2,FALSE))</f>
        <v/>
      </c>
      <c r="B259" s="106" t="str">
        <f t="shared" ref="B259:B322" si="45">IF(F259="","",VLOOKUP($F259,Rechv_ecol,3,FALSE))</f>
        <v/>
      </c>
      <c r="C259" s="106" t="str">
        <f t="shared" ref="C259:C322" si="46">IF(F259="","",VLOOKUP($F259,Rechv_ecol,4,FALSE))</f>
        <v/>
      </c>
      <c r="D259" s="106" t="str">
        <f t="shared" ref="D259:D322" si="47">IF(F259="","",VLOOKUP($F259,Rechv_ecol,5,FALSE))</f>
        <v/>
      </c>
      <c r="E259" s="106" t="str">
        <f t="shared" ref="E259:E322" si="48">IF(F259="","",VLOOKUP($F259,Rechv_ecol,6,FALSE))</f>
        <v/>
      </c>
      <c r="F259" s="106" t="str">
        <f>IFERROR(VLOOKUP(12,Tableau2[],8,FALSE),"")</f>
        <v/>
      </c>
      <c r="G259" s="106" t="str">
        <f t="shared" ref="G259:G322" si="49">IF(F259="","",VLOOKUP($F259,Rechv_ecol,8,FALSE))</f>
        <v/>
      </c>
      <c r="H259" s="117" t="str">
        <f>IF(F259="","",Synt_jr_compta!$A$11)</f>
        <v/>
      </c>
      <c r="I259" s="111">
        <f>'Saisie repas'!CB17</f>
        <v>0</v>
      </c>
      <c r="J259" s="111">
        <f>'Saisie repas'!CC17</f>
        <v>0</v>
      </c>
      <c r="K259" s="110">
        <f t="shared" ref="K259:K322" si="50">I259+J259</f>
        <v>0</v>
      </c>
      <c r="L259" s="111">
        <f>'Saisie repas'!$CD$18</f>
        <v>115</v>
      </c>
      <c r="M259" s="110">
        <f t="shared" si="42"/>
        <v>0</v>
      </c>
      <c r="N259" s="111">
        <f>'Saisie repas'!CE17</f>
        <v>0</v>
      </c>
      <c r="O259" s="111">
        <f>'Saisie repas'!CF17</f>
        <v>0</v>
      </c>
      <c r="P259" s="110">
        <f t="shared" ref="P259:P322" si="51">N259+O259</f>
        <v>0</v>
      </c>
      <c r="Q259" s="111">
        <f>'Saisie repas'!$CG$18</f>
        <v>115</v>
      </c>
      <c r="R259" s="110">
        <f t="shared" si="43"/>
        <v>0</v>
      </c>
      <c r="S259" s="112">
        <f t="shared" ref="S259:S325" si="52">K259+P259</f>
        <v>0</v>
      </c>
    </row>
    <row r="260" spans="1:19" x14ac:dyDescent="0.25">
      <c r="A260" s="106" t="str">
        <f t="shared" si="44"/>
        <v/>
      </c>
      <c r="B260" s="106" t="str">
        <f t="shared" si="45"/>
        <v/>
      </c>
      <c r="C260" s="106" t="str">
        <f t="shared" si="46"/>
        <v/>
      </c>
      <c r="D260" s="106" t="str">
        <f t="shared" si="47"/>
        <v/>
      </c>
      <c r="E260" s="106" t="str">
        <f t="shared" si="48"/>
        <v/>
      </c>
      <c r="F260" s="106" t="str">
        <f>IFERROR(VLOOKUP(12,Tableau2[],8,FALSE),"")</f>
        <v/>
      </c>
      <c r="G260" s="106" t="str">
        <f t="shared" si="49"/>
        <v/>
      </c>
      <c r="H260" s="117" t="str">
        <f>IF(F260="","",Synt_jr_compta!$A$13)</f>
        <v/>
      </c>
      <c r="I260" s="111">
        <f>'Saisie repas'!CB20</f>
        <v>0</v>
      </c>
      <c r="J260" s="111">
        <f>'Saisie repas'!CC20</f>
        <v>0</v>
      </c>
      <c r="K260" s="110">
        <f t="shared" si="50"/>
        <v>0</v>
      </c>
      <c r="L260" s="111">
        <f>'Saisie repas'!$CD$21</f>
        <v>115</v>
      </c>
      <c r="M260" s="110">
        <f t="shared" ref="M260:M323" si="53">K260*L260</f>
        <v>0</v>
      </c>
      <c r="N260" s="111">
        <f>'Saisie repas'!CE20</f>
        <v>0</v>
      </c>
      <c r="O260" s="111">
        <f>'Saisie repas'!CF20</f>
        <v>0</v>
      </c>
      <c r="P260" s="110">
        <f t="shared" si="51"/>
        <v>0</v>
      </c>
      <c r="Q260" s="111">
        <f>'Saisie repas'!$CG$21</f>
        <v>115</v>
      </c>
      <c r="R260" s="110">
        <f t="shared" ref="R260:R323" si="54">P260*Q260</f>
        <v>0</v>
      </c>
      <c r="S260" s="112">
        <f t="shared" si="52"/>
        <v>0</v>
      </c>
    </row>
    <row r="261" spans="1:19" x14ac:dyDescent="0.25">
      <c r="A261" s="106" t="str">
        <f t="shared" si="44"/>
        <v/>
      </c>
      <c r="B261" s="106" t="str">
        <f t="shared" si="45"/>
        <v/>
      </c>
      <c r="C261" s="106" t="str">
        <f t="shared" si="46"/>
        <v/>
      </c>
      <c r="D261" s="106" t="str">
        <f t="shared" si="47"/>
        <v/>
      </c>
      <c r="E261" s="106" t="str">
        <f t="shared" si="48"/>
        <v/>
      </c>
      <c r="F261" s="106" t="str">
        <f>IFERROR(VLOOKUP(12,Tableau2[],8,FALSE),"")</f>
        <v/>
      </c>
      <c r="G261" s="106" t="str">
        <f t="shared" si="49"/>
        <v/>
      </c>
      <c r="H261" s="117" t="str">
        <f>IF(F261="","",Synt_jr_compta!$A$15)</f>
        <v/>
      </c>
      <c r="I261" s="111">
        <f>'Saisie repas'!CB23</f>
        <v>0</v>
      </c>
      <c r="J261" s="111">
        <f>'Saisie repas'!CC23</f>
        <v>0</v>
      </c>
      <c r="K261" s="110">
        <f t="shared" si="50"/>
        <v>0</v>
      </c>
      <c r="L261" s="111">
        <f>'Saisie repas'!$CD$24</f>
        <v>115</v>
      </c>
      <c r="M261" s="110">
        <f t="shared" si="53"/>
        <v>0</v>
      </c>
      <c r="N261" s="111">
        <f>'Saisie repas'!CE23</f>
        <v>0</v>
      </c>
      <c r="O261" s="111">
        <f>'Saisie repas'!CF23</f>
        <v>0</v>
      </c>
      <c r="P261" s="110">
        <f t="shared" si="51"/>
        <v>0</v>
      </c>
      <c r="Q261" s="111">
        <f>'Saisie repas'!$CG$24</f>
        <v>115</v>
      </c>
      <c r="R261" s="110">
        <f t="shared" si="54"/>
        <v>0</v>
      </c>
      <c r="S261" s="112">
        <f t="shared" si="52"/>
        <v>0</v>
      </c>
    </row>
    <row r="262" spans="1:19" x14ac:dyDescent="0.25">
      <c r="A262" s="106" t="str">
        <f t="shared" si="44"/>
        <v/>
      </c>
      <c r="B262" s="106" t="str">
        <f t="shared" si="45"/>
        <v/>
      </c>
      <c r="C262" s="106" t="str">
        <f t="shared" si="46"/>
        <v/>
      </c>
      <c r="D262" s="106" t="str">
        <f t="shared" si="47"/>
        <v/>
      </c>
      <c r="E262" s="106" t="str">
        <f t="shared" si="48"/>
        <v/>
      </c>
      <c r="F262" s="106" t="str">
        <f>IFERROR(VLOOKUP(12,Tableau2[],8,FALSE),"")</f>
        <v/>
      </c>
      <c r="G262" s="106" t="str">
        <f t="shared" si="49"/>
        <v/>
      </c>
      <c r="H262" s="117" t="str">
        <f>IF(F262="","",Synt_jr_compta!$A$17)</f>
        <v/>
      </c>
      <c r="I262" s="111">
        <f>'Saisie repas'!CB26</f>
        <v>0</v>
      </c>
      <c r="J262" s="111">
        <f>'Saisie repas'!CC26</f>
        <v>0</v>
      </c>
      <c r="K262" s="110">
        <f t="shared" si="50"/>
        <v>0</v>
      </c>
      <c r="L262" s="111">
        <f>'Saisie repas'!$CD$27</f>
        <v>115</v>
      </c>
      <c r="M262" s="110">
        <f t="shared" si="53"/>
        <v>0</v>
      </c>
      <c r="N262" s="111">
        <f>'Saisie repas'!CE26</f>
        <v>0</v>
      </c>
      <c r="O262" s="111">
        <f>'Saisie repas'!CF26</f>
        <v>0</v>
      </c>
      <c r="P262" s="110">
        <f t="shared" si="51"/>
        <v>0</v>
      </c>
      <c r="Q262" s="111">
        <f>'Saisie repas'!$CG$27</f>
        <v>115</v>
      </c>
      <c r="R262" s="110">
        <f t="shared" si="54"/>
        <v>0</v>
      </c>
      <c r="S262" s="112">
        <f t="shared" si="52"/>
        <v>0</v>
      </c>
    </row>
    <row r="263" spans="1:19" x14ac:dyDescent="0.25">
      <c r="A263" s="106" t="str">
        <f t="shared" si="44"/>
        <v/>
      </c>
      <c r="B263" s="106" t="str">
        <f t="shared" si="45"/>
        <v/>
      </c>
      <c r="C263" s="106" t="str">
        <f t="shared" si="46"/>
        <v/>
      </c>
      <c r="D263" s="106" t="str">
        <f t="shared" si="47"/>
        <v/>
      </c>
      <c r="E263" s="106" t="str">
        <f t="shared" si="48"/>
        <v/>
      </c>
      <c r="F263" s="106" t="str">
        <f>IFERROR(VLOOKUP(12,Tableau2[],8,FALSE),"")</f>
        <v/>
      </c>
      <c r="G263" s="106" t="str">
        <f t="shared" si="49"/>
        <v/>
      </c>
      <c r="H263" s="117" t="str">
        <f>IF(F263="","",Synt_jr_compta!$A$19)</f>
        <v/>
      </c>
      <c r="I263" s="111">
        <f>'Saisie repas'!CB29</f>
        <v>0</v>
      </c>
      <c r="J263" s="111">
        <f>'Saisie repas'!CC29</f>
        <v>0</v>
      </c>
      <c r="K263" s="110">
        <f t="shared" si="50"/>
        <v>0</v>
      </c>
      <c r="L263" s="111">
        <f>'Saisie repas'!$CD$30</f>
        <v>115</v>
      </c>
      <c r="M263" s="110">
        <f t="shared" si="53"/>
        <v>0</v>
      </c>
      <c r="N263" s="111">
        <f>'Saisie repas'!CE29</f>
        <v>0</v>
      </c>
      <c r="O263" s="111">
        <f>'Saisie repas'!CF29</f>
        <v>0</v>
      </c>
      <c r="P263" s="110">
        <f t="shared" si="51"/>
        <v>0</v>
      </c>
      <c r="Q263" s="111">
        <f>'Saisie repas'!$CG$30</f>
        <v>115</v>
      </c>
      <c r="R263" s="110">
        <f t="shared" si="54"/>
        <v>0</v>
      </c>
      <c r="S263" s="112">
        <f t="shared" si="52"/>
        <v>0</v>
      </c>
    </row>
    <row r="264" spans="1:19" x14ac:dyDescent="0.25">
      <c r="A264" s="106" t="str">
        <f t="shared" si="44"/>
        <v/>
      </c>
      <c r="B264" s="106" t="str">
        <f t="shared" si="45"/>
        <v/>
      </c>
      <c r="C264" s="106" t="str">
        <f t="shared" si="46"/>
        <v/>
      </c>
      <c r="D264" s="106" t="str">
        <f t="shared" si="47"/>
        <v/>
      </c>
      <c r="E264" s="106" t="str">
        <f t="shared" si="48"/>
        <v/>
      </c>
      <c r="F264" s="106" t="str">
        <f>IFERROR(VLOOKUP(12,Tableau2[],8,FALSE),"")</f>
        <v/>
      </c>
      <c r="G264" s="106" t="str">
        <f t="shared" si="49"/>
        <v/>
      </c>
      <c r="H264" s="117" t="str">
        <f>IF(F264="","",Synt_jr_compta!$A$21)</f>
        <v/>
      </c>
      <c r="I264" s="111">
        <f>'Saisie repas'!CB32</f>
        <v>0</v>
      </c>
      <c r="J264" s="111">
        <f>'Saisie repas'!CC32</f>
        <v>0</v>
      </c>
      <c r="K264" s="110">
        <f t="shared" si="50"/>
        <v>0</v>
      </c>
      <c r="L264" s="111">
        <f>'Saisie repas'!$CD$33</f>
        <v>115</v>
      </c>
      <c r="M264" s="110">
        <f t="shared" si="53"/>
        <v>0</v>
      </c>
      <c r="N264" s="111">
        <f>'Saisie repas'!CE32</f>
        <v>0</v>
      </c>
      <c r="O264" s="111">
        <f>'Saisie repas'!CF32</f>
        <v>0</v>
      </c>
      <c r="P264" s="110">
        <f t="shared" si="51"/>
        <v>0</v>
      </c>
      <c r="Q264" s="111">
        <f>'Saisie repas'!$CG$33</f>
        <v>115</v>
      </c>
      <c r="R264" s="110">
        <f t="shared" si="54"/>
        <v>0</v>
      </c>
      <c r="S264" s="112">
        <f t="shared" si="52"/>
        <v>0</v>
      </c>
    </row>
    <row r="265" spans="1:19" x14ac:dyDescent="0.25">
      <c r="A265" s="106" t="str">
        <f t="shared" si="44"/>
        <v/>
      </c>
      <c r="B265" s="106" t="str">
        <f t="shared" si="45"/>
        <v/>
      </c>
      <c r="C265" s="106" t="str">
        <f t="shared" si="46"/>
        <v/>
      </c>
      <c r="D265" s="106" t="str">
        <f t="shared" si="47"/>
        <v/>
      </c>
      <c r="E265" s="106" t="str">
        <f t="shared" si="48"/>
        <v/>
      </c>
      <c r="F265" s="106" t="str">
        <f>IFERROR(VLOOKUP(12,Tableau2[],8,FALSE),"")</f>
        <v/>
      </c>
      <c r="G265" s="106" t="str">
        <f t="shared" si="49"/>
        <v/>
      </c>
      <c r="H265" s="117" t="str">
        <f>IF(F265="","",Synt_jr_compta!$A$23)</f>
        <v/>
      </c>
      <c r="I265" s="111">
        <f>'Saisie repas'!CB35</f>
        <v>0</v>
      </c>
      <c r="J265" s="111">
        <f>'Saisie repas'!CC35</f>
        <v>0</v>
      </c>
      <c r="K265" s="110">
        <f t="shared" si="50"/>
        <v>0</v>
      </c>
      <c r="L265" s="111">
        <f>'Saisie repas'!$CD$36</f>
        <v>115</v>
      </c>
      <c r="M265" s="110">
        <f t="shared" si="53"/>
        <v>0</v>
      </c>
      <c r="N265" s="111">
        <f>'Saisie repas'!CE35</f>
        <v>0</v>
      </c>
      <c r="O265" s="111">
        <f>'Saisie repas'!CF35</f>
        <v>0</v>
      </c>
      <c r="P265" s="110">
        <f t="shared" si="51"/>
        <v>0</v>
      </c>
      <c r="Q265" s="111">
        <f>'Saisie repas'!$CG$36</f>
        <v>115</v>
      </c>
      <c r="R265" s="110">
        <f t="shared" si="54"/>
        <v>0</v>
      </c>
      <c r="S265" s="112">
        <f t="shared" si="52"/>
        <v>0</v>
      </c>
    </row>
    <row r="266" spans="1:19" x14ac:dyDescent="0.25">
      <c r="A266" s="106" t="str">
        <f t="shared" si="44"/>
        <v/>
      </c>
      <c r="B266" s="106" t="str">
        <f t="shared" si="45"/>
        <v/>
      </c>
      <c r="C266" s="106" t="str">
        <f t="shared" si="46"/>
        <v/>
      </c>
      <c r="D266" s="106" t="str">
        <f t="shared" si="47"/>
        <v/>
      </c>
      <c r="E266" s="106" t="str">
        <f t="shared" si="48"/>
        <v/>
      </c>
      <c r="F266" s="106" t="str">
        <f>IFERROR(VLOOKUP(12,Tableau2[],8,FALSE),"")</f>
        <v/>
      </c>
      <c r="G266" s="106" t="str">
        <f t="shared" si="49"/>
        <v/>
      </c>
      <c r="H266" s="117" t="str">
        <f>IF(F266="","",Synt_jr_compta!$A$25)</f>
        <v/>
      </c>
      <c r="I266" s="111">
        <f>'Saisie repas'!CB38</f>
        <v>0</v>
      </c>
      <c r="J266" s="111">
        <f>'Saisie repas'!CC38</f>
        <v>0</v>
      </c>
      <c r="K266" s="110">
        <f t="shared" si="50"/>
        <v>0</v>
      </c>
      <c r="L266" s="111">
        <f>'Saisie repas'!$CD$39</f>
        <v>115</v>
      </c>
      <c r="M266" s="110">
        <f t="shared" si="53"/>
        <v>0</v>
      </c>
      <c r="N266" s="111">
        <f>'Saisie repas'!CE38</f>
        <v>0</v>
      </c>
      <c r="O266" s="111">
        <f>'Saisie repas'!CF38</f>
        <v>0</v>
      </c>
      <c r="P266" s="110">
        <f t="shared" si="51"/>
        <v>0</v>
      </c>
      <c r="Q266" s="111">
        <f>'Saisie repas'!$CG$39</f>
        <v>115</v>
      </c>
      <c r="R266" s="110">
        <f t="shared" si="54"/>
        <v>0</v>
      </c>
      <c r="S266" s="112">
        <f t="shared" si="52"/>
        <v>0</v>
      </c>
    </row>
    <row r="267" spans="1:19" x14ac:dyDescent="0.25">
      <c r="A267" s="106" t="str">
        <f t="shared" si="44"/>
        <v/>
      </c>
      <c r="B267" s="106" t="str">
        <f t="shared" si="45"/>
        <v/>
      </c>
      <c r="C267" s="106" t="str">
        <f t="shared" si="46"/>
        <v/>
      </c>
      <c r="D267" s="106" t="str">
        <f t="shared" si="47"/>
        <v/>
      </c>
      <c r="E267" s="106" t="str">
        <f t="shared" si="48"/>
        <v/>
      </c>
      <c r="F267" s="106" t="str">
        <f>IFERROR(VLOOKUP(12,Tableau2[],8,FALSE),"")</f>
        <v/>
      </c>
      <c r="G267" s="106" t="str">
        <f t="shared" si="49"/>
        <v/>
      </c>
      <c r="H267" s="117" t="str">
        <f>IF(F267="","",Synt_jr_compta!$A$27)</f>
        <v/>
      </c>
      <c r="I267" s="111">
        <f>'Saisie repas'!CB41</f>
        <v>0</v>
      </c>
      <c r="J267" s="111">
        <f>'Saisie repas'!CC41</f>
        <v>0</v>
      </c>
      <c r="K267" s="110">
        <f t="shared" si="50"/>
        <v>0</v>
      </c>
      <c r="L267" s="111">
        <f>'Saisie repas'!$CD$42</f>
        <v>115</v>
      </c>
      <c r="M267" s="110">
        <f t="shared" si="53"/>
        <v>0</v>
      </c>
      <c r="N267" s="111">
        <f>'Saisie repas'!CE41</f>
        <v>0</v>
      </c>
      <c r="O267" s="111">
        <f>'Saisie repas'!CF41</f>
        <v>0</v>
      </c>
      <c r="P267" s="110">
        <f t="shared" si="51"/>
        <v>0</v>
      </c>
      <c r="Q267" s="111">
        <f>'Saisie repas'!$CG$42</f>
        <v>115</v>
      </c>
      <c r="R267" s="110">
        <f t="shared" si="54"/>
        <v>0</v>
      </c>
      <c r="S267" s="112">
        <f t="shared" si="52"/>
        <v>0</v>
      </c>
    </row>
    <row r="268" spans="1:19" x14ac:dyDescent="0.25">
      <c r="A268" s="106" t="str">
        <f t="shared" si="44"/>
        <v/>
      </c>
      <c r="B268" s="106" t="str">
        <f t="shared" si="45"/>
        <v/>
      </c>
      <c r="C268" s="106" t="str">
        <f t="shared" si="46"/>
        <v/>
      </c>
      <c r="D268" s="106" t="str">
        <f t="shared" si="47"/>
        <v/>
      </c>
      <c r="E268" s="106" t="str">
        <f t="shared" si="48"/>
        <v/>
      </c>
      <c r="F268" s="106" t="str">
        <f>IFERROR(VLOOKUP(12,Tableau2[],8,FALSE),"")</f>
        <v/>
      </c>
      <c r="G268" s="106" t="str">
        <f t="shared" si="49"/>
        <v/>
      </c>
      <c r="H268" s="117" t="str">
        <f>IF(F268="","",Synt_jr_compta!$A$29)</f>
        <v/>
      </c>
      <c r="I268" s="111">
        <f>'Saisie repas'!CB44</f>
        <v>0</v>
      </c>
      <c r="J268" s="111">
        <f>'Saisie repas'!CC44</f>
        <v>0</v>
      </c>
      <c r="K268" s="110">
        <f t="shared" si="50"/>
        <v>0</v>
      </c>
      <c r="L268" s="111">
        <f>'Saisie repas'!$CD$45</f>
        <v>115</v>
      </c>
      <c r="M268" s="110">
        <f t="shared" si="53"/>
        <v>0</v>
      </c>
      <c r="N268" s="111">
        <f>'Saisie repas'!CE44</f>
        <v>0</v>
      </c>
      <c r="O268" s="111">
        <f>'Saisie repas'!CF44</f>
        <v>0</v>
      </c>
      <c r="P268" s="110">
        <f t="shared" si="51"/>
        <v>0</v>
      </c>
      <c r="Q268" s="111">
        <f>'Saisie repas'!$CG$45</f>
        <v>115</v>
      </c>
      <c r="R268" s="110">
        <f t="shared" si="54"/>
        <v>0</v>
      </c>
      <c r="S268" s="112">
        <f t="shared" si="52"/>
        <v>0</v>
      </c>
    </row>
    <row r="269" spans="1:19" x14ac:dyDescent="0.25">
      <c r="A269" s="106" t="str">
        <f t="shared" si="44"/>
        <v/>
      </c>
      <c r="B269" s="106" t="str">
        <f t="shared" si="45"/>
        <v/>
      </c>
      <c r="C269" s="106" t="str">
        <f t="shared" si="46"/>
        <v/>
      </c>
      <c r="D269" s="106" t="str">
        <f t="shared" si="47"/>
        <v/>
      </c>
      <c r="E269" s="106" t="str">
        <f t="shared" si="48"/>
        <v/>
      </c>
      <c r="F269" s="106" t="str">
        <f>IFERROR(VLOOKUP(12,Tableau2[],8,FALSE),"")</f>
        <v/>
      </c>
      <c r="G269" s="106" t="str">
        <f t="shared" si="49"/>
        <v/>
      </c>
      <c r="H269" s="117" t="str">
        <f>IF(F269="","",Synt_jr_compta!$A$31)</f>
        <v/>
      </c>
      <c r="I269" s="111">
        <f>'Saisie repas'!CB47</f>
        <v>0</v>
      </c>
      <c r="J269" s="111">
        <f>'Saisie repas'!CC47</f>
        <v>0</v>
      </c>
      <c r="K269" s="110">
        <f t="shared" si="50"/>
        <v>0</v>
      </c>
      <c r="L269" s="111">
        <f>'Saisie repas'!$CD$48</f>
        <v>115</v>
      </c>
      <c r="M269" s="110">
        <f t="shared" si="53"/>
        <v>0</v>
      </c>
      <c r="N269" s="111">
        <f>'Saisie repas'!CE47</f>
        <v>0</v>
      </c>
      <c r="O269" s="111">
        <f>'Saisie repas'!CF47</f>
        <v>0</v>
      </c>
      <c r="P269" s="110">
        <f t="shared" si="51"/>
        <v>0</v>
      </c>
      <c r="Q269" s="111">
        <f>'Saisie repas'!$CG$48</f>
        <v>115</v>
      </c>
      <c r="R269" s="110">
        <f t="shared" si="54"/>
        <v>0</v>
      </c>
      <c r="S269" s="112">
        <f t="shared" si="52"/>
        <v>0</v>
      </c>
    </row>
    <row r="270" spans="1:19" x14ac:dyDescent="0.25">
      <c r="A270" s="106" t="str">
        <f t="shared" si="44"/>
        <v/>
      </c>
      <c r="B270" s="106" t="str">
        <f t="shared" si="45"/>
        <v/>
      </c>
      <c r="C270" s="106" t="str">
        <f t="shared" si="46"/>
        <v/>
      </c>
      <c r="D270" s="106" t="str">
        <f t="shared" si="47"/>
        <v/>
      </c>
      <c r="E270" s="106" t="str">
        <f t="shared" si="48"/>
        <v/>
      </c>
      <c r="F270" s="106" t="str">
        <f>IFERROR(VLOOKUP(12,Tableau2[],8,FALSE),"")</f>
        <v/>
      </c>
      <c r="G270" s="106" t="str">
        <f t="shared" si="49"/>
        <v/>
      </c>
      <c r="H270" s="117" t="str">
        <f>IF(F270="","",Synt_jr_compta!$A$33)</f>
        <v/>
      </c>
      <c r="I270" s="111">
        <f>'Saisie repas'!CB50</f>
        <v>0</v>
      </c>
      <c r="J270" s="111">
        <f>'Saisie repas'!CC50</f>
        <v>0</v>
      </c>
      <c r="K270" s="110">
        <f t="shared" si="50"/>
        <v>0</v>
      </c>
      <c r="L270" s="111">
        <f>'Saisie repas'!$CD$51</f>
        <v>115</v>
      </c>
      <c r="M270" s="110">
        <f t="shared" si="53"/>
        <v>0</v>
      </c>
      <c r="N270" s="111">
        <f>'Saisie repas'!CE50</f>
        <v>0</v>
      </c>
      <c r="O270" s="111">
        <f>'Saisie repas'!CF50</f>
        <v>0</v>
      </c>
      <c r="P270" s="110">
        <f t="shared" si="51"/>
        <v>0</v>
      </c>
      <c r="Q270" s="111">
        <f>'Saisie repas'!$CG$51</f>
        <v>115</v>
      </c>
      <c r="R270" s="110">
        <f t="shared" si="54"/>
        <v>0</v>
      </c>
      <c r="S270" s="112">
        <f t="shared" si="52"/>
        <v>0</v>
      </c>
    </row>
    <row r="271" spans="1:19" x14ac:dyDescent="0.25">
      <c r="A271" s="106" t="str">
        <f t="shared" si="44"/>
        <v/>
      </c>
      <c r="B271" s="106" t="str">
        <f t="shared" si="45"/>
        <v/>
      </c>
      <c r="C271" s="106" t="str">
        <f t="shared" si="46"/>
        <v/>
      </c>
      <c r="D271" s="106" t="str">
        <f t="shared" si="47"/>
        <v/>
      </c>
      <c r="E271" s="106" t="str">
        <f t="shared" si="48"/>
        <v/>
      </c>
      <c r="F271" s="106" t="str">
        <f>IFERROR(VLOOKUP(12,Tableau2[],8,FALSE),"")</f>
        <v/>
      </c>
      <c r="G271" s="106" t="str">
        <f t="shared" si="49"/>
        <v/>
      </c>
      <c r="H271" s="117" t="str">
        <f>IF(F271="","",Synt_jr_compta!$A$35)</f>
        <v/>
      </c>
      <c r="I271" s="111">
        <f>'Saisie repas'!CB53</f>
        <v>0</v>
      </c>
      <c r="J271" s="111">
        <f>'Saisie repas'!CC53</f>
        <v>0</v>
      </c>
      <c r="K271" s="110">
        <f t="shared" si="50"/>
        <v>0</v>
      </c>
      <c r="L271" s="111">
        <f>'Saisie repas'!$CD$54</f>
        <v>115</v>
      </c>
      <c r="M271" s="110">
        <f t="shared" si="53"/>
        <v>0</v>
      </c>
      <c r="N271" s="111">
        <f>'Saisie repas'!CE53</f>
        <v>0</v>
      </c>
      <c r="O271" s="111">
        <f>'Saisie repas'!CF53</f>
        <v>0</v>
      </c>
      <c r="P271" s="110">
        <f t="shared" si="51"/>
        <v>0</v>
      </c>
      <c r="Q271" s="111">
        <f>'Saisie repas'!$CG$54</f>
        <v>115</v>
      </c>
      <c r="R271" s="110">
        <f t="shared" si="54"/>
        <v>0</v>
      </c>
      <c r="S271" s="112">
        <f t="shared" si="52"/>
        <v>0</v>
      </c>
    </row>
    <row r="272" spans="1:19" x14ac:dyDescent="0.25">
      <c r="A272" s="106" t="str">
        <f t="shared" si="44"/>
        <v/>
      </c>
      <c r="B272" s="106" t="str">
        <f t="shared" si="45"/>
        <v/>
      </c>
      <c r="C272" s="106" t="str">
        <f t="shared" si="46"/>
        <v/>
      </c>
      <c r="D272" s="106" t="str">
        <f t="shared" si="47"/>
        <v/>
      </c>
      <c r="E272" s="106" t="str">
        <f t="shared" si="48"/>
        <v/>
      </c>
      <c r="F272" s="106" t="str">
        <f>IFERROR(VLOOKUP(12,Tableau2[],8,FALSE),"")</f>
        <v/>
      </c>
      <c r="G272" s="106" t="str">
        <f t="shared" si="49"/>
        <v/>
      </c>
      <c r="H272" s="117" t="str">
        <f>IF(F272="","",Synt_jr_compta!$A$37)</f>
        <v/>
      </c>
      <c r="I272" s="111">
        <f>'Saisie repas'!CB56</f>
        <v>0</v>
      </c>
      <c r="J272" s="111">
        <f>'Saisie repas'!CC56</f>
        <v>0</v>
      </c>
      <c r="K272" s="110">
        <f t="shared" si="50"/>
        <v>0</v>
      </c>
      <c r="L272" s="111">
        <f>'Saisie repas'!$CD$57</f>
        <v>115</v>
      </c>
      <c r="M272" s="110">
        <f t="shared" si="53"/>
        <v>0</v>
      </c>
      <c r="N272" s="111">
        <f>'Saisie repas'!CE56</f>
        <v>0</v>
      </c>
      <c r="O272" s="111">
        <f>'Saisie repas'!CF56</f>
        <v>0</v>
      </c>
      <c r="P272" s="110">
        <f t="shared" si="51"/>
        <v>0</v>
      </c>
      <c r="Q272" s="111">
        <f>'Saisie repas'!$CG$57</f>
        <v>115</v>
      </c>
      <c r="R272" s="110">
        <f t="shared" si="54"/>
        <v>0</v>
      </c>
      <c r="S272" s="112">
        <f t="shared" si="52"/>
        <v>0</v>
      </c>
    </row>
    <row r="273" spans="1:19" x14ac:dyDescent="0.25">
      <c r="A273" s="106" t="str">
        <f t="shared" si="44"/>
        <v/>
      </c>
      <c r="B273" s="106" t="str">
        <f t="shared" si="45"/>
        <v/>
      </c>
      <c r="C273" s="106" t="str">
        <f t="shared" si="46"/>
        <v/>
      </c>
      <c r="D273" s="106" t="str">
        <f t="shared" si="47"/>
        <v/>
      </c>
      <c r="E273" s="106" t="str">
        <f t="shared" si="48"/>
        <v/>
      </c>
      <c r="F273" s="106" t="str">
        <f>IFERROR(VLOOKUP(12,Tableau2[],8,FALSE),"")</f>
        <v/>
      </c>
      <c r="G273" s="106" t="str">
        <f t="shared" si="49"/>
        <v/>
      </c>
      <c r="H273" s="117" t="str">
        <f>IF(F273="","",Synt_jr_compta!$A$39)</f>
        <v/>
      </c>
      <c r="I273" s="111">
        <f>'Saisie repas'!CB59</f>
        <v>0</v>
      </c>
      <c r="J273" s="111">
        <f>'Saisie repas'!CC59</f>
        <v>0</v>
      </c>
      <c r="K273" s="110">
        <f t="shared" si="50"/>
        <v>0</v>
      </c>
      <c r="L273" s="111">
        <f>'Saisie repas'!$CD$60</f>
        <v>115</v>
      </c>
      <c r="M273" s="110">
        <f t="shared" si="53"/>
        <v>0</v>
      </c>
      <c r="N273" s="111">
        <f>'Saisie repas'!CE59</f>
        <v>0</v>
      </c>
      <c r="O273" s="111">
        <f>'Saisie repas'!CF59</f>
        <v>0</v>
      </c>
      <c r="P273" s="110">
        <f t="shared" si="51"/>
        <v>0</v>
      </c>
      <c r="Q273" s="111">
        <f>'Saisie repas'!$CG$60</f>
        <v>115</v>
      </c>
      <c r="R273" s="110">
        <f t="shared" si="54"/>
        <v>0</v>
      </c>
      <c r="S273" s="112">
        <f t="shared" si="52"/>
        <v>0</v>
      </c>
    </row>
    <row r="274" spans="1:19" x14ac:dyDescent="0.25">
      <c r="A274" s="106" t="str">
        <f t="shared" si="44"/>
        <v/>
      </c>
      <c r="B274" s="106" t="str">
        <f t="shared" si="45"/>
        <v/>
      </c>
      <c r="C274" s="106" t="str">
        <f t="shared" si="46"/>
        <v/>
      </c>
      <c r="D274" s="106" t="str">
        <f t="shared" si="47"/>
        <v/>
      </c>
      <c r="E274" s="106" t="str">
        <f t="shared" si="48"/>
        <v/>
      </c>
      <c r="F274" s="106" t="str">
        <f>IFERROR(VLOOKUP(12,Tableau2[],8,FALSE),"")</f>
        <v/>
      </c>
      <c r="G274" s="106" t="str">
        <f t="shared" si="49"/>
        <v/>
      </c>
      <c r="H274" s="117" t="str">
        <f>IF(F274="","",Synt_jr_compta!$A$41)</f>
        <v/>
      </c>
      <c r="I274" s="111">
        <f>'Saisie repas'!CB62</f>
        <v>0</v>
      </c>
      <c r="J274" s="111">
        <f>'Saisie repas'!CC62</f>
        <v>0</v>
      </c>
      <c r="K274" s="110">
        <f t="shared" si="50"/>
        <v>0</v>
      </c>
      <c r="L274" s="111">
        <f>'Saisie repas'!$CD$63</f>
        <v>115</v>
      </c>
      <c r="M274" s="110">
        <f t="shared" si="53"/>
        <v>0</v>
      </c>
      <c r="N274" s="111">
        <f>'Saisie repas'!CE62</f>
        <v>0</v>
      </c>
      <c r="O274" s="111">
        <f>'Saisie repas'!CF62</f>
        <v>0</v>
      </c>
      <c r="P274" s="110">
        <f t="shared" si="51"/>
        <v>0</v>
      </c>
      <c r="Q274" s="111">
        <f>'Saisie repas'!$CG$63</f>
        <v>115</v>
      </c>
      <c r="R274" s="110">
        <f t="shared" si="54"/>
        <v>0</v>
      </c>
      <c r="S274" s="112">
        <f t="shared" si="52"/>
        <v>0</v>
      </c>
    </row>
    <row r="275" spans="1:19" x14ac:dyDescent="0.25">
      <c r="A275" s="106" t="str">
        <f t="shared" si="44"/>
        <v/>
      </c>
      <c r="B275" s="106" t="str">
        <f t="shared" si="45"/>
        <v/>
      </c>
      <c r="C275" s="106" t="str">
        <f t="shared" si="46"/>
        <v/>
      </c>
      <c r="D275" s="106" t="str">
        <f t="shared" si="47"/>
        <v/>
      </c>
      <c r="E275" s="106" t="str">
        <f t="shared" si="48"/>
        <v/>
      </c>
      <c r="F275" s="106" t="str">
        <f>IFERROR(VLOOKUP(12,Tableau2[],8,FALSE),"")</f>
        <v/>
      </c>
      <c r="G275" s="106" t="str">
        <f t="shared" si="49"/>
        <v/>
      </c>
      <c r="H275" s="117" t="str">
        <f>IF(F275="","",Synt_jr_compta!$A$43)</f>
        <v/>
      </c>
      <c r="I275" s="111">
        <f>'Saisie repas'!CB65</f>
        <v>0</v>
      </c>
      <c r="J275" s="111">
        <f>'Saisie repas'!CC65</f>
        <v>0</v>
      </c>
      <c r="K275" s="110">
        <f t="shared" si="50"/>
        <v>0</v>
      </c>
      <c r="L275" s="111">
        <f>'Saisie repas'!$CD$66</f>
        <v>115</v>
      </c>
      <c r="M275" s="110">
        <f t="shared" si="53"/>
        <v>0</v>
      </c>
      <c r="N275" s="111">
        <f>'Saisie repas'!CE65</f>
        <v>0</v>
      </c>
      <c r="O275" s="111">
        <f>'Saisie repas'!CF65</f>
        <v>0</v>
      </c>
      <c r="P275" s="110">
        <f t="shared" si="51"/>
        <v>0</v>
      </c>
      <c r="Q275" s="111">
        <f>'Saisie repas'!$CG$66</f>
        <v>115</v>
      </c>
      <c r="R275" s="110">
        <f t="shared" si="54"/>
        <v>0</v>
      </c>
      <c r="S275" s="112">
        <f t="shared" si="52"/>
        <v>0</v>
      </c>
    </row>
    <row r="276" spans="1:19" x14ac:dyDescent="0.25">
      <c r="A276" s="106" t="str">
        <f t="shared" si="44"/>
        <v/>
      </c>
      <c r="B276" s="106" t="str">
        <f t="shared" si="45"/>
        <v/>
      </c>
      <c r="C276" s="106" t="str">
        <f t="shared" si="46"/>
        <v/>
      </c>
      <c r="D276" s="106" t="str">
        <f t="shared" si="47"/>
        <v/>
      </c>
      <c r="E276" s="106" t="str">
        <f t="shared" si="48"/>
        <v/>
      </c>
      <c r="F276" s="106" t="str">
        <f>IFERROR(VLOOKUP(12,Tableau2[],8,FALSE),"")</f>
        <v/>
      </c>
      <c r="G276" s="106" t="str">
        <f t="shared" si="49"/>
        <v/>
      </c>
      <c r="H276" s="117" t="str">
        <f>IF(F276="","",Synt_jr_compta!$A$45)</f>
        <v/>
      </c>
      <c r="I276" s="111">
        <f>'Saisie repas'!CB68</f>
        <v>0</v>
      </c>
      <c r="J276" s="111">
        <f>'Saisie repas'!CC68</f>
        <v>0</v>
      </c>
      <c r="K276" s="110">
        <f t="shared" si="50"/>
        <v>0</v>
      </c>
      <c r="L276" s="111">
        <f>'Saisie repas'!$CD$69</f>
        <v>115</v>
      </c>
      <c r="M276" s="110">
        <f t="shared" si="53"/>
        <v>0</v>
      </c>
      <c r="N276" s="111">
        <f>'Saisie repas'!CE68</f>
        <v>0</v>
      </c>
      <c r="O276" s="111">
        <f>'Saisie repas'!CF68</f>
        <v>0</v>
      </c>
      <c r="P276" s="110">
        <f t="shared" si="51"/>
        <v>0</v>
      </c>
      <c r="Q276" s="111">
        <f>'Saisie repas'!$CG$69</f>
        <v>115</v>
      </c>
      <c r="R276" s="110">
        <f t="shared" si="54"/>
        <v>0</v>
      </c>
      <c r="S276" s="112">
        <f t="shared" si="52"/>
        <v>0</v>
      </c>
    </row>
    <row r="277" spans="1:19" x14ac:dyDescent="0.25">
      <c r="A277" s="106" t="str">
        <f t="shared" si="44"/>
        <v/>
      </c>
      <c r="B277" s="106" t="str">
        <f t="shared" si="45"/>
        <v/>
      </c>
      <c r="C277" s="106" t="str">
        <f t="shared" si="46"/>
        <v/>
      </c>
      <c r="D277" s="106" t="str">
        <f t="shared" si="47"/>
        <v/>
      </c>
      <c r="E277" s="106" t="str">
        <f t="shared" si="48"/>
        <v/>
      </c>
      <c r="F277" s="106" t="str">
        <f>IFERROR(VLOOKUP(12,Tableau2[],8,FALSE),"")</f>
        <v/>
      </c>
      <c r="G277" s="106" t="str">
        <f t="shared" si="49"/>
        <v/>
      </c>
      <c r="H277" s="117" t="str">
        <f>IF(F277="","",Synt_jr_compta!$A$47)</f>
        <v/>
      </c>
      <c r="I277" s="111">
        <f>'Saisie repas'!CB71</f>
        <v>0</v>
      </c>
      <c r="J277" s="111">
        <f>'Saisie repas'!CC71</f>
        <v>0</v>
      </c>
      <c r="K277" s="110">
        <f t="shared" si="50"/>
        <v>0</v>
      </c>
      <c r="L277" s="111">
        <f>'Saisie repas'!$CD$72</f>
        <v>115</v>
      </c>
      <c r="M277" s="110">
        <f t="shared" si="53"/>
        <v>0</v>
      </c>
      <c r="N277" s="111">
        <f>'Saisie repas'!CE71</f>
        <v>0</v>
      </c>
      <c r="O277" s="111">
        <f>'Saisie repas'!CF71</f>
        <v>0</v>
      </c>
      <c r="P277" s="110">
        <f t="shared" si="51"/>
        <v>0</v>
      </c>
      <c r="Q277" s="111">
        <f>'Saisie repas'!$CG$72</f>
        <v>115</v>
      </c>
      <c r="R277" s="110">
        <f t="shared" si="54"/>
        <v>0</v>
      </c>
      <c r="S277" s="112">
        <f t="shared" si="52"/>
        <v>0</v>
      </c>
    </row>
    <row r="278" spans="1:19" x14ac:dyDescent="0.25">
      <c r="A278" s="106" t="str">
        <f t="shared" si="44"/>
        <v/>
      </c>
      <c r="B278" s="106" t="str">
        <f t="shared" si="45"/>
        <v/>
      </c>
      <c r="C278" s="106" t="str">
        <f t="shared" si="46"/>
        <v/>
      </c>
      <c r="D278" s="106" t="str">
        <f t="shared" si="47"/>
        <v/>
      </c>
      <c r="E278" s="106" t="str">
        <f t="shared" si="48"/>
        <v/>
      </c>
      <c r="F278" s="106" t="str">
        <f>IFERROR(VLOOKUP(12,Tableau2[],8,FALSE),"")</f>
        <v/>
      </c>
      <c r="G278" s="106" t="str">
        <f t="shared" si="49"/>
        <v/>
      </c>
      <c r="H278" s="117" t="str">
        <f>IF(F278="","",Synt_jr_compta!$A$49)</f>
        <v/>
      </c>
      <c r="I278" s="111">
        <f>'Saisie repas'!CB74</f>
        <v>0</v>
      </c>
      <c r="J278" s="111">
        <f>'Saisie repas'!CC74</f>
        <v>0</v>
      </c>
      <c r="K278" s="110">
        <f t="shared" si="50"/>
        <v>0</v>
      </c>
      <c r="L278" s="111">
        <f>'Saisie repas'!$CD$75</f>
        <v>115</v>
      </c>
      <c r="M278" s="110">
        <f t="shared" si="53"/>
        <v>0</v>
      </c>
      <c r="N278" s="111">
        <f>'Saisie repas'!CE74</f>
        <v>0</v>
      </c>
      <c r="O278" s="111">
        <f>'Saisie repas'!CF74</f>
        <v>0</v>
      </c>
      <c r="P278" s="110">
        <f t="shared" si="51"/>
        <v>0</v>
      </c>
      <c r="Q278" s="111">
        <f>'Saisie repas'!$CG$75</f>
        <v>115</v>
      </c>
      <c r="R278" s="110">
        <f t="shared" si="54"/>
        <v>0</v>
      </c>
      <c r="S278" s="112">
        <f t="shared" si="52"/>
        <v>0</v>
      </c>
    </row>
    <row r="279" spans="1:19" x14ac:dyDescent="0.25">
      <c r="A279" s="106" t="str">
        <f t="shared" si="44"/>
        <v/>
      </c>
      <c r="B279" s="106" t="str">
        <f t="shared" si="45"/>
        <v/>
      </c>
      <c r="C279" s="106" t="str">
        <f t="shared" si="46"/>
        <v/>
      </c>
      <c r="D279" s="106" t="str">
        <f t="shared" si="47"/>
        <v/>
      </c>
      <c r="E279" s="106" t="str">
        <f t="shared" si="48"/>
        <v/>
      </c>
      <c r="F279" s="106" t="str">
        <f>IFERROR(VLOOKUP(13,Tableau2[],8,FALSE),"")</f>
        <v/>
      </c>
      <c r="G279" s="106" t="str">
        <f t="shared" si="49"/>
        <v/>
      </c>
      <c r="H279" s="117" t="str">
        <f>IF(F279="","",Synt_jr_compta!$A$5)</f>
        <v/>
      </c>
      <c r="I279" s="111">
        <f>'Saisie repas'!CI8</f>
        <v>0</v>
      </c>
      <c r="J279" s="111">
        <f>'Saisie repas'!CJ8</f>
        <v>0</v>
      </c>
      <c r="K279" s="110">
        <f t="shared" si="50"/>
        <v>0</v>
      </c>
      <c r="L279" s="111">
        <f>'Saisie repas'!$CK$9</f>
        <v>115</v>
      </c>
      <c r="M279" s="110">
        <f t="shared" si="53"/>
        <v>0</v>
      </c>
      <c r="N279" s="111">
        <f>'Saisie repas'!CL8</f>
        <v>0</v>
      </c>
      <c r="O279" s="111">
        <f>'Saisie repas'!CM8</f>
        <v>0</v>
      </c>
      <c r="P279" s="110">
        <f t="shared" si="51"/>
        <v>0</v>
      </c>
      <c r="Q279" s="111">
        <f>'Saisie repas'!$CN$9</f>
        <v>115</v>
      </c>
      <c r="R279" s="110">
        <f t="shared" si="54"/>
        <v>0</v>
      </c>
      <c r="S279" s="112">
        <f t="shared" si="52"/>
        <v>0</v>
      </c>
    </row>
    <row r="280" spans="1:19" x14ac:dyDescent="0.25">
      <c r="A280" s="106" t="str">
        <f t="shared" si="44"/>
        <v/>
      </c>
      <c r="B280" s="106" t="str">
        <f t="shared" si="45"/>
        <v/>
      </c>
      <c r="C280" s="106" t="str">
        <f t="shared" si="46"/>
        <v/>
      </c>
      <c r="D280" s="106" t="str">
        <f t="shared" si="47"/>
        <v/>
      </c>
      <c r="E280" s="106" t="str">
        <f t="shared" si="48"/>
        <v/>
      </c>
      <c r="F280" s="106" t="str">
        <f>IFERROR(VLOOKUP(13,Tableau2[],8,FALSE),"")</f>
        <v/>
      </c>
      <c r="G280" s="106" t="str">
        <f t="shared" si="49"/>
        <v/>
      </c>
      <c r="H280" s="117" t="str">
        <f>IF(F280="","",Synt_jr_compta!$A$7)</f>
        <v/>
      </c>
      <c r="I280" s="111">
        <f>'Saisie repas'!CI11</f>
        <v>0</v>
      </c>
      <c r="J280" s="111">
        <f>'Saisie repas'!CJ11</f>
        <v>0</v>
      </c>
      <c r="K280" s="110">
        <f t="shared" si="50"/>
        <v>0</v>
      </c>
      <c r="L280" s="111">
        <f>'Saisie repas'!$CK$12</f>
        <v>115</v>
      </c>
      <c r="M280" s="110">
        <f t="shared" si="53"/>
        <v>0</v>
      </c>
      <c r="N280" s="111">
        <f>'Saisie repas'!CL11</f>
        <v>0</v>
      </c>
      <c r="O280" s="111">
        <f>'Saisie repas'!CM11</f>
        <v>0</v>
      </c>
      <c r="P280" s="110">
        <f t="shared" si="51"/>
        <v>0</v>
      </c>
      <c r="Q280" s="111">
        <f>'Saisie repas'!$CN$12</f>
        <v>115</v>
      </c>
      <c r="R280" s="110">
        <f t="shared" si="54"/>
        <v>0</v>
      </c>
      <c r="S280" s="112">
        <f t="shared" si="52"/>
        <v>0</v>
      </c>
    </row>
    <row r="281" spans="1:19" x14ac:dyDescent="0.25">
      <c r="A281" s="106" t="str">
        <f t="shared" si="44"/>
        <v/>
      </c>
      <c r="B281" s="106" t="str">
        <f t="shared" si="45"/>
        <v/>
      </c>
      <c r="C281" s="106" t="str">
        <f t="shared" si="46"/>
        <v/>
      </c>
      <c r="D281" s="106" t="str">
        <f t="shared" si="47"/>
        <v/>
      </c>
      <c r="E281" s="106" t="str">
        <f t="shared" si="48"/>
        <v/>
      </c>
      <c r="F281" s="106" t="str">
        <f>IFERROR(VLOOKUP(13,Tableau2[],8,FALSE),"")</f>
        <v/>
      </c>
      <c r="G281" s="106" t="str">
        <f t="shared" si="49"/>
        <v/>
      </c>
      <c r="H281" s="117" t="str">
        <f>IF(F281="","",Synt_jr_compta!$A$9)</f>
        <v/>
      </c>
      <c r="I281" s="111">
        <f>'Saisie repas'!CI14</f>
        <v>0</v>
      </c>
      <c r="J281" s="111">
        <f>'Saisie repas'!CJ14</f>
        <v>0</v>
      </c>
      <c r="K281" s="110">
        <f t="shared" si="50"/>
        <v>0</v>
      </c>
      <c r="L281" s="111">
        <f>'Saisie repas'!$CK$15</f>
        <v>115</v>
      </c>
      <c r="M281" s="110">
        <f t="shared" si="53"/>
        <v>0</v>
      </c>
      <c r="N281" s="111">
        <f>'Saisie repas'!CL14</f>
        <v>0</v>
      </c>
      <c r="O281" s="111">
        <f>'Saisie repas'!CM14</f>
        <v>0</v>
      </c>
      <c r="P281" s="110">
        <f t="shared" si="51"/>
        <v>0</v>
      </c>
      <c r="Q281" s="111">
        <f>'Saisie repas'!$CN$15</f>
        <v>115</v>
      </c>
      <c r="R281" s="110">
        <f t="shared" si="54"/>
        <v>0</v>
      </c>
      <c r="S281" s="112">
        <f t="shared" si="52"/>
        <v>0</v>
      </c>
    </row>
    <row r="282" spans="1:19" x14ac:dyDescent="0.25">
      <c r="A282" s="106" t="str">
        <f t="shared" si="44"/>
        <v/>
      </c>
      <c r="B282" s="106" t="str">
        <f t="shared" si="45"/>
        <v/>
      </c>
      <c r="C282" s="106" t="str">
        <f t="shared" si="46"/>
        <v/>
      </c>
      <c r="D282" s="106" t="str">
        <f t="shared" si="47"/>
        <v/>
      </c>
      <c r="E282" s="106" t="str">
        <f t="shared" si="48"/>
        <v/>
      </c>
      <c r="F282" s="106" t="str">
        <f>IFERROR(VLOOKUP(13,Tableau2[],8,FALSE),"")</f>
        <v/>
      </c>
      <c r="G282" s="106" t="str">
        <f t="shared" si="49"/>
        <v/>
      </c>
      <c r="H282" s="117" t="str">
        <f>IF(F282="","",Synt_jr_compta!$A$11)</f>
        <v/>
      </c>
      <c r="I282" s="111">
        <f>'Saisie repas'!CI17</f>
        <v>0</v>
      </c>
      <c r="J282" s="111">
        <f>'Saisie repas'!CJ17</f>
        <v>0</v>
      </c>
      <c r="K282" s="110">
        <f t="shared" si="50"/>
        <v>0</v>
      </c>
      <c r="L282" s="111">
        <f>'Saisie repas'!$CK$18</f>
        <v>115</v>
      </c>
      <c r="M282" s="110">
        <f t="shared" si="53"/>
        <v>0</v>
      </c>
      <c r="N282" s="111">
        <f>'Saisie repas'!CL17</f>
        <v>0</v>
      </c>
      <c r="O282" s="111">
        <f>'Saisie repas'!CM17</f>
        <v>0</v>
      </c>
      <c r="P282" s="110">
        <f t="shared" si="51"/>
        <v>0</v>
      </c>
      <c r="Q282" s="111">
        <f>'Saisie repas'!$CN$18</f>
        <v>115</v>
      </c>
      <c r="R282" s="110">
        <f t="shared" si="54"/>
        <v>0</v>
      </c>
      <c r="S282" s="112">
        <f t="shared" si="52"/>
        <v>0</v>
      </c>
    </row>
    <row r="283" spans="1:19" x14ac:dyDescent="0.25">
      <c r="A283" s="106" t="str">
        <f t="shared" si="44"/>
        <v/>
      </c>
      <c r="B283" s="106" t="str">
        <f t="shared" si="45"/>
        <v/>
      </c>
      <c r="C283" s="106" t="str">
        <f t="shared" si="46"/>
        <v/>
      </c>
      <c r="D283" s="106" t="str">
        <f t="shared" si="47"/>
        <v/>
      </c>
      <c r="E283" s="106" t="str">
        <f t="shared" si="48"/>
        <v/>
      </c>
      <c r="F283" s="106" t="str">
        <f>IFERROR(VLOOKUP(13,Tableau2[],8,FALSE),"")</f>
        <v/>
      </c>
      <c r="G283" s="106" t="str">
        <f t="shared" si="49"/>
        <v/>
      </c>
      <c r="H283" s="117" t="str">
        <f>IF(F283="","",Synt_jr_compta!$A$13)</f>
        <v/>
      </c>
      <c r="I283" s="111">
        <f>'Saisie repas'!CI20</f>
        <v>0</v>
      </c>
      <c r="J283" s="111">
        <f>'Saisie repas'!CJ20</f>
        <v>0</v>
      </c>
      <c r="K283" s="110">
        <f t="shared" si="50"/>
        <v>0</v>
      </c>
      <c r="L283" s="111">
        <f>'Saisie repas'!$CK$21</f>
        <v>115</v>
      </c>
      <c r="M283" s="110">
        <f t="shared" si="53"/>
        <v>0</v>
      </c>
      <c r="N283" s="111">
        <f>'Saisie repas'!CL20</f>
        <v>0</v>
      </c>
      <c r="O283" s="111">
        <f>'Saisie repas'!CM20</f>
        <v>0</v>
      </c>
      <c r="P283" s="110">
        <f t="shared" si="51"/>
        <v>0</v>
      </c>
      <c r="Q283" s="111">
        <f>'Saisie repas'!$CN$21</f>
        <v>115</v>
      </c>
      <c r="R283" s="110">
        <f t="shared" si="54"/>
        <v>0</v>
      </c>
      <c r="S283" s="112">
        <f t="shared" si="52"/>
        <v>0</v>
      </c>
    </row>
    <row r="284" spans="1:19" x14ac:dyDescent="0.25">
      <c r="A284" s="106" t="str">
        <f t="shared" si="44"/>
        <v/>
      </c>
      <c r="B284" s="106" t="str">
        <f t="shared" si="45"/>
        <v/>
      </c>
      <c r="C284" s="106" t="str">
        <f t="shared" si="46"/>
        <v/>
      </c>
      <c r="D284" s="106" t="str">
        <f t="shared" si="47"/>
        <v/>
      </c>
      <c r="E284" s="106" t="str">
        <f t="shared" si="48"/>
        <v/>
      </c>
      <c r="F284" s="106" t="str">
        <f>IFERROR(VLOOKUP(13,Tableau2[],8,FALSE),"")</f>
        <v/>
      </c>
      <c r="G284" s="106" t="str">
        <f t="shared" si="49"/>
        <v/>
      </c>
      <c r="H284" s="117" t="str">
        <f>IF(F284="","",Synt_jr_compta!$A$15)</f>
        <v/>
      </c>
      <c r="I284" s="111">
        <f>'Saisie repas'!CI23</f>
        <v>0</v>
      </c>
      <c r="J284" s="111">
        <f>'Saisie repas'!CJ23</f>
        <v>0</v>
      </c>
      <c r="K284" s="110">
        <f t="shared" si="50"/>
        <v>0</v>
      </c>
      <c r="L284" s="111">
        <f>'Saisie repas'!$CK$24</f>
        <v>115</v>
      </c>
      <c r="M284" s="110">
        <f t="shared" si="53"/>
        <v>0</v>
      </c>
      <c r="N284" s="111">
        <f>'Saisie repas'!CL23</f>
        <v>0</v>
      </c>
      <c r="O284" s="111">
        <f>'Saisie repas'!CM23</f>
        <v>0</v>
      </c>
      <c r="P284" s="110">
        <f t="shared" si="51"/>
        <v>0</v>
      </c>
      <c r="Q284" s="111">
        <f>'Saisie repas'!$CN$24</f>
        <v>115</v>
      </c>
      <c r="R284" s="110">
        <f t="shared" si="54"/>
        <v>0</v>
      </c>
      <c r="S284" s="112">
        <f t="shared" si="52"/>
        <v>0</v>
      </c>
    </row>
    <row r="285" spans="1:19" x14ac:dyDescent="0.25">
      <c r="A285" s="106" t="str">
        <f t="shared" si="44"/>
        <v/>
      </c>
      <c r="B285" s="106" t="str">
        <f t="shared" si="45"/>
        <v/>
      </c>
      <c r="C285" s="106" t="str">
        <f t="shared" si="46"/>
        <v/>
      </c>
      <c r="D285" s="106" t="str">
        <f t="shared" si="47"/>
        <v/>
      </c>
      <c r="E285" s="106" t="str">
        <f t="shared" si="48"/>
        <v/>
      </c>
      <c r="F285" s="106" t="str">
        <f>IFERROR(VLOOKUP(13,Tableau2[],8,FALSE),"")</f>
        <v/>
      </c>
      <c r="G285" s="106" t="str">
        <f t="shared" si="49"/>
        <v/>
      </c>
      <c r="H285" s="117" t="str">
        <f>IF(F285="","",Synt_jr_compta!$A$17)</f>
        <v/>
      </c>
      <c r="I285" s="111">
        <f>'Saisie repas'!CI26</f>
        <v>0</v>
      </c>
      <c r="J285" s="111">
        <f>'Saisie repas'!CJ26</f>
        <v>0</v>
      </c>
      <c r="K285" s="110">
        <f t="shared" si="50"/>
        <v>0</v>
      </c>
      <c r="L285" s="111">
        <f>'Saisie repas'!$CK$27</f>
        <v>115</v>
      </c>
      <c r="M285" s="110">
        <f t="shared" si="53"/>
        <v>0</v>
      </c>
      <c r="N285" s="111">
        <f>'Saisie repas'!CL26</f>
        <v>0</v>
      </c>
      <c r="O285" s="111">
        <f>'Saisie repas'!CM26</f>
        <v>0</v>
      </c>
      <c r="P285" s="110">
        <f t="shared" si="51"/>
        <v>0</v>
      </c>
      <c r="Q285" s="111">
        <f>'Saisie repas'!$CN$27</f>
        <v>115</v>
      </c>
      <c r="R285" s="110">
        <f t="shared" si="54"/>
        <v>0</v>
      </c>
      <c r="S285" s="112">
        <f t="shared" si="52"/>
        <v>0</v>
      </c>
    </row>
    <row r="286" spans="1:19" x14ac:dyDescent="0.25">
      <c r="A286" s="106" t="str">
        <f t="shared" si="44"/>
        <v/>
      </c>
      <c r="B286" s="106" t="str">
        <f t="shared" si="45"/>
        <v/>
      </c>
      <c r="C286" s="106" t="str">
        <f t="shared" si="46"/>
        <v/>
      </c>
      <c r="D286" s="106" t="str">
        <f t="shared" si="47"/>
        <v/>
      </c>
      <c r="E286" s="106" t="str">
        <f t="shared" si="48"/>
        <v/>
      </c>
      <c r="F286" s="106" t="str">
        <f>IFERROR(VLOOKUP(13,Tableau2[],8,FALSE),"")</f>
        <v/>
      </c>
      <c r="G286" s="106" t="str">
        <f t="shared" si="49"/>
        <v/>
      </c>
      <c r="H286" s="117" t="str">
        <f>IF(F286="","",Synt_jr_compta!$A$19)</f>
        <v/>
      </c>
      <c r="I286" s="111">
        <f>'Saisie repas'!CI29</f>
        <v>0</v>
      </c>
      <c r="J286" s="111">
        <f>'Saisie repas'!CJ29</f>
        <v>0</v>
      </c>
      <c r="K286" s="110">
        <f t="shared" si="50"/>
        <v>0</v>
      </c>
      <c r="L286" s="111">
        <f>'Saisie repas'!$CK$30</f>
        <v>115</v>
      </c>
      <c r="M286" s="110">
        <f t="shared" si="53"/>
        <v>0</v>
      </c>
      <c r="N286" s="111">
        <f>'Saisie repas'!CL29</f>
        <v>0</v>
      </c>
      <c r="O286" s="111">
        <f>'Saisie repas'!CM29</f>
        <v>0</v>
      </c>
      <c r="P286" s="110">
        <f t="shared" si="51"/>
        <v>0</v>
      </c>
      <c r="Q286" s="111">
        <f>'Saisie repas'!$CN$30</f>
        <v>115</v>
      </c>
      <c r="R286" s="110">
        <f t="shared" si="54"/>
        <v>0</v>
      </c>
      <c r="S286" s="112">
        <f t="shared" si="52"/>
        <v>0</v>
      </c>
    </row>
    <row r="287" spans="1:19" x14ac:dyDescent="0.25">
      <c r="A287" s="106" t="str">
        <f t="shared" si="44"/>
        <v/>
      </c>
      <c r="B287" s="106" t="str">
        <f t="shared" si="45"/>
        <v/>
      </c>
      <c r="C287" s="106" t="str">
        <f t="shared" si="46"/>
        <v/>
      </c>
      <c r="D287" s="106" t="str">
        <f t="shared" si="47"/>
        <v/>
      </c>
      <c r="E287" s="106" t="str">
        <f t="shared" si="48"/>
        <v/>
      </c>
      <c r="F287" s="106" t="str">
        <f>IFERROR(VLOOKUP(13,Tableau2[],8,FALSE),"")</f>
        <v/>
      </c>
      <c r="G287" s="106" t="str">
        <f t="shared" si="49"/>
        <v/>
      </c>
      <c r="H287" s="117" t="str">
        <f>IF(F287="","",Synt_jr_compta!$A$21)</f>
        <v/>
      </c>
      <c r="I287" s="111">
        <f>'Saisie repas'!CI32</f>
        <v>0</v>
      </c>
      <c r="J287" s="111">
        <f>'Saisie repas'!CJ32</f>
        <v>0</v>
      </c>
      <c r="K287" s="110">
        <f t="shared" si="50"/>
        <v>0</v>
      </c>
      <c r="L287" s="111">
        <f>'Saisie repas'!$CK$33</f>
        <v>115</v>
      </c>
      <c r="M287" s="110">
        <f t="shared" si="53"/>
        <v>0</v>
      </c>
      <c r="N287" s="111">
        <f>'Saisie repas'!CL32</f>
        <v>0</v>
      </c>
      <c r="O287" s="111">
        <f>'Saisie repas'!CM32</f>
        <v>0</v>
      </c>
      <c r="P287" s="110">
        <f t="shared" si="51"/>
        <v>0</v>
      </c>
      <c r="Q287" s="111">
        <f>'Saisie repas'!$CN$33</f>
        <v>115</v>
      </c>
      <c r="R287" s="110">
        <f t="shared" si="54"/>
        <v>0</v>
      </c>
      <c r="S287" s="112">
        <f t="shared" si="52"/>
        <v>0</v>
      </c>
    </row>
    <row r="288" spans="1:19" x14ac:dyDescent="0.25">
      <c r="A288" s="106" t="str">
        <f t="shared" si="44"/>
        <v/>
      </c>
      <c r="B288" s="106" t="str">
        <f t="shared" si="45"/>
        <v/>
      </c>
      <c r="C288" s="106" t="str">
        <f t="shared" si="46"/>
        <v/>
      </c>
      <c r="D288" s="106" t="str">
        <f t="shared" si="47"/>
        <v/>
      </c>
      <c r="E288" s="106" t="str">
        <f t="shared" si="48"/>
        <v/>
      </c>
      <c r="F288" s="106" t="str">
        <f>IFERROR(VLOOKUP(13,Tableau2[],8,FALSE),"")</f>
        <v/>
      </c>
      <c r="G288" s="106" t="str">
        <f t="shared" si="49"/>
        <v/>
      </c>
      <c r="H288" s="117" t="str">
        <f>IF(F288="","",Synt_jr_compta!$A$23)</f>
        <v/>
      </c>
      <c r="I288" s="111">
        <f>'Saisie repas'!CI35</f>
        <v>0</v>
      </c>
      <c r="J288" s="111">
        <f>'Saisie repas'!CJ35</f>
        <v>0</v>
      </c>
      <c r="K288" s="110">
        <f t="shared" si="50"/>
        <v>0</v>
      </c>
      <c r="L288" s="111">
        <f>'Saisie repas'!$CK$36</f>
        <v>115</v>
      </c>
      <c r="M288" s="110">
        <f t="shared" si="53"/>
        <v>0</v>
      </c>
      <c r="N288" s="111">
        <f>'Saisie repas'!CL35</f>
        <v>0</v>
      </c>
      <c r="O288" s="111">
        <f>'Saisie repas'!CM35</f>
        <v>0</v>
      </c>
      <c r="P288" s="110">
        <f t="shared" si="51"/>
        <v>0</v>
      </c>
      <c r="Q288" s="111">
        <f>'Saisie repas'!$CN$36</f>
        <v>115</v>
      </c>
      <c r="R288" s="110">
        <f t="shared" si="54"/>
        <v>0</v>
      </c>
      <c r="S288" s="112">
        <f t="shared" si="52"/>
        <v>0</v>
      </c>
    </row>
    <row r="289" spans="1:19" x14ac:dyDescent="0.25">
      <c r="A289" s="106" t="str">
        <f t="shared" si="44"/>
        <v/>
      </c>
      <c r="B289" s="106" t="str">
        <f t="shared" si="45"/>
        <v/>
      </c>
      <c r="C289" s="106" t="str">
        <f t="shared" si="46"/>
        <v/>
      </c>
      <c r="D289" s="106" t="str">
        <f t="shared" si="47"/>
        <v/>
      </c>
      <c r="E289" s="106" t="str">
        <f t="shared" si="48"/>
        <v/>
      </c>
      <c r="F289" s="106" t="str">
        <f>IFERROR(VLOOKUP(13,Tableau2[],8,FALSE),"")</f>
        <v/>
      </c>
      <c r="G289" s="106" t="str">
        <f t="shared" si="49"/>
        <v/>
      </c>
      <c r="H289" s="117" t="str">
        <f>IF(F289="","",Synt_jr_compta!$A$25)</f>
        <v/>
      </c>
      <c r="I289" s="111">
        <f>'Saisie repas'!CI38</f>
        <v>0</v>
      </c>
      <c r="J289" s="111">
        <f>'Saisie repas'!CJ38</f>
        <v>0</v>
      </c>
      <c r="K289" s="110">
        <f t="shared" si="50"/>
        <v>0</v>
      </c>
      <c r="L289" s="111">
        <f>'Saisie repas'!$CK$39</f>
        <v>115</v>
      </c>
      <c r="M289" s="110">
        <f t="shared" si="53"/>
        <v>0</v>
      </c>
      <c r="N289" s="111">
        <f>'Saisie repas'!CL38</f>
        <v>0</v>
      </c>
      <c r="O289" s="111">
        <f>'Saisie repas'!CM38</f>
        <v>0</v>
      </c>
      <c r="P289" s="110">
        <f t="shared" si="51"/>
        <v>0</v>
      </c>
      <c r="Q289" s="111">
        <f>'Saisie repas'!$CN$39</f>
        <v>115</v>
      </c>
      <c r="R289" s="110">
        <f t="shared" si="54"/>
        <v>0</v>
      </c>
      <c r="S289" s="112">
        <f t="shared" si="52"/>
        <v>0</v>
      </c>
    </row>
    <row r="290" spans="1:19" x14ac:dyDescent="0.25">
      <c r="A290" s="106" t="str">
        <f t="shared" si="44"/>
        <v/>
      </c>
      <c r="B290" s="106" t="str">
        <f t="shared" si="45"/>
        <v/>
      </c>
      <c r="C290" s="106" t="str">
        <f t="shared" si="46"/>
        <v/>
      </c>
      <c r="D290" s="106" t="str">
        <f t="shared" si="47"/>
        <v/>
      </c>
      <c r="E290" s="106" t="str">
        <f t="shared" si="48"/>
        <v/>
      </c>
      <c r="F290" s="106" t="str">
        <f>IFERROR(VLOOKUP(13,Tableau2[],8,FALSE),"")</f>
        <v/>
      </c>
      <c r="G290" s="106" t="str">
        <f t="shared" si="49"/>
        <v/>
      </c>
      <c r="H290" s="117" t="str">
        <f>IF(F290="","",Synt_jr_compta!$A$27)</f>
        <v/>
      </c>
      <c r="I290" s="111">
        <f>'Saisie repas'!CI41</f>
        <v>0</v>
      </c>
      <c r="J290" s="111">
        <f>'Saisie repas'!CJ41</f>
        <v>0</v>
      </c>
      <c r="K290" s="110">
        <f t="shared" si="50"/>
        <v>0</v>
      </c>
      <c r="L290" s="111">
        <f>'Saisie repas'!$CK$42</f>
        <v>115</v>
      </c>
      <c r="M290" s="110">
        <f t="shared" si="53"/>
        <v>0</v>
      </c>
      <c r="N290" s="111">
        <f>'Saisie repas'!CL41</f>
        <v>0</v>
      </c>
      <c r="O290" s="111">
        <f>'Saisie repas'!CM41</f>
        <v>0</v>
      </c>
      <c r="P290" s="110">
        <f t="shared" si="51"/>
        <v>0</v>
      </c>
      <c r="Q290" s="111">
        <f>'Saisie repas'!$CN$42</f>
        <v>115</v>
      </c>
      <c r="R290" s="110">
        <f t="shared" si="54"/>
        <v>0</v>
      </c>
      <c r="S290" s="112">
        <f t="shared" si="52"/>
        <v>0</v>
      </c>
    </row>
    <row r="291" spans="1:19" x14ac:dyDescent="0.25">
      <c r="A291" s="106" t="str">
        <f t="shared" si="44"/>
        <v/>
      </c>
      <c r="B291" s="106" t="str">
        <f t="shared" si="45"/>
        <v/>
      </c>
      <c r="C291" s="106" t="str">
        <f t="shared" si="46"/>
        <v/>
      </c>
      <c r="D291" s="106" t="str">
        <f t="shared" si="47"/>
        <v/>
      </c>
      <c r="E291" s="106" t="str">
        <f t="shared" si="48"/>
        <v/>
      </c>
      <c r="F291" s="106" t="str">
        <f>IFERROR(VLOOKUP(13,Tableau2[],8,FALSE),"")</f>
        <v/>
      </c>
      <c r="G291" s="106" t="str">
        <f t="shared" si="49"/>
        <v/>
      </c>
      <c r="H291" s="117" t="str">
        <f>IF(F291="","",Synt_jr_compta!$A$29)</f>
        <v/>
      </c>
      <c r="I291" s="111">
        <f>'Saisie repas'!CI44</f>
        <v>0</v>
      </c>
      <c r="J291" s="111">
        <f>'Saisie repas'!CJ44</f>
        <v>0</v>
      </c>
      <c r="K291" s="110">
        <f t="shared" si="50"/>
        <v>0</v>
      </c>
      <c r="L291" s="111">
        <f>'Saisie repas'!$CK$45</f>
        <v>115</v>
      </c>
      <c r="M291" s="110">
        <f t="shared" si="53"/>
        <v>0</v>
      </c>
      <c r="N291" s="111">
        <f>'Saisie repas'!CL44</f>
        <v>0</v>
      </c>
      <c r="O291" s="111">
        <f>'Saisie repas'!CM44</f>
        <v>0</v>
      </c>
      <c r="P291" s="110">
        <f t="shared" si="51"/>
        <v>0</v>
      </c>
      <c r="Q291" s="111">
        <f>'Saisie repas'!$CN$45</f>
        <v>115</v>
      </c>
      <c r="R291" s="110">
        <f t="shared" si="54"/>
        <v>0</v>
      </c>
      <c r="S291" s="112">
        <f t="shared" si="52"/>
        <v>0</v>
      </c>
    </row>
    <row r="292" spans="1:19" x14ac:dyDescent="0.25">
      <c r="A292" s="106" t="str">
        <f t="shared" si="44"/>
        <v/>
      </c>
      <c r="B292" s="106" t="str">
        <f t="shared" si="45"/>
        <v/>
      </c>
      <c r="C292" s="106" t="str">
        <f t="shared" si="46"/>
        <v/>
      </c>
      <c r="D292" s="106" t="str">
        <f t="shared" si="47"/>
        <v/>
      </c>
      <c r="E292" s="106" t="str">
        <f t="shared" si="48"/>
        <v/>
      </c>
      <c r="F292" s="106" t="str">
        <f>IFERROR(VLOOKUP(13,Tableau2[],8,FALSE),"")</f>
        <v/>
      </c>
      <c r="G292" s="106" t="str">
        <f t="shared" si="49"/>
        <v/>
      </c>
      <c r="H292" s="117" t="str">
        <f>IF(F292="","",Synt_jr_compta!$A$31)</f>
        <v/>
      </c>
      <c r="I292" s="111">
        <f>'Saisie repas'!CI47</f>
        <v>0</v>
      </c>
      <c r="J292" s="111">
        <f>'Saisie repas'!CJ47</f>
        <v>0</v>
      </c>
      <c r="K292" s="110">
        <f t="shared" si="50"/>
        <v>0</v>
      </c>
      <c r="L292" s="111">
        <f>'Saisie repas'!$CK$48</f>
        <v>115</v>
      </c>
      <c r="M292" s="110">
        <f t="shared" si="53"/>
        <v>0</v>
      </c>
      <c r="N292" s="111">
        <f>'Saisie repas'!CL47</f>
        <v>0</v>
      </c>
      <c r="O292" s="111">
        <f>'Saisie repas'!CM47</f>
        <v>0</v>
      </c>
      <c r="P292" s="110">
        <f t="shared" si="51"/>
        <v>0</v>
      </c>
      <c r="Q292" s="111">
        <f>'Saisie repas'!$CN$48</f>
        <v>115</v>
      </c>
      <c r="R292" s="110">
        <f t="shared" si="54"/>
        <v>0</v>
      </c>
      <c r="S292" s="112">
        <f t="shared" si="52"/>
        <v>0</v>
      </c>
    </row>
    <row r="293" spans="1:19" x14ac:dyDescent="0.25">
      <c r="A293" s="106" t="str">
        <f t="shared" si="44"/>
        <v/>
      </c>
      <c r="B293" s="106" t="str">
        <f t="shared" si="45"/>
        <v/>
      </c>
      <c r="C293" s="106" t="str">
        <f t="shared" si="46"/>
        <v/>
      </c>
      <c r="D293" s="106" t="str">
        <f t="shared" si="47"/>
        <v/>
      </c>
      <c r="E293" s="106" t="str">
        <f t="shared" si="48"/>
        <v/>
      </c>
      <c r="F293" s="106" t="str">
        <f>IFERROR(VLOOKUP(13,Tableau2[],8,FALSE),"")</f>
        <v/>
      </c>
      <c r="G293" s="106" t="str">
        <f t="shared" si="49"/>
        <v/>
      </c>
      <c r="H293" s="117" t="str">
        <f>IF(F293="","",Synt_jr_compta!$A$33)</f>
        <v/>
      </c>
      <c r="I293" s="111">
        <f>'Saisie repas'!CI50</f>
        <v>0</v>
      </c>
      <c r="J293" s="111">
        <f>'Saisie repas'!CJ50</f>
        <v>0</v>
      </c>
      <c r="K293" s="110">
        <f t="shared" si="50"/>
        <v>0</v>
      </c>
      <c r="L293" s="111">
        <f>'Saisie repas'!$CK$51</f>
        <v>115</v>
      </c>
      <c r="M293" s="110">
        <f t="shared" si="53"/>
        <v>0</v>
      </c>
      <c r="N293" s="111">
        <f>'Saisie repas'!CL50</f>
        <v>0</v>
      </c>
      <c r="O293" s="111">
        <f>'Saisie repas'!CM50</f>
        <v>0</v>
      </c>
      <c r="P293" s="110">
        <f t="shared" si="51"/>
        <v>0</v>
      </c>
      <c r="Q293" s="111">
        <f>'Saisie repas'!$CN$51</f>
        <v>115</v>
      </c>
      <c r="R293" s="110">
        <f t="shared" si="54"/>
        <v>0</v>
      </c>
      <c r="S293" s="112">
        <f t="shared" si="52"/>
        <v>0</v>
      </c>
    </row>
    <row r="294" spans="1:19" x14ac:dyDescent="0.25">
      <c r="A294" s="106" t="str">
        <f t="shared" si="44"/>
        <v/>
      </c>
      <c r="B294" s="106" t="str">
        <f t="shared" si="45"/>
        <v/>
      </c>
      <c r="C294" s="106" t="str">
        <f t="shared" si="46"/>
        <v/>
      </c>
      <c r="D294" s="106" t="str">
        <f t="shared" si="47"/>
        <v/>
      </c>
      <c r="E294" s="106" t="str">
        <f t="shared" si="48"/>
        <v/>
      </c>
      <c r="F294" s="106" t="str">
        <f>IFERROR(VLOOKUP(13,Tableau2[],8,FALSE),"")</f>
        <v/>
      </c>
      <c r="G294" s="106" t="str">
        <f t="shared" si="49"/>
        <v/>
      </c>
      <c r="H294" s="117" t="str">
        <f>IF(F294="","",Synt_jr_compta!$A$35)</f>
        <v/>
      </c>
      <c r="I294" s="111">
        <f>'Saisie repas'!CI53</f>
        <v>0</v>
      </c>
      <c r="J294" s="111">
        <f>'Saisie repas'!CJ53</f>
        <v>0</v>
      </c>
      <c r="K294" s="110">
        <f t="shared" si="50"/>
        <v>0</v>
      </c>
      <c r="L294" s="111">
        <f>'Saisie repas'!$CK$54</f>
        <v>115</v>
      </c>
      <c r="M294" s="110">
        <f t="shared" si="53"/>
        <v>0</v>
      </c>
      <c r="N294" s="111">
        <f>'Saisie repas'!CL53</f>
        <v>0</v>
      </c>
      <c r="O294" s="111">
        <f>'Saisie repas'!CM53</f>
        <v>0</v>
      </c>
      <c r="P294" s="110">
        <f t="shared" si="51"/>
        <v>0</v>
      </c>
      <c r="Q294" s="111">
        <f>'Saisie repas'!$CN$54</f>
        <v>115</v>
      </c>
      <c r="R294" s="110">
        <f t="shared" si="54"/>
        <v>0</v>
      </c>
      <c r="S294" s="112">
        <f t="shared" si="52"/>
        <v>0</v>
      </c>
    </row>
    <row r="295" spans="1:19" x14ac:dyDescent="0.25">
      <c r="A295" s="106" t="str">
        <f t="shared" si="44"/>
        <v/>
      </c>
      <c r="B295" s="106" t="str">
        <f t="shared" si="45"/>
        <v/>
      </c>
      <c r="C295" s="106" t="str">
        <f t="shared" si="46"/>
        <v/>
      </c>
      <c r="D295" s="106" t="str">
        <f t="shared" si="47"/>
        <v/>
      </c>
      <c r="E295" s="106" t="str">
        <f t="shared" si="48"/>
        <v/>
      </c>
      <c r="F295" s="106" t="str">
        <f>IFERROR(VLOOKUP(13,Tableau2[],8,FALSE),"")</f>
        <v/>
      </c>
      <c r="G295" s="106" t="str">
        <f t="shared" si="49"/>
        <v/>
      </c>
      <c r="H295" s="117" t="str">
        <f>IF(F295="","",Synt_jr_compta!$A$37)</f>
        <v/>
      </c>
      <c r="I295" s="111">
        <f>'Saisie repas'!CI56</f>
        <v>0</v>
      </c>
      <c r="J295" s="111">
        <f>'Saisie repas'!CJ56</f>
        <v>0</v>
      </c>
      <c r="K295" s="110">
        <f t="shared" si="50"/>
        <v>0</v>
      </c>
      <c r="L295" s="111">
        <f>'Saisie repas'!$CK$57</f>
        <v>115</v>
      </c>
      <c r="M295" s="110">
        <f t="shared" si="53"/>
        <v>0</v>
      </c>
      <c r="N295" s="111">
        <f>'Saisie repas'!CL56</f>
        <v>0</v>
      </c>
      <c r="O295" s="111">
        <f>'Saisie repas'!CM56</f>
        <v>0</v>
      </c>
      <c r="P295" s="110">
        <f t="shared" si="51"/>
        <v>0</v>
      </c>
      <c r="Q295" s="111">
        <f>'Saisie repas'!$CN$57</f>
        <v>115</v>
      </c>
      <c r="R295" s="110">
        <f t="shared" si="54"/>
        <v>0</v>
      </c>
      <c r="S295" s="112">
        <f t="shared" si="52"/>
        <v>0</v>
      </c>
    </row>
    <row r="296" spans="1:19" x14ac:dyDescent="0.25">
      <c r="A296" s="106" t="str">
        <f t="shared" si="44"/>
        <v/>
      </c>
      <c r="B296" s="106" t="str">
        <f t="shared" si="45"/>
        <v/>
      </c>
      <c r="C296" s="106" t="str">
        <f t="shared" si="46"/>
        <v/>
      </c>
      <c r="D296" s="106" t="str">
        <f t="shared" si="47"/>
        <v/>
      </c>
      <c r="E296" s="106" t="str">
        <f t="shared" si="48"/>
        <v/>
      </c>
      <c r="F296" s="106" t="str">
        <f>IFERROR(VLOOKUP(13,Tableau2[],8,FALSE),"")</f>
        <v/>
      </c>
      <c r="G296" s="106" t="str">
        <f t="shared" si="49"/>
        <v/>
      </c>
      <c r="H296" s="117" t="str">
        <f>IF(F296="","",Synt_jr_compta!$A$39)</f>
        <v/>
      </c>
      <c r="I296" s="111">
        <f>'Saisie repas'!CI59</f>
        <v>0</v>
      </c>
      <c r="J296" s="111">
        <f>'Saisie repas'!CJ59</f>
        <v>0</v>
      </c>
      <c r="K296" s="110">
        <f t="shared" si="50"/>
        <v>0</v>
      </c>
      <c r="L296" s="111">
        <f>'Saisie repas'!$CK$60</f>
        <v>115</v>
      </c>
      <c r="M296" s="110">
        <f t="shared" si="53"/>
        <v>0</v>
      </c>
      <c r="N296" s="111">
        <f>'Saisie repas'!CL59</f>
        <v>0</v>
      </c>
      <c r="O296" s="111">
        <f>'Saisie repas'!CM59</f>
        <v>0</v>
      </c>
      <c r="P296" s="110">
        <f t="shared" si="51"/>
        <v>0</v>
      </c>
      <c r="Q296" s="111">
        <f>'Saisie repas'!$CN$60</f>
        <v>115</v>
      </c>
      <c r="R296" s="110">
        <f t="shared" si="54"/>
        <v>0</v>
      </c>
      <c r="S296" s="112">
        <f t="shared" si="52"/>
        <v>0</v>
      </c>
    </row>
    <row r="297" spans="1:19" x14ac:dyDescent="0.25">
      <c r="A297" s="106" t="str">
        <f t="shared" si="44"/>
        <v/>
      </c>
      <c r="B297" s="106" t="str">
        <f t="shared" si="45"/>
        <v/>
      </c>
      <c r="C297" s="106" t="str">
        <f t="shared" si="46"/>
        <v/>
      </c>
      <c r="D297" s="106" t="str">
        <f t="shared" si="47"/>
        <v/>
      </c>
      <c r="E297" s="106" t="str">
        <f t="shared" si="48"/>
        <v/>
      </c>
      <c r="F297" s="106" t="str">
        <f>IFERROR(VLOOKUP(13,Tableau2[],8,FALSE),"")</f>
        <v/>
      </c>
      <c r="G297" s="106" t="str">
        <f t="shared" si="49"/>
        <v/>
      </c>
      <c r="H297" s="117" t="str">
        <f>IF(F297="","",Synt_jr_compta!$A$41)</f>
        <v/>
      </c>
      <c r="I297" s="111">
        <f>'Saisie repas'!CI62</f>
        <v>0</v>
      </c>
      <c r="J297" s="111">
        <f>'Saisie repas'!CJ62</f>
        <v>0</v>
      </c>
      <c r="K297" s="110">
        <f t="shared" si="50"/>
        <v>0</v>
      </c>
      <c r="L297" s="111">
        <f>'Saisie repas'!$CK$63</f>
        <v>115</v>
      </c>
      <c r="M297" s="110">
        <f t="shared" si="53"/>
        <v>0</v>
      </c>
      <c r="N297" s="111">
        <f>'Saisie repas'!CL62</f>
        <v>0</v>
      </c>
      <c r="O297" s="111">
        <f>'Saisie repas'!CM62</f>
        <v>0</v>
      </c>
      <c r="P297" s="110">
        <f t="shared" si="51"/>
        <v>0</v>
      </c>
      <c r="Q297" s="111">
        <f>'Saisie repas'!$CN$63</f>
        <v>115</v>
      </c>
      <c r="R297" s="110">
        <f t="shared" si="54"/>
        <v>0</v>
      </c>
      <c r="S297" s="112">
        <f t="shared" si="52"/>
        <v>0</v>
      </c>
    </row>
    <row r="298" spans="1:19" x14ac:dyDescent="0.25">
      <c r="A298" s="106" t="str">
        <f t="shared" si="44"/>
        <v/>
      </c>
      <c r="B298" s="106" t="str">
        <f t="shared" si="45"/>
        <v/>
      </c>
      <c r="C298" s="106" t="str">
        <f t="shared" si="46"/>
        <v/>
      </c>
      <c r="D298" s="106" t="str">
        <f t="shared" si="47"/>
        <v/>
      </c>
      <c r="E298" s="106" t="str">
        <f t="shared" si="48"/>
        <v/>
      </c>
      <c r="F298" s="106" t="str">
        <f>IFERROR(VLOOKUP(13,Tableau2[],8,FALSE),"")</f>
        <v/>
      </c>
      <c r="G298" s="106" t="str">
        <f t="shared" si="49"/>
        <v/>
      </c>
      <c r="H298" s="117" t="str">
        <f>IF(F298="","",Synt_jr_compta!$A$43)</f>
        <v/>
      </c>
      <c r="I298" s="111">
        <f>'Saisie repas'!CI65</f>
        <v>0</v>
      </c>
      <c r="J298" s="111">
        <f>'Saisie repas'!CJ65</f>
        <v>0</v>
      </c>
      <c r="K298" s="110">
        <f t="shared" si="50"/>
        <v>0</v>
      </c>
      <c r="L298" s="111">
        <f>'Saisie repas'!$CK$66</f>
        <v>115</v>
      </c>
      <c r="M298" s="110">
        <f t="shared" si="53"/>
        <v>0</v>
      </c>
      <c r="N298" s="111">
        <f>'Saisie repas'!CL65</f>
        <v>0</v>
      </c>
      <c r="O298" s="111">
        <f>'Saisie repas'!CM65</f>
        <v>0</v>
      </c>
      <c r="P298" s="110">
        <f t="shared" si="51"/>
        <v>0</v>
      </c>
      <c r="Q298" s="111">
        <f>'Saisie repas'!$CN$66</f>
        <v>115</v>
      </c>
      <c r="R298" s="110">
        <f t="shared" si="54"/>
        <v>0</v>
      </c>
      <c r="S298" s="112">
        <f t="shared" si="52"/>
        <v>0</v>
      </c>
    </row>
    <row r="299" spans="1:19" x14ac:dyDescent="0.25">
      <c r="A299" s="106" t="str">
        <f t="shared" si="44"/>
        <v/>
      </c>
      <c r="B299" s="106" t="str">
        <f t="shared" si="45"/>
        <v/>
      </c>
      <c r="C299" s="106" t="str">
        <f t="shared" si="46"/>
        <v/>
      </c>
      <c r="D299" s="106" t="str">
        <f t="shared" si="47"/>
        <v/>
      </c>
      <c r="E299" s="106" t="str">
        <f t="shared" si="48"/>
        <v/>
      </c>
      <c r="F299" s="106" t="str">
        <f>IFERROR(VLOOKUP(13,Tableau2[],8,FALSE),"")</f>
        <v/>
      </c>
      <c r="G299" s="106" t="str">
        <f t="shared" si="49"/>
        <v/>
      </c>
      <c r="H299" s="117" t="str">
        <f>IF(F299="","",Synt_jr_compta!$A$45)</f>
        <v/>
      </c>
      <c r="I299" s="111">
        <f>'Saisie repas'!CI68</f>
        <v>0</v>
      </c>
      <c r="J299" s="111">
        <f>'Saisie repas'!CJ68</f>
        <v>0</v>
      </c>
      <c r="K299" s="110">
        <f t="shared" si="50"/>
        <v>0</v>
      </c>
      <c r="L299" s="111">
        <f>'Saisie repas'!$CK$69</f>
        <v>115</v>
      </c>
      <c r="M299" s="110">
        <f t="shared" si="53"/>
        <v>0</v>
      </c>
      <c r="N299" s="111">
        <f>'Saisie repas'!CL68</f>
        <v>0</v>
      </c>
      <c r="O299" s="111">
        <f>'Saisie repas'!CM68</f>
        <v>0</v>
      </c>
      <c r="P299" s="110">
        <f t="shared" si="51"/>
        <v>0</v>
      </c>
      <c r="Q299" s="111">
        <f>'Saisie repas'!$CN$69</f>
        <v>115</v>
      </c>
      <c r="R299" s="110">
        <f t="shared" si="54"/>
        <v>0</v>
      </c>
      <c r="S299" s="112">
        <f t="shared" si="52"/>
        <v>0</v>
      </c>
    </row>
    <row r="300" spans="1:19" x14ac:dyDescent="0.25">
      <c r="A300" s="106" t="str">
        <f t="shared" si="44"/>
        <v/>
      </c>
      <c r="B300" s="106" t="str">
        <f t="shared" si="45"/>
        <v/>
      </c>
      <c r="C300" s="106" t="str">
        <f t="shared" si="46"/>
        <v/>
      </c>
      <c r="D300" s="106" t="str">
        <f t="shared" si="47"/>
        <v/>
      </c>
      <c r="E300" s="106" t="str">
        <f t="shared" si="48"/>
        <v/>
      </c>
      <c r="F300" s="106" t="str">
        <f>IFERROR(VLOOKUP(13,Tableau2[],8,FALSE),"")</f>
        <v/>
      </c>
      <c r="G300" s="106" t="str">
        <f t="shared" si="49"/>
        <v/>
      </c>
      <c r="H300" s="117" t="str">
        <f>IF(F300="","",Synt_jr_compta!$A$47)</f>
        <v/>
      </c>
      <c r="I300" s="111">
        <f>'Saisie repas'!CI71</f>
        <v>0</v>
      </c>
      <c r="J300" s="111">
        <f>'Saisie repas'!CJ71</f>
        <v>0</v>
      </c>
      <c r="K300" s="110">
        <f t="shared" si="50"/>
        <v>0</v>
      </c>
      <c r="L300" s="111">
        <f>'Saisie repas'!$CK$72</f>
        <v>115</v>
      </c>
      <c r="M300" s="110">
        <f t="shared" si="53"/>
        <v>0</v>
      </c>
      <c r="N300" s="111">
        <f>'Saisie repas'!CL71</f>
        <v>0</v>
      </c>
      <c r="O300" s="111">
        <f>'Saisie repas'!CM71</f>
        <v>0</v>
      </c>
      <c r="P300" s="110">
        <f t="shared" si="51"/>
        <v>0</v>
      </c>
      <c r="Q300" s="111">
        <f>'Saisie repas'!$CN$72</f>
        <v>115</v>
      </c>
      <c r="R300" s="110">
        <f t="shared" si="54"/>
        <v>0</v>
      </c>
      <c r="S300" s="112">
        <f t="shared" si="52"/>
        <v>0</v>
      </c>
    </row>
    <row r="301" spans="1:19" x14ac:dyDescent="0.25">
      <c r="A301" s="106" t="str">
        <f t="shared" si="44"/>
        <v/>
      </c>
      <c r="B301" s="106" t="str">
        <f t="shared" si="45"/>
        <v/>
      </c>
      <c r="C301" s="106" t="str">
        <f t="shared" si="46"/>
        <v/>
      </c>
      <c r="D301" s="106" t="str">
        <f t="shared" si="47"/>
        <v/>
      </c>
      <c r="E301" s="106" t="str">
        <f t="shared" si="48"/>
        <v/>
      </c>
      <c r="F301" s="106" t="str">
        <f>IFERROR(VLOOKUP(13,Tableau2[],8,FALSE),"")</f>
        <v/>
      </c>
      <c r="G301" s="106" t="str">
        <f t="shared" si="49"/>
        <v/>
      </c>
      <c r="H301" s="117" t="str">
        <f>IF(F301="","",Synt_jr_compta!$A$49)</f>
        <v/>
      </c>
      <c r="I301" s="111">
        <f>'Saisie repas'!CI74</f>
        <v>0</v>
      </c>
      <c r="J301" s="111">
        <f>'Saisie repas'!CJ74</f>
        <v>0</v>
      </c>
      <c r="K301" s="110">
        <f t="shared" si="50"/>
        <v>0</v>
      </c>
      <c r="L301" s="111">
        <f>'Saisie repas'!$CK$75</f>
        <v>115</v>
      </c>
      <c r="M301" s="110">
        <f t="shared" si="53"/>
        <v>0</v>
      </c>
      <c r="N301" s="111">
        <f>'Saisie repas'!CL74</f>
        <v>0</v>
      </c>
      <c r="O301" s="111">
        <f>'Saisie repas'!CM74</f>
        <v>0</v>
      </c>
      <c r="P301" s="110">
        <f t="shared" si="51"/>
        <v>0</v>
      </c>
      <c r="Q301" s="111">
        <f>'Saisie repas'!$CN$75</f>
        <v>115</v>
      </c>
      <c r="R301" s="110">
        <f t="shared" si="54"/>
        <v>0</v>
      </c>
      <c r="S301" s="112">
        <f t="shared" si="52"/>
        <v>0</v>
      </c>
    </row>
    <row r="302" spans="1:19" x14ac:dyDescent="0.25">
      <c r="A302" s="106" t="str">
        <f t="shared" si="44"/>
        <v/>
      </c>
      <c r="B302" s="106" t="str">
        <f t="shared" si="45"/>
        <v/>
      </c>
      <c r="C302" s="106" t="str">
        <f t="shared" si="46"/>
        <v/>
      </c>
      <c r="D302" s="106" t="str">
        <f t="shared" si="47"/>
        <v/>
      </c>
      <c r="E302" s="106" t="str">
        <f t="shared" si="48"/>
        <v/>
      </c>
      <c r="F302" s="106" t="str">
        <f>IFERROR(VLOOKUP(14,Tableau2[],8,FALSE),"")</f>
        <v/>
      </c>
      <c r="G302" s="106" t="str">
        <f t="shared" si="49"/>
        <v/>
      </c>
      <c r="H302" s="117" t="str">
        <f>IF(F302="","",Synt_jr_compta!$A$5)</f>
        <v/>
      </c>
      <c r="I302" s="111">
        <f>'Saisie repas'!CP8</f>
        <v>0</v>
      </c>
      <c r="J302" s="111">
        <f>'Saisie repas'!CQ8</f>
        <v>0</v>
      </c>
      <c r="K302" s="110">
        <f t="shared" si="50"/>
        <v>0</v>
      </c>
      <c r="L302" s="111">
        <f>'Saisie repas'!$CR$9</f>
        <v>115</v>
      </c>
      <c r="M302" s="110">
        <f t="shared" si="53"/>
        <v>0</v>
      </c>
      <c r="N302" s="111">
        <f>'Saisie repas'!CS8</f>
        <v>0</v>
      </c>
      <c r="O302" s="111">
        <f>'Saisie repas'!CT8</f>
        <v>0</v>
      </c>
      <c r="P302" s="110">
        <f t="shared" si="51"/>
        <v>0</v>
      </c>
      <c r="Q302" s="111">
        <f>'Saisie repas'!$CU$9</f>
        <v>115</v>
      </c>
      <c r="R302" s="110">
        <f t="shared" si="54"/>
        <v>0</v>
      </c>
      <c r="S302" s="112">
        <f t="shared" si="52"/>
        <v>0</v>
      </c>
    </row>
    <row r="303" spans="1:19" x14ac:dyDescent="0.25">
      <c r="A303" s="106" t="str">
        <f t="shared" si="44"/>
        <v/>
      </c>
      <c r="B303" s="106" t="str">
        <f t="shared" si="45"/>
        <v/>
      </c>
      <c r="C303" s="106" t="str">
        <f t="shared" si="46"/>
        <v/>
      </c>
      <c r="D303" s="106" t="str">
        <f t="shared" si="47"/>
        <v/>
      </c>
      <c r="E303" s="106" t="str">
        <f t="shared" si="48"/>
        <v/>
      </c>
      <c r="F303" s="106" t="str">
        <f>IFERROR(VLOOKUP(14,Tableau2[],8,FALSE),"")</f>
        <v/>
      </c>
      <c r="G303" s="106" t="str">
        <f t="shared" si="49"/>
        <v/>
      </c>
      <c r="H303" s="117" t="str">
        <f>IF(F303="","",Synt_jr_compta!$A$7)</f>
        <v/>
      </c>
      <c r="I303" s="111">
        <f>'Saisie repas'!CP11</f>
        <v>0</v>
      </c>
      <c r="J303" s="111">
        <f>'Saisie repas'!CQ11</f>
        <v>0</v>
      </c>
      <c r="K303" s="110">
        <f t="shared" si="50"/>
        <v>0</v>
      </c>
      <c r="L303" s="111">
        <f>'Saisie repas'!$CR$12</f>
        <v>115</v>
      </c>
      <c r="M303" s="110">
        <f t="shared" si="53"/>
        <v>0</v>
      </c>
      <c r="N303" s="111">
        <f>'Saisie repas'!CS11</f>
        <v>0</v>
      </c>
      <c r="O303" s="111">
        <f>'Saisie repas'!CT11</f>
        <v>0</v>
      </c>
      <c r="P303" s="110">
        <f t="shared" si="51"/>
        <v>0</v>
      </c>
      <c r="Q303" s="111">
        <f>'Saisie repas'!$CU$12</f>
        <v>115</v>
      </c>
      <c r="R303" s="110">
        <f t="shared" si="54"/>
        <v>0</v>
      </c>
      <c r="S303" s="112">
        <f t="shared" si="52"/>
        <v>0</v>
      </c>
    </row>
    <row r="304" spans="1:19" x14ac:dyDescent="0.25">
      <c r="A304" s="106" t="str">
        <f t="shared" si="44"/>
        <v/>
      </c>
      <c r="B304" s="106" t="str">
        <f t="shared" si="45"/>
        <v/>
      </c>
      <c r="C304" s="106" t="str">
        <f t="shared" si="46"/>
        <v/>
      </c>
      <c r="D304" s="106" t="str">
        <f t="shared" si="47"/>
        <v/>
      </c>
      <c r="E304" s="106" t="str">
        <f t="shared" si="48"/>
        <v/>
      </c>
      <c r="F304" s="106" t="str">
        <f>IFERROR(VLOOKUP(14,Tableau2[],8,FALSE),"")</f>
        <v/>
      </c>
      <c r="G304" s="106" t="str">
        <f t="shared" si="49"/>
        <v/>
      </c>
      <c r="H304" s="117" t="str">
        <f>IF(F304="","",Synt_jr_compta!$A$9)</f>
        <v/>
      </c>
      <c r="I304" s="111">
        <f>'Saisie repas'!CP14</f>
        <v>0</v>
      </c>
      <c r="J304" s="111">
        <f>'Saisie repas'!CQ14</f>
        <v>0</v>
      </c>
      <c r="K304" s="110">
        <f t="shared" si="50"/>
        <v>0</v>
      </c>
      <c r="L304" s="111">
        <f>'Saisie repas'!$CR$15</f>
        <v>115</v>
      </c>
      <c r="M304" s="110">
        <f t="shared" si="53"/>
        <v>0</v>
      </c>
      <c r="N304" s="111">
        <f>'Saisie repas'!CS14</f>
        <v>0</v>
      </c>
      <c r="O304" s="111">
        <f>'Saisie repas'!CT14</f>
        <v>0</v>
      </c>
      <c r="P304" s="110">
        <f t="shared" si="51"/>
        <v>0</v>
      </c>
      <c r="Q304" s="111">
        <f>'Saisie repas'!$CU$15</f>
        <v>115</v>
      </c>
      <c r="R304" s="110">
        <f t="shared" si="54"/>
        <v>0</v>
      </c>
      <c r="S304" s="112">
        <f t="shared" si="52"/>
        <v>0</v>
      </c>
    </row>
    <row r="305" spans="1:19" x14ac:dyDescent="0.25">
      <c r="A305" s="106" t="str">
        <f t="shared" si="44"/>
        <v/>
      </c>
      <c r="B305" s="106" t="str">
        <f t="shared" si="45"/>
        <v/>
      </c>
      <c r="C305" s="106" t="str">
        <f t="shared" si="46"/>
        <v/>
      </c>
      <c r="D305" s="106" t="str">
        <f t="shared" si="47"/>
        <v/>
      </c>
      <c r="E305" s="106" t="str">
        <f t="shared" si="48"/>
        <v/>
      </c>
      <c r="F305" s="106" t="str">
        <f>IFERROR(VLOOKUP(14,Tableau2[],8,FALSE),"")</f>
        <v/>
      </c>
      <c r="G305" s="106" t="str">
        <f t="shared" si="49"/>
        <v/>
      </c>
      <c r="H305" s="117" t="str">
        <f>IF(F305="","",Synt_jr_compta!$A$11)</f>
        <v/>
      </c>
      <c r="I305" s="111">
        <f>'Saisie repas'!CP17</f>
        <v>0</v>
      </c>
      <c r="J305" s="111">
        <f>'Saisie repas'!CQ17</f>
        <v>0</v>
      </c>
      <c r="K305" s="110">
        <f t="shared" si="50"/>
        <v>0</v>
      </c>
      <c r="L305" s="111">
        <f>'Saisie repas'!$CR$18</f>
        <v>115</v>
      </c>
      <c r="M305" s="110">
        <f t="shared" si="53"/>
        <v>0</v>
      </c>
      <c r="N305" s="111">
        <f>'Saisie repas'!CS17</f>
        <v>0</v>
      </c>
      <c r="O305" s="111">
        <f>'Saisie repas'!CT17</f>
        <v>0</v>
      </c>
      <c r="P305" s="110">
        <f t="shared" si="51"/>
        <v>0</v>
      </c>
      <c r="Q305" s="111">
        <f>'Saisie repas'!$CU$18</f>
        <v>115</v>
      </c>
      <c r="R305" s="110">
        <f t="shared" si="54"/>
        <v>0</v>
      </c>
      <c r="S305" s="112">
        <f t="shared" si="52"/>
        <v>0</v>
      </c>
    </row>
    <row r="306" spans="1:19" x14ac:dyDescent="0.25">
      <c r="A306" s="106" t="str">
        <f t="shared" si="44"/>
        <v/>
      </c>
      <c r="B306" s="106" t="str">
        <f t="shared" si="45"/>
        <v/>
      </c>
      <c r="C306" s="106" t="str">
        <f t="shared" si="46"/>
        <v/>
      </c>
      <c r="D306" s="106" t="str">
        <f t="shared" si="47"/>
        <v/>
      </c>
      <c r="E306" s="106" t="str">
        <f t="shared" si="48"/>
        <v/>
      </c>
      <c r="F306" s="106" t="str">
        <f>IFERROR(VLOOKUP(14,Tableau2[],8,FALSE),"")</f>
        <v/>
      </c>
      <c r="G306" s="106" t="str">
        <f t="shared" si="49"/>
        <v/>
      </c>
      <c r="H306" s="117" t="str">
        <f>IF(F306="","",Synt_jr_compta!$A$13)</f>
        <v/>
      </c>
      <c r="I306" s="111">
        <f>'Saisie repas'!CP20</f>
        <v>0</v>
      </c>
      <c r="J306" s="111">
        <f>'Saisie repas'!CQ20</f>
        <v>0</v>
      </c>
      <c r="K306" s="110">
        <f t="shared" si="50"/>
        <v>0</v>
      </c>
      <c r="L306" s="111">
        <f>'Saisie repas'!$CR$21</f>
        <v>115</v>
      </c>
      <c r="M306" s="110">
        <f t="shared" si="53"/>
        <v>0</v>
      </c>
      <c r="N306" s="111">
        <f>'Saisie repas'!CS20</f>
        <v>0</v>
      </c>
      <c r="O306" s="111">
        <f>'Saisie repas'!CT20</f>
        <v>0</v>
      </c>
      <c r="P306" s="110">
        <f t="shared" si="51"/>
        <v>0</v>
      </c>
      <c r="Q306" s="111">
        <f>'Saisie repas'!$CU$21</f>
        <v>115</v>
      </c>
      <c r="R306" s="110">
        <f t="shared" si="54"/>
        <v>0</v>
      </c>
      <c r="S306" s="112">
        <f t="shared" si="52"/>
        <v>0</v>
      </c>
    </row>
    <row r="307" spans="1:19" x14ac:dyDescent="0.25">
      <c r="A307" s="106" t="str">
        <f t="shared" si="44"/>
        <v/>
      </c>
      <c r="B307" s="106" t="str">
        <f t="shared" si="45"/>
        <v/>
      </c>
      <c r="C307" s="106" t="str">
        <f t="shared" si="46"/>
        <v/>
      </c>
      <c r="D307" s="106" t="str">
        <f t="shared" si="47"/>
        <v/>
      </c>
      <c r="E307" s="106" t="str">
        <f t="shared" si="48"/>
        <v/>
      </c>
      <c r="F307" s="106" t="str">
        <f>IFERROR(VLOOKUP(14,Tableau2[],8,FALSE),"")</f>
        <v/>
      </c>
      <c r="G307" s="106" t="str">
        <f t="shared" si="49"/>
        <v/>
      </c>
      <c r="H307" s="117" t="str">
        <f>IF(F307="","",Synt_jr_compta!$A$15)</f>
        <v/>
      </c>
      <c r="I307" s="111">
        <f>'Saisie repas'!CP23</f>
        <v>0</v>
      </c>
      <c r="J307" s="111">
        <f>'Saisie repas'!CQ23</f>
        <v>0</v>
      </c>
      <c r="K307" s="110">
        <f t="shared" si="50"/>
        <v>0</v>
      </c>
      <c r="L307" s="111">
        <f>'Saisie repas'!$CR$24</f>
        <v>115</v>
      </c>
      <c r="M307" s="110">
        <f t="shared" si="53"/>
        <v>0</v>
      </c>
      <c r="N307" s="111">
        <f>'Saisie repas'!CS23</f>
        <v>0</v>
      </c>
      <c r="O307" s="111">
        <f>'Saisie repas'!CT23</f>
        <v>0</v>
      </c>
      <c r="P307" s="110">
        <f t="shared" si="51"/>
        <v>0</v>
      </c>
      <c r="Q307" s="111">
        <f>'Saisie repas'!$CU$24</f>
        <v>115</v>
      </c>
      <c r="R307" s="110">
        <f t="shared" si="54"/>
        <v>0</v>
      </c>
      <c r="S307" s="112">
        <f t="shared" si="52"/>
        <v>0</v>
      </c>
    </row>
    <row r="308" spans="1:19" x14ac:dyDescent="0.25">
      <c r="A308" s="106" t="str">
        <f t="shared" si="44"/>
        <v/>
      </c>
      <c r="B308" s="106" t="str">
        <f t="shared" si="45"/>
        <v/>
      </c>
      <c r="C308" s="106" t="str">
        <f t="shared" si="46"/>
        <v/>
      </c>
      <c r="D308" s="106" t="str">
        <f t="shared" si="47"/>
        <v/>
      </c>
      <c r="E308" s="106" t="str">
        <f t="shared" si="48"/>
        <v/>
      </c>
      <c r="F308" s="106" t="str">
        <f>IFERROR(VLOOKUP(14,Tableau2[],8,FALSE),"")</f>
        <v/>
      </c>
      <c r="G308" s="106" t="str">
        <f t="shared" si="49"/>
        <v/>
      </c>
      <c r="H308" s="117" t="str">
        <f>IF(F308="","",Synt_jr_compta!$A$17)</f>
        <v/>
      </c>
      <c r="I308" s="111">
        <f>'Saisie repas'!CP26</f>
        <v>0</v>
      </c>
      <c r="J308" s="111">
        <f>'Saisie repas'!CQ26</f>
        <v>0</v>
      </c>
      <c r="K308" s="110">
        <f t="shared" si="50"/>
        <v>0</v>
      </c>
      <c r="L308" s="111">
        <f>'Saisie repas'!$CR$27</f>
        <v>115</v>
      </c>
      <c r="M308" s="110">
        <f t="shared" si="53"/>
        <v>0</v>
      </c>
      <c r="N308" s="111">
        <f>'Saisie repas'!CS26</f>
        <v>0</v>
      </c>
      <c r="O308" s="111">
        <f>'Saisie repas'!CT26</f>
        <v>0</v>
      </c>
      <c r="P308" s="110">
        <f t="shared" si="51"/>
        <v>0</v>
      </c>
      <c r="Q308" s="111">
        <f>'Saisie repas'!$CU$27</f>
        <v>115</v>
      </c>
      <c r="R308" s="110">
        <f t="shared" si="54"/>
        <v>0</v>
      </c>
      <c r="S308" s="112">
        <f t="shared" si="52"/>
        <v>0</v>
      </c>
    </row>
    <row r="309" spans="1:19" x14ac:dyDescent="0.25">
      <c r="A309" s="106" t="str">
        <f t="shared" si="44"/>
        <v/>
      </c>
      <c r="B309" s="106" t="str">
        <f t="shared" si="45"/>
        <v/>
      </c>
      <c r="C309" s="106" t="str">
        <f t="shared" si="46"/>
        <v/>
      </c>
      <c r="D309" s="106" t="str">
        <f t="shared" si="47"/>
        <v/>
      </c>
      <c r="E309" s="106" t="str">
        <f t="shared" si="48"/>
        <v/>
      </c>
      <c r="F309" s="106" t="str">
        <f>IFERROR(VLOOKUP(14,Tableau2[],8,FALSE),"")</f>
        <v/>
      </c>
      <c r="G309" s="106" t="str">
        <f t="shared" si="49"/>
        <v/>
      </c>
      <c r="H309" s="117" t="str">
        <f>IF(F309="","",Synt_jr_compta!$A$19)</f>
        <v/>
      </c>
      <c r="I309" s="111">
        <f>'Saisie repas'!CP29</f>
        <v>0</v>
      </c>
      <c r="J309" s="111">
        <f>'Saisie repas'!CQ29</f>
        <v>0</v>
      </c>
      <c r="K309" s="110">
        <f t="shared" si="50"/>
        <v>0</v>
      </c>
      <c r="L309" s="111">
        <f>'Saisie repas'!$CR$30</f>
        <v>115</v>
      </c>
      <c r="M309" s="110">
        <f t="shared" si="53"/>
        <v>0</v>
      </c>
      <c r="N309" s="111">
        <f>'Saisie repas'!CS29</f>
        <v>0</v>
      </c>
      <c r="O309" s="111">
        <f>'Saisie repas'!CT29</f>
        <v>0</v>
      </c>
      <c r="P309" s="110">
        <f t="shared" si="51"/>
        <v>0</v>
      </c>
      <c r="Q309" s="111">
        <f>'Saisie repas'!$CU$30</f>
        <v>115</v>
      </c>
      <c r="R309" s="110">
        <f t="shared" si="54"/>
        <v>0</v>
      </c>
      <c r="S309" s="112">
        <f t="shared" si="52"/>
        <v>0</v>
      </c>
    </row>
    <row r="310" spans="1:19" x14ac:dyDescent="0.25">
      <c r="A310" s="106" t="str">
        <f t="shared" si="44"/>
        <v/>
      </c>
      <c r="B310" s="106" t="str">
        <f t="shared" si="45"/>
        <v/>
      </c>
      <c r="C310" s="106" t="str">
        <f t="shared" si="46"/>
        <v/>
      </c>
      <c r="D310" s="106" t="str">
        <f t="shared" si="47"/>
        <v/>
      </c>
      <c r="E310" s="106" t="str">
        <f t="shared" si="48"/>
        <v/>
      </c>
      <c r="F310" s="106" t="str">
        <f>IFERROR(VLOOKUP(14,Tableau2[],8,FALSE),"")</f>
        <v/>
      </c>
      <c r="G310" s="106" t="str">
        <f t="shared" si="49"/>
        <v/>
      </c>
      <c r="H310" s="117" t="str">
        <f>IF(F310="","",Synt_jr_compta!$A$21)</f>
        <v/>
      </c>
      <c r="I310" s="111">
        <f>'Saisie repas'!CP32</f>
        <v>0</v>
      </c>
      <c r="J310" s="111">
        <f>'Saisie repas'!CQ32</f>
        <v>0</v>
      </c>
      <c r="K310" s="110">
        <f t="shared" si="50"/>
        <v>0</v>
      </c>
      <c r="L310" s="111">
        <f>'Saisie repas'!$CR$33</f>
        <v>115</v>
      </c>
      <c r="M310" s="110">
        <f t="shared" si="53"/>
        <v>0</v>
      </c>
      <c r="N310" s="111">
        <f>'Saisie repas'!CS32</f>
        <v>0</v>
      </c>
      <c r="O310" s="111">
        <f>'Saisie repas'!CT32</f>
        <v>0</v>
      </c>
      <c r="P310" s="110">
        <f t="shared" si="51"/>
        <v>0</v>
      </c>
      <c r="Q310" s="111">
        <f>'Saisie repas'!$CU$33</f>
        <v>115</v>
      </c>
      <c r="R310" s="110">
        <f t="shared" si="54"/>
        <v>0</v>
      </c>
      <c r="S310" s="112">
        <f t="shared" si="52"/>
        <v>0</v>
      </c>
    </row>
    <row r="311" spans="1:19" x14ac:dyDescent="0.25">
      <c r="A311" s="106" t="str">
        <f t="shared" si="44"/>
        <v/>
      </c>
      <c r="B311" s="106" t="str">
        <f t="shared" si="45"/>
        <v/>
      </c>
      <c r="C311" s="106" t="str">
        <f t="shared" si="46"/>
        <v/>
      </c>
      <c r="D311" s="106" t="str">
        <f t="shared" si="47"/>
        <v/>
      </c>
      <c r="E311" s="106" t="str">
        <f t="shared" si="48"/>
        <v/>
      </c>
      <c r="F311" s="106" t="str">
        <f>IFERROR(VLOOKUP(14,Tableau2[],8,FALSE),"")</f>
        <v/>
      </c>
      <c r="G311" s="106" t="str">
        <f t="shared" si="49"/>
        <v/>
      </c>
      <c r="H311" s="117" t="str">
        <f>IF(F311="","",Synt_jr_compta!$A$23)</f>
        <v/>
      </c>
      <c r="I311" s="111">
        <f>'Saisie repas'!CP35</f>
        <v>0</v>
      </c>
      <c r="J311" s="111">
        <f>'Saisie repas'!CQ35</f>
        <v>0</v>
      </c>
      <c r="K311" s="110">
        <f t="shared" si="50"/>
        <v>0</v>
      </c>
      <c r="L311" s="111">
        <f>'Saisie repas'!$CR$36</f>
        <v>115</v>
      </c>
      <c r="M311" s="110">
        <f t="shared" si="53"/>
        <v>0</v>
      </c>
      <c r="N311" s="111">
        <f>'Saisie repas'!CS35</f>
        <v>0</v>
      </c>
      <c r="O311" s="111">
        <f>'Saisie repas'!CT35</f>
        <v>0</v>
      </c>
      <c r="P311" s="110">
        <f t="shared" si="51"/>
        <v>0</v>
      </c>
      <c r="Q311" s="111">
        <f>'Saisie repas'!$CU$36</f>
        <v>115</v>
      </c>
      <c r="R311" s="110">
        <f t="shared" si="54"/>
        <v>0</v>
      </c>
      <c r="S311" s="112">
        <f t="shared" si="52"/>
        <v>0</v>
      </c>
    </row>
    <row r="312" spans="1:19" x14ac:dyDescent="0.25">
      <c r="A312" s="106" t="str">
        <f t="shared" si="44"/>
        <v/>
      </c>
      <c r="B312" s="106" t="str">
        <f t="shared" si="45"/>
        <v/>
      </c>
      <c r="C312" s="106" t="str">
        <f t="shared" si="46"/>
        <v/>
      </c>
      <c r="D312" s="106" t="str">
        <f t="shared" si="47"/>
        <v/>
      </c>
      <c r="E312" s="106" t="str">
        <f t="shared" si="48"/>
        <v/>
      </c>
      <c r="F312" s="106" t="str">
        <f>IFERROR(VLOOKUP(14,Tableau2[],8,FALSE),"")</f>
        <v/>
      </c>
      <c r="G312" s="106" t="str">
        <f t="shared" si="49"/>
        <v/>
      </c>
      <c r="H312" s="117" t="str">
        <f>IF(F312="","",Synt_jr_compta!$A$25)</f>
        <v/>
      </c>
      <c r="I312" s="111">
        <f>'Saisie repas'!CP38</f>
        <v>0</v>
      </c>
      <c r="J312" s="111">
        <f>'Saisie repas'!CQ38</f>
        <v>0</v>
      </c>
      <c r="K312" s="110">
        <f t="shared" si="50"/>
        <v>0</v>
      </c>
      <c r="L312" s="111">
        <f>'Saisie repas'!$CR$39</f>
        <v>115</v>
      </c>
      <c r="M312" s="110">
        <f t="shared" si="53"/>
        <v>0</v>
      </c>
      <c r="N312" s="111">
        <f>'Saisie repas'!CS38</f>
        <v>0</v>
      </c>
      <c r="O312" s="111">
        <f>'Saisie repas'!CT38</f>
        <v>0</v>
      </c>
      <c r="P312" s="110">
        <f t="shared" si="51"/>
        <v>0</v>
      </c>
      <c r="Q312" s="111">
        <f>'Saisie repas'!$CU$39</f>
        <v>115</v>
      </c>
      <c r="R312" s="110">
        <f t="shared" si="54"/>
        <v>0</v>
      </c>
      <c r="S312" s="112">
        <f t="shared" si="52"/>
        <v>0</v>
      </c>
    </row>
    <row r="313" spans="1:19" x14ac:dyDescent="0.25">
      <c r="A313" s="106" t="str">
        <f t="shared" si="44"/>
        <v/>
      </c>
      <c r="B313" s="106" t="str">
        <f t="shared" si="45"/>
        <v/>
      </c>
      <c r="C313" s="106" t="str">
        <f t="shared" si="46"/>
        <v/>
      </c>
      <c r="D313" s="106" t="str">
        <f t="shared" si="47"/>
        <v/>
      </c>
      <c r="E313" s="106" t="str">
        <f t="shared" si="48"/>
        <v/>
      </c>
      <c r="F313" s="106" t="str">
        <f>IFERROR(VLOOKUP(14,Tableau2[],8,FALSE),"")</f>
        <v/>
      </c>
      <c r="G313" s="106" t="str">
        <f t="shared" si="49"/>
        <v/>
      </c>
      <c r="H313" s="117" t="str">
        <f>IF(F313="","",Synt_jr_compta!$A$27)</f>
        <v/>
      </c>
      <c r="I313" s="111">
        <f>'Saisie repas'!CP41</f>
        <v>0</v>
      </c>
      <c r="J313" s="111">
        <f>'Saisie repas'!CQ41</f>
        <v>0</v>
      </c>
      <c r="K313" s="110">
        <f t="shared" si="50"/>
        <v>0</v>
      </c>
      <c r="L313" s="111">
        <f>'Saisie repas'!$CR$42</f>
        <v>115</v>
      </c>
      <c r="M313" s="110">
        <f t="shared" si="53"/>
        <v>0</v>
      </c>
      <c r="N313" s="111">
        <f>'Saisie repas'!CS41</f>
        <v>0</v>
      </c>
      <c r="O313" s="111">
        <f>'Saisie repas'!CT41</f>
        <v>0</v>
      </c>
      <c r="P313" s="110">
        <f t="shared" si="51"/>
        <v>0</v>
      </c>
      <c r="Q313" s="111">
        <f>'Saisie repas'!$CU$42</f>
        <v>115</v>
      </c>
      <c r="R313" s="110">
        <f t="shared" si="54"/>
        <v>0</v>
      </c>
      <c r="S313" s="112">
        <f t="shared" si="52"/>
        <v>0</v>
      </c>
    </row>
    <row r="314" spans="1:19" x14ac:dyDescent="0.25">
      <c r="A314" s="106" t="str">
        <f t="shared" si="44"/>
        <v/>
      </c>
      <c r="B314" s="106" t="str">
        <f t="shared" si="45"/>
        <v/>
      </c>
      <c r="C314" s="106" t="str">
        <f t="shared" si="46"/>
        <v/>
      </c>
      <c r="D314" s="106" t="str">
        <f t="shared" si="47"/>
        <v/>
      </c>
      <c r="E314" s="106" t="str">
        <f t="shared" si="48"/>
        <v/>
      </c>
      <c r="F314" s="106" t="str">
        <f>IFERROR(VLOOKUP(14,Tableau2[],8,FALSE),"")</f>
        <v/>
      </c>
      <c r="G314" s="106" t="str">
        <f t="shared" si="49"/>
        <v/>
      </c>
      <c r="H314" s="117" t="str">
        <f>IF(F314="","",Synt_jr_compta!$A$29)</f>
        <v/>
      </c>
      <c r="I314" s="111">
        <f>'Saisie repas'!CP44</f>
        <v>0</v>
      </c>
      <c r="J314" s="111">
        <f>'Saisie repas'!CQ44</f>
        <v>0</v>
      </c>
      <c r="K314" s="110">
        <f t="shared" si="50"/>
        <v>0</v>
      </c>
      <c r="L314" s="111">
        <f>'Saisie repas'!$CR$45</f>
        <v>115</v>
      </c>
      <c r="M314" s="110">
        <f t="shared" si="53"/>
        <v>0</v>
      </c>
      <c r="N314" s="111">
        <f>'Saisie repas'!CS44</f>
        <v>0</v>
      </c>
      <c r="O314" s="111">
        <f>'Saisie repas'!CT44</f>
        <v>0</v>
      </c>
      <c r="P314" s="110">
        <f t="shared" si="51"/>
        <v>0</v>
      </c>
      <c r="Q314" s="111">
        <f>'Saisie repas'!$CU$45</f>
        <v>115</v>
      </c>
      <c r="R314" s="110">
        <f t="shared" si="54"/>
        <v>0</v>
      </c>
      <c r="S314" s="112">
        <f t="shared" si="52"/>
        <v>0</v>
      </c>
    </row>
    <row r="315" spans="1:19" x14ac:dyDescent="0.25">
      <c r="A315" s="106" t="str">
        <f t="shared" si="44"/>
        <v/>
      </c>
      <c r="B315" s="106" t="str">
        <f t="shared" si="45"/>
        <v/>
      </c>
      <c r="C315" s="106" t="str">
        <f t="shared" si="46"/>
        <v/>
      </c>
      <c r="D315" s="106" t="str">
        <f t="shared" si="47"/>
        <v/>
      </c>
      <c r="E315" s="106" t="str">
        <f t="shared" si="48"/>
        <v/>
      </c>
      <c r="F315" s="106" t="str">
        <f>IFERROR(VLOOKUP(14,Tableau2[],8,FALSE),"")</f>
        <v/>
      </c>
      <c r="G315" s="106" t="str">
        <f t="shared" si="49"/>
        <v/>
      </c>
      <c r="H315" s="117" t="str">
        <f>IF(F315="","",Synt_jr_compta!$A$31)</f>
        <v/>
      </c>
      <c r="I315" s="111">
        <f>'Saisie repas'!CP47</f>
        <v>0</v>
      </c>
      <c r="J315" s="111">
        <f>'Saisie repas'!CQ47</f>
        <v>0</v>
      </c>
      <c r="K315" s="110">
        <f t="shared" si="50"/>
        <v>0</v>
      </c>
      <c r="L315" s="111">
        <f>'Saisie repas'!$CR$48</f>
        <v>115</v>
      </c>
      <c r="M315" s="110">
        <f t="shared" si="53"/>
        <v>0</v>
      </c>
      <c r="N315" s="111">
        <f>'Saisie repas'!CS47</f>
        <v>0</v>
      </c>
      <c r="O315" s="111">
        <f>'Saisie repas'!CT47</f>
        <v>0</v>
      </c>
      <c r="P315" s="110">
        <f t="shared" si="51"/>
        <v>0</v>
      </c>
      <c r="Q315" s="111">
        <f>'Saisie repas'!$CU$48</f>
        <v>115</v>
      </c>
      <c r="R315" s="110">
        <f t="shared" si="54"/>
        <v>0</v>
      </c>
      <c r="S315" s="112">
        <f t="shared" si="52"/>
        <v>0</v>
      </c>
    </row>
    <row r="316" spans="1:19" x14ac:dyDescent="0.25">
      <c r="A316" s="106" t="str">
        <f t="shared" si="44"/>
        <v/>
      </c>
      <c r="B316" s="106" t="str">
        <f t="shared" si="45"/>
        <v/>
      </c>
      <c r="C316" s="106" t="str">
        <f t="shared" si="46"/>
        <v/>
      </c>
      <c r="D316" s="106" t="str">
        <f t="shared" si="47"/>
        <v/>
      </c>
      <c r="E316" s="106" t="str">
        <f t="shared" si="48"/>
        <v/>
      </c>
      <c r="F316" s="106" t="str">
        <f>IFERROR(VLOOKUP(14,Tableau2[],8,FALSE),"")</f>
        <v/>
      </c>
      <c r="G316" s="106" t="str">
        <f t="shared" si="49"/>
        <v/>
      </c>
      <c r="H316" s="117" t="str">
        <f>IF(F316="","",Synt_jr_compta!$A$33)</f>
        <v/>
      </c>
      <c r="I316" s="111">
        <f>'Saisie repas'!CP50</f>
        <v>0</v>
      </c>
      <c r="J316" s="111">
        <f>'Saisie repas'!CQ50</f>
        <v>0</v>
      </c>
      <c r="K316" s="110">
        <f t="shared" si="50"/>
        <v>0</v>
      </c>
      <c r="L316" s="111">
        <f>'Saisie repas'!$CR$51</f>
        <v>115</v>
      </c>
      <c r="M316" s="110">
        <f t="shared" si="53"/>
        <v>0</v>
      </c>
      <c r="N316" s="111">
        <f>'Saisie repas'!CS50</f>
        <v>0</v>
      </c>
      <c r="O316" s="111">
        <f>'Saisie repas'!CT50</f>
        <v>0</v>
      </c>
      <c r="P316" s="110">
        <f t="shared" si="51"/>
        <v>0</v>
      </c>
      <c r="Q316" s="111">
        <f>'Saisie repas'!$CU$51</f>
        <v>115</v>
      </c>
      <c r="R316" s="110">
        <f t="shared" si="54"/>
        <v>0</v>
      </c>
      <c r="S316" s="112">
        <f t="shared" si="52"/>
        <v>0</v>
      </c>
    </row>
    <row r="317" spans="1:19" x14ac:dyDescent="0.25">
      <c r="A317" s="106" t="str">
        <f t="shared" si="44"/>
        <v/>
      </c>
      <c r="B317" s="106" t="str">
        <f t="shared" si="45"/>
        <v/>
      </c>
      <c r="C317" s="106" t="str">
        <f t="shared" si="46"/>
        <v/>
      </c>
      <c r="D317" s="106" t="str">
        <f t="shared" si="47"/>
        <v/>
      </c>
      <c r="E317" s="106" t="str">
        <f t="shared" si="48"/>
        <v/>
      </c>
      <c r="F317" s="106" t="str">
        <f>IFERROR(VLOOKUP(14,Tableau2[],8,FALSE),"")</f>
        <v/>
      </c>
      <c r="G317" s="106" t="str">
        <f t="shared" si="49"/>
        <v/>
      </c>
      <c r="H317" s="117" t="str">
        <f>IF(F317="","",Synt_jr_compta!$A$35)</f>
        <v/>
      </c>
      <c r="I317" s="111">
        <f>'Saisie repas'!CP53</f>
        <v>0</v>
      </c>
      <c r="J317" s="111">
        <f>'Saisie repas'!CQ53</f>
        <v>0</v>
      </c>
      <c r="K317" s="110">
        <f t="shared" si="50"/>
        <v>0</v>
      </c>
      <c r="L317" s="111">
        <f>'Saisie repas'!$CR$54</f>
        <v>115</v>
      </c>
      <c r="M317" s="110">
        <f t="shared" si="53"/>
        <v>0</v>
      </c>
      <c r="N317" s="111">
        <f>'Saisie repas'!CS53</f>
        <v>0</v>
      </c>
      <c r="O317" s="111">
        <f>'Saisie repas'!CT53</f>
        <v>0</v>
      </c>
      <c r="P317" s="110">
        <f t="shared" si="51"/>
        <v>0</v>
      </c>
      <c r="Q317" s="111">
        <f>'Saisie repas'!$CU$54</f>
        <v>115</v>
      </c>
      <c r="R317" s="110">
        <f t="shared" si="54"/>
        <v>0</v>
      </c>
      <c r="S317" s="112">
        <f t="shared" si="52"/>
        <v>0</v>
      </c>
    </row>
    <row r="318" spans="1:19" x14ac:dyDescent="0.25">
      <c r="A318" s="106" t="str">
        <f t="shared" si="44"/>
        <v/>
      </c>
      <c r="B318" s="106" t="str">
        <f t="shared" si="45"/>
        <v/>
      </c>
      <c r="C318" s="106" t="str">
        <f t="shared" si="46"/>
        <v/>
      </c>
      <c r="D318" s="106" t="str">
        <f t="shared" si="47"/>
        <v/>
      </c>
      <c r="E318" s="106" t="str">
        <f t="shared" si="48"/>
        <v/>
      </c>
      <c r="F318" s="106" t="str">
        <f>IFERROR(VLOOKUP(14,Tableau2[],8,FALSE),"")</f>
        <v/>
      </c>
      <c r="G318" s="106" t="str">
        <f t="shared" si="49"/>
        <v/>
      </c>
      <c r="H318" s="117" t="str">
        <f>IF(F318="","",Synt_jr_compta!$A$37)</f>
        <v/>
      </c>
      <c r="I318" s="111">
        <f>'Saisie repas'!CP56</f>
        <v>0</v>
      </c>
      <c r="J318" s="111">
        <f>'Saisie repas'!CQ56</f>
        <v>0</v>
      </c>
      <c r="K318" s="110">
        <f t="shared" si="50"/>
        <v>0</v>
      </c>
      <c r="L318" s="111">
        <f>'Saisie repas'!$CR$57</f>
        <v>115</v>
      </c>
      <c r="M318" s="110">
        <f t="shared" si="53"/>
        <v>0</v>
      </c>
      <c r="N318" s="111">
        <f>'Saisie repas'!CS56</f>
        <v>0</v>
      </c>
      <c r="O318" s="111">
        <f>'Saisie repas'!CT56</f>
        <v>0</v>
      </c>
      <c r="P318" s="110">
        <f t="shared" si="51"/>
        <v>0</v>
      </c>
      <c r="Q318" s="111">
        <f>'Saisie repas'!$CU$57</f>
        <v>115</v>
      </c>
      <c r="R318" s="110">
        <f t="shared" si="54"/>
        <v>0</v>
      </c>
      <c r="S318" s="112">
        <f t="shared" si="52"/>
        <v>0</v>
      </c>
    </row>
    <row r="319" spans="1:19" x14ac:dyDescent="0.25">
      <c r="A319" s="106" t="str">
        <f t="shared" si="44"/>
        <v/>
      </c>
      <c r="B319" s="106" t="str">
        <f t="shared" si="45"/>
        <v/>
      </c>
      <c r="C319" s="106" t="str">
        <f t="shared" si="46"/>
        <v/>
      </c>
      <c r="D319" s="106" t="str">
        <f t="shared" si="47"/>
        <v/>
      </c>
      <c r="E319" s="106" t="str">
        <f t="shared" si="48"/>
        <v/>
      </c>
      <c r="F319" s="106" t="str">
        <f>IFERROR(VLOOKUP(14,Tableau2[],8,FALSE),"")</f>
        <v/>
      </c>
      <c r="G319" s="106" t="str">
        <f t="shared" si="49"/>
        <v/>
      </c>
      <c r="H319" s="117" t="str">
        <f>IF(F319="","",Synt_jr_compta!$A$39)</f>
        <v/>
      </c>
      <c r="I319" s="111">
        <f>'Saisie repas'!CP59</f>
        <v>0</v>
      </c>
      <c r="J319" s="111">
        <f>'Saisie repas'!CQ59</f>
        <v>0</v>
      </c>
      <c r="K319" s="110">
        <f t="shared" si="50"/>
        <v>0</v>
      </c>
      <c r="L319" s="111">
        <f>'Saisie repas'!$CR$60</f>
        <v>115</v>
      </c>
      <c r="M319" s="110">
        <f t="shared" si="53"/>
        <v>0</v>
      </c>
      <c r="N319" s="111">
        <f>'Saisie repas'!CS59</f>
        <v>0</v>
      </c>
      <c r="O319" s="111">
        <f>'Saisie repas'!CT59</f>
        <v>0</v>
      </c>
      <c r="P319" s="110">
        <f t="shared" si="51"/>
        <v>0</v>
      </c>
      <c r="Q319" s="111">
        <f>'Saisie repas'!$CU$60</f>
        <v>115</v>
      </c>
      <c r="R319" s="110">
        <f t="shared" si="54"/>
        <v>0</v>
      </c>
      <c r="S319" s="112">
        <f t="shared" si="52"/>
        <v>0</v>
      </c>
    </row>
    <row r="320" spans="1:19" x14ac:dyDescent="0.25">
      <c r="A320" s="106" t="str">
        <f t="shared" si="44"/>
        <v/>
      </c>
      <c r="B320" s="106" t="str">
        <f t="shared" si="45"/>
        <v/>
      </c>
      <c r="C320" s="106" t="str">
        <f t="shared" si="46"/>
        <v/>
      </c>
      <c r="D320" s="106" t="str">
        <f t="shared" si="47"/>
        <v/>
      </c>
      <c r="E320" s="106" t="str">
        <f t="shared" si="48"/>
        <v/>
      </c>
      <c r="F320" s="106" t="str">
        <f>IFERROR(VLOOKUP(14,Tableau2[],8,FALSE),"")</f>
        <v/>
      </c>
      <c r="G320" s="106" t="str">
        <f t="shared" si="49"/>
        <v/>
      </c>
      <c r="H320" s="117" t="str">
        <f>IF(F320="","",Synt_jr_compta!$A$41)</f>
        <v/>
      </c>
      <c r="I320" s="111">
        <f>'Saisie repas'!CP62</f>
        <v>0</v>
      </c>
      <c r="J320" s="111">
        <f>'Saisie repas'!CQ62</f>
        <v>0</v>
      </c>
      <c r="K320" s="110">
        <f t="shared" si="50"/>
        <v>0</v>
      </c>
      <c r="L320" s="111">
        <f>'Saisie repas'!$CR$63</f>
        <v>115</v>
      </c>
      <c r="M320" s="110">
        <f t="shared" si="53"/>
        <v>0</v>
      </c>
      <c r="N320" s="111">
        <f>'Saisie repas'!CS62</f>
        <v>0</v>
      </c>
      <c r="O320" s="111">
        <f>'Saisie repas'!CT62</f>
        <v>0</v>
      </c>
      <c r="P320" s="110">
        <f t="shared" si="51"/>
        <v>0</v>
      </c>
      <c r="Q320" s="111">
        <f>'Saisie repas'!$CU$63</f>
        <v>115</v>
      </c>
      <c r="R320" s="110">
        <f t="shared" si="54"/>
        <v>0</v>
      </c>
      <c r="S320" s="112">
        <f t="shared" si="52"/>
        <v>0</v>
      </c>
    </row>
    <row r="321" spans="1:19" x14ac:dyDescent="0.25">
      <c r="A321" s="106" t="str">
        <f t="shared" si="44"/>
        <v/>
      </c>
      <c r="B321" s="106" t="str">
        <f t="shared" si="45"/>
        <v/>
      </c>
      <c r="C321" s="106" t="str">
        <f t="shared" si="46"/>
        <v/>
      </c>
      <c r="D321" s="106" t="str">
        <f t="shared" si="47"/>
        <v/>
      </c>
      <c r="E321" s="106" t="str">
        <f t="shared" si="48"/>
        <v/>
      </c>
      <c r="F321" s="106" t="str">
        <f>IFERROR(VLOOKUP(14,Tableau2[],8,FALSE),"")</f>
        <v/>
      </c>
      <c r="G321" s="106" t="str">
        <f t="shared" si="49"/>
        <v/>
      </c>
      <c r="H321" s="117" t="str">
        <f>IF(F321="","",Synt_jr_compta!$A$43)</f>
        <v/>
      </c>
      <c r="I321" s="111">
        <f>'Saisie repas'!CP65</f>
        <v>0</v>
      </c>
      <c r="J321" s="111">
        <f>'Saisie repas'!CQ65</f>
        <v>0</v>
      </c>
      <c r="K321" s="110">
        <f t="shared" si="50"/>
        <v>0</v>
      </c>
      <c r="L321" s="111">
        <f>'Saisie repas'!$CR$66</f>
        <v>115</v>
      </c>
      <c r="M321" s="110">
        <f t="shared" si="53"/>
        <v>0</v>
      </c>
      <c r="N321" s="111">
        <f>'Saisie repas'!CS65</f>
        <v>0</v>
      </c>
      <c r="O321" s="111">
        <f>'Saisie repas'!CT65</f>
        <v>0</v>
      </c>
      <c r="P321" s="110">
        <f t="shared" si="51"/>
        <v>0</v>
      </c>
      <c r="Q321" s="111">
        <f>'Saisie repas'!$CU$66</f>
        <v>115</v>
      </c>
      <c r="R321" s="110">
        <f t="shared" si="54"/>
        <v>0</v>
      </c>
      <c r="S321" s="112">
        <f t="shared" si="52"/>
        <v>0</v>
      </c>
    </row>
    <row r="322" spans="1:19" x14ac:dyDescent="0.25">
      <c r="A322" s="106" t="str">
        <f t="shared" si="44"/>
        <v/>
      </c>
      <c r="B322" s="106" t="str">
        <f t="shared" si="45"/>
        <v/>
      </c>
      <c r="C322" s="106" t="str">
        <f t="shared" si="46"/>
        <v/>
      </c>
      <c r="D322" s="106" t="str">
        <f t="shared" si="47"/>
        <v/>
      </c>
      <c r="E322" s="106" t="str">
        <f t="shared" si="48"/>
        <v/>
      </c>
      <c r="F322" s="106" t="str">
        <f>IFERROR(VLOOKUP(14,Tableau2[],8,FALSE),"")</f>
        <v/>
      </c>
      <c r="G322" s="106" t="str">
        <f t="shared" si="49"/>
        <v/>
      </c>
      <c r="H322" s="117" t="str">
        <f>IF(F322="","",Synt_jr_compta!$A$45)</f>
        <v/>
      </c>
      <c r="I322" s="111">
        <f>'Saisie repas'!CP68</f>
        <v>0</v>
      </c>
      <c r="J322" s="111">
        <f>'Saisie repas'!CQ68</f>
        <v>0</v>
      </c>
      <c r="K322" s="110">
        <f t="shared" si="50"/>
        <v>0</v>
      </c>
      <c r="L322" s="111">
        <f>'Saisie repas'!$CR$69</f>
        <v>115</v>
      </c>
      <c r="M322" s="110">
        <f t="shared" si="53"/>
        <v>0</v>
      </c>
      <c r="N322" s="111">
        <f>'Saisie repas'!CS68</f>
        <v>0</v>
      </c>
      <c r="O322" s="111">
        <f>'Saisie repas'!CT68</f>
        <v>0</v>
      </c>
      <c r="P322" s="110">
        <f t="shared" si="51"/>
        <v>0</v>
      </c>
      <c r="Q322" s="111">
        <f>'Saisie repas'!$CU$69</f>
        <v>115</v>
      </c>
      <c r="R322" s="110">
        <f t="shared" si="54"/>
        <v>0</v>
      </c>
      <c r="S322" s="112">
        <f t="shared" si="52"/>
        <v>0</v>
      </c>
    </row>
    <row r="323" spans="1:19" x14ac:dyDescent="0.25">
      <c r="A323" s="106" t="str">
        <f t="shared" ref="A323:A342" si="55">IF(F323="","",VLOOKUP($F323,Rechv_ecol,2,FALSE))</f>
        <v/>
      </c>
      <c r="B323" s="106" t="str">
        <f t="shared" ref="B323:B342" si="56">IF(F323="","",VLOOKUP($F323,Rechv_ecol,3,FALSE))</f>
        <v/>
      </c>
      <c r="C323" s="106" t="str">
        <f t="shared" ref="C323:C342" si="57">IF(F323="","",VLOOKUP($F323,Rechv_ecol,4,FALSE))</f>
        <v/>
      </c>
      <c r="D323" s="106" t="str">
        <f t="shared" ref="D323:D342" si="58">IF(F323="","",VLOOKUP($F323,Rechv_ecol,5,FALSE))</f>
        <v/>
      </c>
      <c r="E323" s="106" t="str">
        <f t="shared" ref="E323:E342" si="59">IF(F323="","",VLOOKUP($F323,Rechv_ecol,6,FALSE))</f>
        <v/>
      </c>
      <c r="F323" s="106" t="str">
        <f>IFERROR(VLOOKUP(14,Tableau2[],8,FALSE),"")</f>
        <v/>
      </c>
      <c r="G323" s="106" t="str">
        <f t="shared" ref="G323:G342" si="60">IF(F323="","",VLOOKUP($F323,Rechv_ecol,8,FALSE))</f>
        <v/>
      </c>
      <c r="H323" s="117" t="str">
        <f>IF(F323="","",Synt_jr_compta!$A$47)</f>
        <v/>
      </c>
      <c r="I323" s="111">
        <f>'Saisie repas'!CP71</f>
        <v>0</v>
      </c>
      <c r="J323" s="111">
        <f>'Saisie repas'!CQ71</f>
        <v>0</v>
      </c>
      <c r="K323" s="110">
        <f t="shared" ref="K323:K462" si="61">I323+J323</f>
        <v>0</v>
      </c>
      <c r="L323" s="111">
        <f>'Saisie repas'!$CR$72</f>
        <v>115</v>
      </c>
      <c r="M323" s="110">
        <f t="shared" si="53"/>
        <v>0</v>
      </c>
      <c r="N323" s="111">
        <f>'Saisie repas'!CS71</f>
        <v>0</v>
      </c>
      <c r="O323" s="111">
        <f>'Saisie repas'!CT71</f>
        <v>0</v>
      </c>
      <c r="P323" s="110">
        <f t="shared" ref="P323:P325" si="62">N323+O323</f>
        <v>0</v>
      </c>
      <c r="Q323" s="111">
        <f>'Saisie repas'!$CU$72</f>
        <v>115</v>
      </c>
      <c r="R323" s="110">
        <f t="shared" si="54"/>
        <v>0</v>
      </c>
      <c r="S323" s="112">
        <f t="shared" si="52"/>
        <v>0</v>
      </c>
    </row>
    <row r="324" spans="1:19" x14ac:dyDescent="0.25">
      <c r="A324" s="106" t="str">
        <f t="shared" si="55"/>
        <v/>
      </c>
      <c r="B324" s="106" t="str">
        <f t="shared" si="56"/>
        <v/>
      </c>
      <c r="C324" s="106" t="str">
        <f t="shared" si="57"/>
        <v/>
      </c>
      <c r="D324" s="106" t="str">
        <f t="shared" si="58"/>
        <v/>
      </c>
      <c r="E324" s="106" t="str">
        <f t="shared" si="59"/>
        <v/>
      </c>
      <c r="F324" s="106" t="str">
        <f>IFERROR(VLOOKUP(14,Tableau2[],8,FALSE),"")</f>
        <v/>
      </c>
      <c r="G324" s="106" t="str">
        <f>IF(F324="","",VLOOKUP($F324,Rechv_ecol,8,FALSE))</f>
        <v/>
      </c>
      <c r="H324" s="117" t="str">
        <f>IF(F324="","",Synt_jr_compta!$A$49)</f>
        <v/>
      </c>
      <c r="I324" s="111">
        <f>'Saisie repas'!CP74</f>
        <v>0</v>
      </c>
      <c r="J324" s="111">
        <f>'Saisie repas'!CQ74</f>
        <v>0</v>
      </c>
      <c r="K324" s="110">
        <f t="shared" si="61"/>
        <v>0</v>
      </c>
      <c r="L324" s="111">
        <f>'Saisie repas'!$CR$75</f>
        <v>115</v>
      </c>
      <c r="M324" s="110">
        <f t="shared" ref="M324:M462" si="63">K324*L324</f>
        <v>0</v>
      </c>
      <c r="N324" s="111">
        <f>'Saisie repas'!CS74</f>
        <v>0</v>
      </c>
      <c r="O324" s="111">
        <f>'Saisie repas'!CT74</f>
        <v>0</v>
      </c>
      <c r="P324" s="110">
        <f t="shared" si="62"/>
        <v>0</v>
      </c>
      <c r="Q324" s="111">
        <f>'Saisie repas'!$CU$75</f>
        <v>115</v>
      </c>
      <c r="R324" s="110">
        <f t="shared" ref="R324:R462" si="64">P324*Q324</f>
        <v>0</v>
      </c>
      <c r="S324" s="112">
        <f t="shared" si="52"/>
        <v>0</v>
      </c>
    </row>
    <row r="325" spans="1:19" x14ac:dyDescent="0.25">
      <c r="A325" s="106" t="str">
        <f t="shared" si="55"/>
        <v/>
      </c>
      <c r="B325" s="106" t="str">
        <f t="shared" si="56"/>
        <v/>
      </c>
      <c r="C325" s="106" t="str">
        <f t="shared" si="57"/>
        <v/>
      </c>
      <c r="D325" s="106" t="str">
        <f t="shared" si="58"/>
        <v/>
      </c>
      <c r="E325" s="106" t="str">
        <f t="shared" si="59"/>
        <v/>
      </c>
      <c r="F325" s="106" t="str">
        <f>IFERROR(VLOOKUP(15,Tableau2[],8,FALSE),"")</f>
        <v/>
      </c>
      <c r="G325" s="106" t="str">
        <f>IF(F325="","",VLOOKUP($F325,Rechv_ecol,8,FALSE))</f>
        <v/>
      </c>
      <c r="H325" s="117" t="str">
        <f>IF(F325="","",Synt_jr_compta!$A$5)</f>
        <v/>
      </c>
      <c r="I325" s="111">
        <f>'Saisie repas'!CW$8</f>
        <v>0</v>
      </c>
      <c r="J325" s="111">
        <f>'Saisie repas'!CX8</f>
        <v>0</v>
      </c>
      <c r="K325" s="110">
        <f t="shared" si="61"/>
        <v>0</v>
      </c>
      <c r="L325" s="111">
        <f>'Saisie repas'!$CY$9</f>
        <v>115</v>
      </c>
      <c r="M325" s="110">
        <f t="shared" si="63"/>
        <v>0</v>
      </c>
      <c r="N325" s="111">
        <f>'Saisie repas'!CZ8</f>
        <v>0</v>
      </c>
      <c r="O325" s="111">
        <f>'Saisie repas'!DA8</f>
        <v>0</v>
      </c>
      <c r="P325" s="110">
        <f t="shared" si="62"/>
        <v>0</v>
      </c>
      <c r="Q325" s="111">
        <f>'Saisie repas'!$DB$9</f>
        <v>115</v>
      </c>
      <c r="R325" s="110">
        <f t="shared" si="64"/>
        <v>0</v>
      </c>
      <c r="S325" s="112">
        <f t="shared" si="52"/>
        <v>0</v>
      </c>
    </row>
    <row r="326" spans="1:19" x14ac:dyDescent="0.25">
      <c r="A326" s="106" t="str">
        <f t="shared" si="55"/>
        <v/>
      </c>
      <c r="B326" s="106" t="str">
        <f t="shared" si="56"/>
        <v/>
      </c>
      <c r="C326" s="106" t="str">
        <f t="shared" si="57"/>
        <v/>
      </c>
      <c r="D326" s="106" t="str">
        <f t="shared" si="58"/>
        <v/>
      </c>
      <c r="E326" s="106" t="str">
        <f t="shared" si="59"/>
        <v/>
      </c>
      <c r="F326" s="106" t="str">
        <f>IFERROR(VLOOKUP(15,Tableau2[],8,FALSE),"")</f>
        <v/>
      </c>
      <c r="G326" s="106" t="str">
        <f t="shared" si="60"/>
        <v/>
      </c>
      <c r="H326" s="117" t="str">
        <f>IF(F326="","",Synt_jr_compta!$A$7)</f>
        <v/>
      </c>
      <c r="I326" s="111">
        <f>'Saisie repas'!CW$11</f>
        <v>0</v>
      </c>
      <c r="J326" s="111">
        <f>'Saisie repas'!CX11</f>
        <v>0</v>
      </c>
      <c r="K326" s="110">
        <f t="shared" si="61"/>
        <v>0</v>
      </c>
      <c r="L326" s="111">
        <f>'Saisie repas'!$CY$12</f>
        <v>115</v>
      </c>
      <c r="M326" s="110">
        <f t="shared" si="63"/>
        <v>0</v>
      </c>
      <c r="N326" s="111">
        <f>'Saisie repas'!CZ11</f>
        <v>0</v>
      </c>
      <c r="O326" s="111">
        <f>'Saisie repas'!DA11</f>
        <v>0</v>
      </c>
      <c r="P326" s="110">
        <f t="shared" ref="P326" si="65">N326+O326</f>
        <v>0</v>
      </c>
      <c r="Q326" s="111">
        <f>'Saisie repas'!$DB$12</f>
        <v>115</v>
      </c>
      <c r="R326" s="110">
        <f t="shared" si="64"/>
        <v>0</v>
      </c>
      <c r="S326" s="112">
        <f t="shared" ref="S326" si="66">K326+P326</f>
        <v>0</v>
      </c>
    </row>
    <row r="327" spans="1:19" x14ac:dyDescent="0.25">
      <c r="A327" s="106" t="str">
        <f t="shared" si="55"/>
        <v/>
      </c>
      <c r="B327" s="106" t="str">
        <f t="shared" si="56"/>
        <v/>
      </c>
      <c r="C327" s="106" t="str">
        <f t="shared" si="57"/>
        <v/>
      </c>
      <c r="D327" s="106" t="str">
        <f t="shared" si="58"/>
        <v/>
      </c>
      <c r="E327" s="106" t="str">
        <f t="shared" si="59"/>
        <v/>
      </c>
      <c r="F327" s="106" t="str">
        <f>IFERROR(VLOOKUP(15,Tableau2[],8,FALSE),"")</f>
        <v/>
      </c>
      <c r="G327" s="106" t="str">
        <f t="shared" si="60"/>
        <v/>
      </c>
      <c r="H327" s="117" t="str">
        <f>IF(F327="","",Synt_jr_compta!$A$9)</f>
        <v/>
      </c>
      <c r="I327" s="111">
        <f>'Saisie repas'!CW$14</f>
        <v>0</v>
      </c>
      <c r="J327" s="111">
        <f>'Saisie repas'!CX14</f>
        <v>0</v>
      </c>
      <c r="K327" s="110">
        <f t="shared" si="61"/>
        <v>0</v>
      </c>
      <c r="L327" s="111">
        <f>'Saisie repas'!$CY$15</f>
        <v>115</v>
      </c>
      <c r="M327" s="110">
        <f t="shared" si="63"/>
        <v>0</v>
      </c>
      <c r="N327" s="111">
        <f>'Saisie repas'!CZ14</f>
        <v>0</v>
      </c>
      <c r="O327" s="111">
        <f>'Saisie repas'!DA14</f>
        <v>0</v>
      </c>
      <c r="P327" s="110">
        <f t="shared" ref="P327" si="67">N327+O327</f>
        <v>0</v>
      </c>
      <c r="Q327" s="111">
        <f>'Saisie repas'!$DB$15</f>
        <v>115</v>
      </c>
      <c r="R327" s="110">
        <f t="shared" si="64"/>
        <v>0</v>
      </c>
      <c r="S327" s="112">
        <f t="shared" ref="S327" si="68">K327+P327</f>
        <v>0</v>
      </c>
    </row>
    <row r="328" spans="1:19" x14ac:dyDescent="0.25">
      <c r="A328" s="106" t="str">
        <f t="shared" si="55"/>
        <v/>
      </c>
      <c r="B328" s="106" t="str">
        <f t="shared" si="56"/>
        <v/>
      </c>
      <c r="C328" s="106" t="str">
        <f t="shared" si="57"/>
        <v/>
      </c>
      <c r="D328" s="106" t="str">
        <f t="shared" si="58"/>
        <v/>
      </c>
      <c r="E328" s="106" t="str">
        <f t="shared" si="59"/>
        <v/>
      </c>
      <c r="F328" s="106" t="str">
        <f>IFERROR(VLOOKUP(15,Tableau2[],8,FALSE),"")</f>
        <v/>
      </c>
      <c r="G328" s="106" t="str">
        <f t="shared" si="60"/>
        <v/>
      </c>
      <c r="H328" s="117" t="str">
        <f>IF(F328="","",Synt_jr_compta!$A$11)</f>
        <v/>
      </c>
      <c r="I328" s="111">
        <f>'Saisie repas'!CW$17</f>
        <v>0</v>
      </c>
      <c r="J328" s="111">
        <f>'Saisie repas'!CX17</f>
        <v>0</v>
      </c>
      <c r="K328" s="110">
        <f t="shared" si="61"/>
        <v>0</v>
      </c>
      <c r="L328" s="111">
        <f>'Saisie repas'!$CY$18</f>
        <v>115</v>
      </c>
      <c r="M328" s="110">
        <f t="shared" si="63"/>
        <v>0</v>
      </c>
      <c r="N328" s="111">
        <f>'Saisie repas'!CZ17</f>
        <v>0</v>
      </c>
      <c r="O328" s="111">
        <f>'Saisie repas'!DA17</f>
        <v>0</v>
      </c>
      <c r="P328" s="110">
        <f t="shared" ref="P328" si="69">N328+O328</f>
        <v>0</v>
      </c>
      <c r="Q328" s="111">
        <f>'Saisie repas'!$DB$18</f>
        <v>115</v>
      </c>
      <c r="R328" s="110">
        <f t="shared" si="64"/>
        <v>0</v>
      </c>
      <c r="S328" s="112">
        <f t="shared" ref="S328" si="70">K328+P328</f>
        <v>0</v>
      </c>
    </row>
    <row r="329" spans="1:19" x14ac:dyDescent="0.25">
      <c r="A329" s="106" t="str">
        <f t="shared" si="55"/>
        <v/>
      </c>
      <c r="B329" s="106" t="str">
        <f t="shared" si="56"/>
        <v/>
      </c>
      <c r="C329" s="106" t="str">
        <f t="shared" si="57"/>
        <v/>
      </c>
      <c r="D329" s="106" t="str">
        <f t="shared" si="58"/>
        <v/>
      </c>
      <c r="E329" s="106" t="str">
        <f t="shared" si="59"/>
        <v/>
      </c>
      <c r="F329" s="106" t="str">
        <f>IFERROR(VLOOKUP(15,Tableau2[],8,FALSE),"")</f>
        <v/>
      </c>
      <c r="G329" s="106" t="str">
        <f t="shared" si="60"/>
        <v/>
      </c>
      <c r="H329" s="117" t="str">
        <f>IF(F329="","",Synt_jr_compta!$A$13)</f>
        <v/>
      </c>
      <c r="I329" s="111">
        <f>'Saisie repas'!CW$20</f>
        <v>0</v>
      </c>
      <c r="J329" s="111">
        <f>'Saisie repas'!CX20</f>
        <v>0</v>
      </c>
      <c r="K329" s="110">
        <f t="shared" si="61"/>
        <v>0</v>
      </c>
      <c r="L329" s="111">
        <f>'Saisie repas'!$CY$21</f>
        <v>115</v>
      </c>
      <c r="M329" s="110">
        <f t="shared" si="63"/>
        <v>0</v>
      </c>
      <c r="N329" s="111">
        <f>'Saisie repas'!CZ20</f>
        <v>0</v>
      </c>
      <c r="O329" s="111">
        <f>'Saisie repas'!DA20</f>
        <v>0</v>
      </c>
      <c r="P329" s="110">
        <f t="shared" ref="P329" si="71">N329+O329</f>
        <v>0</v>
      </c>
      <c r="Q329" s="111">
        <f>'Saisie repas'!$DB$21</f>
        <v>115</v>
      </c>
      <c r="R329" s="110">
        <f t="shared" si="64"/>
        <v>0</v>
      </c>
      <c r="S329" s="112">
        <f t="shared" ref="S329" si="72">K329+P329</f>
        <v>0</v>
      </c>
    </row>
    <row r="330" spans="1:19" x14ac:dyDescent="0.25">
      <c r="A330" s="106" t="str">
        <f t="shared" si="55"/>
        <v/>
      </c>
      <c r="B330" s="106" t="str">
        <f t="shared" si="56"/>
        <v/>
      </c>
      <c r="C330" s="106" t="str">
        <f t="shared" si="57"/>
        <v/>
      </c>
      <c r="D330" s="106" t="str">
        <f t="shared" si="58"/>
        <v/>
      </c>
      <c r="E330" s="106" t="str">
        <f t="shared" si="59"/>
        <v/>
      </c>
      <c r="F330" s="106" t="str">
        <f>IFERROR(VLOOKUP(15,Tableau2[],8,FALSE),"")</f>
        <v/>
      </c>
      <c r="G330" s="106" t="str">
        <f t="shared" si="60"/>
        <v/>
      </c>
      <c r="H330" s="117" t="str">
        <f>IF(F330="","",Synt_jr_compta!$A$15)</f>
        <v/>
      </c>
      <c r="I330" s="111">
        <f>'Saisie repas'!CW$23</f>
        <v>0</v>
      </c>
      <c r="J330" s="111">
        <f>'Saisie repas'!CX23</f>
        <v>0</v>
      </c>
      <c r="K330" s="110">
        <f t="shared" si="61"/>
        <v>0</v>
      </c>
      <c r="L330" s="111">
        <f>'Saisie repas'!$CY$24</f>
        <v>115</v>
      </c>
      <c r="M330" s="110">
        <f t="shared" si="63"/>
        <v>0</v>
      </c>
      <c r="N330" s="111">
        <f>'Saisie repas'!CZ23</f>
        <v>0</v>
      </c>
      <c r="O330" s="111">
        <f>'Saisie repas'!DA23</f>
        <v>0</v>
      </c>
      <c r="P330" s="110">
        <f t="shared" ref="P330" si="73">N330+O330</f>
        <v>0</v>
      </c>
      <c r="Q330" s="111">
        <f>'Saisie repas'!$DB$24</f>
        <v>115</v>
      </c>
      <c r="R330" s="110">
        <f t="shared" si="64"/>
        <v>0</v>
      </c>
      <c r="S330" s="112">
        <f t="shared" ref="S330" si="74">K330+P330</f>
        <v>0</v>
      </c>
    </row>
    <row r="331" spans="1:19" x14ac:dyDescent="0.25">
      <c r="A331" s="106" t="str">
        <f t="shared" si="55"/>
        <v/>
      </c>
      <c r="B331" s="106" t="str">
        <f t="shared" si="56"/>
        <v/>
      </c>
      <c r="C331" s="106" t="str">
        <f t="shared" si="57"/>
        <v/>
      </c>
      <c r="D331" s="106" t="str">
        <f t="shared" si="58"/>
        <v/>
      </c>
      <c r="E331" s="106" t="str">
        <f t="shared" si="59"/>
        <v/>
      </c>
      <c r="F331" s="106" t="str">
        <f>IFERROR(VLOOKUP(15,Tableau2[],8,FALSE),"")</f>
        <v/>
      </c>
      <c r="G331" s="106" t="str">
        <f t="shared" si="60"/>
        <v/>
      </c>
      <c r="H331" s="117" t="str">
        <f>IF(F331="","",Synt_jr_compta!$A$17)</f>
        <v/>
      </c>
      <c r="I331" s="111">
        <f>'Saisie repas'!CW$26</f>
        <v>0</v>
      </c>
      <c r="J331" s="111">
        <f>'Saisie repas'!CX26</f>
        <v>0</v>
      </c>
      <c r="K331" s="110">
        <f t="shared" si="61"/>
        <v>0</v>
      </c>
      <c r="L331" s="111">
        <f>'Saisie repas'!$CY$27</f>
        <v>115</v>
      </c>
      <c r="M331" s="110">
        <f t="shared" si="63"/>
        <v>0</v>
      </c>
      <c r="N331" s="111">
        <f>'Saisie repas'!CZ26</f>
        <v>0</v>
      </c>
      <c r="O331" s="111">
        <f>'Saisie repas'!DA26</f>
        <v>0</v>
      </c>
      <c r="P331" s="110">
        <f t="shared" ref="P331" si="75">N331+O331</f>
        <v>0</v>
      </c>
      <c r="Q331" s="111">
        <f>'Saisie repas'!$DB$27</f>
        <v>115</v>
      </c>
      <c r="R331" s="110">
        <f t="shared" si="64"/>
        <v>0</v>
      </c>
      <c r="S331" s="112">
        <f t="shared" ref="S331" si="76">K331+P331</f>
        <v>0</v>
      </c>
    </row>
    <row r="332" spans="1:19" x14ac:dyDescent="0.25">
      <c r="A332" s="106" t="str">
        <f t="shared" si="55"/>
        <v/>
      </c>
      <c r="B332" s="106" t="str">
        <f t="shared" si="56"/>
        <v/>
      </c>
      <c r="C332" s="106" t="str">
        <f t="shared" si="57"/>
        <v/>
      </c>
      <c r="D332" s="106" t="str">
        <f t="shared" si="58"/>
        <v/>
      </c>
      <c r="E332" s="106" t="str">
        <f t="shared" si="59"/>
        <v/>
      </c>
      <c r="F332" s="106" t="str">
        <f>IFERROR(VLOOKUP(15,Tableau2[],8,FALSE),"")</f>
        <v/>
      </c>
      <c r="G332" s="106" t="str">
        <f t="shared" si="60"/>
        <v/>
      </c>
      <c r="H332" s="117" t="str">
        <f>IF(F332="","",Synt_jr_compta!$A$19)</f>
        <v/>
      </c>
      <c r="I332" s="111">
        <f>'Saisie repas'!CW$29</f>
        <v>0</v>
      </c>
      <c r="J332" s="111">
        <f>'Saisie repas'!CX29</f>
        <v>0</v>
      </c>
      <c r="K332" s="110">
        <f t="shared" si="61"/>
        <v>0</v>
      </c>
      <c r="L332" s="111">
        <f>'Saisie repas'!$CY$30</f>
        <v>115</v>
      </c>
      <c r="M332" s="110">
        <f t="shared" si="63"/>
        <v>0</v>
      </c>
      <c r="N332" s="111">
        <f>'Saisie repas'!CZ29</f>
        <v>0</v>
      </c>
      <c r="O332" s="111">
        <f>'Saisie repas'!DA29</f>
        <v>0</v>
      </c>
      <c r="P332" s="110">
        <f t="shared" ref="P332" si="77">N332+O332</f>
        <v>0</v>
      </c>
      <c r="Q332" s="111">
        <f>'Saisie repas'!$DB$30</f>
        <v>115</v>
      </c>
      <c r="R332" s="110">
        <f t="shared" si="64"/>
        <v>0</v>
      </c>
      <c r="S332" s="112">
        <f t="shared" ref="S332" si="78">K332+P332</f>
        <v>0</v>
      </c>
    </row>
    <row r="333" spans="1:19" x14ac:dyDescent="0.25">
      <c r="A333" s="106" t="str">
        <f t="shared" si="55"/>
        <v/>
      </c>
      <c r="B333" s="106" t="str">
        <f t="shared" si="56"/>
        <v/>
      </c>
      <c r="C333" s="106" t="str">
        <f t="shared" si="57"/>
        <v/>
      </c>
      <c r="D333" s="106" t="str">
        <f t="shared" si="58"/>
        <v/>
      </c>
      <c r="E333" s="106" t="str">
        <f t="shared" si="59"/>
        <v/>
      </c>
      <c r="F333" s="106" t="str">
        <f>IFERROR(VLOOKUP(15,Tableau2[],8,FALSE),"")</f>
        <v/>
      </c>
      <c r="G333" s="106" t="str">
        <f t="shared" si="60"/>
        <v/>
      </c>
      <c r="H333" s="117" t="str">
        <f>IF(F333="","",Synt_jr_compta!$A$21)</f>
        <v/>
      </c>
      <c r="I333" s="111">
        <f>'Saisie repas'!CW$32</f>
        <v>0</v>
      </c>
      <c r="J333" s="111">
        <f>'Saisie repas'!CX32</f>
        <v>0</v>
      </c>
      <c r="K333" s="110">
        <f t="shared" si="61"/>
        <v>0</v>
      </c>
      <c r="L333" s="111">
        <f>'Saisie repas'!$CY$33</f>
        <v>115</v>
      </c>
      <c r="M333" s="110">
        <f t="shared" si="63"/>
        <v>0</v>
      </c>
      <c r="N333" s="111">
        <f>'Saisie repas'!CZ32</f>
        <v>0</v>
      </c>
      <c r="O333" s="111">
        <f>'Saisie repas'!DA32</f>
        <v>0</v>
      </c>
      <c r="P333" s="110">
        <f t="shared" ref="P333" si="79">N333+O333</f>
        <v>0</v>
      </c>
      <c r="Q333" s="111">
        <f>'Saisie repas'!$DB$33</f>
        <v>115</v>
      </c>
      <c r="R333" s="110">
        <f t="shared" si="64"/>
        <v>0</v>
      </c>
      <c r="S333" s="112">
        <f t="shared" ref="S333" si="80">K333+P333</f>
        <v>0</v>
      </c>
    </row>
    <row r="334" spans="1:19" x14ac:dyDescent="0.25">
      <c r="A334" s="106" t="str">
        <f t="shared" si="55"/>
        <v/>
      </c>
      <c r="B334" s="106" t="str">
        <f t="shared" si="56"/>
        <v/>
      </c>
      <c r="C334" s="106" t="str">
        <f t="shared" si="57"/>
        <v/>
      </c>
      <c r="D334" s="106" t="str">
        <f t="shared" si="58"/>
        <v/>
      </c>
      <c r="E334" s="106" t="str">
        <f t="shared" si="59"/>
        <v/>
      </c>
      <c r="F334" s="106" t="str">
        <f>IFERROR(VLOOKUP(15,Tableau2[],8,FALSE),"")</f>
        <v/>
      </c>
      <c r="G334" s="106" t="str">
        <f t="shared" si="60"/>
        <v/>
      </c>
      <c r="H334" s="117" t="str">
        <f>IF(F334="","",Synt_jr_compta!$A$23)</f>
        <v/>
      </c>
      <c r="I334" s="111">
        <f>'Saisie repas'!CW$35</f>
        <v>0</v>
      </c>
      <c r="J334" s="111">
        <f>'Saisie repas'!CX35</f>
        <v>0</v>
      </c>
      <c r="K334" s="110">
        <f t="shared" si="61"/>
        <v>0</v>
      </c>
      <c r="L334" s="111">
        <f>'Saisie repas'!$CY$36</f>
        <v>115</v>
      </c>
      <c r="M334" s="110">
        <f t="shared" si="63"/>
        <v>0</v>
      </c>
      <c r="N334" s="111">
        <f>'Saisie repas'!CZ35</f>
        <v>0</v>
      </c>
      <c r="O334" s="111">
        <f>'Saisie repas'!DA35</f>
        <v>0</v>
      </c>
      <c r="P334" s="110">
        <f t="shared" ref="P334" si="81">N334+O334</f>
        <v>0</v>
      </c>
      <c r="Q334" s="111">
        <f>'Saisie repas'!$DB$36</f>
        <v>115</v>
      </c>
      <c r="R334" s="110">
        <f t="shared" si="64"/>
        <v>0</v>
      </c>
      <c r="S334" s="112">
        <f t="shared" ref="S334" si="82">K334+P334</f>
        <v>0</v>
      </c>
    </row>
    <row r="335" spans="1:19" x14ac:dyDescent="0.25">
      <c r="A335" s="106" t="str">
        <f t="shared" si="55"/>
        <v/>
      </c>
      <c r="B335" s="106" t="str">
        <f t="shared" si="56"/>
        <v/>
      </c>
      <c r="C335" s="106" t="str">
        <f t="shared" si="57"/>
        <v/>
      </c>
      <c r="D335" s="106" t="str">
        <f t="shared" si="58"/>
        <v/>
      </c>
      <c r="E335" s="106" t="str">
        <f t="shared" si="59"/>
        <v/>
      </c>
      <c r="F335" s="106" t="str">
        <f>IFERROR(VLOOKUP(15,Tableau2[],8,FALSE),"")</f>
        <v/>
      </c>
      <c r="G335" s="106" t="str">
        <f t="shared" si="60"/>
        <v/>
      </c>
      <c r="H335" s="117" t="str">
        <f>IF(F335="","",Synt_jr_compta!$A$25)</f>
        <v/>
      </c>
      <c r="I335" s="111">
        <f>'Saisie repas'!CW$38</f>
        <v>0</v>
      </c>
      <c r="J335" s="111">
        <f>'Saisie repas'!CX38</f>
        <v>0</v>
      </c>
      <c r="K335" s="110">
        <f t="shared" si="61"/>
        <v>0</v>
      </c>
      <c r="L335" s="111">
        <f>'Saisie repas'!$CY$39</f>
        <v>115</v>
      </c>
      <c r="M335" s="110">
        <f t="shared" si="63"/>
        <v>0</v>
      </c>
      <c r="N335" s="111">
        <f>'Saisie repas'!CZ38</f>
        <v>0</v>
      </c>
      <c r="O335" s="111">
        <f>'Saisie repas'!DA38</f>
        <v>0</v>
      </c>
      <c r="P335" s="110">
        <f t="shared" ref="P335" si="83">N335+O335</f>
        <v>0</v>
      </c>
      <c r="Q335" s="111">
        <f>'Saisie repas'!$DB$39</f>
        <v>115</v>
      </c>
      <c r="R335" s="110">
        <f t="shared" si="64"/>
        <v>0</v>
      </c>
      <c r="S335" s="112">
        <f t="shared" ref="S335" si="84">K335+P335</f>
        <v>0</v>
      </c>
    </row>
    <row r="336" spans="1:19" x14ac:dyDescent="0.25">
      <c r="A336" s="106" t="str">
        <f t="shared" si="55"/>
        <v/>
      </c>
      <c r="B336" s="106" t="str">
        <f t="shared" si="56"/>
        <v/>
      </c>
      <c r="C336" s="106" t="str">
        <f t="shared" si="57"/>
        <v/>
      </c>
      <c r="D336" s="106" t="str">
        <f t="shared" si="58"/>
        <v/>
      </c>
      <c r="E336" s="106" t="str">
        <f t="shared" si="59"/>
        <v/>
      </c>
      <c r="F336" s="106" t="str">
        <f>IFERROR(VLOOKUP(15,Tableau2[],8,FALSE),"")</f>
        <v/>
      </c>
      <c r="G336" s="106" t="str">
        <f t="shared" si="60"/>
        <v/>
      </c>
      <c r="H336" s="117" t="str">
        <f>IF(F336="","",Synt_jr_compta!$A$27)</f>
        <v/>
      </c>
      <c r="I336" s="111">
        <f>'Saisie repas'!CW$41</f>
        <v>0</v>
      </c>
      <c r="J336" s="111">
        <f>'Saisie repas'!CX41</f>
        <v>0</v>
      </c>
      <c r="K336" s="110">
        <f t="shared" si="61"/>
        <v>0</v>
      </c>
      <c r="L336" s="111">
        <f>'Saisie repas'!$CY$42</f>
        <v>115</v>
      </c>
      <c r="M336" s="110">
        <f t="shared" si="63"/>
        <v>0</v>
      </c>
      <c r="N336" s="111">
        <f>'Saisie repas'!CZ41</f>
        <v>0</v>
      </c>
      <c r="O336" s="111">
        <f>'Saisie repas'!DA41</f>
        <v>0</v>
      </c>
      <c r="P336" s="110">
        <f t="shared" ref="P336" si="85">N336+O336</f>
        <v>0</v>
      </c>
      <c r="Q336" s="111">
        <f>'Saisie repas'!$DB$42</f>
        <v>115</v>
      </c>
      <c r="R336" s="110">
        <f t="shared" si="64"/>
        <v>0</v>
      </c>
      <c r="S336" s="112">
        <f t="shared" ref="S336" si="86">K336+P336</f>
        <v>0</v>
      </c>
    </row>
    <row r="337" spans="1:19" x14ac:dyDescent="0.25">
      <c r="A337" s="106" t="str">
        <f t="shared" si="55"/>
        <v/>
      </c>
      <c r="B337" s="106" t="str">
        <f t="shared" si="56"/>
        <v/>
      </c>
      <c r="C337" s="106" t="str">
        <f t="shared" si="57"/>
        <v/>
      </c>
      <c r="D337" s="106" t="str">
        <f t="shared" si="58"/>
        <v/>
      </c>
      <c r="E337" s="106" t="str">
        <f t="shared" si="59"/>
        <v/>
      </c>
      <c r="F337" s="106" t="str">
        <f>IFERROR(VLOOKUP(15,Tableau2[],8,FALSE),"")</f>
        <v/>
      </c>
      <c r="G337" s="106" t="str">
        <f t="shared" si="60"/>
        <v/>
      </c>
      <c r="H337" s="117" t="str">
        <f>IF(F337="","",Synt_jr_compta!$A$29)</f>
        <v/>
      </c>
      <c r="I337" s="111">
        <f>'Saisie repas'!CW$44</f>
        <v>0</v>
      </c>
      <c r="J337" s="111">
        <f>'Saisie repas'!CX44</f>
        <v>0</v>
      </c>
      <c r="K337" s="110">
        <f t="shared" si="61"/>
        <v>0</v>
      </c>
      <c r="L337" s="111">
        <f>'Saisie repas'!$CY$45</f>
        <v>115</v>
      </c>
      <c r="M337" s="110">
        <f t="shared" si="63"/>
        <v>0</v>
      </c>
      <c r="N337" s="111">
        <f>'Saisie repas'!CZ44</f>
        <v>0</v>
      </c>
      <c r="O337" s="111">
        <f>'Saisie repas'!DA44</f>
        <v>0</v>
      </c>
      <c r="P337" s="110">
        <f t="shared" ref="P337" si="87">N337+O337</f>
        <v>0</v>
      </c>
      <c r="Q337" s="111">
        <f>'Saisie repas'!$DB$45</f>
        <v>115</v>
      </c>
      <c r="R337" s="110">
        <f t="shared" si="64"/>
        <v>0</v>
      </c>
      <c r="S337" s="112">
        <f t="shared" ref="S337" si="88">K337+P337</f>
        <v>0</v>
      </c>
    </row>
    <row r="338" spans="1:19" x14ac:dyDescent="0.25">
      <c r="A338" s="106" t="str">
        <f t="shared" si="55"/>
        <v/>
      </c>
      <c r="B338" s="106" t="str">
        <f t="shared" si="56"/>
        <v/>
      </c>
      <c r="C338" s="106" t="str">
        <f t="shared" si="57"/>
        <v/>
      </c>
      <c r="D338" s="106" t="str">
        <f t="shared" si="58"/>
        <v/>
      </c>
      <c r="E338" s="106" t="str">
        <f t="shared" si="59"/>
        <v/>
      </c>
      <c r="F338" s="106" t="str">
        <f>IFERROR(VLOOKUP(15,Tableau2[],8,FALSE),"")</f>
        <v/>
      </c>
      <c r="G338" s="106" t="str">
        <f t="shared" si="60"/>
        <v/>
      </c>
      <c r="H338" s="117" t="str">
        <f>IF(F338="","",Synt_jr_compta!$A$31)</f>
        <v/>
      </c>
      <c r="I338" s="111">
        <f>'Saisie repas'!CW$47</f>
        <v>0</v>
      </c>
      <c r="J338" s="111">
        <f>'Saisie repas'!CX47</f>
        <v>0</v>
      </c>
      <c r="K338" s="110">
        <f t="shared" si="61"/>
        <v>0</v>
      </c>
      <c r="L338" s="111">
        <f>'Saisie repas'!$CY$48</f>
        <v>115</v>
      </c>
      <c r="M338" s="110">
        <f t="shared" si="63"/>
        <v>0</v>
      </c>
      <c r="N338" s="111">
        <f>'Saisie repas'!CZ47</f>
        <v>0</v>
      </c>
      <c r="O338" s="111">
        <f>'Saisie repas'!DA47</f>
        <v>0</v>
      </c>
      <c r="P338" s="110">
        <f t="shared" ref="P338" si="89">N338+O338</f>
        <v>0</v>
      </c>
      <c r="Q338" s="111">
        <f>'Saisie repas'!$DB$48</f>
        <v>115</v>
      </c>
      <c r="R338" s="110">
        <f t="shared" si="64"/>
        <v>0</v>
      </c>
      <c r="S338" s="112">
        <f t="shared" ref="S338" si="90">K338+P338</f>
        <v>0</v>
      </c>
    </row>
    <row r="339" spans="1:19" x14ac:dyDescent="0.25">
      <c r="A339" s="106" t="str">
        <f t="shared" si="55"/>
        <v/>
      </c>
      <c r="B339" s="106" t="str">
        <f t="shared" si="56"/>
        <v/>
      </c>
      <c r="C339" s="106" t="str">
        <f t="shared" si="57"/>
        <v/>
      </c>
      <c r="D339" s="106" t="str">
        <f t="shared" si="58"/>
        <v/>
      </c>
      <c r="E339" s="106" t="str">
        <f t="shared" si="59"/>
        <v/>
      </c>
      <c r="F339" s="106" t="str">
        <f>IFERROR(VLOOKUP(15,Tableau2[],8,FALSE),"")</f>
        <v/>
      </c>
      <c r="G339" s="106" t="str">
        <f t="shared" si="60"/>
        <v/>
      </c>
      <c r="H339" s="117" t="str">
        <f>IF(F339="","",Synt_jr_compta!$A$33)</f>
        <v/>
      </c>
      <c r="I339" s="111">
        <f>'Saisie repas'!CW$50</f>
        <v>0</v>
      </c>
      <c r="J339" s="111">
        <f>'Saisie repas'!CX50</f>
        <v>0</v>
      </c>
      <c r="K339" s="110">
        <f t="shared" si="61"/>
        <v>0</v>
      </c>
      <c r="L339" s="111">
        <f>'Saisie repas'!$CY$51</f>
        <v>115</v>
      </c>
      <c r="M339" s="110">
        <f t="shared" si="63"/>
        <v>0</v>
      </c>
      <c r="N339" s="111">
        <f>'Saisie repas'!CZ50</f>
        <v>0</v>
      </c>
      <c r="O339" s="111">
        <f>'Saisie repas'!DA50</f>
        <v>0</v>
      </c>
      <c r="P339" s="110">
        <f t="shared" ref="P339" si="91">N339+O339</f>
        <v>0</v>
      </c>
      <c r="Q339" s="111">
        <f>'Saisie repas'!$DB$51</f>
        <v>115</v>
      </c>
      <c r="R339" s="110">
        <f t="shared" si="64"/>
        <v>0</v>
      </c>
      <c r="S339" s="112">
        <f t="shared" ref="S339" si="92">K339+P339</f>
        <v>0</v>
      </c>
    </row>
    <row r="340" spans="1:19" x14ac:dyDescent="0.25">
      <c r="A340" s="106" t="str">
        <f t="shared" si="55"/>
        <v/>
      </c>
      <c r="B340" s="106" t="str">
        <f t="shared" si="56"/>
        <v/>
      </c>
      <c r="C340" s="106" t="str">
        <f t="shared" si="57"/>
        <v/>
      </c>
      <c r="D340" s="106" t="str">
        <f t="shared" si="58"/>
        <v/>
      </c>
      <c r="E340" s="106" t="str">
        <f t="shared" si="59"/>
        <v/>
      </c>
      <c r="F340" s="106" t="str">
        <f>IFERROR(VLOOKUP(15,Tableau2[],8,FALSE),"")</f>
        <v/>
      </c>
      <c r="G340" s="106" t="str">
        <f t="shared" si="60"/>
        <v/>
      </c>
      <c r="H340" s="117" t="str">
        <f>IF(F340="","",Synt_jr_compta!$A$35)</f>
        <v/>
      </c>
      <c r="I340" s="111">
        <f>'Saisie repas'!CW$53</f>
        <v>0</v>
      </c>
      <c r="J340" s="111">
        <f>'Saisie repas'!CX53</f>
        <v>0</v>
      </c>
      <c r="K340" s="110">
        <f t="shared" si="61"/>
        <v>0</v>
      </c>
      <c r="L340" s="111">
        <f>'Saisie repas'!$CY$54</f>
        <v>115</v>
      </c>
      <c r="M340" s="110">
        <f t="shared" si="63"/>
        <v>0</v>
      </c>
      <c r="N340" s="111">
        <f>'Saisie repas'!CZ53</f>
        <v>0</v>
      </c>
      <c r="O340" s="111">
        <f>'Saisie repas'!DA53</f>
        <v>0</v>
      </c>
      <c r="P340" s="110">
        <f t="shared" ref="P340" si="93">N340+O340</f>
        <v>0</v>
      </c>
      <c r="Q340" s="111">
        <f>'Saisie repas'!$DB$54</f>
        <v>115</v>
      </c>
      <c r="R340" s="110">
        <f t="shared" si="64"/>
        <v>0</v>
      </c>
      <c r="S340" s="112">
        <f t="shared" ref="S340" si="94">K340+P340</f>
        <v>0</v>
      </c>
    </row>
    <row r="341" spans="1:19" x14ac:dyDescent="0.25">
      <c r="A341" s="106" t="str">
        <f t="shared" si="55"/>
        <v/>
      </c>
      <c r="B341" s="106" t="str">
        <f t="shared" si="56"/>
        <v/>
      </c>
      <c r="C341" s="106" t="str">
        <f t="shared" si="57"/>
        <v/>
      </c>
      <c r="D341" s="106" t="str">
        <f t="shared" si="58"/>
        <v/>
      </c>
      <c r="E341" s="106" t="str">
        <f t="shared" si="59"/>
        <v/>
      </c>
      <c r="F341" s="106" t="str">
        <f>IFERROR(VLOOKUP(15,Tableau2[],8,FALSE),"")</f>
        <v/>
      </c>
      <c r="G341" s="106" t="str">
        <f t="shared" si="60"/>
        <v/>
      </c>
      <c r="H341" s="117" t="str">
        <f>IF(F341="","",Synt_jr_compta!$A$37)</f>
        <v/>
      </c>
      <c r="I341" s="111">
        <f>'Saisie repas'!CW$56</f>
        <v>0</v>
      </c>
      <c r="J341" s="111">
        <f>'Saisie repas'!CX56</f>
        <v>0</v>
      </c>
      <c r="K341" s="110">
        <f t="shared" si="61"/>
        <v>0</v>
      </c>
      <c r="L341" s="111">
        <f>'Saisie repas'!$CY$57</f>
        <v>115</v>
      </c>
      <c r="M341" s="110">
        <f t="shared" si="63"/>
        <v>0</v>
      </c>
      <c r="N341" s="111">
        <f>'Saisie repas'!CZ56</f>
        <v>0</v>
      </c>
      <c r="O341" s="111">
        <f>'Saisie repas'!DA56</f>
        <v>0</v>
      </c>
      <c r="P341" s="110">
        <f t="shared" ref="P341" si="95">N341+O341</f>
        <v>0</v>
      </c>
      <c r="Q341" s="111">
        <f>'Saisie repas'!$DB$57</f>
        <v>115</v>
      </c>
      <c r="R341" s="110">
        <f t="shared" si="64"/>
        <v>0</v>
      </c>
      <c r="S341" s="112">
        <f t="shared" ref="S341" si="96">K341+P341</f>
        <v>0</v>
      </c>
    </row>
    <row r="342" spans="1:19" x14ac:dyDescent="0.25">
      <c r="A342" s="106" t="str">
        <f t="shared" si="55"/>
        <v/>
      </c>
      <c r="B342" s="106" t="str">
        <f t="shared" si="56"/>
        <v/>
      </c>
      <c r="C342" s="106" t="str">
        <f t="shared" si="57"/>
        <v/>
      </c>
      <c r="D342" s="106" t="str">
        <f t="shared" si="58"/>
        <v/>
      </c>
      <c r="E342" s="106" t="str">
        <f t="shared" si="59"/>
        <v/>
      </c>
      <c r="F342" s="106" t="str">
        <f>IFERROR(VLOOKUP(15,Tableau2[],8,FALSE),"")</f>
        <v/>
      </c>
      <c r="G342" s="106" t="str">
        <f t="shared" si="60"/>
        <v/>
      </c>
      <c r="H342" s="117" t="str">
        <f>IF(F342="","",Synt_jr_compta!$A$39)</f>
        <v/>
      </c>
      <c r="I342" s="111">
        <f>'Saisie repas'!CW$59</f>
        <v>0</v>
      </c>
      <c r="J342" s="111">
        <f>'Saisie repas'!CX59</f>
        <v>0</v>
      </c>
      <c r="K342" s="110">
        <f t="shared" si="61"/>
        <v>0</v>
      </c>
      <c r="L342" s="111">
        <f>'Saisie repas'!$CY$60</f>
        <v>115</v>
      </c>
      <c r="M342" s="110">
        <f t="shared" si="63"/>
        <v>0</v>
      </c>
      <c r="N342" s="111">
        <f>'Saisie repas'!CZ59</f>
        <v>0</v>
      </c>
      <c r="O342" s="111">
        <f>'Saisie repas'!DA59</f>
        <v>0</v>
      </c>
      <c r="P342" s="110">
        <f>N342+O342</f>
        <v>0</v>
      </c>
      <c r="Q342" s="111">
        <f>'Saisie repas'!$DB$60</f>
        <v>115</v>
      </c>
      <c r="R342" s="110">
        <f t="shared" si="64"/>
        <v>0</v>
      </c>
      <c r="S342" s="112">
        <f t="shared" ref="S342:S405" si="97">K342+P342</f>
        <v>0</v>
      </c>
    </row>
    <row r="343" spans="1:19" x14ac:dyDescent="0.25">
      <c r="A343" s="106" t="str">
        <f t="shared" ref="A343:A346" si="98">IF(F343="","",VLOOKUP($F343,Rechv_ecol,2,FALSE))</f>
        <v/>
      </c>
      <c r="B343" s="106" t="str">
        <f t="shared" ref="B343:B347" si="99">IF(F343="","",VLOOKUP($F343,Rechv_ecol,3,FALSE))</f>
        <v/>
      </c>
      <c r="C343" s="106" t="str">
        <f t="shared" ref="C343:C347" si="100">IF(F343="","",VLOOKUP($F343,Rechv_ecol,4,FALSE))</f>
        <v/>
      </c>
      <c r="D343" s="106" t="str">
        <f t="shared" ref="D343:D347" si="101">IF(F343="","",VLOOKUP($F343,Rechv_ecol,5,FALSE))</f>
        <v/>
      </c>
      <c r="E343" s="106" t="str">
        <f t="shared" ref="E343:E346" si="102">IF(F343="","",VLOOKUP($F343,Rechv_ecol,6,FALSE))</f>
        <v/>
      </c>
      <c r="F343" s="106" t="str">
        <f>IFERROR(VLOOKUP(15,Tableau2[],8,FALSE),"")</f>
        <v/>
      </c>
      <c r="G343" s="106" t="str">
        <f t="shared" ref="G343:G346" si="103">IF(F343="","",VLOOKUP($F343,Rechv_ecol,8,FALSE))</f>
        <v/>
      </c>
      <c r="H343" s="117" t="str">
        <f>IF(F343="","",Synt_jr_compta!$A$41)</f>
        <v/>
      </c>
      <c r="I343" s="111">
        <f>'Saisie repas'!CW$62</f>
        <v>0</v>
      </c>
      <c r="J343" s="111">
        <f>'Saisie repas'!CX62</f>
        <v>0</v>
      </c>
      <c r="K343" s="110">
        <f t="shared" si="61"/>
        <v>0</v>
      </c>
      <c r="L343" s="111">
        <f>'Saisie repas'!$CY$60</f>
        <v>115</v>
      </c>
      <c r="M343" s="110">
        <f t="shared" si="63"/>
        <v>0</v>
      </c>
      <c r="N343" s="111">
        <f>'Saisie repas'!CZ62</f>
        <v>0</v>
      </c>
      <c r="O343" s="111">
        <f>'Saisie repas'!DA62</f>
        <v>0</v>
      </c>
      <c r="P343" s="110">
        <f t="shared" ref="P343:P406" si="104">N343+O343</f>
        <v>0</v>
      </c>
      <c r="Q343" s="111">
        <f>'Saisie repas'!$DB$60</f>
        <v>115</v>
      </c>
      <c r="R343" s="110">
        <f t="shared" si="64"/>
        <v>0</v>
      </c>
      <c r="S343" s="112">
        <f t="shared" si="97"/>
        <v>0</v>
      </c>
    </row>
    <row r="344" spans="1:19" x14ac:dyDescent="0.25">
      <c r="A344" s="106" t="str">
        <f t="shared" si="98"/>
        <v/>
      </c>
      <c r="B344" s="106" t="str">
        <f t="shared" si="99"/>
        <v/>
      </c>
      <c r="C344" s="106" t="str">
        <f t="shared" si="100"/>
        <v/>
      </c>
      <c r="D344" s="106" t="str">
        <f t="shared" si="101"/>
        <v/>
      </c>
      <c r="E344" s="106" t="str">
        <f t="shared" si="102"/>
        <v/>
      </c>
      <c r="F344" s="106" t="str">
        <f>IFERROR(VLOOKUP(15,Tableau2[],8,FALSE),"")</f>
        <v/>
      </c>
      <c r="G344" s="106" t="str">
        <f t="shared" si="103"/>
        <v/>
      </c>
      <c r="H344" s="117" t="str">
        <f>IF(F344="","",Synt_jr_compta!$A$43)</f>
        <v/>
      </c>
      <c r="I344" s="111">
        <f>'Saisie repas'!CW$65</f>
        <v>0</v>
      </c>
      <c r="J344" s="111">
        <f>'Saisie repas'!CX65</f>
        <v>0</v>
      </c>
      <c r="K344" s="110">
        <f t="shared" si="61"/>
        <v>0</v>
      </c>
      <c r="L344" s="111">
        <f>'Saisie repas'!$CY$60</f>
        <v>115</v>
      </c>
      <c r="M344" s="110">
        <f>K344*L344</f>
        <v>0</v>
      </c>
      <c r="N344" s="111">
        <f>'Saisie repas'!CZ65</f>
        <v>0</v>
      </c>
      <c r="O344" s="111">
        <f>'Saisie repas'!DA65</f>
        <v>0</v>
      </c>
      <c r="P344" s="110">
        <f t="shared" si="104"/>
        <v>0</v>
      </c>
      <c r="Q344" s="111">
        <f>'Saisie repas'!$DB$60</f>
        <v>115</v>
      </c>
      <c r="R344" s="110">
        <f t="shared" si="64"/>
        <v>0</v>
      </c>
      <c r="S344" s="112">
        <f t="shared" si="97"/>
        <v>0</v>
      </c>
    </row>
    <row r="345" spans="1:19" x14ac:dyDescent="0.25">
      <c r="A345" s="106" t="str">
        <f t="shared" si="98"/>
        <v/>
      </c>
      <c r="B345" s="106" t="str">
        <f t="shared" si="99"/>
        <v/>
      </c>
      <c r="C345" s="106" t="str">
        <f t="shared" si="100"/>
        <v/>
      </c>
      <c r="D345" s="106" t="str">
        <f t="shared" si="101"/>
        <v/>
      </c>
      <c r="E345" s="106" t="str">
        <f t="shared" si="102"/>
        <v/>
      </c>
      <c r="F345" s="106" t="str">
        <f>IFERROR(VLOOKUP(15,Tableau2[],8,FALSE),"")</f>
        <v/>
      </c>
      <c r="G345" s="106" t="str">
        <f t="shared" si="103"/>
        <v/>
      </c>
      <c r="H345" s="117" t="str">
        <f>IF(F345="","",Synt_jr_compta!$A$45)</f>
        <v/>
      </c>
      <c r="I345" s="111">
        <f>'Saisie repas'!CW$68</f>
        <v>0</v>
      </c>
      <c r="J345" s="111">
        <f>'Saisie repas'!CX68</f>
        <v>0</v>
      </c>
      <c r="K345" s="110">
        <f t="shared" si="61"/>
        <v>0</v>
      </c>
      <c r="L345" s="111">
        <f>'Saisie repas'!$CY$60</f>
        <v>115</v>
      </c>
      <c r="M345" s="110">
        <f t="shared" si="63"/>
        <v>0</v>
      </c>
      <c r="N345" s="111">
        <f>'Saisie repas'!CZ68</f>
        <v>0</v>
      </c>
      <c r="O345" s="111">
        <f>'Saisie repas'!DA68</f>
        <v>0</v>
      </c>
      <c r="P345" s="110">
        <f t="shared" si="104"/>
        <v>0</v>
      </c>
      <c r="Q345" s="111">
        <f>'Saisie repas'!$DB$60</f>
        <v>115</v>
      </c>
      <c r="R345" s="110">
        <f t="shared" si="64"/>
        <v>0</v>
      </c>
      <c r="S345" s="112">
        <f t="shared" si="97"/>
        <v>0</v>
      </c>
    </row>
    <row r="346" spans="1:19" x14ac:dyDescent="0.25">
      <c r="A346" s="106" t="str">
        <f t="shared" si="98"/>
        <v/>
      </c>
      <c r="B346" s="106" t="str">
        <f t="shared" si="99"/>
        <v/>
      </c>
      <c r="C346" s="106" t="str">
        <f t="shared" si="100"/>
        <v/>
      </c>
      <c r="D346" s="106" t="str">
        <f t="shared" si="101"/>
        <v/>
      </c>
      <c r="E346" s="106" t="str">
        <f t="shared" si="102"/>
        <v/>
      </c>
      <c r="F346" s="106" t="str">
        <f>IFERROR(VLOOKUP(15,Tableau2[],8,FALSE),"")</f>
        <v/>
      </c>
      <c r="G346" s="106" t="str">
        <f t="shared" si="103"/>
        <v/>
      </c>
      <c r="H346" s="117" t="str">
        <f>IF(F346="","",Synt_jr_compta!$A$47)</f>
        <v/>
      </c>
      <c r="I346" s="111">
        <f>'Saisie repas'!CW$71</f>
        <v>0</v>
      </c>
      <c r="J346" s="111">
        <f>'Saisie repas'!CX71</f>
        <v>0</v>
      </c>
      <c r="K346" s="110">
        <f t="shared" si="61"/>
        <v>0</v>
      </c>
      <c r="L346" s="111">
        <f>'Saisie repas'!$CY$60</f>
        <v>115</v>
      </c>
      <c r="M346" s="110">
        <f t="shared" si="63"/>
        <v>0</v>
      </c>
      <c r="N346" s="111">
        <f>'Saisie repas'!CZ71</f>
        <v>0</v>
      </c>
      <c r="O346" s="111">
        <f>'Saisie repas'!DA71</f>
        <v>0</v>
      </c>
      <c r="P346" s="110">
        <f t="shared" si="104"/>
        <v>0</v>
      </c>
      <c r="Q346" s="111">
        <f>'Saisie repas'!$DB$60</f>
        <v>115</v>
      </c>
      <c r="R346" s="110">
        <f t="shared" si="64"/>
        <v>0</v>
      </c>
      <c r="S346" s="112">
        <f t="shared" si="97"/>
        <v>0</v>
      </c>
    </row>
    <row r="347" spans="1:19" x14ac:dyDescent="0.25">
      <c r="A347" s="106" t="str">
        <f t="shared" ref="A347:A378" si="105">IF(F347="","",VLOOKUP($F347,Rechv_ecol,2,FALSE))</f>
        <v/>
      </c>
      <c r="B347" s="106" t="str">
        <f t="shared" si="99"/>
        <v/>
      </c>
      <c r="C347" s="106" t="str">
        <f t="shared" si="100"/>
        <v/>
      </c>
      <c r="D347" s="106" t="str">
        <f t="shared" si="101"/>
        <v/>
      </c>
      <c r="E347" s="106" t="str">
        <f t="shared" ref="E347:E378" si="106">IF(F347="","",VLOOKUP($F347,Rechv_ecol,6,FALSE))</f>
        <v/>
      </c>
      <c r="F347" s="106" t="str">
        <f>IFERROR(VLOOKUP(15,Tableau2[],8,FALSE),"")</f>
        <v/>
      </c>
      <c r="G347" s="106" t="str">
        <f t="shared" ref="G347:G378" si="107">IF(F347="","",VLOOKUP($F347,Rechv_ecol,8,FALSE))</f>
        <v/>
      </c>
      <c r="H347" s="117" t="str">
        <f>IF(F347="","",Synt_jr_compta!$A$49)</f>
        <v/>
      </c>
      <c r="I347" s="111">
        <f>'Saisie repas'!CW$74</f>
        <v>0</v>
      </c>
      <c r="J347" s="111">
        <f>'Saisie repas'!CX74</f>
        <v>0</v>
      </c>
      <c r="K347" s="110">
        <f t="shared" si="61"/>
        <v>0</v>
      </c>
      <c r="L347" s="111">
        <f>'Saisie repas'!$CY$60</f>
        <v>115</v>
      </c>
      <c r="M347" s="110">
        <f t="shared" si="63"/>
        <v>0</v>
      </c>
      <c r="N347" s="111">
        <f>'Saisie repas'!CZ74</f>
        <v>0</v>
      </c>
      <c r="O347" s="111">
        <f>'Saisie repas'!DA74</f>
        <v>0</v>
      </c>
      <c r="P347" s="110">
        <f t="shared" si="104"/>
        <v>0</v>
      </c>
      <c r="Q347" s="111">
        <f>'Saisie repas'!$DB$60</f>
        <v>115</v>
      </c>
      <c r="R347" s="110">
        <f t="shared" si="64"/>
        <v>0</v>
      </c>
      <c r="S347" s="112">
        <f t="shared" si="97"/>
        <v>0</v>
      </c>
    </row>
    <row r="348" spans="1:19" x14ac:dyDescent="0.25">
      <c r="A348" s="106" t="str">
        <f t="shared" si="105"/>
        <v/>
      </c>
      <c r="B348" s="106" t="str">
        <f t="shared" ref="B348:B354" si="108">IF(F348="","",VLOOKUP($F348,Rechv_ecol,3,FALSE))</f>
        <v/>
      </c>
      <c r="C348" s="106" t="str">
        <f t="shared" ref="C348:C354" si="109">IF(F348="","",VLOOKUP($F348,Rechv_ecol,4,FALSE))</f>
        <v/>
      </c>
      <c r="D348" s="106" t="str">
        <f t="shared" ref="D348:D354" si="110">IF(F348="","",VLOOKUP($F348,Rechv_ecol,5,FALSE))</f>
        <v/>
      </c>
      <c r="E348" s="106" t="str">
        <f t="shared" si="106"/>
        <v/>
      </c>
      <c r="F348" s="106" t="str">
        <f>IFERROR(VLOOKUP(16,Tableau2[],8,FALSE),"")</f>
        <v/>
      </c>
      <c r="G348" s="106" t="str">
        <f t="shared" si="107"/>
        <v/>
      </c>
      <c r="H348" s="117" t="str">
        <f>IF(F348="","",Synt_jr_compta!$A$5)</f>
        <v/>
      </c>
      <c r="I348" s="111">
        <f>'Saisie repas'!DD8</f>
        <v>0</v>
      </c>
      <c r="J348" s="111">
        <f>'Saisie repas'!DE8</f>
        <v>0</v>
      </c>
      <c r="K348" s="110">
        <f t="shared" si="61"/>
        <v>0</v>
      </c>
      <c r="L348" s="111">
        <f>'Saisie repas'!$CY$60</f>
        <v>115</v>
      </c>
      <c r="M348" s="110">
        <f t="shared" si="63"/>
        <v>0</v>
      </c>
      <c r="N348" s="111">
        <f>'Saisie repas'!DG8</f>
        <v>0</v>
      </c>
      <c r="O348" s="111">
        <f>'Saisie repas'!DH8</f>
        <v>0</v>
      </c>
      <c r="P348" s="110">
        <f t="shared" si="104"/>
        <v>0</v>
      </c>
      <c r="Q348" s="111">
        <f>'Saisie repas'!$DB$60</f>
        <v>115</v>
      </c>
      <c r="R348" s="110">
        <f t="shared" si="64"/>
        <v>0</v>
      </c>
      <c r="S348" s="112">
        <f t="shared" si="97"/>
        <v>0</v>
      </c>
    </row>
    <row r="349" spans="1:19" x14ac:dyDescent="0.25">
      <c r="A349" s="106" t="str">
        <f t="shared" si="105"/>
        <v/>
      </c>
      <c r="B349" s="106" t="str">
        <f t="shared" si="108"/>
        <v/>
      </c>
      <c r="C349" s="106" t="str">
        <f t="shared" si="109"/>
        <v/>
      </c>
      <c r="D349" s="106" t="str">
        <f t="shared" si="110"/>
        <v/>
      </c>
      <c r="E349" s="106" t="str">
        <f t="shared" si="106"/>
        <v/>
      </c>
      <c r="F349" s="106" t="str">
        <f>IFERROR(VLOOKUP(16,Tableau2[],8,FALSE),"")</f>
        <v/>
      </c>
      <c r="G349" s="106" t="str">
        <f t="shared" si="107"/>
        <v/>
      </c>
      <c r="H349" s="117" t="str">
        <f>IF(F349="","",Synt_jr_compta!$A$7)</f>
        <v/>
      </c>
      <c r="I349" s="111">
        <f>'Saisie repas'!DD$11</f>
        <v>0</v>
      </c>
      <c r="J349" s="111">
        <f>'Saisie repas'!DE$11</f>
        <v>0</v>
      </c>
      <c r="K349" s="110">
        <f t="shared" si="61"/>
        <v>0</v>
      </c>
      <c r="L349" s="111">
        <f>'Saisie repas'!$CY$60</f>
        <v>115</v>
      </c>
      <c r="M349" s="110">
        <f t="shared" si="63"/>
        <v>0</v>
      </c>
      <c r="N349" s="111">
        <f>'Saisie repas'!DG$11</f>
        <v>0</v>
      </c>
      <c r="O349" s="111">
        <f>'Saisie repas'!DH$11</f>
        <v>0</v>
      </c>
      <c r="P349" s="110">
        <f t="shared" si="104"/>
        <v>0</v>
      </c>
      <c r="Q349" s="111">
        <f>'Saisie repas'!$DB$60</f>
        <v>115</v>
      </c>
      <c r="R349" s="110">
        <f t="shared" si="64"/>
        <v>0</v>
      </c>
      <c r="S349" s="112">
        <f t="shared" si="97"/>
        <v>0</v>
      </c>
    </row>
    <row r="350" spans="1:19" x14ac:dyDescent="0.25">
      <c r="A350" s="106" t="str">
        <f t="shared" si="105"/>
        <v/>
      </c>
      <c r="B350" s="106" t="str">
        <f t="shared" si="108"/>
        <v/>
      </c>
      <c r="C350" s="106" t="str">
        <f t="shared" si="109"/>
        <v/>
      </c>
      <c r="D350" s="106" t="str">
        <f t="shared" si="110"/>
        <v/>
      </c>
      <c r="E350" s="106" t="str">
        <f t="shared" si="106"/>
        <v/>
      </c>
      <c r="F350" s="106" t="str">
        <f>IFERROR(VLOOKUP(16,Tableau2[],8,FALSE),"")</f>
        <v/>
      </c>
      <c r="G350" s="106" t="str">
        <f t="shared" si="107"/>
        <v/>
      </c>
      <c r="H350" s="117" t="str">
        <f>IF(F350="","",Synt_jr_compta!$A$9)</f>
        <v/>
      </c>
      <c r="I350" s="111">
        <f>'Saisie repas'!DD$14</f>
        <v>0</v>
      </c>
      <c r="J350" s="111">
        <f>'Saisie repas'!DE$14</f>
        <v>0</v>
      </c>
      <c r="K350" s="110">
        <f t="shared" si="61"/>
        <v>0</v>
      </c>
      <c r="L350" s="111">
        <f>'Saisie repas'!$CY$60</f>
        <v>115</v>
      </c>
      <c r="M350" s="110">
        <f t="shared" si="63"/>
        <v>0</v>
      </c>
      <c r="N350" s="111">
        <f>'Saisie repas'!DG$14</f>
        <v>0</v>
      </c>
      <c r="O350" s="111">
        <f>'Saisie repas'!DH$14</f>
        <v>0</v>
      </c>
      <c r="P350" s="110">
        <f t="shared" si="104"/>
        <v>0</v>
      </c>
      <c r="Q350" s="111">
        <f>'Saisie repas'!$DB$60</f>
        <v>115</v>
      </c>
      <c r="R350" s="110">
        <f t="shared" si="64"/>
        <v>0</v>
      </c>
      <c r="S350" s="112">
        <f t="shared" si="97"/>
        <v>0</v>
      </c>
    </row>
    <row r="351" spans="1:19" x14ac:dyDescent="0.25">
      <c r="A351" s="106" t="str">
        <f t="shared" si="105"/>
        <v/>
      </c>
      <c r="B351" s="106" t="str">
        <f t="shared" si="108"/>
        <v/>
      </c>
      <c r="C351" s="106" t="str">
        <f t="shared" si="109"/>
        <v/>
      </c>
      <c r="D351" s="106" t="str">
        <f t="shared" si="110"/>
        <v/>
      </c>
      <c r="E351" s="106" t="str">
        <f t="shared" si="106"/>
        <v/>
      </c>
      <c r="F351" s="106" t="str">
        <f>IFERROR(VLOOKUP(16,Tableau2[],8,FALSE),"")</f>
        <v/>
      </c>
      <c r="G351" s="106" t="str">
        <f t="shared" si="107"/>
        <v/>
      </c>
      <c r="H351" s="117" t="str">
        <f>IF(F351="","",Synt_jr_compta!$A$11)</f>
        <v/>
      </c>
      <c r="I351" s="111">
        <f>'Saisie repas'!DD$17</f>
        <v>0</v>
      </c>
      <c r="J351" s="111">
        <f>'Saisie repas'!DE$17</f>
        <v>0</v>
      </c>
      <c r="K351" s="110">
        <f t="shared" si="61"/>
        <v>0</v>
      </c>
      <c r="L351" s="111">
        <f>'Saisie repas'!$CY$60</f>
        <v>115</v>
      </c>
      <c r="M351" s="110">
        <f t="shared" si="63"/>
        <v>0</v>
      </c>
      <c r="N351" s="111">
        <f>'Saisie repas'!DG$17</f>
        <v>0</v>
      </c>
      <c r="O351" s="111">
        <f>'Saisie repas'!DH$17</f>
        <v>0</v>
      </c>
      <c r="P351" s="110">
        <f t="shared" si="104"/>
        <v>0</v>
      </c>
      <c r="Q351" s="111">
        <f>'Saisie repas'!$DB$60</f>
        <v>115</v>
      </c>
      <c r="R351" s="110">
        <f t="shared" si="64"/>
        <v>0</v>
      </c>
      <c r="S351" s="112">
        <f t="shared" si="97"/>
        <v>0</v>
      </c>
    </row>
    <row r="352" spans="1:19" x14ac:dyDescent="0.25">
      <c r="A352" s="106" t="str">
        <f t="shared" si="105"/>
        <v/>
      </c>
      <c r="B352" s="106" t="str">
        <f t="shared" si="108"/>
        <v/>
      </c>
      <c r="C352" s="106" t="str">
        <f t="shared" si="109"/>
        <v/>
      </c>
      <c r="D352" s="106" t="str">
        <f t="shared" si="110"/>
        <v/>
      </c>
      <c r="E352" s="106" t="str">
        <f t="shared" si="106"/>
        <v/>
      </c>
      <c r="F352" s="106" t="str">
        <f>IFERROR(VLOOKUP(16,Tableau2[],8,FALSE),"")</f>
        <v/>
      </c>
      <c r="G352" s="106" t="str">
        <f t="shared" si="107"/>
        <v/>
      </c>
      <c r="H352" s="117" t="str">
        <f>IF(F352="","",Synt_jr_compta!$A$13)</f>
        <v/>
      </c>
      <c r="I352" s="111">
        <f>'Saisie repas'!DD$20</f>
        <v>0</v>
      </c>
      <c r="J352" s="111">
        <f>'Saisie repas'!DE$20</f>
        <v>0</v>
      </c>
      <c r="K352" s="110">
        <f t="shared" si="61"/>
        <v>0</v>
      </c>
      <c r="L352" s="111">
        <f>'Saisie repas'!$CY$60</f>
        <v>115</v>
      </c>
      <c r="M352" s="110">
        <f t="shared" si="63"/>
        <v>0</v>
      </c>
      <c r="N352" s="111">
        <f>'Saisie repas'!DG$20</f>
        <v>0</v>
      </c>
      <c r="O352" s="111">
        <f>'Saisie repas'!DH$20</f>
        <v>0</v>
      </c>
      <c r="P352" s="110">
        <f t="shared" si="104"/>
        <v>0</v>
      </c>
      <c r="Q352" s="111">
        <f>'Saisie repas'!$DB$60</f>
        <v>115</v>
      </c>
      <c r="R352" s="110">
        <f t="shared" si="64"/>
        <v>0</v>
      </c>
      <c r="S352" s="112">
        <f t="shared" si="97"/>
        <v>0</v>
      </c>
    </row>
    <row r="353" spans="1:19" x14ac:dyDescent="0.25">
      <c r="A353" s="106" t="str">
        <f t="shared" si="105"/>
        <v/>
      </c>
      <c r="B353" s="106" t="str">
        <f t="shared" si="108"/>
        <v/>
      </c>
      <c r="C353" s="106" t="str">
        <f t="shared" si="109"/>
        <v/>
      </c>
      <c r="D353" s="106" t="str">
        <f t="shared" si="110"/>
        <v/>
      </c>
      <c r="E353" s="106" t="str">
        <f t="shared" si="106"/>
        <v/>
      </c>
      <c r="F353" s="106" t="str">
        <f>IFERROR(VLOOKUP(16,Tableau2[],8,FALSE),"")</f>
        <v/>
      </c>
      <c r="G353" s="106" t="str">
        <f t="shared" si="107"/>
        <v/>
      </c>
      <c r="H353" s="117" t="str">
        <f>IF(F353="","",Synt_jr_compta!$A$15)</f>
        <v/>
      </c>
      <c r="I353" s="111">
        <f>'Saisie repas'!DD$23</f>
        <v>0</v>
      </c>
      <c r="J353" s="111">
        <f>'Saisie repas'!DE$23</f>
        <v>0</v>
      </c>
      <c r="K353" s="110">
        <f t="shared" si="61"/>
        <v>0</v>
      </c>
      <c r="L353" s="111">
        <f>'Saisie repas'!$CY$60</f>
        <v>115</v>
      </c>
      <c r="M353" s="110">
        <f t="shared" si="63"/>
        <v>0</v>
      </c>
      <c r="N353" s="111">
        <f>'Saisie repas'!DG$23</f>
        <v>0</v>
      </c>
      <c r="O353" s="111">
        <f>'Saisie repas'!DH$23</f>
        <v>0</v>
      </c>
      <c r="P353" s="110">
        <f t="shared" si="104"/>
        <v>0</v>
      </c>
      <c r="Q353" s="111">
        <f>'Saisie repas'!$DB$60</f>
        <v>115</v>
      </c>
      <c r="R353" s="110">
        <f t="shared" si="64"/>
        <v>0</v>
      </c>
      <c r="S353" s="112">
        <f t="shared" si="97"/>
        <v>0</v>
      </c>
    </row>
    <row r="354" spans="1:19" x14ac:dyDescent="0.25">
      <c r="A354" s="106" t="str">
        <f t="shared" si="105"/>
        <v/>
      </c>
      <c r="B354" s="106" t="str">
        <f t="shared" si="108"/>
        <v/>
      </c>
      <c r="C354" s="106" t="str">
        <f t="shared" si="109"/>
        <v/>
      </c>
      <c r="D354" s="106" t="str">
        <f t="shared" si="110"/>
        <v/>
      </c>
      <c r="E354" s="106" t="str">
        <f t="shared" si="106"/>
        <v/>
      </c>
      <c r="F354" s="106" t="str">
        <f>IFERROR(VLOOKUP(16,Tableau2[],8,FALSE),"")</f>
        <v/>
      </c>
      <c r="G354" s="106" t="str">
        <f t="shared" si="107"/>
        <v/>
      </c>
      <c r="H354" s="117" t="str">
        <f>IF(F354="","",Synt_jr_compta!$A$17)</f>
        <v/>
      </c>
      <c r="I354" s="111">
        <f>'Saisie repas'!DD$26</f>
        <v>0</v>
      </c>
      <c r="J354" s="111">
        <f>'Saisie repas'!DE$26</f>
        <v>0</v>
      </c>
      <c r="K354" s="110">
        <f t="shared" si="61"/>
        <v>0</v>
      </c>
      <c r="L354" s="111">
        <f>'Saisie repas'!$CY$60</f>
        <v>115</v>
      </c>
      <c r="M354" s="110">
        <f t="shared" si="63"/>
        <v>0</v>
      </c>
      <c r="N354" s="111">
        <f>'Saisie repas'!DG$26</f>
        <v>0</v>
      </c>
      <c r="O354" s="111">
        <f>'Saisie repas'!DH$26</f>
        <v>0</v>
      </c>
      <c r="P354" s="110">
        <f t="shared" si="104"/>
        <v>0</v>
      </c>
      <c r="Q354" s="111">
        <f>'Saisie repas'!$DB$60</f>
        <v>115</v>
      </c>
      <c r="R354" s="110">
        <f t="shared" si="64"/>
        <v>0</v>
      </c>
      <c r="S354" s="112">
        <f t="shared" si="97"/>
        <v>0</v>
      </c>
    </row>
    <row r="355" spans="1:19" x14ac:dyDescent="0.25">
      <c r="A355" s="106" t="str">
        <f t="shared" si="105"/>
        <v/>
      </c>
      <c r="B355" s="106" t="str">
        <f t="shared" ref="B355:B372" si="111">IF(F355="","",VLOOKUP($F355,Rechv_ecol,3,FALSE))</f>
        <v/>
      </c>
      <c r="C355" s="106" t="str">
        <f t="shared" ref="C355:C372" si="112">IF(F355="","",VLOOKUP($F355,Rechv_ecol,4,FALSE))</f>
        <v/>
      </c>
      <c r="D355" s="106" t="str">
        <f t="shared" ref="D355:D372" si="113">IF(F355="","",VLOOKUP($F355,Rechv_ecol,5,FALSE))</f>
        <v/>
      </c>
      <c r="E355" s="106" t="str">
        <f t="shared" si="106"/>
        <v/>
      </c>
      <c r="F355" s="106" t="str">
        <f>IFERROR(VLOOKUP(16,Tableau2[],8,FALSE),"")</f>
        <v/>
      </c>
      <c r="G355" s="106" t="str">
        <f t="shared" si="107"/>
        <v/>
      </c>
      <c r="H355" s="117" t="str">
        <f>IF(F355="","",Synt_jr_compta!$A$19)</f>
        <v/>
      </c>
      <c r="I355" s="111">
        <f>'Saisie repas'!DD$29</f>
        <v>0</v>
      </c>
      <c r="J355" s="111">
        <f>'Saisie repas'!DE$29</f>
        <v>0</v>
      </c>
      <c r="K355" s="110">
        <f t="shared" si="61"/>
        <v>0</v>
      </c>
      <c r="L355" s="111">
        <f>'Saisie repas'!$CY$60</f>
        <v>115</v>
      </c>
      <c r="M355" s="110">
        <f t="shared" si="63"/>
        <v>0</v>
      </c>
      <c r="N355" s="111">
        <f>'Saisie repas'!DG$29</f>
        <v>0</v>
      </c>
      <c r="O355" s="111">
        <f>'Saisie repas'!DH$29</f>
        <v>0</v>
      </c>
      <c r="P355" s="110">
        <f t="shared" si="104"/>
        <v>0</v>
      </c>
      <c r="Q355" s="111">
        <f>'Saisie repas'!$DB$60</f>
        <v>115</v>
      </c>
      <c r="R355" s="110">
        <f t="shared" si="64"/>
        <v>0</v>
      </c>
      <c r="S355" s="112">
        <f t="shared" si="97"/>
        <v>0</v>
      </c>
    </row>
    <row r="356" spans="1:19" x14ac:dyDescent="0.25">
      <c r="A356" s="106" t="str">
        <f t="shared" si="105"/>
        <v/>
      </c>
      <c r="B356" s="106" t="str">
        <f t="shared" si="111"/>
        <v/>
      </c>
      <c r="C356" s="106" t="str">
        <f t="shared" si="112"/>
        <v/>
      </c>
      <c r="D356" s="106" t="str">
        <f t="shared" si="113"/>
        <v/>
      </c>
      <c r="E356" s="106" t="str">
        <f t="shared" si="106"/>
        <v/>
      </c>
      <c r="F356" s="106" t="str">
        <f>IFERROR(VLOOKUP(16,Tableau2[],8,FALSE),"")</f>
        <v/>
      </c>
      <c r="G356" s="106" t="str">
        <f t="shared" si="107"/>
        <v/>
      </c>
      <c r="H356" s="117" t="str">
        <f>IF(F356="","",Synt_jr_compta!$A$21)</f>
        <v/>
      </c>
      <c r="I356" s="111">
        <f>'Saisie repas'!DD$32</f>
        <v>0</v>
      </c>
      <c r="J356" s="111">
        <f>'Saisie repas'!DE$32</f>
        <v>0</v>
      </c>
      <c r="K356" s="110">
        <f t="shared" si="61"/>
        <v>0</v>
      </c>
      <c r="L356" s="111">
        <f>'Saisie repas'!$CY$60</f>
        <v>115</v>
      </c>
      <c r="M356" s="110">
        <f t="shared" si="63"/>
        <v>0</v>
      </c>
      <c r="N356" s="111">
        <f>'Saisie repas'!DG$32</f>
        <v>0</v>
      </c>
      <c r="O356" s="111">
        <f>'Saisie repas'!DH$32</f>
        <v>0</v>
      </c>
      <c r="P356" s="110">
        <f t="shared" si="104"/>
        <v>0</v>
      </c>
      <c r="Q356" s="111">
        <f>'Saisie repas'!$DB$60</f>
        <v>115</v>
      </c>
      <c r="R356" s="110">
        <f t="shared" si="64"/>
        <v>0</v>
      </c>
      <c r="S356" s="112">
        <f t="shared" si="97"/>
        <v>0</v>
      </c>
    </row>
    <row r="357" spans="1:19" x14ac:dyDescent="0.25">
      <c r="A357" s="106" t="str">
        <f t="shared" si="105"/>
        <v/>
      </c>
      <c r="B357" s="106" t="str">
        <f t="shared" si="111"/>
        <v/>
      </c>
      <c r="C357" s="106" t="str">
        <f t="shared" si="112"/>
        <v/>
      </c>
      <c r="D357" s="106" t="str">
        <f t="shared" si="113"/>
        <v/>
      </c>
      <c r="E357" s="106" t="str">
        <f t="shared" si="106"/>
        <v/>
      </c>
      <c r="F357" s="106" t="str">
        <f>IFERROR(VLOOKUP(16,Tableau2[],8,FALSE),"")</f>
        <v/>
      </c>
      <c r="G357" s="106" t="str">
        <f t="shared" si="107"/>
        <v/>
      </c>
      <c r="H357" s="117" t="str">
        <f>IF(F357="","",Synt_jr_compta!$A$23)</f>
        <v/>
      </c>
      <c r="I357" s="111">
        <f>'Saisie repas'!DD$35</f>
        <v>0</v>
      </c>
      <c r="J357" s="111">
        <f>'Saisie repas'!DE$35</f>
        <v>0</v>
      </c>
      <c r="K357" s="110">
        <f t="shared" si="61"/>
        <v>0</v>
      </c>
      <c r="L357" s="111">
        <f>'Saisie repas'!$CY$60</f>
        <v>115</v>
      </c>
      <c r="M357" s="110">
        <f t="shared" si="63"/>
        <v>0</v>
      </c>
      <c r="N357" s="111">
        <f>'Saisie repas'!DG$35</f>
        <v>0</v>
      </c>
      <c r="O357" s="111">
        <f>'Saisie repas'!DH$35</f>
        <v>0</v>
      </c>
      <c r="P357" s="110">
        <f t="shared" si="104"/>
        <v>0</v>
      </c>
      <c r="Q357" s="111">
        <f>'Saisie repas'!$DB$60</f>
        <v>115</v>
      </c>
      <c r="R357" s="110">
        <f t="shared" si="64"/>
        <v>0</v>
      </c>
      <c r="S357" s="112">
        <f t="shared" si="97"/>
        <v>0</v>
      </c>
    </row>
    <row r="358" spans="1:19" x14ac:dyDescent="0.25">
      <c r="A358" s="106" t="str">
        <f t="shared" si="105"/>
        <v/>
      </c>
      <c r="B358" s="106" t="str">
        <f t="shared" si="111"/>
        <v/>
      </c>
      <c r="C358" s="106" t="str">
        <f t="shared" si="112"/>
        <v/>
      </c>
      <c r="D358" s="106" t="str">
        <f t="shared" si="113"/>
        <v/>
      </c>
      <c r="E358" s="106" t="str">
        <f t="shared" si="106"/>
        <v/>
      </c>
      <c r="F358" s="106" t="str">
        <f>IFERROR(VLOOKUP(16,Tableau2[],8,FALSE),"")</f>
        <v/>
      </c>
      <c r="G358" s="106" t="str">
        <f t="shared" si="107"/>
        <v/>
      </c>
      <c r="H358" s="117" t="str">
        <f>IF(F358="","",Synt_jr_compta!$A$25)</f>
        <v/>
      </c>
      <c r="I358" s="111">
        <f>'Saisie repas'!DD$38</f>
        <v>0</v>
      </c>
      <c r="J358" s="111">
        <f>'Saisie repas'!DE$38</f>
        <v>0</v>
      </c>
      <c r="K358" s="110">
        <f t="shared" si="61"/>
        <v>0</v>
      </c>
      <c r="L358" s="111">
        <f>'Saisie repas'!$CY$60</f>
        <v>115</v>
      </c>
      <c r="M358" s="110">
        <f t="shared" si="63"/>
        <v>0</v>
      </c>
      <c r="N358" s="111">
        <f>'Saisie repas'!DG$38</f>
        <v>0</v>
      </c>
      <c r="O358" s="111">
        <f>'Saisie repas'!DH$38</f>
        <v>0</v>
      </c>
      <c r="P358" s="110">
        <f t="shared" si="104"/>
        <v>0</v>
      </c>
      <c r="Q358" s="111">
        <f>'Saisie repas'!$DB$60</f>
        <v>115</v>
      </c>
      <c r="R358" s="110">
        <f t="shared" si="64"/>
        <v>0</v>
      </c>
      <c r="S358" s="112">
        <f t="shared" si="97"/>
        <v>0</v>
      </c>
    </row>
    <row r="359" spans="1:19" x14ac:dyDescent="0.25">
      <c r="A359" s="106" t="str">
        <f t="shared" si="105"/>
        <v/>
      </c>
      <c r="B359" s="106" t="str">
        <f t="shared" si="111"/>
        <v/>
      </c>
      <c r="C359" s="106" t="str">
        <f t="shared" si="112"/>
        <v/>
      </c>
      <c r="D359" s="106" t="str">
        <f t="shared" si="113"/>
        <v/>
      </c>
      <c r="E359" s="106" t="str">
        <f t="shared" si="106"/>
        <v/>
      </c>
      <c r="F359" s="106" t="str">
        <f>IFERROR(VLOOKUP(16,Tableau2[],8,FALSE),"")</f>
        <v/>
      </c>
      <c r="G359" s="106" t="str">
        <f t="shared" si="107"/>
        <v/>
      </c>
      <c r="H359" s="117" t="str">
        <f>IF(F359="","",Synt_jr_compta!$A$27)</f>
        <v/>
      </c>
      <c r="I359" s="111">
        <f>'Saisie repas'!DD$41</f>
        <v>0</v>
      </c>
      <c r="J359" s="111">
        <f>'Saisie repas'!DE$41</f>
        <v>0</v>
      </c>
      <c r="K359" s="110">
        <f t="shared" si="61"/>
        <v>0</v>
      </c>
      <c r="L359" s="111">
        <f>'Saisie repas'!$CY$60</f>
        <v>115</v>
      </c>
      <c r="M359" s="110">
        <f t="shared" si="63"/>
        <v>0</v>
      </c>
      <c r="N359" s="111">
        <f>'Saisie repas'!DG$41</f>
        <v>0</v>
      </c>
      <c r="O359" s="111">
        <f>'Saisie repas'!DH$41</f>
        <v>0</v>
      </c>
      <c r="P359" s="110">
        <f t="shared" si="104"/>
        <v>0</v>
      </c>
      <c r="Q359" s="111">
        <f>'Saisie repas'!$DB$60</f>
        <v>115</v>
      </c>
      <c r="R359" s="110">
        <f t="shared" si="64"/>
        <v>0</v>
      </c>
      <c r="S359" s="112">
        <f t="shared" si="97"/>
        <v>0</v>
      </c>
    </row>
    <row r="360" spans="1:19" x14ac:dyDescent="0.25">
      <c r="A360" s="106" t="str">
        <f t="shared" si="105"/>
        <v/>
      </c>
      <c r="B360" s="106" t="str">
        <f t="shared" si="111"/>
        <v/>
      </c>
      <c r="C360" s="106" t="str">
        <f t="shared" si="112"/>
        <v/>
      </c>
      <c r="D360" s="106" t="str">
        <f t="shared" si="113"/>
        <v/>
      </c>
      <c r="E360" s="106" t="str">
        <f t="shared" si="106"/>
        <v/>
      </c>
      <c r="F360" s="106" t="str">
        <f>IFERROR(VLOOKUP(16,Tableau2[],8,FALSE),"")</f>
        <v/>
      </c>
      <c r="G360" s="106" t="str">
        <f t="shared" si="107"/>
        <v/>
      </c>
      <c r="H360" s="117" t="str">
        <f>IF(F360="","",Synt_jr_compta!$A$29)</f>
        <v/>
      </c>
      <c r="I360" s="111">
        <f>'Saisie repas'!DD$44</f>
        <v>0</v>
      </c>
      <c r="J360" s="111">
        <f>'Saisie repas'!DE$44</f>
        <v>0</v>
      </c>
      <c r="K360" s="110">
        <f t="shared" si="61"/>
        <v>0</v>
      </c>
      <c r="L360" s="111">
        <f>'Saisie repas'!$CY$60</f>
        <v>115</v>
      </c>
      <c r="M360" s="110">
        <f t="shared" si="63"/>
        <v>0</v>
      </c>
      <c r="N360" s="111">
        <f>'Saisie repas'!DG$44</f>
        <v>0</v>
      </c>
      <c r="O360" s="111">
        <f>'Saisie repas'!DH$44</f>
        <v>0</v>
      </c>
      <c r="P360" s="110">
        <f t="shared" si="104"/>
        <v>0</v>
      </c>
      <c r="Q360" s="111">
        <f>'Saisie repas'!$DB$60</f>
        <v>115</v>
      </c>
      <c r="R360" s="110">
        <f t="shared" si="64"/>
        <v>0</v>
      </c>
      <c r="S360" s="112">
        <f t="shared" si="97"/>
        <v>0</v>
      </c>
    </row>
    <row r="361" spans="1:19" x14ac:dyDescent="0.25">
      <c r="A361" s="106" t="str">
        <f t="shared" si="105"/>
        <v/>
      </c>
      <c r="B361" s="106" t="str">
        <f t="shared" si="111"/>
        <v/>
      </c>
      <c r="C361" s="106" t="str">
        <f t="shared" si="112"/>
        <v/>
      </c>
      <c r="D361" s="106" t="str">
        <f t="shared" si="113"/>
        <v/>
      </c>
      <c r="E361" s="106" t="str">
        <f t="shared" si="106"/>
        <v/>
      </c>
      <c r="F361" s="106" t="str">
        <f>IFERROR(VLOOKUP(16,Tableau2[],8,FALSE),"")</f>
        <v/>
      </c>
      <c r="G361" s="106" t="str">
        <f t="shared" si="107"/>
        <v/>
      </c>
      <c r="H361" s="117" t="str">
        <f>IF(F361="","",Synt_jr_compta!$A$31)</f>
        <v/>
      </c>
      <c r="I361" s="111">
        <f>'Saisie repas'!DD$47</f>
        <v>0</v>
      </c>
      <c r="J361" s="111">
        <f>'Saisie repas'!DE$47</f>
        <v>0</v>
      </c>
      <c r="K361" s="110">
        <f t="shared" si="61"/>
        <v>0</v>
      </c>
      <c r="L361" s="111">
        <f>'Saisie repas'!$CY$60</f>
        <v>115</v>
      </c>
      <c r="M361" s="110">
        <f t="shared" si="63"/>
        <v>0</v>
      </c>
      <c r="N361" s="111">
        <f>'Saisie repas'!DG$47</f>
        <v>0</v>
      </c>
      <c r="O361" s="111">
        <f>'Saisie repas'!DH$47</f>
        <v>0</v>
      </c>
      <c r="P361" s="110">
        <f t="shared" si="104"/>
        <v>0</v>
      </c>
      <c r="Q361" s="111">
        <f>'Saisie repas'!$DB$60</f>
        <v>115</v>
      </c>
      <c r="R361" s="110">
        <f t="shared" si="64"/>
        <v>0</v>
      </c>
      <c r="S361" s="112">
        <f t="shared" si="97"/>
        <v>0</v>
      </c>
    </row>
    <row r="362" spans="1:19" x14ac:dyDescent="0.25">
      <c r="A362" s="106" t="str">
        <f t="shared" si="105"/>
        <v/>
      </c>
      <c r="B362" s="106" t="str">
        <f t="shared" si="111"/>
        <v/>
      </c>
      <c r="C362" s="106" t="str">
        <f t="shared" si="112"/>
        <v/>
      </c>
      <c r="D362" s="106" t="str">
        <f t="shared" si="113"/>
        <v/>
      </c>
      <c r="E362" s="106" t="str">
        <f t="shared" si="106"/>
        <v/>
      </c>
      <c r="F362" s="106" t="str">
        <f>IFERROR(VLOOKUP(16,Tableau2[],8,FALSE),"")</f>
        <v/>
      </c>
      <c r="G362" s="106" t="str">
        <f t="shared" si="107"/>
        <v/>
      </c>
      <c r="H362" s="117" t="str">
        <f>IF(F362="","",Synt_jr_compta!$A$33)</f>
        <v/>
      </c>
      <c r="I362" s="111">
        <f>'Saisie repas'!DD$50</f>
        <v>0</v>
      </c>
      <c r="J362" s="111">
        <f>'Saisie repas'!DE$50</f>
        <v>0</v>
      </c>
      <c r="K362" s="110">
        <f t="shared" si="61"/>
        <v>0</v>
      </c>
      <c r="L362" s="111">
        <f>'Saisie repas'!$CY$60</f>
        <v>115</v>
      </c>
      <c r="M362" s="110">
        <f t="shared" si="63"/>
        <v>0</v>
      </c>
      <c r="N362" s="111">
        <f>'Saisie repas'!DG$50</f>
        <v>0</v>
      </c>
      <c r="O362" s="111">
        <f>'Saisie repas'!DH$50</f>
        <v>0</v>
      </c>
      <c r="P362" s="110">
        <f t="shared" si="104"/>
        <v>0</v>
      </c>
      <c r="Q362" s="111">
        <f>'Saisie repas'!$DB$60</f>
        <v>115</v>
      </c>
      <c r="R362" s="110">
        <f t="shared" si="64"/>
        <v>0</v>
      </c>
      <c r="S362" s="112">
        <f t="shared" si="97"/>
        <v>0</v>
      </c>
    </row>
    <row r="363" spans="1:19" x14ac:dyDescent="0.25">
      <c r="A363" s="106" t="str">
        <f t="shared" si="105"/>
        <v/>
      </c>
      <c r="B363" s="106" t="str">
        <f t="shared" si="111"/>
        <v/>
      </c>
      <c r="C363" s="106" t="str">
        <f t="shared" si="112"/>
        <v/>
      </c>
      <c r="D363" s="106" t="str">
        <f t="shared" si="113"/>
        <v/>
      </c>
      <c r="E363" s="106" t="str">
        <f t="shared" si="106"/>
        <v/>
      </c>
      <c r="F363" s="106" t="str">
        <f>IFERROR(VLOOKUP(16,Tableau2[],8,FALSE),"")</f>
        <v/>
      </c>
      <c r="G363" s="106" t="str">
        <f t="shared" si="107"/>
        <v/>
      </c>
      <c r="H363" s="117" t="str">
        <f>IF(F363="","",Synt_jr_compta!$A$35)</f>
        <v/>
      </c>
      <c r="I363" s="111">
        <f>'Saisie repas'!DD$53</f>
        <v>0</v>
      </c>
      <c r="J363" s="111">
        <f>'Saisie repas'!DE$53</f>
        <v>0</v>
      </c>
      <c r="K363" s="110">
        <f t="shared" si="61"/>
        <v>0</v>
      </c>
      <c r="L363" s="111">
        <f>'Saisie repas'!$CY$60</f>
        <v>115</v>
      </c>
      <c r="M363" s="110">
        <f t="shared" si="63"/>
        <v>0</v>
      </c>
      <c r="N363" s="111">
        <f>'Saisie repas'!DG$53</f>
        <v>0</v>
      </c>
      <c r="O363" s="111">
        <f>'Saisie repas'!DH$53</f>
        <v>0</v>
      </c>
      <c r="P363" s="110">
        <f t="shared" si="104"/>
        <v>0</v>
      </c>
      <c r="Q363" s="111">
        <f>'Saisie repas'!$DB$60</f>
        <v>115</v>
      </c>
      <c r="R363" s="110">
        <f t="shared" si="64"/>
        <v>0</v>
      </c>
      <c r="S363" s="112">
        <f t="shared" si="97"/>
        <v>0</v>
      </c>
    </row>
    <row r="364" spans="1:19" x14ac:dyDescent="0.25">
      <c r="A364" s="106" t="str">
        <f t="shared" si="105"/>
        <v/>
      </c>
      <c r="B364" s="106" t="str">
        <f t="shared" si="111"/>
        <v/>
      </c>
      <c r="C364" s="106" t="str">
        <f t="shared" si="112"/>
        <v/>
      </c>
      <c r="D364" s="106" t="str">
        <f t="shared" si="113"/>
        <v/>
      </c>
      <c r="E364" s="106" t="str">
        <f t="shared" si="106"/>
        <v/>
      </c>
      <c r="F364" s="106" t="str">
        <f>IFERROR(VLOOKUP(16,Tableau2[],8,FALSE),"")</f>
        <v/>
      </c>
      <c r="G364" s="106" t="str">
        <f t="shared" si="107"/>
        <v/>
      </c>
      <c r="H364" s="117" t="str">
        <f>IF(F364="","",Synt_jr_compta!$A$37)</f>
        <v/>
      </c>
      <c r="I364" s="111">
        <f>'Saisie repas'!DD$56</f>
        <v>0</v>
      </c>
      <c r="J364" s="111">
        <f>'Saisie repas'!DE$56</f>
        <v>0</v>
      </c>
      <c r="K364" s="110">
        <f t="shared" si="61"/>
        <v>0</v>
      </c>
      <c r="L364" s="111">
        <f>'Saisie repas'!$CY$60</f>
        <v>115</v>
      </c>
      <c r="M364" s="110">
        <f t="shared" si="63"/>
        <v>0</v>
      </c>
      <c r="N364" s="111">
        <f>'Saisie repas'!DG$56</f>
        <v>0</v>
      </c>
      <c r="O364" s="111">
        <f>'Saisie repas'!DH$56</f>
        <v>0</v>
      </c>
      <c r="P364" s="110">
        <f t="shared" si="104"/>
        <v>0</v>
      </c>
      <c r="Q364" s="111">
        <f>'Saisie repas'!$DB$60</f>
        <v>115</v>
      </c>
      <c r="R364" s="110">
        <f t="shared" si="64"/>
        <v>0</v>
      </c>
      <c r="S364" s="112">
        <f t="shared" si="97"/>
        <v>0</v>
      </c>
    </row>
    <row r="365" spans="1:19" x14ac:dyDescent="0.25">
      <c r="A365" s="106" t="str">
        <f t="shared" si="105"/>
        <v/>
      </c>
      <c r="B365" s="106" t="str">
        <f t="shared" si="111"/>
        <v/>
      </c>
      <c r="C365" s="106" t="str">
        <f t="shared" si="112"/>
        <v/>
      </c>
      <c r="D365" s="106" t="str">
        <f t="shared" si="113"/>
        <v/>
      </c>
      <c r="E365" s="106" t="str">
        <f t="shared" si="106"/>
        <v/>
      </c>
      <c r="F365" s="106" t="str">
        <f>IFERROR(VLOOKUP(16,Tableau2[],8,FALSE),"")</f>
        <v/>
      </c>
      <c r="G365" s="106" t="str">
        <f t="shared" si="107"/>
        <v/>
      </c>
      <c r="H365" s="117" t="str">
        <f>IF(F365="","",Synt_jr_compta!$A$39)</f>
        <v/>
      </c>
      <c r="I365" s="111">
        <f>'Saisie repas'!DD$59</f>
        <v>0</v>
      </c>
      <c r="J365" s="111">
        <f>'Saisie repas'!DE$59</f>
        <v>0</v>
      </c>
      <c r="K365" s="110">
        <f t="shared" si="61"/>
        <v>0</v>
      </c>
      <c r="L365" s="111">
        <f>'Saisie repas'!$CY$60</f>
        <v>115</v>
      </c>
      <c r="M365" s="110">
        <f t="shared" si="63"/>
        <v>0</v>
      </c>
      <c r="N365" s="111">
        <f>'Saisie repas'!DG$59</f>
        <v>0</v>
      </c>
      <c r="O365" s="111">
        <f>'Saisie repas'!DH$59</f>
        <v>0</v>
      </c>
      <c r="P365" s="110">
        <f t="shared" si="104"/>
        <v>0</v>
      </c>
      <c r="Q365" s="111">
        <f>'Saisie repas'!$DB$60</f>
        <v>115</v>
      </c>
      <c r="R365" s="110">
        <f t="shared" si="64"/>
        <v>0</v>
      </c>
      <c r="S365" s="112">
        <f t="shared" si="97"/>
        <v>0</v>
      </c>
    </row>
    <row r="366" spans="1:19" x14ac:dyDescent="0.25">
      <c r="A366" s="106" t="str">
        <f t="shared" si="105"/>
        <v/>
      </c>
      <c r="B366" s="106" t="str">
        <f t="shared" si="111"/>
        <v/>
      </c>
      <c r="C366" s="106" t="str">
        <f t="shared" si="112"/>
        <v/>
      </c>
      <c r="D366" s="106" t="str">
        <f t="shared" si="113"/>
        <v/>
      </c>
      <c r="E366" s="106" t="str">
        <f t="shared" si="106"/>
        <v/>
      </c>
      <c r="F366" s="106" t="str">
        <f>IFERROR(VLOOKUP(16,Tableau2[],8,FALSE),"")</f>
        <v/>
      </c>
      <c r="G366" s="106" t="str">
        <f t="shared" si="107"/>
        <v/>
      </c>
      <c r="H366" s="117" t="str">
        <f>IF(F366="","",Synt_jr_compta!$A$41)</f>
        <v/>
      </c>
      <c r="I366" s="111">
        <f>'Saisie repas'!DD$62</f>
        <v>0</v>
      </c>
      <c r="J366" s="111">
        <f>'Saisie repas'!DE$62</f>
        <v>0</v>
      </c>
      <c r="K366" s="110">
        <f t="shared" si="61"/>
        <v>0</v>
      </c>
      <c r="L366" s="111">
        <f>'Saisie repas'!$CY$60</f>
        <v>115</v>
      </c>
      <c r="M366" s="110">
        <f t="shared" si="63"/>
        <v>0</v>
      </c>
      <c r="N366" s="111">
        <f>'Saisie repas'!DG$62</f>
        <v>0</v>
      </c>
      <c r="O366" s="111">
        <f>'Saisie repas'!DH$62</f>
        <v>0</v>
      </c>
      <c r="P366" s="110">
        <f t="shared" si="104"/>
        <v>0</v>
      </c>
      <c r="Q366" s="111">
        <f>'Saisie repas'!$DB$60</f>
        <v>115</v>
      </c>
      <c r="R366" s="110">
        <f t="shared" si="64"/>
        <v>0</v>
      </c>
      <c r="S366" s="112">
        <f t="shared" si="97"/>
        <v>0</v>
      </c>
    </row>
    <row r="367" spans="1:19" x14ac:dyDescent="0.25">
      <c r="A367" s="106" t="str">
        <f t="shared" si="105"/>
        <v/>
      </c>
      <c r="B367" s="106" t="str">
        <f t="shared" si="111"/>
        <v/>
      </c>
      <c r="C367" s="106" t="str">
        <f t="shared" si="112"/>
        <v/>
      </c>
      <c r="D367" s="106" t="str">
        <f t="shared" si="113"/>
        <v/>
      </c>
      <c r="E367" s="106" t="str">
        <f t="shared" si="106"/>
        <v/>
      </c>
      <c r="F367" s="106" t="str">
        <f>IFERROR(VLOOKUP(16,Tableau2[],8,FALSE),"")</f>
        <v/>
      </c>
      <c r="G367" s="106" t="str">
        <f t="shared" si="107"/>
        <v/>
      </c>
      <c r="H367" s="117" t="str">
        <f>IF(F367="","",Synt_jr_compta!$A$43)</f>
        <v/>
      </c>
      <c r="I367" s="111">
        <f>'Saisie repas'!DD$65</f>
        <v>0</v>
      </c>
      <c r="J367" s="111">
        <f>'Saisie repas'!DE$65</f>
        <v>0</v>
      </c>
      <c r="K367" s="110">
        <f t="shared" si="61"/>
        <v>0</v>
      </c>
      <c r="L367" s="111">
        <f>'Saisie repas'!$CY$60</f>
        <v>115</v>
      </c>
      <c r="M367" s="110">
        <f t="shared" si="63"/>
        <v>0</v>
      </c>
      <c r="N367" s="111">
        <f>'Saisie repas'!DG$65</f>
        <v>0</v>
      </c>
      <c r="O367" s="111">
        <f>'Saisie repas'!DH$65</f>
        <v>0</v>
      </c>
      <c r="P367" s="110">
        <f t="shared" si="104"/>
        <v>0</v>
      </c>
      <c r="Q367" s="111">
        <f>'Saisie repas'!$DB$60</f>
        <v>115</v>
      </c>
      <c r="R367" s="110">
        <f t="shared" si="64"/>
        <v>0</v>
      </c>
      <c r="S367" s="112">
        <f t="shared" si="97"/>
        <v>0</v>
      </c>
    </row>
    <row r="368" spans="1:19" x14ac:dyDescent="0.25">
      <c r="A368" s="106" t="str">
        <f t="shared" si="105"/>
        <v/>
      </c>
      <c r="B368" s="106" t="str">
        <f t="shared" si="111"/>
        <v/>
      </c>
      <c r="C368" s="106" t="str">
        <f t="shared" si="112"/>
        <v/>
      </c>
      <c r="D368" s="106" t="str">
        <f t="shared" si="113"/>
        <v/>
      </c>
      <c r="E368" s="106" t="str">
        <f t="shared" si="106"/>
        <v/>
      </c>
      <c r="F368" s="106" t="str">
        <f>IFERROR(VLOOKUP(16,Tableau2[],8,FALSE),"")</f>
        <v/>
      </c>
      <c r="G368" s="106" t="str">
        <f t="shared" si="107"/>
        <v/>
      </c>
      <c r="H368" s="117" t="str">
        <f>IF(F368="","",Synt_jr_compta!$A$45)</f>
        <v/>
      </c>
      <c r="I368" s="111">
        <f>'Saisie repas'!DD$68</f>
        <v>0</v>
      </c>
      <c r="J368" s="111">
        <f>'Saisie repas'!DE$68</f>
        <v>0</v>
      </c>
      <c r="K368" s="110">
        <f t="shared" si="61"/>
        <v>0</v>
      </c>
      <c r="L368" s="111">
        <f>'Saisie repas'!$CY$60</f>
        <v>115</v>
      </c>
      <c r="M368" s="110">
        <f t="shared" si="63"/>
        <v>0</v>
      </c>
      <c r="N368" s="111">
        <f>'Saisie repas'!DG$68</f>
        <v>0</v>
      </c>
      <c r="O368" s="111">
        <f>'Saisie repas'!DH$68</f>
        <v>0</v>
      </c>
      <c r="P368" s="110">
        <f t="shared" si="104"/>
        <v>0</v>
      </c>
      <c r="Q368" s="111">
        <f>'Saisie repas'!$DB$60</f>
        <v>115</v>
      </c>
      <c r="R368" s="110">
        <f t="shared" si="64"/>
        <v>0</v>
      </c>
      <c r="S368" s="112">
        <f t="shared" si="97"/>
        <v>0</v>
      </c>
    </row>
    <row r="369" spans="1:19" x14ac:dyDescent="0.25">
      <c r="A369" s="106" t="str">
        <f t="shared" si="105"/>
        <v/>
      </c>
      <c r="B369" s="106" t="str">
        <f t="shared" si="111"/>
        <v/>
      </c>
      <c r="C369" s="106" t="str">
        <f t="shared" si="112"/>
        <v/>
      </c>
      <c r="D369" s="106" t="str">
        <f t="shared" si="113"/>
        <v/>
      </c>
      <c r="E369" s="106" t="str">
        <f t="shared" si="106"/>
        <v/>
      </c>
      <c r="F369" s="106" t="str">
        <f>IFERROR(VLOOKUP(16,Tableau2[],8,FALSE),"")</f>
        <v/>
      </c>
      <c r="G369" s="106" t="str">
        <f t="shared" si="107"/>
        <v/>
      </c>
      <c r="H369" s="117" t="str">
        <f>IF(F369="","",Synt_jr_compta!$A$47)</f>
        <v/>
      </c>
      <c r="I369" s="111">
        <f>'Saisie repas'!DD$71</f>
        <v>0</v>
      </c>
      <c r="J369" s="111">
        <f>'Saisie repas'!DE$71</f>
        <v>0</v>
      </c>
      <c r="K369" s="110">
        <f t="shared" si="61"/>
        <v>0</v>
      </c>
      <c r="L369" s="111">
        <f>'Saisie repas'!$CY$60</f>
        <v>115</v>
      </c>
      <c r="M369" s="110">
        <f t="shared" si="63"/>
        <v>0</v>
      </c>
      <c r="N369" s="111">
        <f>'Saisie repas'!DG$71</f>
        <v>0</v>
      </c>
      <c r="O369" s="111">
        <f>'Saisie repas'!DH$71</f>
        <v>0</v>
      </c>
      <c r="P369" s="110">
        <f t="shared" si="104"/>
        <v>0</v>
      </c>
      <c r="Q369" s="111">
        <f>'Saisie repas'!$DB$60</f>
        <v>115</v>
      </c>
      <c r="R369" s="110">
        <f t="shared" si="64"/>
        <v>0</v>
      </c>
      <c r="S369" s="112">
        <f t="shared" si="97"/>
        <v>0</v>
      </c>
    </row>
    <row r="370" spans="1:19" x14ac:dyDescent="0.25">
      <c r="A370" s="106" t="str">
        <f t="shared" si="105"/>
        <v/>
      </c>
      <c r="B370" s="106" t="str">
        <f t="shared" si="111"/>
        <v/>
      </c>
      <c r="C370" s="106" t="str">
        <f t="shared" si="112"/>
        <v/>
      </c>
      <c r="D370" s="106" t="str">
        <f t="shared" si="113"/>
        <v/>
      </c>
      <c r="E370" s="106" t="str">
        <f t="shared" si="106"/>
        <v/>
      </c>
      <c r="F370" s="106" t="str">
        <f>IFERROR(VLOOKUP(16,Tableau2[],8,FALSE),"")</f>
        <v/>
      </c>
      <c r="G370" s="106" t="str">
        <f t="shared" si="107"/>
        <v/>
      </c>
      <c r="H370" s="117" t="str">
        <f>IF(F370="","",Synt_jr_compta!$A$49)</f>
        <v/>
      </c>
      <c r="I370" s="111">
        <f>'Saisie repas'!DD$74</f>
        <v>0</v>
      </c>
      <c r="J370" s="111">
        <f>'Saisie repas'!DE$74</f>
        <v>0</v>
      </c>
      <c r="K370" s="110">
        <f t="shared" si="61"/>
        <v>0</v>
      </c>
      <c r="L370" s="111">
        <f>'Saisie repas'!$CY$60</f>
        <v>115</v>
      </c>
      <c r="M370" s="110">
        <f t="shared" si="63"/>
        <v>0</v>
      </c>
      <c r="N370" s="111">
        <f>'Saisie repas'!DG$74</f>
        <v>0</v>
      </c>
      <c r="O370" s="111">
        <f>'Saisie repas'!DH$74</f>
        <v>0</v>
      </c>
      <c r="P370" s="110">
        <f t="shared" si="104"/>
        <v>0</v>
      </c>
      <c r="Q370" s="111">
        <f>'Saisie repas'!$DB$60</f>
        <v>115</v>
      </c>
      <c r="R370" s="110">
        <f t="shared" si="64"/>
        <v>0</v>
      </c>
      <c r="S370" s="112">
        <f t="shared" si="97"/>
        <v>0</v>
      </c>
    </row>
    <row r="371" spans="1:19" x14ac:dyDescent="0.25">
      <c r="A371" s="106" t="str">
        <f t="shared" si="105"/>
        <v/>
      </c>
      <c r="B371" s="106" t="str">
        <f t="shared" si="111"/>
        <v/>
      </c>
      <c r="C371" s="106" t="str">
        <f t="shared" si="112"/>
        <v/>
      </c>
      <c r="D371" s="106" t="str">
        <f t="shared" si="113"/>
        <v/>
      </c>
      <c r="E371" s="106" t="str">
        <f t="shared" si="106"/>
        <v/>
      </c>
      <c r="F371" s="106" t="str">
        <f>IFERROR(VLOOKUP(17,Tableau2[],8,FALSE),"")</f>
        <v/>
      </c>
      <c r="G371" s="106" t="str">
        <f t="shared" si="107"/>
        <v/>
      </c>
      <c r="H371" s="117" t="str">
        <f>IF(F371="","",Synt_jr_compta!$A$5)</f>
        <v/>
      </c>
      <c r="I371" s="111">
        <f>'Saisie repas'!DK8</f>
        <v>0</v>
      </c>
      <c r="J371" s="111">
        <f>'Saisie repas'!DL8</f>
        <v>0</v>
      </c>
      <c r="K371" s="110">
        <f t="shared" si="61"/>
        <v>0</v>
      </c>
      <c r="L371" s="111">
        <f>'Saisie repas'!$CY$60</f>
        <v>115</v>
      </c>
      <c r="M371" s="110">
        <f t="shared" si="63"/>
        <v>0</v>
      </c>
      <c r="N371" s="111">
        <f>'Saisie repas'!DN8</f>
        <v>0</v>
      </c>
      <c r="O371" s="111">
        <f>'Saisie repas'!DO8</f>
        <v>0</v>
      </c>
      <c r="P371" s="110">
        <f t="shared" si="104"/>
        <v>0</v>
      </c>
      <c r="Q371" s="111">
        <f>'Saisie repas'!$DB$60</f>
        <v>115</v>
      </c>
      <c r="R371" s="110">
        <f t="shared" si="64"/>
        <v>0</v>
      </c>
      <c r="S371" s="112">
        <f t="shared" si="97"/>
        <v>0</v>
      </c>
    </row>
    <row r="372" spans="1:19" x14ac:dyDescent="0.25">
      <c r="A372" s="106" t="str">
        <f t="shared" si="105"/>
        <v/>
      </c>
      <c r="B372" s="106" t="str">
        <f t="shared" si="111"/>
        <v/>
      </c>
      <c r="C372" s="106" t="str">
        <f t="shared" si="112"/>
        <v/>
      </c>
      <c r="D372" s="106" t="str">
        <f t="shared" si="113"/>
        <v/>
      </c>
      <c r="E372" s="106" t="str">
        <f t="shared" si="106"/>
        <v/>
      </c>
      <c r="F372" s="106" t="str">
        <f>IFERROR(VLOOKUP(17,Tableau2[],8,FALSE),"")</f>
        <v/>
      </c>
      <c r="G372" s="106" t="str">
        <f t="shared" si="107"/>
        <v/>
      </c>
      <c r="H372" s="117" t="str">
        <f>IF(F372="","",Synt_jr_compta!$A$7)</f>
        <v/>
      </c>
      <c r="I372" s="111">
        <f>'Saisie repas'!DK$11</f>
        <v>0</v>
      </c>
      <c r="J372" s="111">
        <f>'Saisie repas'!DL$11</f>
        <v>0</v>
      </c>
      <c r="K372" s="110">
        <f t="shared" si="61"/>
        <v>0</v>
      </c>
      <c r="L372" s="111">
        <f>'Saisie repas'!$CY$60</f>
        <v>115</v>
      </c>
      <c r="M372" s="110">
        <f t="shared" si="63"/>
        <v>0</v>
      </c>
      <c r="N372" s="111">
        <f>'Saisie repas'!DN$11</f>
        <v>0</v>
      </c>
      <c r="O372" s="111">
        <f>'Saisie repas'!DO$11</f>
        <v>0</v>
      </c>
      <c r="P372" s="110">
        <f t="shared" si="104"/>
        <v>0</v>
      </c>
      <c r="Q372" s="111">
        <f>'Saisie repas'!$DB$60</f>
        <v>115</v>
      </c>
      <c r="R372" s="110">
        <f t="shared" si="64"/>
        <v>0</v>
      </c>
      <c r="S372" s="112">
        <f t="shared" si="97"/>
        <v>0</v>
      </c>
    </row>
    <row r="373" spans="1:19" x14ac:dyDescent="0.25">
      <c r="A373" s="106" t="str">
        <f t="shared" si="105"/>
        <v/>
      </c>
      <c r="B373" s="106" t="str">
        <f t="shared" ref="B373:B395" si="114">IF(F373="","",VLOOKUP($F373,Rechv_ecol,3,FALSE))</f>
        <v/>
      </c>
      <c r="C373" s="106" t="str">
        <f t="shared" ref="C373:C395" si="115">IF(F373="","",VLOOKUP($F373,Rechv_ecol,4,FALSE))</f>
        <v/>
      </c>
      <c r="D373" s="106" t="str">
        <f t="shared" ref="D373:D395" si="116">IF(F373="","",VLOOKUP($F373,Rechv_ecol,5,FALSE))</f>
        <v/>
      </c>
      <c r="E373" s="106" t="str">
        <f t="shared" si="106"/>
        <v/>
      </c>
      <c r="F373" s="106" t="str">
        <f>IFERROR(VLOOKUP(17,Tableau2[],8,FALSE),"")</f>
        <v/>
      </c>
      <c r="G373" s="106" t="str">
        <f t="shared" si="107"/>
        <v/>
      </c>
      <c r="H373" s="117" t="str">
        <f>IF(F373="","",Synt_jr_compta!$A$9)</f>
        <v/>
      </c>
      <c r="I373" s="111">
        <f>'Saisie repas'!DK$14</f>
        <v>0</v>
      </c>
      <c r="J373" s="111">
        <f>'Saisie repas'!DL$14</f>
        <v>0</v>
      </c>
      <c r="K373" s="110">
        <f t="shared" si="61"/>
        <v>0</v>
      </c>
      <c r="L373" s="111">
        <f>'Saisie repas'!$CY$60</f>
        <v>115</v>
      </c>
      <c r="M373" s="110">
        <f t="shared" si="63"/>
        <v>0</v>
      </c>
      <c r="N373" s="111">
        <f>'Saisie repas'!DN$14</f>
        <v>0</v>
      </c>
      <c r="O373" s="111">
        <f>'Saisie repas'!DO$14</f>
        <v>0</v>
      </c>
      <c r="P373" s="110">
        <f t="shared" si="104"/>
        <v>0</v>
      </c>
      <c r="Q373" s="111">
        <f>'Saisie repas'!$DB$60</f>
        <v>115</v>
      </c>
      <c r="R373" s="110">
        <f t="shared" si="64"/>
        <v>0</v>
      </c>
      <c r="S373" s="112">
        <f t="shared" si="97"/>
        <v>0</v>
      </c>
    </row>
    <row r="374" spans="1:19" x14ac:dyDescent="0.25">
      <c r="A374" s="106" t="str">
        <f t="shared" si="105"/>
        <v/>
      </c>
      <c r="B374" s="106" t="str">
        <f t="shared" si="114"/>
        <v/>
      </c>
      <c r="C374" s="106" t="str">
        <f t="shared" si="115"/>
        <v/>
      </c>
      <c r="D374" s="106" t="str">
        <f t="shared" si="116"/>
        <v/>
      </c>
      <c r="E374" s="106" t="str">
        <f t="shared" si="106"/>
        <v/>
      </c>
      <c r="F374" s="106" t="str">
        <f>IFERROR(VLOOKUP(17,Tableau2[],8,FALSE),"")</f>
        <v/>
      </c>
      <c r="G374" s="106" t="str">
        <f t="shared" si="107"/>
        <v/>
      </c>
      <c r="H374" s="117" t="str">
        <f>IF(F374="","",Synt_jr_compta!$A$11)</f>
        <v/>
      </c>
      <c r="I374" s="111">
        <f>'Saisie repas'!DK$17</f>
        <v>0</v>
      </c>
      <c r="J374" s="111">
        <f>'Saisie repas'!DL$17</f>
        <v>0</v>
      </c>
      <c r="K374" s="110">
        <f t="shared" si="61"/>
        <v>0</v>
      </c>
      <c r="L374" s="111">
        <f>'Saisie repas'!$CY$60</f>
        <v>115</v>
      </c>
      <c r="M374" s="110">
        <f t="shared" si="63"/>
        <v>0</v>
      </c>
      <c r="N374" s="111">
        <f>'Saisie repas'!DN$17</f>
        <v>0</v>
      </c>
      <c r="O374" s="111">
        <f>'Saisie repas'!DO$17</f>
        <v>0</v>
      </c>
      <c r="P374" s="110">
        <f t="shared" si="104"/>
        <v>0</v>
      </c>
      <c r="Q374" s="111">
        <f>'Saisie repas'!$DB$60</f>
        <v>115</v>
      </c>
      <c r="R374" s="110">
        <f t="shared" si="64"/>
        <v>0</v>
      </c>
      <c r="S374" s="112">
        <f t="shared" si="97"/>
        <v>0</v>
      </c>
    </row>
    <row r="375" spans="1:19" x14ac:dyDescent="0.25">
      <c r="A375" s="106" t="str">
        <f t="shared" si="105"/>
        <v/>
      </c>
      <c r="B375" s="106" t="str">
        <f t="shared" si="114"/>
        <v/>
      </c>
      <c r="C375" s="106" t="str">
        <f t="shared" si="115"/>
        <v/>
      </c>
      <c r="D375" s="106" t="str">
        <f t="shared" si="116"/>
        <v/>
      </c>
      <c r="E375" s="106" t="str">
        <f t="shared" si="106"/>
        <v/>
      </c>
      <c r="F375" s="106" t="str">
        <f>IFERROR(VLOOKUP(17,Tableau2[],8,FALSE),"")</f>
        <v/>
      </c>
      <c r="G375" s="106" t="str">
        <f t="shared" si="107"/>
        <v/>
      </c>
      <c r="H375" s="117" t="str">
        <f>IF(F375="","",Synt_jr_compta!$A$13)</f>
        <v/>
      </c>
      <c r="I375" s="111">
        <f>'Saisie repas'!DK$20</f>
        <v>0</v>
      </c>
      <c r="J375" s="111">
        <f>'Saisie repas'!DL$20</f>
        <v>0</v>
      </c>
      <c r="K375" s="110">
        <f t="shared" si="61"/>
        <v>0</v>
      </c>
      <c r="L375" s="111">
        <f>'Saisie repas'!$CY$60</f>
        <v>115</v>
      </c>
      <c r="M375" s="110">
        <f t="shared" si="63"/>
        <v>0</v>
      </c>
      <c r="N375" s="111">
        <f>'Saisie repas'!DN$20</f>
        <v>0</v>
      </c>
      <c r="O375" s="111">
        <f>'Saisie repas'!DO$20</f>
        <v>0</v>
      </c>
      <c r="P375" s="110">
        <f t="shared" si="104"/>
        <v>0</v>
      </c>
      <c r="Q375" s="111">
        <f>'Saisie repas'!$DB$60</f>
        <v>115</v>
      </c>
      <c r="R375" s="110">
        <f t="shared" si="64"/>
        <v>0</v>
      </c>
      <c r="S375" s="112">
        <f t="shared" si="97"/>
        <v>0</v>
      </c>
    </row>
    <row r="376" spans="1:19" x14ac:dyDescent="0.25">
      <c r="A376" s="106" t="str">
        <f t="shared" si="105"/>
        <v/>
      </c>
      <c r="B376" s="106" t="str">
        <f t="shared" si="114"/>
        <v/>
      </c>
      <c r="C376" s="106" t="str">
        <f t="shared" si="115"/>
        <v/>
      </c>
      <c r="D376" s="106" t="str">
        <f t="shared" si="116"/>
        <v/>
      </c>
      <c r="E376" s="106" t="str">
        <f t="shared" si="106"/>
        <v/>
      </c>
      <c r="F376" s="106" t="str">
        <f>IFERROR(VLOOKUP(17,Tableau2[],8,FALSE),"")</f>
        <v/>
      </c>
      <c r="G376" s="106" t="str">
        <f t="shared" si="107"/>
        <v/>
      </c>
      <c r="H376" s="117" t="str">
        <f>IF(F376="","",Synt_jr_compta!$A$15)</f>
        <v/>
      </c>
      <c r="I376" s="111">
        <f>'Saisie repas'!DK$23</f>
        <v>0</v>
      </c>
      <c r="J376" s="111">
        <f>'Saisie repas'!DL$23</f>
        <v>0</v>
      </c>
      <c r="K376" s="110">
        <f t="shared" si="61"/>
        <v>0</v>
      </c>
      <c r="L376" s="111">
        <f>'Saisie repas'!$CY$60</f>
        <v>115</v>
      </c>
      <c r="M376" s="110">
        <f t="shared" si="63"/>
        <v>0</v>
      </c>
      <c r="N376" s="111">
        <f>'Saisie repas'!DN$23</f>
        <v>0</v>
      </c>
      <c r="O376" s="111">
        <f>'Saisie repas'!DO$23</f>
        <v>0</v>
      </c>
      <c r="P376" s="110">
        <f t="shared" si="104"/>
        <v>0</v>
      </c>
      <c r="Q376" s="111">
        <f>'Saisie repas'!$DB$60</f>
        <v>115</v>
      </c>
      <c r="R376" s="110">
        <f t="shared" si="64"/>
        <v>0</v>
      </c>
      <c r="S376" s="112">
        <f t="shared" si="97"/>
        <v>0</v>
      </c>
    </row>
    <row r="377" spans="1:19" x14ac:dyDescent="0.25">
      <c r="A377" s="106" t="str">
        <f t="shared" si="105"/>
        <v/>
      </c>
      <c r="B377" s="106" t="str">
        <f t="shared" si="114"/>
        <v/>
      </c>
      <c r="C377" s="106" t="str">
        <f t="shared" si="115"/>
        <v/>
      </c>
      <c r="D377" s="106" t="str">
        <f t="shared" si="116"/>
        <v/>
      </c>
      <c r="E377" s="106" t="str">
        <f t="shared" si="106"/>
        <v/>
      </c>
      <c r="F377" s="106" t="str">
        <f>IFERROR(VLOOKUP(17,Tableau2[],8,FALSE),"")</f>
        <v/>
      </c>
      <c r="G377" s="106" t="str">
        <f t="shared" si="107"/>
        <v/>
      </c>
      <c r="H377" s="117" t="str">
        <f>IF(F377="","",Synt_jr_compta!$A$17)</f>
        <v/>
      </c>
      <c r="I377" s="111">
        <f>'Saisie repas'!DK$26</f>
        <v>0</v>
      </c>
      <c r="J377" s="111">
        <f>'Saisie repas'!DL$26</f>
        <v>0</v>
      </c>
      <c r="K377" s="110">
        <f t="shared" si="61"/>
        <v>0</v>
      </c>
      <c r="L377" s="111">
        <f>'Saisie repas'!$CY$60</f>
        <v>115</v>
      </c>
      <c r="M377" s="110">
        <f t="shared" si="63"/>
        <v>0</v>
      </c>
      <c r="N377" s="111">
        <f>'Saisie repas'!DN$26</f>
        <v>0</v>
      </c>
      <c r="O377" s="111">
        <f>'Saisie repas'!DO$26</f>
        <v>0</v>
      </c>
      <c r="P377" s="110">
        <f t="shared" si="104"/>
        <v>0</v>
      </c>
      <c r="Q377" s="111">
        <f>'Saisie repas'!$DB$60</f>
        <v>115</v>
      </c>
      <c r="R377" s="110">
        <f t="shared" si="64"/>
        <v>0</v>
      </c>
      <c r="S377" s="112">
        <f t="shared" si="97"/>
        <v>0</v>
      </c>
    </row>
    <row r="378" spans="1:19" x14ac:dyDescent="0.25">
      <c r="A378" s="106" t="str">
        <f t="shared" si="105"/>
        <v/>
      </c>
      <c r="B378" s="106" t="str">
        <f t="shared" si="114"/>
        <v/>
      </c>
      <c r="C378" s="106" t="str">
        <f t="shared" si="115"/>
        <v/>
      </c>
      <c r="D378" s="106" t="str">
        <f t="shared" si="116"/>
        <v/>
      </c>
      <c r="E378" s="106" t="str">
        <f t="shared" si="106"/>
        <v/>
      </c>
      <c r="F378" s="106" t="str">
        <f>IFERROR(VLOOKUP(17,Tableau2[],8,FALSE),"")</f>
        <v/>
      </c>
      <c r="G378" s="106" t="str">
        <f t="shared" si="107"/>
        <v/>
      </c>
      <c r="H378" s="117" t="str">
        <f>IF(F378="","",Synt_jr_compta!$A$19)</f>
        <v/>
      </c>
      <c r="I378" s="111">
        <f>'Saisie repas'!DK$29</f>
        <v>0</v>
      </c>
      <c r="J378" s="111">
        <f>'Saisie repas'!DL$29</f>
        <v>0</v>
      </c>
      <c r="K378" s="110">
        <f t="shared" si="61"/>
        <v>0</v>
      </c>
      <c r="L378" s="111">
        <f>'Saisie repas'!$CY$60</f>
        <v>115</v>
      </c>
      <c r="M378" s="110">
        <f t="shared" si="63"/>
        <v>0</v>
      </c>
      <c r="N378" s="111">
        <f>'Saisie repas'!DN$29</f>
        <v>0</v>
      </c>
      <c r="O378" s="111">
        <f>'Saisie repas'!DO$29</f>
        <v>0</v>
      </c>
      <c r="P378" s="110">
        <f t="shared" si="104"/>
        <v>0</v>
      </c>
      <c r="Q378" s="111">
        <f>'Saisie repas'!$DB$60</f>
        <v>115</v>
      </c>
      <c r="R378" s="110">
        <f t="shared" si="64"/>
        <v>0</v>
      </c>
      <c r="S378" s="112">
        <f t="shared" si="97"/>
        <v>0</v>
      </c>
    </row>
    <row r="379" spans="1:19" x14ac:dyDescent="0.25">
      <c r="A379" s="106" t="str">
        <f t="shared" ref="A379:A410" si="117">IF(F379="","",VLOOKUP($F379,Rechv_ecol,2,FALSE))</f>
        <v/>
      </c>
      <c r="B379" s="106" t="str">
        <f t="shared" si="114"/>
        <v/>
      </c>
      <c r="C379" s="106" t="str">
        <f t="shared" si="115"/>
        <v/>
      </c>
      <c r="D379" s="106" t="str">
        <f t="shared" si="116"/>
        <v/>
      </c>
      <c r="E379" s="106" t="str">
        <f t="shared" ref="E379:E410" si="118">IF(F379="","",VLOOKUP($F379,Rechv_ecol,6,FALSE))</f>
        <v/>
      </c>
      <c r="F379" s="106" t="str">
        <f>IFERROR(VLOOKUP(17,Tableau2[],8,FALSE),"")</f>
        <v/>
      </c>
      <c r="G379" s="106" t="str">
        <f t="shared" ref="G379:G410" si="119">IF(F379="","",VLOOKUP($F379,Rechv_ecol,8,FALSE))</f>
        <v/>
      </c>
      <c r="H379" s="117" t="str">
        <f>IF(F379="","",Synt_jr_compta!$A$21)</f>
        <v/>
      </c>
      <c r="I379" s="111">
        <f>'Saisie repas'!DK$32</f>
        <v>0</v>
      </c>
      <c r="J379" s="111">
        <f>'Saisie repas'!DL$32</f>
        <v>0</v>
      </c>
      <c r="K379" s="110">
        <f t="shared" si="61"/>
        <v>0</v>
      </c>
      <c r="L379" s="111">
        <f>'Saisie repas'!$CY$60</f>
        <v>115</v>
      </c>
      <c r="M379" s="110">
        <f t="shared" si="63"/>
        <v>0</v>
      </c>
      <c r="N379" s="111">
        <f>'Saisie repas'!DN$32</f>
        <v>0</v>
      </c>
      <c r="O379" s="111">
        <f>'Saisie repas'!DO$32</f>
        <v>0</v>
      </c>
      <c r="P379" s="110">
        <f t="shared" si="104"/>
        <v>0</v>
      </c>
      <c r="Q379" s="111">
        <f>'Saisie repas'!$DB$60</f>
        <v>115</v>
      </c>
      <c r="R379" s="110">
        <f t="shared" si="64"/>
        <v>0</v>
      </c>
      <c r="S379" s="112">
        <f t="shared" si="97"/>
        <v>0</v>
      </c>
    </row>
    <row r="380" spans="1:19" x14ac:dyDescent="0.25">
      <c r="A380" s="106" t="str">
        <f t="shared" si="117"/>
        <v/>
      </c>
      <c r="B380" s="106" t="str">
        <f t="shared" si="114"/>
        <v/>
      </c>
      <c r="C380" s="106" t="str">
        <f t="shared" si="115"/>
        <v/>
      </c>
      <c r="D380" s="106" t="str">
        <f t="shared" si="116"/>
        <v/>
      </c>
      <c r="E380" s="106" t="str">
        <f t="shared" si="118"/>
        <v/>
      </c>
      <c r="F380" s="106" t="str">
        <f>IFERROR(VLOOKUP(17,Tableau2[],8,FALSE),"")</f>
        <v/>
      </c>
      <c r="G380" s="106" t="str">
        <f t="shared" si="119"/>
        <v/>
      </c>
      <c r="H380" s="117" t="str">
        <f>IF(F380="","",Synt_jr_compta!$A$23)</f>
        <v/>
      </c>
      <c r="I380" s="111">
        <f>'Saisie repas'!DK$35</f>
        <v>0</v>
      </c>
      <c r="J380" s="111">
        <f>'Saisie repas'!DL$35</f>
        <v>0</v>
      </c>
      <c r="K380" s="110">
        <f t="shared" si="61"/>
        <v>0</v>
      </c>
      <c r="L380" s="111">
        <f>'Saisie repas'!$CY$60</f>
        <v>115</v>
      </c>
      <c r="M380" s="110">
        <f t="shared" si="63"/>
        <v>0</v>
      </c>
      <c r="N380" s="111">
        <f>'Saisie repas'!DN$35</f>
        <v>0</v>
      </c>
      <c r="O380" s="111">
        <f>'Saisie repas'!DO$35</f>
        <v>0</v>
      </c>
      <c r="P380" s="110">
        <f t="shared" si="104"/>
        <v>0</v>
      </c>
      <c r="Q380" s="111">
        <f>'Saisie repas'!$DB$60</f>
        <v>115</v>
      </c>
      <c r="R380" s="110">
        <f t="shared" si="64"/>
        <v>0</v>
      </c>
      <c r="S380" s="112">
        <f t="shared" si="97"/>
        <v>0</v>
      </c>
    </row>
    <row r="381" spans="1:19" x14ac:dyDescent="0.25">
      <c r="A381" s="106" t="str">
        <f t="shared" si="117"/>
        <v/>
      </c>
      <c r="B381" s="106" t="str">
        <f t="shared" si="114"/>
        <v/>
      </c>
      <c r="C381" s="106" t="str">
        <f t="shared" si="115"/>
        <v/>
      </c>
      <c r="D381" s="106" t="str">
        <f t="shared" si="116"/>
        <v/>
      </c>
      <c r="E381" s="106" t="str">
        <f t="shared" si="118"/>
        <v/>
      </c>
      <c r="F381" s="106" t="str">
        <f>IFERROR(VLOOKUP(17,Tableau2[],8,FALSE),"")</f>
        <v/>
      </c>
      <c r="G381" s="106" t="str">
        <f t="shared" si="119"/>
        <v/>
      </c>
      <c r="H381" s="117" t="str">
        <f>IF(F381="","",Synt_jr_compta!$A$25)</f>
        <v/>
      </c>
      <c r="I381" s="111">
        <f>'Saisie repas'!DK$38</f>
        <v>0</v>
      </c>
      <c r="J381" s="111">
        <f>'Saisie repas'!DL$38</f>
        <v>0</v>
      </c>
      <c r="K381" s="110">
        <f t="shared" si="61"/>
        <v>0</v>
      </c>
      <c r="L381" s="111">
        <f>'Saisie repas'!$CY$60</f>
        <v>115</v>
      </c>
      <c r="M381" s="110">
        <f t="shared" si="63"/>
        <v>0</v>
      </c>
      <c r="N381" s="111">
        <f>'Saisie repas'!DN$38</f>
        <v>0</v>
      </c>
      <c r="O381" s="111">
        <f>'Saisie repas'!DO$38</f>
        <v>0</v>
      </c>
      <c r="P381" s="110">
        <f t="shared" si="104"/>
        <v>0</v>
      </c>
      <c r="Q381" s="111">
        <f>'Saisie repas'!$DB$60</f>
        <v>115</v>
      </c>
      <c r="R381" s="110">
        <f t="shared" si="64"/>
        <v>0</v>
      </c>
      <c r="S381" s="112">
        <f t="shared" si="97"/>
        <v>0</v>
      </c>
    </row>
    <row r="382" spans="1:19" x14ac:dyDescent="0.25">
      <c r="A382" s="106" t="str">
        <f t="shared" si="117"/>
        <v/>
      </c>
      <c r="B382" s="106" t="str">
        <f t="shared" si="114"/>
        <v/>
      </c>
      <c r="C382" s="106" t="str">
        <f t="shared" si="115"/>
        <v/>
      </c>
      <c r="D382" s="106" t="str">
        <f t="shared" si="116"/>
        <v/>
      </c>
      <c r="E382" s="106" t="str">
        <f t="shared" si="118"/>
        <v/>
      </c>
      <c r="F382" s="106" t="str">
        <f>IFERROR(VLOOKUP(17,Tableau2[],8,FALSE),"")</f>
        <v/>
      </c>
      <c r="G382" s="106" t="str">
        <f t="shared" si="119"/>
        <v/>
      </c>
      <c r="H382" s="117" t="str">
        <f>IF(F382="","",Synt_jr_compta!$A$27)</f>
        <v/>
      </c>
      <c r="I382" s="111">
        <f>'Saisie repas'!DK$41</f>
        <v>0</v>
      </c>
      <c r="J382" s="111">
        <f>'Saisie repas'!DL$41</f>
        <v>0</v>
      </c>
      <c r="K382" s="110">
        <f t="shared" si="61"/>
        <v>0</v>
      </c>
      <c r="L382" s="111">
        <f>'Saisie repas'!$CY$60</f>
        <v>115</v>
      </c>
      <c r="M382" s="110">
        <f t="shared" si="63"/>
        <v>0</v>
      </c>
      <c r="N382" s="111">
        <f>'Saisie repas'!DN$41</f>
        <v>0</v>
      </c>
      <c r="O382" s="111">
        <f>'Saisie repas'!DO$41</f>
        <v>0</v>
      </c>
      <c r="P382" s="110">
        <f t="shared" si="104"/>
        <v>0</v>
      </c>
      <c r="Q382" s="111">
        <f>'Saisie repas'!$DB$60</f>
        <v>115</v>
      </c>
      <c r="R382" s="110">
        <f t="shared" si="64"/>
        <v>0</v>
      </c>
      <c r="S382" s="112">
        <f t="shared" si="97"/>
        <v>0</v>
      </c>
    </row>
    <row r="383" spans="1:19" x14ac:dyDescent="0.25">
      <c r="A383" s="106" t="str">
        <f t="shared" si="117"/>
        <v/>
      </c>
      <c r="B383" s="106" t="str">
        <f t="shared" si="114"/>
        <v/>
      </c>
      <c r="C383" s="106" t="str">
        <f t="shared" si="115"/>
        <v/>
      </c>
      <c r="D383" s="106" t="str">
        <f t="shared" si="116"/>
        <v/>
      </c>
      <c r="E383" s="106" t="str">
        <f t="shared" si="118"/>
        <v/>
      </c>
      <c r="F383" s="106" t="str">
        <f>IFERROR(VLOOKUP(17,Tableau2[],8,FALSE),"")</f>
        <v/>
      </c>
      <c r="G383" s="106" t="str">
        <f t="shared" si="119"/>
        <v/>
      </c>
      <c r="H383" s="117" t="str">
        <f>IF(F383="","",Synt_jr_compta!$A$29)</f>
        <v/>
      </c>
      <c r="I383" s="111">
        <f>'Saisie repas'!DK$44</f>
        <v>0</v>
      </c>
      <c r="J383" s="111">
        <f>'Saisie repas'!DL$44</f>
        <v>0</v>
      </c>
      <c r="K383" s="110">
        <f t="shared" si="61"/>
        <v>0</v>
      </c>
      <c r="L383" s="111">
        <f>'Saisie repas'!$CY$60</f>
        <v>115</v>
      </c>
      <c r="M383" s="110">
        <f t="shared" si="63"/>
        <v>0</v>
      </c>
      <c r="N383" s="111">
        <f>'Saisie repas'!DN$44</f>
        <v>0</v>
      </c>
      <c r="O383" s="111">
        <f>'Saisie repas'!DO$44</f>
        <v>0</v>
      </c>
      <c r="P383" s="110">
        <f t="shared" si="104"/>
        <v>0</v>
      </c>
      <c r="Q383" s="111">
        <f>'Saisie repas'!$DB$60</f>
        <v>115</v>
      </c>
      <c r="R383" s="110">
        <f t="shared" si="64"/>
        <v>0</v>
      </c>
      <c r="S383" s="112">
        <f t="shared" si="97"/>
        <v>0</v>
      </c>
    </row>
    <row r="384" spans="1:19" x14ac:dyDescent="0.25">
      <c r="A384" s="106" t="str">
        <f t="shared" si="117"/>
        <v/>
      </c>
      <c r="B384" s="106" t="str">
        <f t="shared" si="114"/>
        <v/>
      </c>
      <c r="C384" s="106" t="str">
        <f t="shared" si="115"/>
        <v/>
      </c>
      <c r="D384" s="106" t="str">
        <f t="shared" si="116"/>
        <v/>
      </c>
      <c r="E384" s="106" t="str">
        <f t="shared" si="118"/>
        <v/>
      </c>
      <c r="F384" s="106" t="str">
        <f>IFERROR(VLOOKUP(17,Tableau2[],8,FALSE),"")</f>
        <v/>
      </c>
      <c r="G384" s="106" t="str">
        <f t="shared" si="119"/>
        <v/>
      </c>
      <c r="H384" s="117" t="str">
        <f>IF(F384="","",Synt_jr_compta!$A$31)</f>
        <v/>
      </c>
      <c r="I384" s="111">
        <f>'Saisie repas'!DK$47</f>
        <v>0</v>
      </c>
      <c r="J384" s="111">
        <f>'Saisie repas'!DL$47</f>
        <v>0</v>
      </c>
      <c r="K384" s="110">
        <f t="shared" si="61"/>
        <v>0</v>
      </c>
      <c r="L384" s="111">
        <f>'Saisie repas'!$CY$60</f>
        <v>115</v>
      </c>
      <c r="M384" s="110">
        <f t="shared" si="63"/>
        <v>0</v>
      </c>
      <c r="N384" s="111">
        <f>'Saisie repas'!DN$47</f>
        <v>0</v>
      </c>
      <c r="O384" s="111">
        <f>'Saisie repas'!DO$47</f>
        <v>0</v>
      </c>
      <c r="P384" s="110">
        <f t="shared" si="104"/>
        <v>0</v>
      </c>
      <c r="Q384" s="111">
        <f>'Saisie repas'!$DB$60</f>
        <v>115</v>
      </c>
      <c r="R384" s="110">
        <f t="shared" si="64"/>
        <v>0</v>
      </c>
      <c r="S384" s="112">
        <f t="shared" si="97"/>
        <v>0</v>
      </c>
    </row>
    <row r="385" spans="1:19" x14ac:dyDescent="0.25">
      <c r="A385" s="106" t="str">
        <f t="shared" si="117"/>
        <v/>
      </c>
      <c r="B385" s="106" t="str">
        <f t="shared" si="114"/>
        <v/>
      </c>
      <c r="C385" s="106" t="str">
        <f t="shared" si="115"/>
        <v/>
      </c>
      <c r="D385" s="106" t="str">
        <f t="shared" si="116"/>
        <v/>
      </c>
      <c r="E385" s="106" t="str">
        <f t="shared" si="118"/>
        <v/>
      </c>
      <c r="F385" s="106" t="str">
        <f>IFERROR(VLOOKUP(17,Tableau2[],8,FALSE),"")</f>
        <v/>
      </c>
      <c r="G385" s="106" t="str">
        <f t="shared" si="119"/>
        <v/>
      </c>
      <c r="H385" s="117" t="str">
        <f>IF(F385="","",Synt_jr_compta!$A$33)</f>
        <v/>
      </c>
      <c r="I385" s="111">
        <f>'Saisie repas'!DK$50</f>
        <v>0</v>
      </c>
      <c r="J385" s="111">
        <f>'Saisie repas'!DL$50</f>
        <v>0</v>
      </c>
      <c r="K385" s="110">
        <f t="shared" si="61"/>
        <v>0</v>
      </c>
      <c r="L385" s="111">
        <f>'Saisie repas'!$CY$60</f>
        <v>115</v>
      </c>
      <c r="M385" s="110">
        <f t="shared" si="63"/>
        <v>0</v>
      </c>
      <c r="N385" s="111">
        <f>'Saisie repas'!DN$50</f>
        <v>0</v>
      </c>
      <c r="O385" s="111">
        <f>'Saisie repas'!DO$50</f>
        <v>0</v>
      </c>
      <c r="P385" s="110">
        <f t="shared" si="104"/>
        <v>0</v>
      </c>
      <c r="Q385" s="111">
        <f>'Saisie repas'!$DB$60</f>
        <v>115</v>
      </c>
      <c r="R385" s="110">
        <f t="shared" si="64"/>
        <v>0</v>
      </c>
      <c r="S385" s="112">
        <f t="shared" si="97"/>
        <v>0</v>
      </c>
    </row>
    <row r="386" spans="1:19" x14ac:dyDescent="0.25">
      <c r="A386" s="106" t="str">
        <f t="shared" si="117"/>
        <v/>
      </c>
      <c r="B386" s="106" t="str">
        <f t="shared" si="114"/>
        <v/>
      </c>
      <c r="C386" s="106" t="str">
        <f t="shared" si="115"/>
        <v/>
      </c>
      <c r="D386" s="106" t="str">
        <f t="shared" si="116"/>
        <v/>
      </c>
      <c r="E386" s="106" t="str">
        <f t="shared" si="118"/>
        <v/>
      </c>
      <c r="F386" s="106" t="str">
        <f>IFERROR(VLOOKUP(17,Tableau2[],8,FALSE),"")</f>
        <v/>
      </c>
      <c r="G386" s="106" t="str">
        <f t="shared" si="119"/>
        <v/>
      </c>
      <c r="H386" s="117" t="str">
        <f>IF(F386="","",Synt_jr_compta!$A$35)</f>
        <v/>
      </c>
      <c r="I386" s="111">
        <f>'Saisie repas'!DK$53</f>
        <v>0</v>
      </c>
      <c r="J386" s="111">
        <f>'Saisie repas'!DL$53</f>
        <v>0</v>
      </c>
      <c r="K386" s="110">
        <f t="shared" si="61"/>
        <v>0</v>
      </c>
      <c r="L386" s="111">
        <f>'Saisie repas'!$CY$60</f>
        <v>115</v>
      </c>
      <c r="M386" s="110">
        <f t="shared" si="63"/>
        <v>0</v>
      </c>
      <c r="N386" s="111">
        <f>'Saisie repas'!DN$53</f>
        <v>0</v>
      </c>
      <c r="O386" s="111">
        <f>'Saisie repas'!DO$53</f>
        <v>0</v>
      </c>
      <c r="P386" s="110">
        <f t="shared" si="104"/>
        <v>0</v>
      </c>
      <c r="Q386" s="111">
        <f>'Saisie repas'!$DB$60</f>
        <v>115</v>
      </c>
      <c r="R386" s="110">
        <f t="shared" si="64"/>
        <v>0</v>
      </c>
      <c r="S386" s="112">
        <f t="shared" si="97"/>
        <v>0</v>
      </c>
    </row>
    <row r="387" spans="1:19" x14ac:dyDescent="0.25">
      <c r="A387" s="106" t="str">
        <f t="shared" si="117"/>
        <v/>
      </c>
      <c r="B387" s="106" t="str">
        <f t="shared" si="114"/>
        <v/>
      </c>
      <c r="C387" s="106" t="str">
        <f t="shared" si="115"/>
        <v/>
      </c>
      <c r="D387" s="106" t="str">
        <f t="shared" si="116"/>
        <v/>
      </c>
      <c r="E387" s="106" t="str">
        <f t="shared" si="118"/>
        <v/>
      </c>
      <c r="F387" s="106" t="str">
        <f>IFERROR(VLOOKUP(17,Tableau2[],8,FALSE),"")</f>
        <v/>
      </c>
      <c r="G387" s="106" t="str">
        <f t="shared" si="119"/>
        <v/>
      </c>
      <c r="H387" s="117" t="str">
        <f>IF(F387="","",Synt_jr_compta!$A$37)</f>
        <v/>
      </c>
      <c r="I387" s="111">
        <f>'Saisie repas'!DK$56</f>
        <v>0</v>
      </c>
      <c r="J387" s="111">
        <f>'Saisie repas'!DL$56</f>
        <v>0</v>
      </c>
      <c r="K387" s="110">
        <f t="shared" si="61"/>
        <v>0</v>
      </c>
      <c r="L387" s="111">
        <f>'Saisie repas'!$CY$60</f>
        <v>115</v>
      </c>
      <c r="M387" s="110">
        <f t="shared" si="63"/>
        <v>0</v>
      </c>
      <c r="N387" s="111">
        <f>'Saisie repas'!DN$56</f>
        <v>0</v>
      </c>
      <c r="O387" s="111">
        <f>'Saisie repas'!DO$56</f>
        <v>0</v>
      </c>
      <c r="P387" s="110">
        <f t="shared" si="104"/>
        <v>0</v>
      </c>
      <c r="Q387" s="111">
        <f>'Saisie repas'!$DB$60</f>
        <v>115</v>
      </c>
      <c r="R387" s="110">
        <f t="shared" si="64"/>
        <v>0</v>
      </c>
      <c r="S387" s="112">
        <f t="shared" si="97"/>
        <v>0</v>
      </c>
    </row>
    <row r="388" spans="1:19" x14ac:dyDescent="0.25">
      <c r="A388" s="106" t="str">
        <f t="shared" si="117"/>
        <v/>
      </c>
      <c r="B388" s="106" t="str">
        <f t="shared" si="114"/>
        <v/>
      </c>
      <c r="C388" s="106" t="str">
        <f t="shared" si="115"/>
        <v/>
      </c>
      <c r="D388" s="106" t="str">
        <f t="shared" si="116"/>
        <v/>
      </c>
      <c r="E388" s="106" t="str">
        <f t="shared" si="118"/>
        <v/>
      </c>
      <c r="F388" s="106" t="str">
        <f>IFERROR(VLOOKUP(17,Tableau2[],8,FALSE),"")</f>
        <v/>
      </c>
      <c r="G388" s="106" t="str">
        <f t="shared" si="119"/>
        <v/>
      </c>
      <c r="H388" s="117" t="str">
        <f>IF(F388="","",Synt_jr_compta!$A$39)</f>
        <v/>
      </c>
      <c r="I388" s="111">
        <f>'Saisie repas'!DK$59</f>
        <v>0</v>
      </c>
      <c r="J388" s="111">
        <f>'Saisie repas'!DL$59</f>
        <v>0</v>
      </c>
      <c r="K388" s="110">
        <f t="shared" si="61"/>
        <v>0</v>
      </c>
      <c r="L388" s="111">
        <f>'Saisie repas'!$CY$60</f>
        <v>115</v>
      </c>
      <c r="M388" s="110">
        <f t="shared" si="63"/>
        <v>0</v>
      </c>
      <c r="N388" s="111">
        <f>'Saisie repas'!DN$59</f>
        <v>0</v>
      </c>
      <c r="O388" s="111">
        <f>'Saisie repas'!DO$59</f>
        <v>0</v>
      </c>
      <c r="P388" s="110">
        <f t="shared" si="104"/>
        <v>0</v>
      </c>
      <c r="Q388" s="111">
        <f>'Saisie repas'!$DB$60</f>
        <v>115</v>
      </c>
      <c r="R388" s="110">
        <f t="shared" si="64"/>
        <v>0</v>
      </c>
      <c r="S388" s="112">
        <f t="shared" si="97"/>
        <v>0</v>
      </c>
    </row>
    <row r="389" spans="1:19" x14ac:dyDescent="0.25">
      <c r="A389" s="106" t="str">
        <f t="shared" si="117"/>
        <v/>
      </c>
      <c r="B389" s="106" t="str">
        <f t="shared" si="114"/>
        <v/>
      </c>
      <c r="C389" s="106" t="str">
        <f t="shared" si="115"/>
        <v/>
      </c>
      <c r="D389" s="106" t="str">
        <f t="shared" si="116"/>
        <v/>
      </c>
      <c r="E389" s="106" t="str">
        <f t="shared" si="118"/>
        <v/>
      </c>
      <c r="F389" s="106" t="str">
        <f>IFERROR(VLOOKUP(17,Tableau2[],8,FALSE),"")</f>
        <v/>
      </c>
      <c r="G389" s="106" t="str">
        <f t="shared" si="119"/>
        <v/>
      </c>
      <c r="H389" s="117" t="str">
        <f>IF(F389="","",Synt_jr_compta!$A$41)</f>
        <v/>
      </c>
      <c r="I389" s="111">
        <f>'Saisie repas'!DK$62</f>
        <v>0</v>
      </c>
      <c r="J389" s="111">
        <f>'Saisie repas'!DL$62</f>
        <v>0</v>
      </c>
      <c r="K389" s="110">
        <f t="shared" si="61"/>
        <v>0</v>
      </c>
      <c r="L389" s="111">
        <f>'Saisie repas'!$CY$60</f>
        <v>115</v>
      </c>
      <c r="M389" s="110">
        <f t="shared" si="63"/>
        <v>0</v>
      </c>
      <c r="N389" s="111">
        <f>'Saisie repas'!DN$62</f>
        <v>0</v>
      </c>
      <c r="O389" s="111">
        <f>'Saisie repas'!DO$62</f>
        <v>0</v>
      </c>
      <c r="P389" s="110">
        <f t="shared" si="104"/>
        <v>0</v>
      </c>
      <c r="Q389" s="111">
        <f>'Saisie repas'!$DB$60</f>
        <v>115</v>
      </c>
      <c r="R389" s="110">
        <f t="shared" si="64"/>
        <v>0</v>
      </c>
      <c r="S389" s="112">
        <f t="shared" si="97"/>
        <v>0</v>
      </c>
    </row>
    <row r="390" spans="1:19" x14ac:dyDescent="0.25">
      <c r="A390" s="106" t="str">
        <f t="shared" si="117"/>
        <v/>
      </c>
      <c r="B390" s="106" t="str">
        <f t="shared" si="114"/>
        <v/>
      </c>
      <c r="C390" s="106" t="str">
        <f t="shared" si="115"/>
        <v/>
      </c>
      <c r="D390" s="106" t="str">
        <f t="shared" si="116"/>
        <v/>
      </c>
      <c r="E390" s="106" t="str">
        <f t="shared" si="118"/>
        <v/>
      </c>
      <c r="F390" s="106" t="str">
        <f>IFERROR(VLOOKUP(17,Tableau2[],8,FALSE),"")</f>
        <v/>
      </c>
      <c r="G390" s="106" t="str">
        <f t="shared" si="119"/>
        <v/>
      </c>
      <c r="H390" s="117" t="str">
        <f>IF(F390="","",Synt_jr_compta!$A$43)</f>
        <v/>
      </c>
      <c r="I390" s="111">
        <f>'Saisie repas'!DK$65</f>
        <v>0</v>
      </c>
      <c r="J390" s="111">
        <f>'Saisie repas'!DL$65</f>
        <v>0</v>
      </c>
      <c r="K390" s="110">
        <f t="shared" si="61"/>
        <v>0</v>
      </c>
      <c r="L390" s="111">
        <f>'Saisie repas'!$CY$60</f>
        <v>115</v>
      </c>
      <c r="M390" s="110">
        <f t="shared" si="63"/>
        <v>0</v>
      </c>
      <c r="N390" s="111">
        <f>'Saisie repas'!DN$65</f>
        <v>0</v>
      </c>
      <c r="O390" s="111">
        <f>'Saisie repas'!DO$65</f>
        <v>0</v>
      </c>
      <c r="P390" s="110">
        <f t="shared" si="104"/>
        <v>0</v>
      </c>
      <c r="Q390" s="111">
        <f>'Saisie repas'!$DB$60</f>
        <v>115</v>
      </c>
      <c r="R390" s="110">
        <f t="shared" si="64"/>
        <v>0</v>
      </c>
      <c r="S390" s="112">
        <f t="shared" si="97"/>
        <v>0</v>
      </c>
    </row>
    <row r="391" spans="1:19" x14ac:dyDescent="0.25">
      <c r="A391" s="106" t="str">
        <f t="shared" si="117"/>
        <v/>
      </c>
      <c r="B391" s="106" t="str">
        <f t="shared" si="114"/>
        <v/>
      </c>
      <c r="C391" s="106" t="str">
        <f t="shared" si="115"/>
        <v/>
      </c>
      <c r="D391" s="106" t="str">
        <f t="shared" si="116"/>
        <v/>
      </c>
      <c r="E391" s="106" t="str">
        <f t="shared" si="118"/>
        <v/>
      </c>
      <c r="F391" s="106" t="str">
        <f>IFERROR(VLOOKUP(17,Tableau2[],8,FALSE),"")</f>
        <v/>
      </c>
      <c r="G391" s="106" t="str">
        <f t="shared" si="119"/>
        <v/>
      </c>
      <c r="H391" s="117" t="str">
        <f>IF(F391="","",Synt_jr_compta!$A$45)</f>
        <v/>
      </c>
      <c r="I391" s="111">
        <f>'Saisie repas'!DK$68</f>
        <v>0</v>
      </c>
      <c r="J391" s="111">
        <f>'Saisie repas'!DL$68</f>
        <v>0</v>
      </c>
      <c r="K391" s="110">
        <f t="shared" si="61"/>
        <v>0</v>
      </c>
      <c r="L391" s="111">
        <f>'Saisie repas'!$CY$60</f>
        <v>115</v>
      </c>
      <c r="M391" s="110">
        <f t="shared" si="63"/>
        <v>0</v>
      </c>
      <c r="N391" s="111">
        <f>'Saisie repas'!DN$68</f>
        <v>0</v>
      </c>
      <c r="O391" s="111">
        <f>'Saisie repas'!DO$68</f>
        <v>0</v>
      </c>
      <c r="P391" s="110">
        <f t="shared" si="104"/>
        <v>0</v>
      </c>
      <c r="Q391" s="111">
        <f>'Saisie repas'!$DB$60</f>
        <v>115</v>
      </c>
      <c r="R391" s="110">
        <f t="shared" si="64"/>
        <v>0</v>
      </c>
      <c r="S391" s="112">
        <f t="shared" si="97"/>
        <v>0</v>
      </c>
    </row>
    <row r="392" spans="1:19" x14ac:dyDescent="0.25">
      <c r="A392" s="106" t="str">
        <f t="shared" si="117"/>
        <v/>
      </c>
      <c r="B392" s="106" t="str">
        <f t="shared" si="114"/>
        <v/>
      </c>
      <c r="C392" s="106" t="str">
        <f t="shared" si="115"/>
        <v/>
      </c>
      <c r="D392" s="106" t="str">
        <f t="shared" si="116"/>
        <v/>
      </c>
      <c r="E392" s="106" t="str">
        <f t="shared" si="118"/>
        <v/>
      </c>
      <c r="F392" s="106" t="str">
        <f>IFERROR(VLOOKUP(17,Tableau2[],8,FALSE),"")</f>
        <v/>
      </c>
      <c r="G392" s="106" t="str">
        <f t="shared" si="119"/>
        <v/>
      </c>
      <c r="H392" s="117" t="str">
        <f>IF(F392="","",Synt_jr_compta!$A$47)</f>
        <v/>
      </c>
      <c r="I392" s="111">
        <f>'Saisie repas'!DK$71</f>
        <v>0</v>
      </c>
      <c r="J392" s="111">
        <f>'Saisie repas'!DL$71</f>
        <v>0</v>
      </c>
      <c r="K392" s="110">
        <f t="shared" si="61"/>
        <v>0</v>
      </c>
      <c r="L392" s="111">
        <f>'Saisie repas'!$CY$60</f>
        <v>115</v>
      </c>
      <c r="M392" s="110">
        <f t="shared" si="63"/>
        <v>0</v>
      </c>
      <c r="N392" s="111">
        <f>'Saisie repas'!DN$71</f>
        <v>0</v>
      </c>
      <c r="O392" s="111">
        <f>'Saisie repas'!DO$71</f>
        <v>0</v>
      </c>
      <c r="P392" s="110">
        <f t="shared" si="104"/>
        <v>0</v>
      </c>
      <c r="Q392" s="111">
        <f>'Saisie repas'!$DB$60</f>
        <v>115</v>
      </c>
      <c r="R392" s="110">
        <f t="shared" si="64"/>
        <v>0</v>
      </c>
      <c r="S392" s="112">
        <f t="shared" si="97"/>
        <v>0</v>
      </c>
    </row>
    <row r="393" spans="1:19" x14ac:dyDescent="0.25">
      <c r="A393" s="106" t="str">
        <f t="shared" si="117"/>
        <v/>
      </c>
      <c r="B393" s="106" t="str">
        <f t="shared" si="114"/>
        <v/>
      </c>
      <c r="C393" s="106" t="str">
        <f t="shared" si="115"/>
        <v/>
      </c>
      <c r="D393" s="106" t="str">
        <f t="shared" si="116"/>
        <v/>
      </c>
      <c r="E393" s="106" t="str">
        <f t="shared" si="118"/>
        <v/>
      </c>
      <c r="F393" s="106" t="str">
        <f>IFERROR(VLOOKUP(17,Tableau2[],8,FALSE),"")</f>
        <v/>
      </c>
      <c r="G393" s="106" t="str">
        <f t="shared" si="119"/>
        <v/>
      </c>
      <c r="H393" s="117" t="str">
        <f>IF(F393="","",Synt_jr_compta!$A$49)</f>
        <v/>
      </c>
      <c r="I393" s="111">
        <f>'Saisie repas'!DK$74</f>
        <v>0</v>
      </c>
      <c r="J393" s="111">
        <f>'Saisie repas'!DL$74</f>
        <v>0</v>
      </c>
      <c r="K393" s="110">
        <f t="shared" si="61"/>
        <v>0</v>
      </c>
      <c r="L393" s="111">
        <f>'Saisie repas'!$CY$60</f>
        <v>115</v>
      </c>
      <c r="M393" s="110">
        <f t="shared" si="63"/>
        <v>0</v>
      </c>
      <c r="N393" s="111">
        <f>'Saisie repas'!DN$74</f>
        <v>0</v>
      </c>
      <c r="O393" s="111">
        <f>'Saisie repas'!DO$74</f>
        <v>0</v>
      </c>
      <c r="P393" s="110">
        <f t="shared" si="104"/>
        <v>0</v>
      </c>
      <c r="Q393" s="111">
        <f>'Saisie repas'!$DB$60</f>
        <v>115</v>
      </c>
      <c r="R393" s="110">
        <f t="shared" si="64"/>
        <v>0</v>
      </c>
      <c r="S393" s="112">
        <f t="shared" si="97"/>
        <v>0</v>
      </c>
    </row>
    <row r="394" spans="1:19" x14ac:dyDescent="0.25">
      <c r="A394" s="106" t="str">
        <f t="shared" si="117"/>
        <v/>
      </c>
      <c r="B394" s="106" t="str">
        <f t="shared" si="114"/>
        <v/>
      </c>
      <c r="C394" s="106" t="str">
        <f t="shared" si="115"/>
        <v/>
      </c>
      <c r="D394" s="106" t="str">
        <f t="shared" si="116"/>
        <v/>
      </c>
      <c r="E394" s="106" t="str">
        <f t="shared" si="118"/>
        <v/>
      </c>
      <c r="F394" s="106" t="str">
        <f>IFERROR(VLOOKUP(18,Tableau2[],8,FALSE),"")</f>
        <v/>
      </c>
      <c r="G394" s="106" t="str">
        <f t="shared" si="119"/>
        <v/>
      </c>
      <c r="H394" s="117" t="str">
        <f>IF(F394="","",Synt_jr_compta!$A$5)</f>
        <v/>
      </c>
      <c r="I394" s="111">
        <f>'Saisie repas'!DR8</f>
        <v>0</v>
      </c>
      <c r="J394" s="111">
        <f>'Saisie repas'!DS8</f>
        <v>0</v>
      </c>
      <c r="K394" s="110">
        <f t="shared" si="61"/>
        <v>0</v>
      </c>
      <c r="L394" s="111">
        <f>'Saisie repas'!$CY$60</f>
        <v>115</v>
      </c>
      <c r="M394" s="110">
        <f t="shared" si="63"/>
        <v>0</v>
      </c>
      <c r="N394" s="111">
        <f>'Saisie repas'!DU8</f>
        <v>0</v>
      </c>
      <c r="O394" s="111">
        <f>'Saisie repas'!DV8</f>
        <v>0</v>
      </c>
      <c r="P394" s="110">
        <f t="shared" si="104"/>
        <v>0</v>
      </c>
      <c r="Q394" s="111">
        <f>'Saisie repas'!$DB$60</f>
        <v>115</v>
      </c>
      <c r="R394" s="110">
        <f t="shared" si="64"/>
        <v>0</v>
      </c>
      <c r="S394" s="112">
        <f t="shared" si="97"/>
        <v>0</v>
      </c>
    </row>
    <row r="395" spans="1:19" x14ac:dyDescent="0.25">
      <c r="A395" s="106" t="str">
        <f t="shared" si="117"/>
        <v/>
      </c>
      <c r="B395" s="106" t="str">
        <f t="shared" si="114"/>
        <v/>
      </c>
      <c r="C395" s="106" t="str">
        <f t="shared" si="115"/>
        <v/>
      </c>
      <c r="D395" s="106" t="str">
        <f t="shared" si="116"/>
        <v/>
      </c>
      <c r="E395" s="106" t="str">
        <f t="shared" si="118"/>
        <v/>
      </c>
      <c r="F395" s="106" t="str">
        <f>IFERROR(VLOOKUP(18,Tableau2[],8,FALSE),"")</f>
        <v/>
      </c>
      <c r="G395" s="106" t="str">
        <f t="shared" si="119"/>
        <v/>
      </c>
      <c r="H395" s="117" t="str">
        <f>IF(F395="","",Synt_jr_compta!$A$7)</f>
        <v/>
      </c>
      <c r="I395" s="111">
        <f>'Saisie repas'!DR$11</f>
        <v>0</v>
      </c>
      <c r="J395" s="111">
        <f>'Saisie repas'!DS$11</f>
        <v>0</v>
      </c>
      <c r="K395" s="110">
        <f t="shared" si="61"/>
        <v>0</v>
      </c>
      <c r="L395" s="111">
        <f>'Saisie repas'!$CY$60</f>
        <v>115</v>
      </c>
      <c r="M395" s="110">
        <f t="shared" si="63"/>
        <v>0</v>
      </c>
      <c r="N395" s="111">
        <f>'Saisie repas'!DU$11</f>
        <v>0</v>
      </c>
      <c r="O395" s="111">
        <f>'Saisie repas'!DV$11</f>
        <v>0</v>
      </c>
      <c r="P395" s="110">
        <f t="shared" si="104"/>
        <v>0</v>
      </c>
      <c r="Q395" s="111">
        <f>'Saisie repas'!$DB$60</f>
        <v>115</v>
      </c>
      <c r="R395" s="110">
        <f t="shared" si="64"/>
        <v>0</v>
      </c>
      <c r="S395" s="112">
        <f t="shared" si="97"/>
        <v>0</v>
      </c>
    </row>
    <row r="396" spans="1:19" x14ac:dyDescent="0.25">
      <c r="A396" s="106" t="str">
        <f t="shared" si="117"/>
        <v/>
      </c>
      <c r="B396" s="106" t="str">
        <f t="shared" ref="B396:B459" si="120">IF(F396="","",VLOOKUP($F396,Rechv_ecol,3,FALSE))</f>
        <v/>
      </c>
      <c r="C396" s="106" t="str">
        <f t="shared" ref="C396:C459" si="121">IF(F396="","",VLOOKUP($F396,Rechv_ecol,4,FALSE))</f>
        <v/>
      </c>
      <c r="D396" s="106" t="str">
        <f t="shared" ref="D396:D459" si="122">IF(F396="","",VLOOKUP($F396,Rechv_ecol,5,FALSE))</f>
        <v/>
      </c>
      <c r="E396" s="106" t="str">
        <f t="shared" si="118"/>
        <v/>
      </c>
      <c r="F396" s="106" t="str">
        <f>IFERROR(VLOOKUP(18,Tableau2[],8,FALSE),"")</f>
        <v/>
      </c>
      <c r="G396" s="106" t="str">
        <f t="shared" si="119"/>
        <v/>
      </c>
      <c r="H396" s="117" t="str">
        <f>IF(F396="","",Synt_jr_compta!$A$9)</f>
        <v/>
      </c>
      <c r="I396" s="111">
        <f>'Saisie repas'!DR$14</f>
        <v>0</v>
      </c>
      <c r="J396" s="111">
        <f>'Saisie repas'!DS$14</f>
        <v>0</v>
      </c>
      <c r="K396" s="110">
        <f t="shared" si="61"/>
        <v>0</v>
      </c>
      <c r="L396" s="111">
        <f>'Saisie repas'!$CY$60</f>
        <v>115</v>
      </c>
      <c r="M396" s="110">
        <f t="shared" si="63"/>
        <v>0</v>
      </c>
      <c r="N396" s="111">
        <f>'Saisie repas'!DU$14</f>
        <v>0</v>
      </c>
      <c r="O396" s="111">
        <f>'Saisie repas'!DV$14</f>
        <v>0</v>
      </c>
      <c r="P396" s="110">
        <f t="shared" si="104"/>
        <v>0</v>
      </c>
      <c r="Q396" s="111">
        <f>'Saisie repas'!$DB$60</f>
        <v>115</v>
      </c>
      <c r="R396" s="110">
        <f t="shared" si="64"/>
        <v>0</v>
      </c>
      <c r="S396" s="112">
        <f t="shared" si="97"/>
        <v>0</v>
      </c>
    </row>
    <row r="397" spans="1:19" x14ac:dyDescent="0.25">
      <c r="A397" s="106" t="str">
        <f t="shared" si="117"/>
        <v/>
      </c>
      <c r="B397" s="106" t="str">
        <f t="shared" si="120"/>
        <v/>
      </c>
      <c r="C397" s="106" t="str">
        <f t="shared" si="121"/>
        <v/>
      </c>
      <c r="D397" s="106" t="str">
        <f t="shared" si="122"/>
        <v/>
      </c>
      <c r="E397" s="106" t="str">
        <f t="shared" si="118"/>
        <v/>
      </c>
      <c r="F397" s="106" t="str">
        <f>IFERROR(VLOOKUP(18,Tableau2[],8,FALSE),"")</f>
        <v/>
      </c>
      <c r="G397" s="106" t="str">
        <f t="shared" si="119"/>
        <v/>
      </c>
      <c r="H397" s="117" t="str">
        <f>IF(F397="","",Synt_jr_compta!$A$11)</f>
        <v/>
      </c>
      <c r="I397" s="111">
        <f>'Saisie repas'!DR$17</f>
        <v>0</v>
      </c>
      <c r="J397" s="111">
        <f>'Saisie repas'!DS$17</f>
        <v>0</v>
      </c>
      <c r="K397" s="110">
        <f t="shared" si="61"/>
        <v>0</v>
      </c>
      <c r="L397" s="111">
        <f>'Saisie repas'!$CY$60</f>
        <v>115</v>
      </c>
      <c r="M397" s="110">
        <f t="shared" si="63"/>
        <v>0</v>
      </c>
      <c r="N397" s="111">
        <f>'Saisie repas'!DU$17</f>
        <v>0</v>
      </c>
      <c r="O397" s="111">
        <f>'Saisie repas'!DV$17</f>
        <v>0</v>
      </c>
      <c r="P397" s="110">
        <f t="shared" si="104"/>
        <v>0</v>
      </c>
      <c r="Q397" s="111">
        <f>'Saisie repas'!$DB$60</f>
        <v>115</v>
      </c>
      <c r="R397" s="110">
        <f t="shared" si="64"/>
        <v>0</v>
      </c>
      <c r="S397" s="112">
        <f t="shared" si="97"/>
        <v>0</v>
      </c>
    </row>
    <row r="398" spans="1:19" x14ac:dyDescent="0.25">
      <c r="A398" s="106" t="str">
        <f t="shared" si="117"/>
        <v/>
      </c>
      <c r="B398" s="106" t="str">
        <f t="shared" si="120"/>
        <v/>
      </c>
      <c r="C398" s="106" t="str">
        <f t="shared" si="121"/>
        <v/>
      </c>
      <c r="D398" s="106" t="str">
        <f t="shared" si="122"/>
        <v/>
      </c>
      <c r="E398" s="106" t="str">
        <f t="shared" si="118"/>
        <v/>
      </c>
      <c r="F398" s="106" t="str">
        <f>IFERROR(VLOOKUP(18,Tableau2[],8,FALSE),"")</f>
        <v/>
      </c>
      <c r="G398" s="106" t="str">
        <f t="shared" si="119"/>
        <v/>
      </c>
      <c r="H398" s="117" t="str">
        <f>IF(F398="","",Synt_jr_compta!$A$13)</f>
        <v/>
      </c>
      <c r="I398" s="111">
        <f>'Saisie repas'!DR$20</f>
        <v>0</v>
      </c>
      <c r="J398" s="111">
        <f>'Saisie repas'!DS$20</f>
        <v>0</v>
      </c>
      <c r="K398" s="110">
        <f t="shared" si="61"/>
        <v>0</v>
      </c>
      <c r="L398" s="111">
        <f>'Saisie repas'!$CY$60</f>
        <v>115</v>
      </c>
      <c r="M398" s="110">
        <f t="shared" si="63"/>
        <v>0</v>
      </c>
      <c r="N398" s="111">
        <f>'Saisie repas'!DU$20</f>
        <v>0</v>
      </c>
      <c r="O398" s="111">
        <f>'Saisie repas'!DV$20</f>
        <v>0</v>
      </c>
      <c r="P398" s="110">
        <f t="shared" si="104"/>
        <v>0</v>
      </c>
      <c r="Q398" s="111">
        <f>'Saisie repas'!$DB$60</f>
        <v>115</v>
      </c>
      <c r="R398" s="110">
        <f t="shared" si="64"/>
        <v>0</v>
      </c>
      <c r="S398" s="112">
        <f t="shared" si="97"/>
        <v>0</v>
      </c>
    </row>
    <row r="399" spans="1:19" x14ac:dyDescent="0.25">
      <c r="A399" s="106" t="str">
        <f t="shared" si="117"/>
        <v/>
      </c>
      <c r="B399" s="106" t="str">
        <f t="shared" si="120"/>
        <v/>
      </c>
      <c r="C399" s="106" t="str">
        <f t="shared" si="121"/>
        <v/>
      </c>
      <c r="D399" s="106" t="str">
        <f t="shared" si="122"/>
        <v/>
      </c>
      <c r="E399" s="106" t="str">
        <f t="shared" si="118"/>
        <v/>
      </c>
      <c r="F399" s="106" t="str">
        <f>IFERROR(VLOOKUP(18,Tableau2[],8,FALSE),"")</f>
        <v/>
      </c>
      <c r="G399" s="106" t="str">
        <f t="shared" si="119"/>
        <v/>
      </c>
      <c r="H399" s="117" t="str">
        <f>IF(F399="","",Synt_jr_compta!$A$15)</f>
        <v/>
      </c>
      <c r="I399" s="111">
        <f>'Saisie repas'!DR$23</f>
        <v>0</v>
      </c>
      <c r="J399" s="111">
        <f>'Saisie repas'!DS$23</f>
        <v>0</v>
      </c>
      <c r="K399" s="110">
        <f t="shared" si="61"/>
        <v>0</v>
      </c>
      <c r="L399" s="111">
        <f>'Saisie repas'!$CY$60</f>
        <v>115</v>
      </c>
      <c r="M399" s="110">
        <f t="shared" si="63"/>
        <v>0</v>
      </c>
      <c r="N399" s="111">
        <f>'Saisie repas'!DU$23</f>
        <v>0</v>
      </c>
      <c r="O399" s="111">
        <f>'Saisie repas'!DV$23</f>
        <v>0</v>
      </c>
      <c r="P399" s="110">
        <f t="shared" si="104"/>
        <v>0</v>
      </c>
      <c r="Q399" s="111">
        <f>'Saisie repas'!$DB$60</f>
        <v>115</v>
      </c>
      <c r="R399" s="110">
        <f t="shared" si="64"/>
        <v>0</v>
      </c>
      <c r="S399" s="112">
        <f t="shared" si="97"/>
        <v>0</v>
      </c>
    </row>
    <row r="400" spans="1:19" x14ac:dyDescent="0.25">
      <c r="A400" s="106" t="str">
        <f t="shared" si="117"/>
        <v/>
      </c>
      <c r="B400" s="106" t="str">
        <f t="shared" si="120"/>
        <v/>
      </c>
      <c r="C400" s="106" t="str">
        <f t="shared" si="121"/>
        <v/>
      </c>
      <c r="D400" s="106" t="str">
        <f t="shared" si="122"/>
        <v/>
      </c>
      <c r="E400" s="106" t="str">
        <f t="shared" si="118"/>
        <v/>
      </c>
      <c r="F400" s="106" t="str">
        <f>IFERROR(VLOOKUP(18,Tableau2[],8,FALSE),"")</f>
        <v/>
      </c>
      <c r="G400" s="106" t="str">
        <f t="shared" si="119"/>
        <v/>
      </c>
      <c r="H400" s="117" t="str">
        <f>IF(F400="","",Synt_jr_compta!$A$17)</f>
        <v/>
      </c>
      <c r="I400" s="111">
        <f>'Saisie repas'!DR$26</f>
        <v>0</v>
      </c>
      <c r="J400" s="111">
        <f>'Saisie repas'!DS$26</f>
        <v>0</v>
      </c>
      <c r="K400" s="110">
        <f t="shared" si="61"/>
        <v>0</v>
      </c>
      <c r="L400" s="111">
        <f>'Saisie repas'!$CY$60</f>
        <v>115</v>
      </c>
      <c r="M400" s="110">
        <f t="shared" si="63"/>
        <v>0</v>
      </c>
      <c r="N400" s="111">
        <f>'Saisie repas'!DU$26</f>
        <v>0</v>
      </c>
      <c r="O400" s="111">
        <f>'Saisie repas'!DV$26</f>
        <v>0</v>
      </c>
      <c r="P400" s="110">
        <f t="shared" si="104"/>
        <v>0</v>
      </c>
      <c r="Q400" s="111">
        <f>'Saisie repas'!$DB$60</f>
        <v>115</v>
      </c>
      <c r="R400" s="110">
        <f t="shared" si="64"/>
        <v>0</v>
      </c>
      <c r="S400" s="112">
        <f t="shared" si="97"/>
        <v>0</v>
      </c>
    </row>
    <row r="401" spans="1:19" x14ac:dyDescent="0.25">
      <c r="A401" s="106" t="str">
        <f t="shared" si="117"/>
        <v/>
      </c>
      <c r="B401" s="106" t="str">
        <f t="shared" si="120"/>
        <v/>
      </c>
      <c r="C401" s="106" t="str">
        <f t="shared" si="121"/>
        <v/>
      </c>
      <c r="D401" s="106" t="str">
        <f t="shared" si="122"/>
        <v/>
      </c>
      <c r="E401" s="106" t="str">
        <f t="shared" si="118"/>
        <v/>
      </c>
      <c r="F401" s="106" t="str">
        <f>IFERROR(VLOOKUP(18,Tableau2[],8,FALSE),"")</f>
        <v/>
      </c>
      <c r="G401" s="106" t="str">
        <f t="shared" si="119"/>
        <v/>
      </c>
      <c r="H401" s="117" t="str">
        <f>IF(F401="","",Synt_jr_compta!$A$19)</f>
        <v/>
      </c>
      <c r="I401" s="111">
        <f>'Saisie repas'!DR$29</f>
        <v>0</v>
      </c>
      <c r="J401" s="111">
        <f>'Saisie repas'!DS$29</f>
        <v>0</v>
      </c>
      <c r="K401" s="110">
        <f t="shared" si="61"/>
        <v>0</v>
      </c>
      <c r="L401" s="111">
        <f>'Saisie repas'!$CY$60</f>
        <v>115</v>
      </c>
      <c r="M401" s="110">
        <f t="shared" si="63"/>
        <v>0</v>
      </c>
      <c r="N401" s="111">
        <f>'Saisie repas'!DU$29</f>
        <v>0</v>
      </c>
      <c r="O401" s="111">
        <f>'Saisie repas'!DV$29</f>
        <v>0</v>
      </c>
      <c r="P401" s="110">
        <f t="shared" si="104"/>
        <v>0</v>
      </c>
      <c r="Q401" s="111">
        <f>'Saisie repas'!$DB$60</f>
        <v>115</v>
      </c>
      <c r="R401" s="110">
        <f t="shared" si="64"/>
        <v>0</v>
      </c>
      <c r="S401" s="112">
        <f t="shared" si="97"/>
        <v>0</v>
      </c>
    </row>
    <row r="402" spans="1:19" x14ac:dyDescent="0.25">
      <c r="A402" s="106" t="str">
        <f t="shared" si="117"/>
        <v/>
      </c>
      <c r="B402" s="106" t="str">
        <f t="shared" si="120"/>
        <v/>
      </c>
      <c r="C402" s="106" t="str">
        <f t="shared" si="121"/>
        <v/>
      </c>
      <c r="D402" s="106" t="str">
        <f t="shared" si="122"/>
        <v/>
      </c>
      <c r="E402" s="106" t="str">
        <f t="shared" si="118"/>
        <v/>
      </c>
      <c r="F402" s="106" t="str">
        <f>IFERROR(VLOOKUP(18,Tableau2[],8,FALSE),"")</f>
        <v/>
      </c>
      <c r="G402" s="106" t="str">
        <f t="shared" si="119"/>
        <v/>
      </c>
      <c r="H402" s="117" t="str">
        <f>IF(F402="","",Synt_jr_compta!$A$21)</f>
        <v/>
      </c>
      <c r="I402" s="111">
        <f>'Saisie repas'!DR$32</f>
        <v>0</v>
      </c>
      <c r="J402" s="111">
        <f>'Saisie repas'!DS$32</f>
        <v>0</v>
      </c>
      <c r="K402" s="110">
        <f t="shared" si="61"/>
        <v>0</v>
      </c>
      <c r="L402" s="111">
        <f>'Saisie repas'!$CY$60</f>
        <v>115</v>
      </c>
      <c r="M402" s="110">
        <f t="shared" si="63"/>
        <v>0</v>
      </c>
      <c r="N402" s="111">
        <f>'Saisie repas'!DU$32</f>
        <v>0</v>
      </c>
      <c r="O402" s="111">
        <f>'Saisie repas'!DV$32</f>
        <v>0</v>
      </c>
      <c r="P402" s="110">
        <f t="shared" si="104"/>
        <v>0</v>
      </c>
      <c r="Q402" s="111">
        <f>'Saisie repas'!$DB$60</f>
        <v>115</v>
      </c>
      <c r="R402" s="110">
        <f t="shared" si="64"/>
        <v>0</v>
      </c>
      <c r="S402" s="112">
        <f t="shared" si="97"/>
        <v>0</v>
      </c>
    </row>
    <row r="403" spans="1:19" x14ac:dyDescent="0.25">
      <c r="A403" s="106" t="str">
        <f t="shared" si="117"/>
        <v/>
      </c>
      <c r="B403" s="106" t="str">
        <f t="shared" si="120"/>
        <v/>
      </c>
      <c r="C403" s="106" t="str">
        <f t="shared" si="121"/>
        <v/>
      </c>
      <c r="D403" s="106" t="str">
        <f t="shared" si="122"/>
        <v/>
      </c>
      <c r="E403" s="106" t="str">
        <f t="shared" si="118"/>
        <v/>
      </c>
      <c r="F403" s="106" t="str">
        <f>IFERROR(VLOOKUP(18,Tableau2[],8,FALSE),"")</f>
        <v/>
      </c>
      <c r="G403" s="106" t="str">
        <f t="shared" si="119"/>
        <v/>
      </c>
      <c r="H403" s="117" t="str">
        <f>IF(F403="","",Synt_jr_compta!$A$23)</f>
        <v/>
      </c>
      <c r="I403" s="111">
        <f>'Saisie repas'!DR$35</f>
        <v>0</v>
      </c>
      <c r="J403" s="111">
        <f>'Saisie repas'!DS$35</f>
        <v>0</v>
      </c>
      <c r="K403" s="110">
        <f t="shared" si="61"/>
        <v>0</v>
      </c>
      <c r="L403" s="111">
        <f>'Saisie repas'!$CY$60</f>
        <v>115</v>
      </c>
      <c r="M403" s="110">
        <f t="shared" si="63"/>
        <v>0</v>
      </c>
      <c r="N403" s="111">
        <f>'Saisie repas'!DU$35</f>
        <v>0</v>
      </c>
      <c r="O403" s="111">
        <f>'Saisie repas'!DV$35</f>
        <v>0</v>
      </c>
      <c r="P403" s="110">
        <f t="shared" si="104"/>
        <v>0</v>
      </c>
      <c r="Q403" s="111">
        <f>'Saisie repas'!$DB$60</f>
        <v>115</v>
      </c>
      <c r="R403" s="110">
        <f t="shared" si="64"/>
        <v>0</v>
      </c>
      <c r="S403" s="112">
        <f t="shared" si="97"/>
        <v>0</v>
      </c>
    </row>
    <row r="404" spans="1:19" x14ac:dyDescent="0.25">
      <c r="A404" s="106" t="str">
        <f t="shared" si="117"/>
        <v/>
      </c>
      <c r="B404" s="106" t="str">
        <f t="shared" si="120"/>
        <v/>
      </c>
      <c r="C404" s="106" t="str">
        <f t="shared" si="121"/>
        <v/>
      </c>
      <c r="D404" s="106" t="str">
        <f t="shared" si="122"/>
        <v/>
      </c>
      <c r="E404" s="106" t="str">
        <f t="shared" si="118"/>
        <v/>
      </c>
      <c r="F404" s="106" t="str">
        <f>IFERROR(VLOOKUP(18,Tableau2[],8,FALSE),"")</f>
        <v/>
      </c>
      <c r="G404" s="106" t="str">
        <f t="shared" si="119"/>
        <v/>
      </c>
      <c r="H404" s="117" t="str">
        <f>IF(F404="","",Synt_jr_compta!$A$25)</f>
        <v/>
      </c>
      <c r="I404" s="111">
        <f>'Saisie repas'!DR$38</f>
        <v>0</v>
      </c>
      <c r="J404" s="111">
        <f>'Saisie repas'!DS$38</f>
        <v>0</v>
      </c>
      <c r="K404" s="110">
        <f t="shared" si="61"/>
        <v>0</v>
      </c>
      <c r="L404" s="111">
        <f>'Saisie repas'!$CY$60</f>
        <v>115</v>
      </c>
      <c r="M404" s="110">
        <f t="shared" si="63"/>
        <v>0</v>
      </c>
      <c r="N404" s="111">
        <f>'Saisie repas'!DU$38</f>
        <v>0</v>
      </c>
      <c r="O404" s="111">
        <f>'Saisie repas'!DV$38</f>
        <v>0</v>
      </c>
      <c r="P404" s="110">
        <f t="shared" si="104"/>
        <v>0</v>
      </c>
      <c r="Q404" s="111">
        <f>'Saisie repas'!$DB$60</f>
        <v>115</v>
      </c>
      <c r="R404" s="110">
        <f t="shared" si="64"/>
        <v>0</v>
      </c>
      <c r="S404" s="112">
        <f t="shared" si="97"/>
        <v>0</v>
      </c>
    </row>
    <row r="405" spans="1:19" x14ac:dyDescent="0.25">
      <c r="A405" s="106" t="str">
        <f t="shared" si="117"/>
        <v/>
      </c>
      <c r="B405" s="106" t="str">
        <f t="shared" si="120"/>
        <v/>
      </c>
      <c r="C405" s="106" t="str">
        <f t="shared" si="121"/>
        <v/>
      </c>
      <c r="D405" s="106" t="str">
        <f t="shared" si="122"/>
        <v/>
      </c>
      <c r="E405" s="106" t="str">
        <f t="shared" si="118"/>
        <v/>
      </c>
      <c r="F405" s="106" t="str">
        <f>IFERROR(VLOOKUP(18,Tableau2[],8,FALSE),"")</f>
        <v/>
      </c>
      <c r="G405" s="106" t="str">
        <f t="shared" si="119"/>
        <v/>
      </c>
      <c r="H405" s="117" t="str">
        <f>IF(F405="","",Synt_jr_compta!$A$27)</f>
        <v/>
      </c>
      <c r="I405" s="111">
        <f>'Saisie repas'!DR$41</f>
        <v>0</v>
      </c>
      <c r="J405" s="111">
        <f>'Saisie repas'!DS$41</f>
        <v>0</v>
      </c>
      <c r="K405" s="110">
        <f t="shared" si="61"/>
        <v>0</v>
      </c>
      <c r="L405" s="111">
        <f>'Saisie repas'!$CY$60</f>
        <v>115</v>
      </c>
      <c r="M405" s="110">
        <f t="shared" si="63"/>
        <v>0</v>
      </c>
      <c r="N405" s="111">
        <f>'Saisie repas'!DU$41</f>
        <v>0</v>
      </c>
      <c r="O405" s="111">
        <f>'Saisie repas'!DV$41</f>
        <v>0</v>
      </c>
      <c r="P405" s="110">
        <f t="shared" si="104"/>
        <v>0</v>
      </c>
      <c r="Q405" s="111">
        <f>'Saisie repas'!$DB$60</f>
        <v>115</v>
      </c>
      <c r="R405" s="110">
        <f t="shared" si="64"/>
        <v>0</v>
      </c>
      <c r="S405" s="112">
        <f t="shared" si="97"/>
        <v>0</v>
      </c>
    </row>
    <row r="406" spans="1:19" x14ac:dyDescent="0.25">
      <c r="A406" s="106" t="str">
        <f t="shared" si="117"/>
        <v/>
      </c>
      <c r="B406" s="106" t="str">
        <f t="shared" si="120"/>
        <v/>
      </c>
      <c r="C406" s="106" t="str">
        <f t="shared" si="121"/>
        <v/>
      </c>
      <c r="D406" s="106" t="str">
        <f t="shared" si="122"/>
        <v/>
      </c>
      <c r="E406" s="106" t="str">
        <f t="shared" si="118"/>
        <v/>
      </c>
      <c r="F406" s="106" t="str">
        <f>IFERROR(VLOOKUP(18,Tableau2[],8,FALSE),"")</f>
        <v/>
      </c>
      <c r="G406" s="106" t="str">
        <f t="shared" si="119"/>
        <v/>
      </c>
      <c r="H406" s="117" t="str">
        <f>IF(F406="","",Synt_jr_compta!$A$29)</f>
        <v/>
      </c>
      <c r="I406" s="111">
        <f>'Saisie repas'!DR$44</f>
        <v>0</v>
      </c>
      <c r="J406" s="111">
        <f>'Saisie repas'!DS$44</f>
        <v>0</v>
      </c>
      <c r="K406" s="110">
        <f t="shared" si="61"/>
        <v>0</v>
      </c>
      <c r="L406" s="111">
        <f>'Saisie repas'!$CY$60</f>
        <v>115</v>
      </c>
      <c r="M406" s="110">
        <f t="shared" si="63"/>
        <v>0</v>
      </c>
      <c r="N406" s="111">
        <f>'Saisie repas'!DU$44</f>
        <v>0</v>
      </c>
      <c r="O406" s="111">
        <f>'Saisie repas'!DV$44</f>
        <v>0</v>
      </c>
      <c r="P406" s="110">
        <f t="shared" si="104"/>
        <v>0</v>
      </c>
      <c r="Q406" s="111">
        <f>'Saisie repas'!$DB$60</f>
        <v>115</v>
      </c>
      <c r="R406" s="110">
        <f t="shared" si="64"/>
        <v>0</v>
      </c>
      <c r="S406" s="112">
        <f t="shared" ref="S406:S437" si="123">K406+P406</f>
        <v>0</v>
      </c>
    </row>
    <row r="407" spans="1:19" x14ac:dyDescent="0.25">
      <c r="A407" s="106" t="str">
        <f t="shared" si="117"/>
        <v/>
      </c>
      <c r="B407" s="106" t="str">
        <f t="shared" si="120"/>
        <v/>
      </c>
      <c r="C407" s="106" t="str">
        <f t="shared" si="121"/>
        <v/>
      </c>
      <c r="D407" s="106" t="str">
        <f t="shared" si="122"/>
        <v/>
      </c>
      <c r="E407" s="106" t="str">
        <f t="shared" si="118"/>
        <v/>
      </c>
      <c r="F407" s="106" t="str">
        <f>IFERROR(VLOOKUP(18,Tableau2[],8,FALSE),"")</f>
        <v/>
      </c>
      <c r="G407" s="106" t="str">
        <f t="shared" si="119"/>
        <v/>
      </c>
      <c r="H407" s="117" t="str">
        <f>IF(F407="","",Synt_jr_compta!$A$31)</f>
        <v/>
      </c>
      <c r="I407" s="111">
        <f>'Saisie repas'!DR$47</f>
        <v>0</v>
      </c>
      <c r="J407" s="111">
        <f>'Saisie repas'!DS$47</f>
        <v>0</v>
      </c>
      <c r="K407" s="110">
        <f t="shared" si="61"/>
        <v>0</v>
      </c>
      <c r="L407" s="111">
        <f>'Saisie repas'!$CY$60</f>
        <v>115</v>
      </c>
      <c r="M407" s="110">
        <f t="shared" si="63"/>
        <v>0</v>
      </c>
      <c r="N407" s="111">
        <f>'Saisie repas'!DU$47</f>
        <v>0</v>
      </c>
      <c r="O407" s="111">
        <f>'Saisie repas'!DV$47</f>
        <v>0</v>
      </c>
      <c r="P407" s="110">
        <f t="shared" ref="P407:P462" si="124">N407+O407</f>
        <v>0</v>
      </c>
      <c r="Q407" s="111">
        <f>'Saisie repas'!$DB$60</f>
        <v>115</v>
      </c>
      <c r="R407" s="110">
        <f t="shared" si="64"/>
        <v>0</v>
      </c>
      <c r="S407" s="112">
        <f t="shared" si="123"/>
        <v>0</v>
      </c>
    </row>
    <row r="408" spans="1:19" x14ac:dyDescent="0.25">
      <c r="A408" s="106" t="str">
        <f t="shared" si="117"/>
        <v/>
      </c>
      <c r="B408" s="106" t="str">
        <f t="shared" si="120"/>
        <v/>
      </c>
      <c r="C408" s="106" t="str">
        <f t="shared" si="121"/>
        <v/>
      </c>
      <c r="D408" s="106" t="str">
        <f t="shared" si="122"/>
        <v/>
      </c>
      <c r="E408" s="106" t="str">
        <f t="shared" si="118"/>
        <v/>
      </c>
      <c r="F408" s="106" t="str">
        <f>IFERROR(VLOOKUP(18,Tableau2[],8,FALSE),"")</f>
        <v/>
      </c>
      <c r="G408" s="106" t="str">
        <f t="shared" si="119"/>
        <v/>
      </c>
      <c r="H408" s="117" t="str">
        <f>IF(F408="","",Synt_jr_compta!$A$33)</f>
        <v/>
      </c>
      <c r="I408" s="111">
        <f>'Saisie repas'!DR$50</f>
        <v>0</v>
      </c>
      <c r="J408" s="111">
        <f>'Saisie repas'!DS$50</f>
        <v>0</v>
      </c>
      <c r="K408" s="110">
        <f t="shared" si="61"/>
        <v>0</v>
      </c>
      <c r="L408" s="111">
        <f>'Saisie repas'!$CY$60</f>
        <v>115</v>
      </c>
      <c r="M408" s="110">
        <f t="shared" si="63"/>
        <v>0</v>
      </c>
      <c r="N408" s="111">
        <f>'Saisie repas'!DU$50</f>
        <v>0</v>
      </c>
      <c r="O408" s="111">
        <f>'Saisie repas'!DV$50</f>
        <v>0</v>
      </c>
      <c r="P408" s="110">
        <f t="shared" si="124"/>
        <v>0</v>
      </c>
      <c r="Q408" s="111">
        <f>'Saisie repas'!$DB$60</f>
        <v>115</v>
      </c>
      <c r="R408" s="110">
        <f t="shared" si="64"/>
        <v>0</v>
      </c>
      <c r="S408" s="112">
        <f t="shared" si="123"/>
        <v>0</v>
      </c>
    </row>
    <row r="409" spans="1:19" x14ac:dyDescent="0.25">
      <c r="A409" s="106" t="str">
        <f t="shared" si="117"/>
        <v/>
      </c>
      <c r="B409" s="106" t="str">
        <f t="shared" si="120"/>
        <v/>
      </c>
      <c r="C409" s="106" t="str">
        <f t="shared" si="121"/>
        <v/>
      </c>
      <c r="D409" s="106" t="str">
        <f t="shared" si="122"/>
        <v/>
      </c>
      <c r="E409" s="106" t="str">
        <f t="shared" si="118"/>
        <v/>
      </c>
      <c r="F409" s="106" t="str">
        <f>IFERROR(VLOOKUP(18,Tableau2[],8,FALSE),"")</f>
        <v/>
      </c>
      <c r="G409" s="106" t="str">
        <f t="shared" si="119"/>
        <v/>
      </c>
      <c r="H409" s="117" t="str">
        <f>IF(F409="","",Synt_jr_compta!$A$35)</f>
        <v/>
      </c>
      <c r="I409" s="111">
        <f>'Saisie repas'!DR$53</f>
        <v>0</v>
      </c>
      <c r="J409" s="111">
        <f>'Saisie repas'!DS$53</f>
        <v>0</v>
      </c>
      <c r="K409" s="110">
        <f t="shared" si="61"/>
        <v>0</v>
      </c>
      <c r="L409" s="111">
        <f>'Saisie repas'!$CY$60</f>
        <v>115</v>
      </c>
      <c r="M409" s="110">
        <f t="shared" si="63"/>
        <v>0</v>
      </c>
      <c r="N409" s="111">
        <f>'Saisie repas'!DU$53</f>
        <v>0</v>
      </c>
      <c r="O409" s="111">
        <f>'Saisie repas'!DV$53</f>
        <v>0</v>
      </c>
      <c r="P409" s="110">
        <f t="shared" si="124"/>
        <v>0</v>
      </c>
      <c r="Q409" s="111">
        <f>'Saisie repas'!$DB$60</f>
        <v>115</v>
      </c>
      <c r="R409" s="110">
        <f t="shared" si="64"/>
        <v>0</v>
      </c>
      <c r="S409" s="112">
        <f t="shared" si="123"/>
        <v>0</v>
      </c>
    </row>
    <row r="410" spans="1:19" x14ac:dyDescent="0.25">
      <c r="A410" s="106" t="str">
        <f t="shared" si="117"/>
        <v/>
      </c>
      <c r="B410" s="106" t="str">
        <f t="shared" si="120"/>
        <v/>
      </c>
      <c r="C410" s="106" t="str">
        <f t="shared" si="121"/>
        <v/>
      </c>
      <c r="D410" s="106" t="str">
        <f t="shared" si="122"/>
        <v/>
      </c>
      <c r="E410" s="106" t="str">
        <f t="shared" si="118"/>
        <v/>
      </c>
      <c r="F410" s="106" t="str">
        <f>IFERROR(VLOOKUP(18,Tableau2[],8,FALSE),"")</f>
        <v/>
      </c>
      <c r="G410" s="106" t="str">
        <f t="shared" si="119"/>
        <v/>
      </c>
      <c r="H410" s="117" t="str">
        <f>IF(F410="","",Synt_jr_compta!$A$37)</f>
        <v/>
      </c>
      <c r="I410" s="111">
        <f>'Saisie repas'!DR$56</f>
        <v>0</v>
      </c>
      <c r="J410" s="111">
        <f>'Saisie repas'!DS$56</f>
        <v>0</v>
      </c>
      <c r="K410" s="110">
        <f t="shared" si="61"/>
        <v>0</v>
      </c>
      <c r="L410" s="111">
        <f>'Saisie repas'!$CY$60</f>
        <v>115</v>
      </c>
      <c r="M410" s="110">
        <f t="shared" si="63"/>
        <v>0</v>
      </c>
      <c r="N410" s="111">
        <f>'Saisie repas'!DU$56</f>
        <v>0</v>
      </c>
      <c r="O410" s="111">
        <f>'Saisie repas'!DV$56</f>
        <v>0</v>
      </c>
      <c r="P410" s="110">
        <f t="shared" si="124"/>
        <v>0</v>
      </c>
      <c r="Q410" s="111">
        <f>'Saisie repas'!$DB$60</f>
        <v>115</v>
      </c>
      <c r="R410" s="110">
        <f t="shared" si="64"/>
        <v>0</v>
      </c>
      <c r="S410" s="112">
        <f t="shared" si="123"/>
        <v>0</v>
      </c>
    </row>
    <row r="411" spans="1:19" x14ac:dyDescent="0.25">
      <c r="A411" s="106" t="str">
        <f t="shared" ref="A411:A442" si="125">IF(F411="","",VLOOKUP($F411,Rechv_ecol,2,FALSE))</f>
        <v/>
      </c>
      <c r="B411" s="106" t="str">
        <f t="shared" si="120"/>
        <v/>
      </c>
      <c r="C411" s="106" t="str">
        <f t="shared" si="121"/>
        <v/>
      </c>
      <c r="D411" s="106" t="str">
        <f t="shared" si="122"/>
        <v/>
      </c>
      <c r="E411" s="106" t="str">
        <f t="shared" ref="E411:E442" si="126">IF(F411="","",VLOOKUP($F411,Rechv_ecol,6,FALSE))</f>
        <v/>
      </c>
      <c r="F411" s="106" t="str">
        <f>IFERROR(VLOOKUP(18,Tableau2[],8,FALSE),"")</f>
        <v/>
      </c>
      <c r="G411" s="106" t="str">
        <f t="shared" ref="G411:G442" si="127">IF(F411="","",VLOOKUP($F411,Rechv_ecol,8,FALSE))</f>
        <v/>
      </c>
      <c r="H411" s="117" t="str">
        <f>IF(F411="","",Synt_jr_compta!$A$39)</f>
        <v/>
      </c>
      <c r="I411" s="111">
        <f>'Saisie repas'!DR$59</f>
        <v>0</v>
      </c>
      <c r="J411" s="111">
        <f>'Saisie repas'!DS$59</f>
        <v>0</v>
      </c>
      <c r="K411" s="110">
        <f t="shared" si="61"/>
        <v>0</v>
      </c>
      <c r="L411" s="111">
        <f>'Saisie repas'!$CY$60</f>
        <v>115</v>
      </c>
      <c r="M411" s="110">
        <f t="shared" si="63"/>
        <v>0</v>
      </c>
      <c r="N411" s="111">
        <f>'Saisie repas'!DU$59</f>
        <v>0</v>
      </c>
      <c r="O411" s="111">
        <f>'Saisie repas'!DV$59</f>
        <v>0</v>
      </c>
      <c r="P411" s="110">
        <f t="shared" si="124"/>
        <v>0</v>
      </c>
      <c r="Q411" s="111">
        <f>'Saisie repas'!$DB$60</f>
        <v>115</v>
      </c>
      <c r="R411" s="110">
        <f t="shared" si="64"/>
        <v>0</v>
      </c>
      <c r="S411" s="112">
        <f t="shared" si="123"/>
        <v>0</v>
      </c>
    </row>
    <row r="412" spans="1:19" x14ac:dyDescent="0.25">
      <c r="A412" s="106" t="str">
        <f t="shared" si="125"/>
        <v/>
      </c>
      <c r="B412" s="106" t="str">
        <f t="shared" si="120"/>
        <v/>
      </c>
      <c r="C412" s="106" t="str">
        <f t="shared" si="121"/>
        <v/>
      </c>
      <c r="D412" s="106" t="str">
        <f t="shared" si="122"/>
        <v/>
      </c>
      <c r="E412" s="106" t="str">
        <f t="shared" si="126"/>
        <v/>
      </c>
      <c r="F412" s="106" t="str">
        <f>IFERROR(VLOOKUP(18,Tableau2[],8,FALSE),"")</f>
        <v/>
      </c>
      <c r="G412" s="106" t="str">
        <f t="shared" si="127"/>
        <v/>
      </c>
      <c r="H412" s="117" t="str">
        <f>IF(F412="","",Synt_jr_compta!$A$41)</f>
        <v/>
      </c>
      <c r="I412" s="111">
        <f>'Saisie repas'!DR$62</f>
        <v>0</v>
      </c>
      <c r="J412" s="111">
        <f>'Saisie repas'!DS$62</f>
        <v>0</v>
      </c>
      <c r="K412" s="110">
        <f t="shared" si="61"/>
        <v>0</v>
      </c>
      <c r="L412" s="111">
        <f>'Saisie repas'!$CY$60</f>
        <v>115</v>
      </c>
      <c r="M412" s="110">
        <f t="shared" si="63"/>
        <v>0</v>
      </c>
      <c r="N412" s="111">
        <f>'Saisie repas'!DU$62</f>
        <v>0</v>
      </c>
      <c r="O412" s="111">
        <f>'Saisie repas'!DV$62</f>
        <v>0</v>
      </c>
      <c r="P412" s="110">
        <f t="shared" si="124"/>
        <v>0</v>
      </c>
      <c r="Q412" s="111">
        <f>'Saisie repas'!$DB$60</f>
        <v>115</v>
      </c>
      <c r="R412" s="110">
        <f t="shared" si="64"/>
        <v>0</v>
      </c>
      <c r="S412" s="112">
        <f t="shared" si="123"/>
        <v>0</v>
      </c>
    </row>
    <row r="413" spans="1:19" x14ac:dyDescent="0.25">
      <c r="A413" s="106" t="str">
        <f t="shared" si="125"/>
        <v/>
      </c>
      <c r="B413" s="106" t="str">
        <f t="shared" si="120"/>
        <v/>
      </c>
      <c r="C413" s="106" t="str">
        <f t="shared" si="121"/>
        <v/>
      </c>
      <c r="D413" s="106" t="str">
        <f t="shared" si="122"/>
        <v/>
      </c>
      <c r="E413" s="106" t="str">
        <f t="shared" si="126"/>
        <v/>
      </c>
      <c r="F413" s="106" t="str">
        <f>IFERROR(VLOOKUP(18,Tableau2[],8,FALSE),"")</f>
        <v/>
      </c>
      <c r="G413" s="106" t="str">
        <f t="shared" si="127"/>
        <v/>
      </c>
      <c r="H413" s="117" t="str">
        <f>IF(F413="","",Synt_jr_compta!$A$43)</f>
        <v/>
      </c>
      <c r="I413" s="111">
        <f>'Saisie repas'!DR$65</f>
        <v>0</v>
      </c>
      <c r="J413" s="111">
        <f>'Saisie repas'!DS$65</f>
        <v>0</v>
      </c>
      <c r="K413" s="110">
        <f t="shared" si="61"/>
        <v>0</v>
      </c>
      <c r="L413" s="111">
        <f>'Saisie repas'!$CY$60</f>
        <v>115</v>
      </c>
      <c r="M413" s="110">
        <f t="shared" si="63"/>
        <v>0</v>
      </c>
      <c r="N413" s="111">
        <f>'Saisie repas'!DU$65</f>
        <v>0</v>
      </c>
      <c r="O413" s="111">
        <f>'Saisie repas'!DV$65</f>
        <v>0</v>
      </c>
      <c r="P413" s="110">
        <f t="shared" si="124"/>
        <v>0</v>
      </c>
      <c r="Q413" s="111">
        <f>'Saisie repas'!$DB$60</f>
        <v>115</v>
      </c>
      <c r="R413" s="110">
        <f t="shared" si="64"/>
        <v>0</v>
      </c>
      <c r="S413" s="112">
        <f t="shared" si="123"/>
        <v>0</v>
      </c>
    </row>
    <row r="414" spans="1:19" x14ac:dyDescent="0.25">
      <c r="A414" s="106" t="str">
        <f t="shared" si="125"/>
        <v/>
      </c>
      <c r="B414" s="106" t="str">
        <f t="shared" si="120"/>
        <v/>
      </c>
      <c r="C414" s="106" t="str">
        <f t="shared" si="121"/>
        <v/>
      </c>
      <c r="D414" s="106" t="str">
        <f t="shared" si="122"/>
        <v/>
      </c>
      <c r="E414" s="106" t="str">
        <f t="shared" si="126"/>
        <v/>
      </c>
      <c r="F414" s="106" t="str">
        <f>IFERROR(VLOOKUP(18,Tableau2[],8,FALSE),"")</f>
        <v/>
      </c>
      <c r="G414" s="106" t="str">
        <f t="shared" si="127"/>
        <v/>
      </c>
      <c r="H414" s="117" t="str">
        <f>IF(F414="","",Synt_jr_compta!$A$45)</f>
        <v/>
      </c>
      <c r="I414" s="111">
        <f>'Saisie repas'!DR$68</f>
        <v>0</v>
      </c>
      <c r="J414" s="111">
        <f>'Saisie repas'!DS$68</f>
        <v>0</v>
      </c>
      <c r="K414" s="110">
        <f t="shared" si="61"/>
        <v>0</v>
      </c>
      <c r="L414" s="111">
        <f>'Saisie repas'!$CY$60</f>
        <v>115</v>
      </c>
      <c r="M414" s="110">
        <f t="shared" si="63"/>
        <v>0</v>
      </c>
      <c r="N414" s="111">
        <f>'Saisie repas'!DU$68</f>
        <v>0</v>
      </c>
      <c r="O414" s="111">
        <f>'Saisie repas'!DV$68</f>
        <v>0</v>
      </c>
      <c r="P414" s="110">
        <f t="shared" si="124"/>
        <v>0</v>
      </c>
      <c r="Q414" s="111">
        <f>'Saisie repas'!$DB$60</f>
        <v>115</v>
      </c>
      <c r="R414" s="110">
        <f t="shared" si="64"/>
        <v>0</v>
      </c>
      <c r="S414" s="112">
        <f t="shared" si="123"/>
        <v>0</v>
      </c>
    </row>
    <row r="415" spans="1:19" x14ac:dyDescent="0.25">
      <c r="A415" s="106" t="str">
        <f t="shared" si="125"/>
        <v/>
      </c>
      <c r="B415" s="106" t="str">
        <f t="shared" si="120"/>
        <v/>
      </c>
      <c r="C415" s="106" t="str">
        <f t="shared" si="121"/>
        <v/>
      </c>
      <c r="D415" s="106" t="str">
        <f t="shared" si="122"/>
        <v/>
      </c>
      <c r="E415" s="106" t="str">
        <f t="shared" si="126"/>
        <v/>
      </c>
      <c r="F415" s="106" t="str">
        <f>IFERROR(VLOOKUP(18,Tableau2[],8,FALSE),"")</f>
        <v/>
      </c>
      <c r="G415" s="106" t="str">
        <f t="shared" si="127"/>
        <v/>
      </c>
      <c r="H415" s="117" t="str">
        <f>IF(F415="","",Synt_jr_compta!$A$47)</f>
        <v/>
      </c>
      <c r="I415" s="111">
        <f>'Saisie repas'!DR$71</f>
        <v>0</v>
      </c>
      <c r="J415" s="111">
        <f>'Saisie repas'!DS$71</f>
        <v>0</v>
      </c>
      <c r="K415" s="110">
        <f t="shared" si="61"/>
        <v>0</v>
      </c>
      <c r="L415" s="111">
        <f>'Saisie repas'!$CY$60</f>
        <v>115</v>
      </c>
      <c r="M415" s="110">
        <f t="shared" si="63"/>
        <v>0</v>
      </c>
      <c r="N415" s="111">
        <f>'Saisie repas'!DU$71</f>
        <v>0</v>
      </c>
      <c r="O415" s="111">
        <f>'Saisie repas'!DV$71</f>
        <v>0</v>
      </c>
      <c r="P415" s="110">
        <f t="shared" si="124"/>
        <v>0</v>
      </c>
      <c r="Q415" s="111">
        <f>'Saisie repas'!$DB$60</f>
        <v>115</v>
      </c>
      <c r="R415" s="110">
        <f t="shared" si="64"/>
        <v>0</v>
      </c>
      <c r="S415" s="112">
        <f t="shared" si="123"/>
        <v>0</v>
      </c>
    </row>
    <row r="416" spans="1:19" x14ac:dyDescent="0.25">
      <c r="A416" s="106" t="str">
        <f t="shared" si="125"/>
        <v/>
      </c>
      <c r="B416" s="106" t="str">
        <f t="shared" si="120"/>
        <v/>
      </c>
      <c r="C416" s="106" t="str">
        <f t="shared" si="121"/>
        <v/>
      </c>
      <c r="D416" s="106" t="str">
        <f t="shared" si="122"/>
        <v/>
      </c>
      <c r="E416" s="106" t="str">
        <f t="shared" si="126"/>
        <v/>
      </c>
      <c r="F416" s="106" t="str">
        <f>IFERROR(VLOOKUP(18,Tableau2[],8,FALSE),"")</f>
        <v/>
      </c>
      <c r="G416" s="106" t="str">
        <f t="shared" si="127"/>
        <v/>
      </c>
      <c r="H416" s="117" t="str">
        <f>IF(F416="","",Synt_jr_compta!$A$49)</f>
        <v/>
      </c>
      <c r="I416" s="111">
        <f>'Saisie repas'!DR$74</f>
        <v>0</v>
      </c>
      <c r="J416" s="111">
        <f>'Saisie repas'!DS$74</f>
        <v>0</v>
      </c>
      <c r="K416" s="110">
        <f t="shared" si="61"/>
        <v>0</v>
      </c>
      <c r="L416" s="111">
        <f>'Saisie repas'!$CY$60</f>
        <v>115</v>
      </c>
      <c r="M416" s="110">
        <f t="shared" si="63"/>
        <v>0</v>
      </c>
      <c r="N416" s="111">
        <f>'Saisie repas'!DU$74</f>
        <v>0</v>
      </c>
      <c r="O416" s="111">
        <f>'Saisie repas'!DV$74</f>
        <v>0</v>
      </c>
      <c r="P416" s="110">
        <f t="shared" si="124"/>
        <v>0</v>
      </c>
      <c r="Q416" s="111">
        <f>'Saisie repas'!$DB$60</f>
        <v>115</v>
      </c>
      <c r="R416" s="110">
        <f t="shared" si="64"/>
        <v>0</v>
      </c>
      <c r="S416" s="112">
        <f t="shared" si="123"/>
        <v>0</v>
      </c>
    </row>
    <row r="417" spans="1:19" x14ac:dyDescent="0.25">
      <c r="A417" s="106" t="str">
        <f t="shared" si="125"/>
        <v/>
      </c>
      <c r="B417" s="106" t="str">
        <f t="shared" si="120"/>
        <v/>
      </c>
      <c r="C417" s="106" t="str">
        <f t="shared" si="121"/>
        <v/>
      </c>
      <c r="D417" s="106" t="str">
        <f t="shared" si="122"/>
        <v/>
      </c>
      <c r="E417" s="106" t="str">
        <f t="shared" si="126"/>
        <v/>
      </c>
      <c r="F417" s="106" t="str">
        <f>IFERROR(VLOOKUP(19,Tableau2[],8,FALSE),"")</f>
        <v/>
      </c>
      <c r="G417" s="106" t="str">
        <f t="shared" si="127"/>
        <v/>
      </c>
      <c r="H417" s="117" t="str">
        <f>IF(F417="","",Synt_jr_compta!$A$5)</f>
        <v/>
      </c>
      <c r="I417" s="111">
        <f>'Saisie repas'!DY8</f>
        <v>0</v>
      </c>
      <c r="J417" s="111">
        <f>'Saisie repas'!DZ8</f>
        <v>0</v>
      </c>
      <c r="K417" s="110">
        <f t="shared" si="61"/>
        <v>0</v>
      </c>
      <c r="L417" s="111">
        <f>'Saisie repas'!$CY$60</f>
        <v>115</v>
      </c>
      <c r="M417" s="110">
        <f t="shared" si="63"/>
        <v>0</v>
      </c>
      <c r="N417" s="111">
        <f>'Saisie repas'!EB8</f>
        <v>0</v>
      </c>
      <c r="O417" s="111">
        <f>'Saisie repas'!EC8</f>
        <v>0</v>
      </c>
      <c r="P417" s="110">
        <f t="shared" si="124"/>
        <v>0</v>
      </c>
      <c r="Q417" s="111">
        <f>'Saisie repas'!$DB$60</f>
        <v>115</v>
      </c>
      <c r="R417" s="110">
        <f t="shared" si="64"/>
        <v>0</v>
      </c>
      <c r="S417" s="112">
        <f t="shared" si="123"/>
        <v>0</v>
      </c>
    </row>
    <row r="418" spans="1:19" x14ac:dyDescent="0.25">
      <c r="A418" s="106" t="str">
        <f t="shared" si="125"/>
        <v/>
      </c>
      <c r="B418" s="106" t="str">
        <f t="shared" si="120"/>
        <v/>
      </c>
      <c r="C418" s="106" t="str">
        <f t="shared" si="121"/>
        <v/>
      </c>
      <c r="D418" s="106" t="str">
        <f t="shared" si="122"/>
        <v/>
      </c>
      <c r="E418" s="106" t="str">
        <f t="shared" si="126"/>
        <v/>
      </c>
      <c r="F418" s="106" t="str">
        <f>IFERROR(VLOOKUP(19,Tableau2[],8,FALSE),"")</f>
        <v/>
      </c>
      <c r="G418" s="106" t="str">
        <f t="shared" si="127"/>
        <v/>
      </c>
      <c r="H418" s="117" t="str">
        <f>IF(F418="","",Synt_jr_compta!$A$7)</f>
        <v/>
      </c>
      <c r="I418" s="111">
        <f>'Saisie repas'!DY$11</f>
        <v>0</v>
      </c>
      <c r="J418" s="111">
        <f>'Saisie repas'!DZ$11</f>
        <v>0</v>
      </c>
      <c r="K418" s="110">
        <f t="shared" si="61"/>
        <v>0</v>
      </c>
      <c r="L418" s="111">
        <f>'Saisie repas'!$CY$60</f>
        <v>115</v>
      </c>
      <c r="M418" s="110">
        <f t="shared" si="63"/>
        <v>0</v>
      </c>
      <c r="N418" s="111">
        <f>'Saisie repas'!EB$11</f>
        <v>0</v>
      </c>
      <c r="O418" s="111">
        <f>'Saisie repas'!EC$11</f>
        <v>0</v>
      </c>
      <c r="P418" s="110">
        <f t="shared" si="124"/>
        <v>0</v>
      </c>
      <c r="Q418" s="111">
        <f>'Saisie repas'!$DB$60</f>
        <v>115</v>
      </c>
      <c r="R418" s="110">
        <f t="shared" si="64"/>
        <v>0</v>
      </c>
      <c r="S418" s="112">
        <f t="shared" si="123"/>
        <v>0</v>
      </c>
    </row>
    <row r="419" spans="1:19" x14ac:dyDescent="0.25">
      <c r="A419" s="106" t="str">
        <f t="shared" si="125"/>
        <v/>
      </c>
      <c r="B419" s="106" t="str">
        <f t="shared" si="120"/>
        <v/>
      </c>
      <c r="C419" s="106" t="str">
        <f t="shared" si="121"/>
        <v/>
      </c>
      <c r="D419" s="106" t="str">
        <f t="shared" si="122"/>
        <v/>
      </c>
      <c r="E419" s="106" t="str">
        <f t="shared" si="126"/>
        <v/>
      </c>
      <c r="F419" s="106" t="str">
        <f>IFERROR(VLOOKUP(19,Tableau2[],8,FALSE),"")</f>
        <v/>
      </c>
      <c r="G419" s="106" t="str">
        <f t="shared" si="127"/>
        <v/>
      </c>
      <c r="H419" s="117" t="str">
        <f>IF(F419="","",Synt_jr_compta!$A$9)</f>
        <v/>
      </c>
      <c r="I419" s="111">
        <f>'Saisie repas'!DY$14</f>
        <v>0</v>
      </c>
      <c r="J419" s="111">
        <f>'Saisie repas'!DZ$14</f>
        <v>0</v>
      </c>
      <c r="K419" s="110">
        <f t="shared" si="61"/>
        <v>0</v>
      </c>
      <c r="L419" s="111">
        <f>'Saisie repas'!$CY$60</f>
        <v>115</v>
      </c>
      <c r="M419" s="110">
        <f t="shared" si="63"/>
        <v>0</v>
      </c>
      <c r="N419" s="111">
        <f>'Saisie repas'!EB$14</f>
        <v>0</v>
      </c>
      <c r="O419" s="111">
        <f>'Saisie repas'!EC$14</f>
        <v>0</v>
      </c>
      <c r="P419" s="110">
        <f t="shared" si="124"/>
        <v>0</v>
      </c>
      <c r="Q419" s="111">
        <f>'Saisie repas'!$DB$60</f>
        <v>115</v>
      </c>
      <c r="R419" s="110">
        <f t="shared" si="64"/>
        <v>0</v>
      </c>
      <c r="S419" s="112">
        <f t="shared" si="123"/>
        <v>0</v>
      </c>
    </row>
    <row r="420" spans="1:19" x14ac:dyDescent="0.25">
      <c r="A420" s="106" t="str">
        <f t="shared" si="125"/>
        <v/>
      </c>
      <c r="B420" s="106" t="str">
        <f t="shared" si="120"/>
        <v/>
      </c>
      <c r="C420" s="106" t="str">
        <f t="shared" si="121"/>
        <v/>
      </c>
      <c r="D420" s="106" t="str">
        <f t="shared" si="122"/>
        <v/>
      </c>
      <c r="E420" s="106" t="str">
        <f t="shared" si="126"/>
        <v/>
      </c>
      <c r="F420" s="106" t="str">
        <f>IFERROR(VLOOKUP(19,Tableau2[],8,FALSE),"")</f>
        <v/>
      </c>
      <c r="G420" s="106" t="str">
        <f t="shared" si="127"/>
        <v/>
      </c>
      <c r="H420" s="117" t="str">
        <f>IF(F420="","",Synt_jr_compta!$A$11)</f>
        <v/>
      </c>
      <c r="I420" s="111">
        <f>'Saisie repas'!DY$17</f>
        <v>0</v>
      </c>
      <c r="J420" s="111">
        <f>'Saisie repas'!DZ$17</f>
        <v>0</v>
      </c>
      <c r="K420" s="110">
        <f t="shared" si="61"/>
        <v>0</v>
      </c>
      <c r="L420" s="111">
        <f>'Saisie repas'!$CY$60</f>
        <v>115</v>
      </c>
      <c r="M420" s="110">
        <f t="shared" si="63"/>
        <v>0</v>
      </c>
      <c r="N420" s="111">
        <f>'Saisie repas'!EB$17</f>
        <v>0</v>
      </c>
      <c r="O420" s="111">
        <f>'Saisie repas'!EC$17</f>
        <v>0</v>
      </c>
      <c r="P420" s="110">
        <f t="shared" si="124"/>
        <v>0</v>
      </c>
      <c r="Q420" s="111">
        <f>'Saisie repas'!$DB$60</f>
        <v>115</v>
      </c>
      <c r="R420" s="110">
        <f t="shared" si="64"/>
        <v>0</v>
      </c>
      <c r="S420" s="112">
        <f t="shared" si="123"/>
        <v>0</v>
      </c>
    </row>
    <row r="421" spans="1:19" x14ac:dyDescent="0.25">
      <c r="A421" s="106" t="str">
        <f t="shared" si="125"/>
        <v/>
      </c>
      <c r="B421" s="106" t="str">
        <f t="shared" si="120"/>
        <v/>
      </c>
      <c r="C421" s="106" t="str">
        <f t="shared" si="121"/>
        <v/>
      </c>
      <c r="D421" s="106" t="str">
        <f t="shared" si="122"/>
        <v/>
      </c>
      <c r="E421" s="106" t="str">
        <f t="shared" si="126"/>
        <v/>
      </c>
      <c r="F421" s="106" t="str">
        <f>IFERROR(VLOOKUP(19,Tableau2[],8,FALSE),"")</f>
        <v/>
      </c>
      <c r="G421" s="106" t="str">
        <f t="shared" si="127"/>
        <v/>
      </c>
      <c r="H421" s="117" t="str">
        <f>IF(F421="","",Synt_jr_compta!$A$13)</f>
        <v/>
      </c>
      <c r="I421" s="111">
        <f>'Saisie repas'!DY$20</f>
        <v>0</v>
      </c>
      <c r="J421" s="111">
        <f>'Saisie repas'!DZ$20</f>
        <v>0</v>
      </c>
      <c r="K421" s="110">
        <f t="shared" si="61"/>
        <v>0</v>
      </c>
      <c r="L421" s="111">
        <f>'Saisie repas'!$CY$60</f>
        <v>115</v>
      </c>
      <c r="M421" s="110">
        <f t="shared" si="63"/>
        <v>0</v>
      </c>
      <c r="N421" s="111">
        <f>'Saisie repas'!EB$20</f>
        <v>0</v>
      </c>
      <c r="O421" s="111">
        <f>'Saisie repas'!EC$20</f>
        <v>0</v>
      </c>
      <c r="P421" s="110">
        <f t="shared" si="124"/>
        <v>0</v>
      </c>
      <c r="Q421" s="111">
        <f>'Saisie repas'!$DB$60</f>
        <v>115</v>
      </c>
      <c r="R421" s="110">
        <f t="shared" si="64"/>
        <v>0</v>
      </c>
      <c r="S421" s="112">
        <f t="shared" si="123"/>
        <v>0</v>
      </c>
    </row>
    <row r="422" spans="1:19" x14ac:dyDescent="0.25">
      <c r="A422" s="106" t="str">
        <f t="shared" si="125"/>
        <v/>
      </c>
      <c r="B422" s="106" t="str">
        <f t="shared" si="120"/>
        <v/>
      </c>
      <c r="C422" s="106" t="str">
        <f t="shared" si="121"/>
        <v/>
      </c>
      <c r="D422" s="106" t="str">
        <f t="shared" si="122"/>
        <v/>
      </c>
      <c r="E422" s="106" t="str">
        <f t="shared" si="126"/>
        <v/>
      </c>
      <c r="F422" s="106" t="str">
        <f>IFERROR(VLOOKUP(19,Tableau2[],8,FALSE),"")</f>
        <v/>
      </c>
      <c r="G422" s="106" t="str">
        <f t="shared" si="127"/>
        <v/>
      </c>
      <c r="H422" s="117" t="str">
        <f>IF(F422="","",Synt_jr_compta!$A$15)</f>
        <v/>
      </c>
      <c r="I422" s="111">
        <f>'Saisie repas'!DY$23</f>
        <v>0</v>
      </c>
      <c r="J422" s="111">
        <f>'Saisie repas'!DZ$23</f>
        <v>0</v>
      </c>
      <c r="K422" s="110">
        <f t="shared" si="61"/>
        <v>0</v>
      </c>
      <c r="L422" s="111">
        <f>'Saisie repas'!$CY$60</f>
        <v>115</v>
      </c>
      <c r="M422" s="110">
        <f t="shared" si="63"/>
        <v>0</v>
      </c>
      <c r="N422" s="111">
        <f>'Saisie repas'!EB$23</f>
        <v>0</v>
      </c>
      <c r="O422" s="111">
        <f>'Saisie repas'!EC$23</f>
        <v>0</v>
      </c>
      <c r="P422" s="110">
        <f t="shared" si="124"/>
        <v>0</v>
      </c>
      <c r="Q422" s="111">
        <f>'Saisie repas'!$DB$60</f>
        <v>115</v>
      </c>
      <c r="R422" s="110">
        <f t="shared" si="64"/>
        <v>0</v>
      </c>
      <c r="S422" s="112">
        <f t="shared" si="123"/>
        <v>0</v>
      </c>
    </row>
    <row r="423" spans="1:19" x14ac:dyDescent="0.25">
      <c r="A423" s="106" t="str">
        <f t="shared" si="125"/>
        <v/>
      </c>
      <c r="B423" s="106" t="str">
        <f t="shared" si="120"/>
        <v/>
      </c>
      <c r="C423" s="106" t="str">
        <f t="shared" si="121"/>
        <v/>
      </c>
      <c r="D423" s="106" t="str">
        <f t="shared" si="122"/>
        <v/>
      </c>
      <c r="E423" s="106" t="str">
        <f t="shared" si="126"/>
        <v/>
      </c>
      <c r="F423" s="106" t="str">
        <f>IFERROR(VLOOKUP(19,Tableau2[],8,FALSE),"")</f>
        <v/>
      </c>
      <c r="G423" s="106" t="str">
        <f t="shared" si="127"/>
        <v/>
      </c>
      <c r="H423" s="117" t="str">
        <f>IF(F423="","",Synt_jr_compta!$A$17)</f>
        <v/>
      </c>
      <c r="I423" s="111">
        <f>'Saisie repas'!DY$26</f>
        <v>0</v>
      </c>
      <c r="J423" s="111">
        <f>'Saisie repas'!DZ$26</f>
        <v>0</v>
      </c>
      <c r="K423" s="110">
        <f t="shared" si="61"/>
        <v>0</v>
      </c>
      <c r="L423" s="111">
        <f>'Saisie repas'!$CY$60</f>
        <v>115</v>
      </c>
      <c r="M423" s="110">
        <f t="shared" si="63"/>
        <v>0</v>
      </c>
      <c r="N423" s="111">
        <f>'Saisie repas'!EB$26</f>
        <v>0</v>
      </c>
      <c r="O423" s="111">
        <f>'Saisie repas'!EC$26</f>
        <v>0</v>
      </c>
      <c r="P423" s="110">
        <f t="shared" si="124"/>
        <v>0</v>
      </c>
      <c r="Q423" s="111">
        <f>'Saisie repas'!$DB$60</f>
        <v>115</v>
      </c>
      <c r="R423" s="110">
        <f t="shared" si="64"/>
        <v>0</v>
      </c>
      <c r="S423" s="112">
        <f t="shared" si="123"/>
        <v>0</v>
      </c>
    </row>
    <row r="424" spans="1:19" x14ac:dyDescent="0.25">
      <c r="A424" s="106" t="str">
        <f t="shared" si="125"/>
        <v/>
      </c>
      <c r="B424" s="106" t="str">
        <f t="shared" si="120"/>
        <v/>
      </c>
      <c r="C424" s="106" t="str">
        <f t="shared" si="121"/>
        <v/>
      </c>
      <c r="D424" s="106" t="str">
        <f t="shared" si="122"/>
        <v/>
      </c>
      <c r="E424" s="106" t="str">
        <f t="shared" si="126"/>
        <v/>
      </c>
      <c r="F424" s="106" t="str">
        <f>IFERROR(VLOOKUP(19,Tableau2[],8,FALSE),"")</f>
        <v/>
      </c>
      <c r="G424" s="106" t="str">
        <f t="shared" si="127"/>
        <v/>
      </c>
      <c r="H424" s="117" t="str">
        <f>IF(F424="","",Synt_jr_compta!$A$19)</f>
        <v/>
      </c>
      <c r="I424" s="111">
        <f>'Saisie repas'!DY$29</f>
        <v>0</v>
      </c>
      <c r="J424" s="111">
        <f>'Saisie repas'!DZ$29</f>
        <v>0</v>
      </c>
      <c r="K424" s="110">
        <f t="shared" si="61"/>
        <v>0</v>
      </c>
      <c r="L424" s="111">
        <f>'Saisie repas'!$CY$60</f>
        <v>115</v>
      </c>
      <c r="M424" s="110">
        <f t="shared" si="63"/>
        <v>0</v>
      </c>
      <c r="N424" s="111">
        <f>'Saisie repas'!EB$29</f>
        <v>0</v>
      </c>
      <c r="O424" s="111">
        <f>'Saisie repas'!EC$29</f>
        <v>0</v>
      </c>
      <c r="P424" s="110">
        <f t="shared" si="124"/>
        <v>0</v>
      </c>
      <c r="Q424" s="111">
        <f>'Saisie repas'!$DB$60</f>
        <v>115</v>
      </c>
      <c r="R424" s="110">
        <f t="shared" si="64"/>
        <v>0</v>
      </c>
      <c r="S424" s="112">
        <f t="shared" si="123"/>
        <v>0</v>
      </c>
    </row>
    <row r="425" spans="1:19" x14ac:dyDescent="0.25">
      <c r="A425" s="106" t="str">
        <f t="shared" si="125"/>
        <v/>
      </c>
      <c r="B425" s="106" t="str">
        <f t="shared" si="120"/>
        <v/>
      </c>
      <c r="C425" s="106" t="str">
        <f t="shared" si="121"/>
        <v/>
      </c>
      <c r="D425" s="106" t="str">
        <f t="shared" si="122"/>
        <v/>
      </c>
      <c r="E425" s="106" t="str">
        <f t="shared" si="126"/>
        <v/>
      </c>
      <c r="F425" s="106" t="str">
        <f>IFERROR(VLOOKUP(19,Tableau2[],8,FALSE),"")</f>
        <v/>
      </c>
      <c r="G425" s="106" t="str">
        <f t="shared" si="127"/>
        <v/>
      </c>
      <c r="H425" s="117" t="str">
        <f>IF(F425="","",Synt_jr_compta!$A$21)</f>
        <v/>
      </c>
      <c r="I425" s="111">
        <f>'Saisie repas'!DY$32</f>
        <v>0</v>
      </c>
      <c r="J425" s="111">
        <f>'Saisie repas'!DZ$32</f>
        <v>0</v>
      </c>
      <c r="K425" s="110">
        <f t="shared" si="61"/>
        <v>0</v>
      </c>
      <c r="L425" s="111">
        <f>'Saisie repas'!$CY$60</f>
        <v>115</v>
      </c>
      <c r="M425" s="110">
        <f t="shared" si="63"/>
        <v>0</v>
      </c>
      <c r="N425" s="111">
        <f>'Saisie repas'!EB$32</f>
        <v>0</v>
      </c>
      <c r="O425" s="111">
        <f>'Saisie repas'!EC$32</f>
        <v>0</v>
      </c>
      <c r="P425" s="110">
        <f t="shared" si="124"/>
        <v>0</v>
      </c>
      <c r="Q425" s="111">
        <f>'Saisie repas'!$DB$60</f>
        <v>115</v>
      </c>
      <c r="R425" s="110">
        <f t="shared" si="64"/>
        <v>0</v>
      </c>
      <c r="S425" s="112">
        <f t="shared" si="123"/>
        <v>0</v>
      </c>
    </row>
    <row r="426" spans="1:19" x14ac:dyDescent="0.25">
      <c r="A426" s="106" t="str">
        <f t="shared" si="125"/>
        <v/>
      </c>
      <c r="B426" s="106" t="str">
        <f t="shared" si="120"/>
        <v/>
      </c>
      <c r="C426" s="106" t="str">
        <f t="shared" si="121"/>
        <v/>
      </c>
      <c r="D426" s="106" t="str">
        <f t="shared" si="122"/>
        <v/>
      </c>
      <c r="E426" s="106" t="str">
        <f t="shared" si="126"/>
        <v/>
      </c>
      <c r="F426" s="106" t="str">
        <f>IFERROR(VLOOKUP(19,Tableau2[],8,FALSE),"")</f>
        <v/>
      </c>
      <c r="G426" s="106" t="str">
        <f t="shared" si="127"/>
        <v/>
      </c>
      <c r="H426" s="117" t="str">
        <f>IF(F426="","",Synt_jr_compta!$A$23)</f>
        <v/>
      </c>
      <c r="I426" s="111">
        <f>'Saisie repas'!DY$35</f>
        <v>0</v>
      </c>
      <c r="J426" s="111">
        <f>'Saisie repas'!DZ$35</f>
        <v>0</v>
      </c>
      <c r="K426" s="110">
        <f t="shared" si="61"/>
        <v>0</v>
      </c>
      <c r="L426" s="111">
        <f>'Saisie repas'!$CY$60</f>
        <v>115</v>
      </c>
      <c r="M426" s="110">
        <f t="shared" si="63"/>
        <v>0</v>
      </c>
      <c r="N426" s="111">
        <f>'Saisie repas'!EB$35</f>
        <v>0</v>
      </c>
      <c r="O426" s="111">
        <f>'Saisie repas'!EC$35</f>
        <v>0</v>
      </c>
      <c r="P426" s="110">
        <f t="shared" si="124"/>
        <v>0</v>
      </c>
      <c r="Q426" s="111">
        <f>'Saisie repas'!$DB$60</f>
        <v>115</v>
      </c>
      <c r="R426" s="110">
        <f t="shared" si="64"/>
        <v>0</v>
      </c>
      <c r="S426" s="112">
        <f t="shared" si="123"/>
        <v>0</v>
      </c>
    </row>
    <row r="427" spans="1:19" x14ac:dyDescent="0.25">
      <c r="A427" s="106" t="str">
        <f t="shared" si="125"/>
        <v/>
      </c>
      <c r="B427" s="106" t="str">
        <f t="shared" si="120"/>
        <v/>
      </c>
      <c r="C427" s="106" t="str">
        <f t="shared" si="121"/>
        <v/>
      </c>
      <c r="D427" s="106" t="str">
        <f t="shared" si="122"/>
        <v/>
      </c>
      <c r="E427" s="106" t="str">
        <f t="shared" si="126"/>
        <v/>
      </c>
      <c r="F427" s="106" t="str">
        <f>IFERROR(VLOOKUP(19,Tableau2[],8,FALSE),"")</f>
        <v/>
      </c>
      <c r="G427" s="106" t="str">
        <f t="shared" si="127"/>
        <v/>
      </c>
      <c r="H427" s="117" t="str">
        <f>IF(F427="","",Synt_jr_compta!$A$25)</f>
        <v/>
      </c>
      <c r="I427" s="111">
        <f>'Saisie repas'!DY$38</f>
        <v>0</v>
      </c>
      <c r="J427" s="111">
        <f>'Saisie repas'!DZ$38</f>
        <v>0</v>
      </c>
      <c r="K427" s="110">
        <f t="shared" si="61"/>
        <v>0</v>
      </c>
      <c r="L427" s="111">
        <f>'Saisie repas'!$CY$60</f>
        <v>115</v>
      </c>
      <c r="M427" s="110">
        <f t="shared" si="63"/>
        <v>0</v>
      </c>
      <c r="N427" s="111">
        <f>'Saisie repas'!EB$38</f>
        <v>0</v>
      </c>
      <c r="O427" s="111">
        <f>'Saisie repas'!EC$38</f>
        <v>0</v>
      </c>
      <c r="P427" s="110">
        <f t="shared" si="124"/>
        <v>0</v>
      </c>
      <c r="Q427" s="111">
        <f>'Saisie repas'!$DB$60</f>
        <v>115</v>
      </c>
      <c r="R427" s="110">
        <f t="shared" si="64"/>
        <v>0</v>
      </c>
      <c r="S427" s="112">
        <f t="shared" si="123"/>
        <v>0</v>
      </c>
    </row>
    <row r="428" spans="1:19" x14ac:dyDescent="0.25">
      <c r="A428" s="106" t="str">
        <f t="shared" si="125"/>
        <v/>
      </c>
      <c r="B428" s="106" t="str">
        <f t="shared" si="120"/>
        <v/>
      </c>
      <c r="C428" s="106" t="str">
        <f t="shared" si="121"/>
        <v/>
      </c>
      <c r="D428" s="106" t="str">
        <f t="shared" si="122"/>
        <v/>
      </c>
      <c r="E428" s="106" t="str">
        <f t="shared" si="126"/>
        <v/>
      </c>
      <c r="F428" s="106" t="str">
        <f>IFERROR(VLOOKUP(19,Tableau2[],8,FALSE),"")</f>
        <v/>
      </c>
      <c r="G428" s="106" t="str">
        <f t="shared" si="127"/>
        <v/>
      </c>
      <c r="H428" s="117" t="str">
        <f>IF(F428="","",Synt_jr_compta!$A$27)</f>
        <v/>
      </c>
      <c r="I428" s="111">
        <f>'Saisie repas'!DY$41</f>
        <v>0</v>
      </c>
      <c r="J428" s="111">
        <f>'Saisie repas'!DZ$41</f>
        <v>0</v>
      </c>
      <c r="K428" s="110">
        <f t="shared" si="61"/>
        <v>0</v>
      </c>
      <c r="L428" s="111">
        <f>'Saisie repas'!$CY$60</f>
        <v>115</v>
      </c>
      <c r="M428" s="110">
        <f t="shared" si="63"/>
        <v>0</v>
      </c>
      <c r="N428" s="111">
        <f>'Saisie repas'!EB$41</f>
        <v>0</v>
      </c>
      <c r="O428" s="111">
        <f>'Saisie repas'!EC$41</f>
        <v>0</v>
      </c>
      <c r="P428" s="110">
        <f t="shared" si="124"/>
        <v>0</v>
      </c>
      <c r="Q428" s="111">
        <f>'Saisie repas'!$DB$60</f>
        <v>115</v>
      </c>
      <c r="R428" s="110">
        <f t="shared" si="64"/>
        <v>0</v>
      </c>
      <c r="S428" s="112">
        <f t="shared" si="123"/>
        <v>0</v>
      </c>
    </row>
    <row r="429" spans="1:19" x14ac:dyDescent="0.25">
      <c r="A429" s="106" t="str">
        <f t="shared" si="125"/>
        <v/>
      </c>
      <c r="B429" s="106" t="str">
        <f t="shared" si="120"/>
        <v/>
      </c>
      <c r="C429" s="106" t="str">
        <f t="shared" si="121"/>
        <v/>
      </c>
      <c r="D429" s="106" t="str">
        <f t="shared" si="122"/>
        <v/>
      </c>
      <c r="E429" s="106" t="str">
        <f t="shared" si="126"/>
        <v/>
      </c>
      <c r="F429" s="106" t="str">
        <f>IFERROR(VLOOKUP(19,Tableau2[],8,FALSE),"")</f>
        <v/>
      </c>
      <c r="G429" s="106" t="str">
        <f t="shared" si="127"/>
        <v/>
      </c>
      <c r="H429" s="117" t="str">
        <f>IF(F429="","",Synt_jr_compta!$A$29)</f>
        <v/>
      </c>
      <c r="I429" s="111">
        <f>'Saisie repas'!DY$44</f>
        <v>0</v>
      </c>
      <c r="J429" s="111">
        <f>'Saisie repas'!DZ$44</f>
        <v>0</v>
      </c>
      <c r="K429" s="110">
        <f t="shared" si="61"/>
        <v>0</v>
      </c>
      <c r="L429" s="111">
        <f>'Saisie repas'!$CY$60</f>
        <v>115</v>
      </c>
      <c r="M429" s="110">
        <f t="shared" si="63"/>
        <v>0</v>
      </c>
      <c r="N429" s="111">
        <f>'Saisie repas'!EB$44</f>
        <v>0</v>
      </c>
      <c r="O429" s="111">
        <f>'Saisie repas'!EC$44</f>
        <v>0</v>
      </c>
      <c r="P429" s="110">
        <f t="shared" si="124"/>
        <v>0</v>
      </c>
      <c r="Q429" s="111">
        <f>'Saisie repas'!$DB$60</f>
        <v>115</v>
      </c>
      <c r="R429" s="110">
        <f t="shared" si="64"/>
        <v>0</v>
      </c>
      <c r="S429" s="112">
        <f t="shared" si="123"/>
        <v>0</v>
      </c>
    </row>
    <row r="430" spans="1:19" x14ac:dyDescent="0.25">
      <c r="A430" s="106" t="str">
        <f t="shared" si="125"/>
        <v/>
      </c>
      <c r="B430" s="106" t="str">
        <f t="shared" si="120"/>
        <v/>
      </c>
      <c r="C430" s="106" t="str">
        <f t="shared" si="121"/>
        <v/>
      </c>
      <c r="D430" s="106" t="str">
        <f t="shared" si="122"/>
        <v/>
      </c>
      <c r="E430" s="106" t="str">
        <f t="shared" si="126"/>
        <v/>
      </c>
      <c r="F430" s="106" t="str">
        <f>IFERROR(VLOOKUP(19,Tableau2[],8,FALSE),"")</f>
        <v/>
      </c>
      <c r="G430" s="106" t="str">
        <f t="shared" si="127"/>
        <v/>
      </c>
      <c r="H430" s="117" t="str">
        <f>IF(F430="","",Synt_jr_compta!$A$31)</f>
        <v/>
      </c>
      <c r="I430" s="111">
        <f>'Saisie repas'!DY$47</f>
        <v>0</v>
      </c>
      <c r="J430" s="111">
        <f>'Saisie repas'!DZ$47</f>
        <v>0</v>
      </c>
      <c r="K430" s="110">
        <f t="shared" si="61"/>
        <v>0</v>
      </c>
      <c r="L430" s="111">
        <f>'Saisie repas'!$CY$60</f>
        <v>115</v>
      </c>
      <c r="M430" s="110">
        <f t="shared" si="63"/>
        <v>0</v>
      </c>
      <c r="N430" s="111">
        <f>'Saisie repas'!EB$47</f>
        <v>0</v>
      </c>
      <c r="O430" s="111">
        <f>'Saisie repas'!EC$47</f>
        <v>0</v>
      </c>
      <c r="P430" s="110">
        <f t="shared" si="124"/>
        <v>0</v>
      </c>
      <c r="Q430" s="111">
        <f>'Saisie repas'!$DB$60</f>
        <v>115</v>
      </c>
      <c r="R430" s="110">
        <f t="shared" si="64"/>
        <v>0</v>
      </c>
      <c r="S430" s="112">
        <f t="shared" si="123"/>
        <v>0</v>
      </c>
    </row>
    <row r="431" spans="1:19" x14ac:dyDescent="0.25">
      <c r="A431" s="106" t="str">
        <f t="shared" si="125"/>
        <v/>
      </c>
      <c r="B431" s="106" t="str">
        <f t="shared" si="120"/>
        <v/>
      </c>
      <c r="C431" s="106" t="str">
        <f t="shared" si="121"/>
        <v/>
      </c>
      <c r="D431" s="106" t="str">
        <f t="shared" si="122"/>
        <v/>
      </c>
      <c r="E431" s="106" t="str">
        <f t="shared" si="126"/>
        <v/>
      </c>
      <c r="F431" s="106" t="str">
        <f>IFERROR(VLOOKUP(19,Tableau2[],8,FALSE),"")</f>
        <v/>
      </c>
      <c r="G431" s="106" t="str">
        <f t="shared" si="127"/>
        <v/>
      </c>
      <c r="H431" s="117" t="str">
        <f>IF(F431="","",Synt_jr_compta!$A$33)</f>
        <v/>
      </c>
      <c r="I431" s="111">
        <f>'Saisie repas'!DY$50</f>
        <v>0</v>
      </c>
      <c r="J431" s="111">
        <f>'Saisie repas'!DZ$50</f>
        <v>0</v>
      </c>
      <c r="K431" s="110">
        <f t="shared" si="61"/>
        <v>0</v>
      </c>
      <c r="L431" s="111">
        <f>'Saisie repas'!$CY$60</f>
        <v>115</v>
      </c>
      <c r="M431" s="110">
        <f t="shared" si="63"/>
        <v>0</v>
      </c>
      <c r="N431" s="111">
        <f>'Saisie repas'!EB$50</f>
        <v>0</v>
      </c>
      <c r="O431" s="111">
        <f>'Saisie repas'!EC$50</f>
        <v>0</v>
      </c>
      <c r="P431" s="110">
        <f t="shared" si="124"/>
        <v>0</v>
      </c>
      <c r="Q431" s="111">
        <f>'Saisie repas'!$DB$60</f>
        <v>115</v>
      </c>
      <c r="R431" s="110">
        <f t="shared" si="64"/>
        <v>0</v>
      </c>
      <c r="S431" s="112">
        <f t="shared" si="123"/>
        <v>0</v>
      </c>
    </row>
    <row r="432" spans="1:19" x14ac:dyDescent="0.25">
      <c r="A432" s="106" t="str">
        <f t="shared" si="125"/>
        <v/>
      </c>
      <c r="B432" s="106" t="str">
        <f t="shared" si="120"/>
        <v/>
      </c>
      <c r="C432" s="106" t="str">
        <f t="shared" si="121"/>
        <v/>
      </c>
      <c r="D432" s="106" t="str">
        <f t="shared" si="122"/>
        <v/>
      </c>
      <c r="E432" s="106" t="str">
        <f t="shared" si="126"/>
        <v/>
      </c>
      <c r="F432" s="106" t="str">
        <f>IFERROR(VLOOKUP(19,Tableau2[],8,FALSE),"")</f>
        <v/>
      </c>
      <c r="G432" s="106" t="str">
        <f t="shared" si="127"/>
        <v/>
      </c>
      <c r="H432" s="117" t="str">
        <f>IF(F432="","",Synt_jr_compta!$A$35)</f>
        <v/>
      </c>
      <c r="I432" s="111">
        <f>'Saisie repas'!DY$53</f>
        <v>0</v>
      </c>
      <c r="J432" s="111">
        <f>'Saisie repas'!DZ$53</f>
        <v>0</v>
      </c>
      <c r="K432" s="110">
        <f t="shared" si="61"/>
        <v>0</v>
      </c>
      <c r="L432" s="111">
        <f>'Saisie repas'!$CY$60</f>
        <v>115</v>
      </c>
      <c r="M432" s="110">
        <f t="shared" si="63"/>
        <v>0</v>
      </c>
      <c r="N432" s="111">
        <f>'Saisie repas'!EB$53</f>
        <v>0</v>
      </c>
      <c r="O432" s="111">
        <f>'Saisie repas'!EC$53</f>
        <v>0</v>
      </c>
      <c r="P432" s="110">
        <f t="shared" si="124"/>
        <v>0</v>
      </c>
      <c r="Q432" s="111">
        <f>'Saisie repas'!$DB$60</f>
        <v>115</v>
      </c>
      <c r="R432" s="110">
        <f t="shared" si="64"/>
        <v>0</v>
      </c>
      <c r="S432" s="112">
        <f t="shared" si="123"/>
        <v>0</v>
      </c>
    </row>
    <row r="433" spans="1:19" x14ac:dyDescent="0.25">
      <c r="A433" s="106" t="str">
        <f t="shared" si="125"/>
        <v/>
      </c>
      <c r="B433" s="106" t="str">
        <f t="shared" si="120"/>
        <v/>
      </c>
      <c r="C433" s="106" t="str">
        <f t="shared" si="121"/>
        <v/>
      </c>
      <c r="D433" s="106" t="str">
        <f t="shared" si="122"/>
        <v/>
      </c>
      <c r="E433" s="106" t="str">
        <f t="shared" si="126"/>
        <v/>
      </c>
      <c r="F433" s="106" t="str">
        <f>IFERROR(VLOOKUP(19,Tableau2[],8,FALSE),"")</f>
        <v/>
      </c>
      <c r="G433" s="106" t="str">
        <f t="shared" si="127"/>
        <v/>
      </c>
      <c r="H433" s="117" t="str">
        <f>IF(F433="","",Synt_jr_compta!$A$37)</f>
        <v/>
      </c>
      <c r="I433" s="111">
        <f>'Saisie repas'!DY$56</f>
        <v>0</v>
      </c>
      <c r="J433" s="111">
        <f>'Saisie repas'!DZ$56</f>
        <v>0</v>
      </c>
      <c r="K433" s="110">
        <f t="shared" si="61"/>
        <v>0</v>
      </c>
      <c r="L433" s="111">
        <f>'Saisie repas'!$CY$60</f>
        <v>115</v>
      </c>
      <c r="M433" s="110">
        <f t="shared" si="63"/>
        <v>0</v>
      </c>
      <c r="N433" s="111">
        <f>'Saisie repas'!EB$56</f>
        <v>0</v>
      </c>
      <c r="O433" s="111">
        <f>'Saisie repas'!EC$56</f>
        <v>0</v>
      </c>
      <c r="P433" s="110">
        <f t="shared" si="124"/>
        <v>0</v>
      </c>
      <c r="Q433" s="111">
        <f>'Saisie repas'!$DB$60</f>
        <v>115</v>
      </c>
      <c r="R433" s="110">
        <f t="shared" si="64"/>
        <v>0</v>
      </c>
      <c r="S433" s="112">
        <f t="shared" si="123"/>
        <v>0</v>
      </c>
    </row>
    <row r="434" spans="1:19" x14ac:dyDescent="0.25">
      <c r="A434" s="106" t="str">
        <f t="shared" si="125"/>
        <v/>
      </c>
      <c r="B434" s="106" t="str">
        <f t="shared" si="120"/>
        <v/>
      </c>
      <c r="C434" s="106" t="str">
        <f t="shared" si="121"/>
        <v/>
      </c>
      <c r="D434" s="106" t="str">
        <f t="shared" si="122"/>
        <v/>
      </c>
      <c r="E434" s="106" t="str">
        <f t="shared" si="126"/>
        <v/>
      </c>
      <c r="F434" s="106" t="str">
        <f>IFERROR(VLOOKUP(19,Tableau2[],8,FALSE),"")</f>
        <v/>
      </c>
      <c r="G434" s="106" t="str">
        <f t="shared" si="127"/>
        <v/>
      </c>
      <c r="H434" s="117" t="str">
        <f>IF(F434="","",Synt_jr_compta!$A$39)</f>
        <v/>
      </c>
      <c r="I434" s="111">
        <f>'Saisie repas'!DY$59</f>
        <v>0</v>
      </c>
      <c r="J434" s="111">
        <f>'Saisie repas'!DZ$59</f>
        <v>0</v>
      </c>
      <c r="K434" s="110">
        <f t="shared" si="61"/>
        <v>0</v>
      </c>
      <c r="L434" s="111">
        <f>'Saisie repas'!$CY$60</f>
        <v>115</v>
      </c>
      <c r="M434" s="110">
        <f t="shared" si="63"/>
        <v>0</v>
      </c>
      <c r="N434" s="111">
        <f>'Saisie repas'!EB$59</f>
        <v>0</v>
      </c>
      <c r="O434" s="111">
        <f>'Saisie repas'!EC$59</f>
        <v>0</v>
      </c>
      <c r="P434" s="110">
        <f t="shared" si="124"/>
        <v>0</v>
      </c>
      <c r="Q434" s="111">
        <f>'Saisie repas'!$DB$60</f>
        <v>115</v>
      </c>
      <c r="R434" s="110">
        <f t="shared" si="64"/>
        <v>0</v>
      </c>
      <c r="S434" s="112">
        <f t="shared" si="123"/>
        <v>0</v>
      </c>
    </row>
    <row r="435" spans="1:19" x14ac:dyDescent="0.25">
      <c r="A435" s="106" t="str">
        <f t="shared" si="125"/>
        <v/>
      </c>
      <c r="B435" s="106" t="str">
        <f t="shared" si="120"/>
        <v/>
      </c>
      <c r="C435" s="106" t="str">
        <f t="shared" si="121"/>
        <v/>
      </c>
      <c r="D435" s="106" t="str">
        <f t="shared" si="122"/>
        <v/>
      </c>
      <c r="E435" s="106" t="str">
        <f t="shared" si="126"/>
        <v/>
      </c>
      <c r="F435" s="106" t="str">
        <f>IFERROR(VLOOKUP(19,Tableau2[],8,FALSE),"")</f>
        <v/>
      </c>
      <c r="G435" s="106" t="str">
        <f t="shared" si="127"/>
        <v/>
      </c>
      <c r="H435" s="117" t="str">
        <f>IF(F435="","",Synt_jr_compta!$A$41)</f>
        <v/>
      </c>
      <c r="I435" s="111">
        <f>'Saisie repas'!DY$62</f>
        <v>0</v>
      </c>
      <c r="J435" s="111">
        <f>'Saisie repas'!DZ$62</f>
        <v>0</v>
      </c>
      <c r="K435" s="110">
        <f t="shared" si="61"/>
        <v>0</v>
      </c>
      <c r="L435" s="111">
        <f>'Saisie repas'!$CY$60</f>
        <v>115</v>
      </c>
      <c r="M435" s="110">
        <f t="shared" si="63"/>
        <v>0</v>
      </c>
      <c r="N435" s="111">
        <f>'Saisie repas'!EB$62</f>
        <v>0</v>
      </c>
      <c r="O435" s="111">
        <f>'Saisie repas'!EC$62</f>
        <v>0</v>
      </c>
      <c r="P435" s="110">
        <f t="shared" si="124"/>
        <v>0</v>
      </c>
      <c r="Q435" s="111">
        <f>'Saisie repas'!$DB$60</f>
        <v>115</v>
      </c>
      <c r="R435" s="110">
        <f t="shared" si="64"/>
        <v>0</v>
      </c>
      <c r="S435" s="112">
        <f t="shared" si="123"/>
        <v>0</v>
      </c>
    </row>
    <row r="436" spans="1:19" x14ac:dyDescent="0.25">
      <c r="A436" s="106" t="str">
        <f t="shared" si="125"/>
        <v/>
      </c>
      <c r="B436" s="106" t="str">
        <f t="shared" si="120"/>
        <v/>
      </c>
      <c r="C436" s="106" t="str">
        <f t="shared" si="121"/>
        <v/>
      </c>
      <c r="D436" s="106" t="str">
        <f t="shared" si="122"/>
        <v/>
      </c>
      <c r="E436" s="106" t="str">
        <f t="shared" si="126"/>
        <v/>
      </c>
      <c r="F436" s="106" t="str">
        <f>IFERROR(VLOOKUP(19,Tableau2[],8,FALSE),"")</f>
        <v/>
      </c>
      <c r="G436" s="106" t="str">
        <f t="shared" si="127"/>
        <v/>
      </c>
      <c r="H436" s="117" t="str">
        <f>IF(F436="","",Synt_jr_compta!$A$43)</f>
        <v/>
      </c>
      <c r="I436" s="111">
        <f>'Saisie repas'!DY$65</f>
        <v>0</v>
      </c>
      <c r="J436" s="111">
        <f>'Saisie repas'!DZ$65</f>
        <v>0</v>
      </c>
      <c r="K436" s="110">
        <f t="shared" si="61"/>
        <v>0</v>
      </c>
      <c r="L436" s="111">
        <f>'Saisie repas'!$CY$60</f>
        <v>115</v>
      </c>
      <c r="M436" s="110">
        <f t="shared" si="63"/>
        <v>0</v>
      </c>
      <c r="N436" s="111">
        <f>'Saisie repas'!EB$65</f>
        <v>0</v>
      </c>
      <c r="O436" s="111">
        <f>'Saisie repas'!EC$65</f>
        <v>0</v>
      </c>
      <c r="P436" s="110">
        <f t="shared" si="124"/>
        <v>0</v>
      </c>
      <c r="Q436" s="111">
        <f>'Saisie repas'!$DB$60</f>
        <v>115</v>
      </c>
      <c r="R436" s="110">
        <f t="shared" si="64"/>
        <v>0</v>
      </c>
      <c r="S436" s="112">
        <f t="shared" si="123"/>
        <v>0</v>
      </c>
    </row>
    <row r="437" spans="1:19" x14ac:dyDescent="0.25">
      <c r="A437" s="106" t="str">
        <f t="shared" si="125"/>
        <v/>
      </c>
      <c r="B437" s="106" t="str">
        <f t="shared" si="120"/>
        <v/>
      </c>
      <c r="C437" s="106" t="str">
        <f t="shared" si="121"/>
        <v/>
      </c>
      <c r="D437" s="106" t="str">
        <f t="shared" si="122"/>
        <v/>
      </c>
      <c r="E437" s="106" t="str">
        <f t="shared" si="126"/>
        <v/>
      </c>
      <c r="F437" s="106" t="str">
        <f>IFERROR(VLOOKUP(19,Tableau2[],8,FALSE),"")</f>
        <v/>
      </c>
      <c r="G437" s="106" t="str">
        <f t="shared" si="127"/>
        <v/>
      </c>
      <c r="H437" s="117" t="str">
        <f>IF(F437="","",Synt_jr_compta!$A$45)</f>
        <v/>
      </c>
      <c r="I437" s="111">
        <f>'Saisie repas'!DY$68</f>
        <v>0</v>
      </c>
      <c r="J437" s="111">
        <f>'Saisie repas'!DZ$68</f>
        <v>0</v>
      </c>
      <c r="K437" s="110">
        <f t="shared" si="61"/>
        <v>0</v>
      </c>
      <c r="L437" s="111">
        <f>'Saisie repas'!$CY$60</f>
        <v>115</v>
      </c>
      <c r="M437" s="110">
        <f t="shared" si="63"/>
        <v>0</v>
      </c>
      <c r="N437" s="111">
        <f>'Saisie repas'!EB$68</f>
        <v>0</v>
      </c>
      <c r="O437" s="111">
        <f>'Saisie repas'!EC$68</f>
        <v>0</v>
      </c>
      <c r="P437" s="110">
        <f t="shared" si="124"/>
        <v>0</v>
      </c>
      <c r="Q437" s="111">
        <f>'Saisie repas'!$DB$60</f>
        <v>115</v>
      </c>
      <c r="R437" s="110">
        <f t="shared" si="64"/>
        <v>0</v>
      </c>
      <c r="S437" s="112">
        <f t="shared" si="123"/>
        <v>0</v>
      </c>
    </row>
    <row r="438" spans="1:19" x14ac:dyDescent="0.25">
      <c r="A438" s="106" t="str">
        <f t="shared" si="125"/>
        <v/>
      </c>
      <c r="B438" s="106" t="str">
        <f t="shared" si="120"/>
        <v/>
      </c>
      <c r="C438" s="106" t="str">
        <f t="shared" si="121"/>
        <v/>
      </c>
      <c r="D438" s="106" t="str">
        <f t="shared" si="122"/>
        <v/>
      </c>
      <c r="E438" s="106" t="str">
        <f t="shared" si="126"/>
        <v/>
      </c>
      <c r="F438" s="106" t="str">
        <f>IFERROR(VLOOKUP(19,Tableau2[],8,FALSE),"")</f>
        <v/>
      </c>
      <c r="G438" s="106" t="str">
        <f t="shared" si="127"/>
        <v/>
      </c>
      <c r="H438" s="117" t="str">
        <f>IF(F438="","",Synt_jr_compta!$A$47)</f>
        <v/>
      </c>
      <c r="I438" s="111">
        <f>'Saisie repas'!DY$71</f>
        <v>0</v>
      </c>
      <c r="J438" s="111">
        <f>'Saisie repas'!DZ$71</f>
        <v>0</v>
      </c>
      <c r="K438" s="110">
        <f t="shared" si="61"/>
        <v>0</v>
      </c>
      <c r="L438" s="111">
        <f>'Saisie repas'!$CY$60</f>
        <v>115</v>
      </c>
      <c r="M438" s="110">
        <f t="shared" si="63"/>
        <v>0</v>
      </c>
      <c r="N438" s="111">
        <f>'Saisie repas'!EB$71</f>
        <v>0</v>
      </c>
      <c r="O438" s="111">
        <f>'Saisie repas'!EC$71</f>
        <v>0</v>
      </c>
      <c r="P438" s="110">
        <f t="shared" si="124"/>
        <v>0</v>
      </c>
      <c r="Q438" s="111">
        <f>'Saisie repas'!$DB$60</f>
        <v>115</v>
      </c>
      <c r="R438" s="110">
        <f t="shared" si="64"/>
        <v>0</v>
      </c>
      <c r="S438" s="112">
        <f t="shared" ref="S438:S462" si="128">K438+P438</f>
        <v>0</v>
      </c>
    </row>
    <row r="439" spans="1:19" x14ac:dyDescent="0.25">
      <c r="A439" s="106" t="str">
        <f t="shared" si="125"/>
        <v/>
      </c>
      <c r="B439" s="106" t="str">
        <f t="shared" si="120"/>
        <v/>
      </c>
      <c r="C439" s="106" t="str">
        <f t="shared" si="121"/>
        <v/>
      </c>
      <c r="D439" s="106" t="str">
        <f t="shared" si="122"/>
        <v/>
      </c>
      <c r="E439" s="106" t="str">
        <f t="shared" si="126"/>
        <v/>
      </c>
      <c r="F439" s="106" t="str">
        <f>IFERROR(VLOOKUP(19,Tableau2[],8,FALSE),"")</f>
        <v/>
      </c>
      <c r="G439" s="106" t="str">
        <f t="shared" si="127"/>
        <v/>
      </c>
      <c r="H439" s="117" t="str">
        <f>IF(F439="","",Synt_jr_compta!$A$49)</f>
        <v/>
      </c>
      <c r="I439" s="111">
        <f>'Saisie repas'!DY$74</f>
        <v>0</v>
      </c>
      <c r="J439" s="111">
        <f>'Saisie repas'!DZ$74</f>
        <v>0</v>
      </c>
      <c r="K439" s="110">
        <f t="shared" si="61"/>
        <v>0</v>
      </c>
      <c r="L439" s="111">
        <f>'Saisie repas'!$CY$60</f>
        <v>115</v>
      </c>
      <c r="M439" s="110">
        <f t="shared" si="63"/>
        <v>0</v>
      </c>
      <c r="N439" s="111">
        <f>'Saisie repas'!EB$74</f>
        <v>0</v>
      </c>
      <c r="O439" s="111">
        <f>'Saisie repas'!EC$74</f>
        <v>0</v>
      </c>
      <c r="P439" s="110">
        <f t="shared" si="124"/>
        <v>0</v>
      </c>
      <c r="Q439" s="111">
        <f>'Saisie repas'!$DB$60</f>
        <v>115</v>
      </c>
      <c r="R439" s="110">
        <f t="shared" si="64"/>
        <v>0</v>
      </c>
      <c r="S439" s="112">
        <f t="shared" si="128"/>
        <v>0</v>
      </c>
    </row>
    <row r="440" spans="1:19" x14ac:dyDescent="0.25">
      <c r="A440" s="106" t="str">
        <f t="shared" si="125"/>
        <v/>
      </c>
      <c r="B440" s="106" t="str">
        <f t="shared" si="120"/>
        <v/>
      </c>
      <c r="C440" s="106" t="str">
        <f t="shared" si="121"/>
        <v/>
      </c>
      <c r="D440" s="106" t="str">
        <f t="shared" si="122"/>
        <v/>
      </c>
      <c r="E440" s="106" t="str">
        <f t="shared" si="126"/>
        <v/>
      </c>
      <c r="F440" s="106" t="str">
        <f>IFERROR(VLOOKUP(20,Tableau2[],8,FALSE),"")</f>
        <v/>
      </c>
      <c r="G440" s="106" t="str">
        <f t="shared" si="127"/>
        <v/>
      </c>
      <c r="H440" s="117" t="str">
        <f>IF(F440="","",Synt_jr_compta!$A$5)</f>
        <v/>
      </c>
      <c r="I440" s="111">
        <f>'Saisie repas'!EF8</f>
        <v>0</v>
      </c>
      <c r="J440" s="111">
        <f>'Saisie repas'!EG8</f>
        <v>0</v>
      </c>
      <c r="K440" s="110">
        <f t="shared" si="61"/>
        <v>0</v>
      </c>
      <c r="L440" s="111">
        <f>'Saisie repas'!$CY$60</f>
        <v>115</v>
      </c>
      <c r="M440" s="110">
        <f t="shared" si="63"/>
        <v>0</v>
      </c>
      <c r="N440" s="111">
        <f>'Saisie repas'!EI8</f>
        <v>0</v>
      </c>
      <c r="O440" s="111">
        <f>'Saisie repas'!EJ8</f>
        <v>0</v>
      </c>
      <c r="P440" s="110">
        <f t="shared" si="124"/>
        <v>0</v>
      </c>
      <c r="Q440" s="111">
        <f>'Saisie repas'!$DB$60</f>
        <v>115</v>
      </c>
      <c r="R440" s="110">
        <f t="shared" si="64"/>
        <v>0</v>
      </c>
      <c r="S440" s="112">
        <f t="shared" si="128"/>
        <v>0</v>
      </c>
    </row>
    <row r="441" spans="1:19" x14ac:dyDescent="0.25">
      <c r="A441" s="106" t="str">
        <f t="shared" si="125"/>
        <v/>
      </c>
      <c r="B441" s="106" t="str">
        <f t="shared" si="120"/>
        <v/>
      </c>
      <c r="C441" s="106" t="str">
        <f t="shared" si="121"/>
        <v/>
      </c>
      <c r="D441" s="106" t="str">
        <f t="shared" si="122"/>
        <v/>
      </c>
      <c r="E441" s="106" t="str">
        <f t="shared" si="126"/>
        <v/>
      </c>
      <c r="F441" s="106" t="str">
        <f>IFERROR(VLOOKUP(20,Tableau2[],8,FALSE),"")</f>
        <v/>
      </c>
      <c r="G441" s="106" t="str">
        <f t="shared" si="127"/>
        <v/>
      </c>
      <c r="H441" s="117" t="str">
        <f>IF(F441="","",Synt_jr_compta!$A$7)</f>
        <v/>
      </c>
      <c r="I441" s="111">
        <f>'Saisie repas'!EF$11</f>
        <v>0</v>
      </c>
      <c r="J441" s="111">
        <f>'Saisie repas'!EG$11</f>
        <v>0</v>
      </c>
      <c r="K441" s="110">
        <f t="shared" si="61"/>
        <v>0</v>
      </c>
      <c r="L441" s="111">
        <f>'Saisie repas'!$CY$60</f>
        <v>115</v>
      </c>
      <c r="M441" s="110">
        <f t="shared" si="63"/>
        <v>0</v>
      </c>
      <c r="N441" s="111">
        <f>'Saisie repas'!EI$11</f>
        <v>0</v>
      </c>
      <c r="O441" s="111">
        <f>'Saisie repas'!EJ$11</f>
        <v>0</v>
      </c>
      <c r="P441" s="110">
        <f t="shared" si="124"/>
        <v>0</v>
      </c>
      <c r="Q441" s="111">
        <f>'Saisie repas'!$DB$60</f>
        <v>115</v>
      </c>
      <c r="R441" s="110">
        <f t="shared" si="64"/>
        <v>0</v>
      </c>
      <c r="S441" s="112">
        <f t="shared" si="128"/>
        <v>0</v>
      </c>
    </row>
    <row r="442" spans="1:19" x14ac:dyDescent="0.25">
      <c r="A442" s="106" t="str">
        <f t="shared" si="125"/>
        <v/>
      </c>
      <c r="B442" s="106" t="str">
        <f t="shared" si="120"/>
        <v/>
      </c>
      <c r="C442" s="106" t="str">
        <f t="shared" si="121"/>
        <v/>
      </c>
      <c r="D442" s="106" t="str">
        <f t="shared" si="122"/>
        <v/>
      </c>
      <c r="E442" s="106" t="str">
        <f t="shared" si="126"/>
        <v/>
      </c>
      <c r="F442" s="106" t="str">
        <f>IFERROR(VLOOKUP(20,Tableau2[],8,FALSE),"")</f>
        <v/>
      </c>
      <c r="G442" s="106" t="str">
        <f t="shared" si="127"/>
        <v/>
      </c>
      <c r="H442" s="117" t="str">
        <f>IF(F442="","",Synt_jr_compta!$A$9)</f>
        <v/>
      </c>
      <c r="I442" s="111">
        <f>'Saisie repas'!EF$14</f>
        <v>0</v>
      </c>
      <c r="J442" s="111">
        <f>'Saisie repas'!EG$14</f>
        <v>0</v>
      </c>
      <c r="K442" s="110">
        <f t="shared" si="61"/>
        <v>0</v>
      </c>
      <c r="L442" s="111">
        <f>'Saisie repas'!$CY$60</f>
        <v>115</v>
      </c>
      <c r="M442" s="110">
        <f t="shared" si="63"/>
        <v>0</v>
      </c>
      <c r="N442" s="111">
        <f>'Saisie repas'!EI$14</f>
        <v>0</v>
      </c>
      <c r="O442" s="111">
        <f>'Saisie repas'!EJ$14</f>
        <v>0</v>
      </c>
      <c r="P442" s="110">
        <f t="shared" si="124"/>
        <v>0</v>
      </c>
      <c r="Q442" s="111">
        <f>'Saisie repas'!$DB$60</f>
        <v>115</v>
      </c>
      <c r="R442" s="110">
        <f t="shared" si="64"/>
        <v>0</v>
      </c>
      <c r="S442" s="112">
        <f t="shared" si="128"/>
        <v>0</v>
      </c>
    </row>
    <row r="443" spans="1:19" x14ac:dyDescent="0.25">
      <c r="A443" s="106" t="str">
        <f t="shared" ref="A443:A462" si="129">IF(F443="","",VLOOKUP($F443,Rechv_ecol,2,FALSE))</f>
        <v/>
      </c>
      <c r="B443" s="106" t="str">
        <f t="shared" si="120"/>
        <v/>
      </c>
      <c r="C443" s="106" t="str">
        <f t="shared" si="121"/>
        <v/>
      </c>
      <c r="D443" s="106" t="str">
        <f t="shared" si="122"/>
        <v/>
      </c>
      <c r="E443" s="106" t="str">
        <f t="shared" ref="E443:E462" si="130">IF(F443="","",VLOOKUP($F443,Rechv_ecol,6,FALSE))</f>
        <v/>
      </c>
      <c r="F443" s="106" t="str">
        <f>IFERROR(VLOOKUP(20,Tableau2[],8,FALSE),"")</f>
        <v/>
      </c>
      <c r="G443" s="106" t="str">
        <f t="shared" ref="G443:G462" si="131">IF(F443="","",VLOOKUP($F443,Rechv_ecol,8,FALSE))</f>
        <v/>
      </c>
      <c r="H443" s="117" t="str">
        <f>IF(F443="","",Synt_jr_compta!$A$11)</f>
        <v/>
      </c>
      <c r="I443" s="111">
        <f>'Saisie repas'!EF$17</f>
        <v>0</v>
      </c>
      <c r="J443" s="111">
        <f>'Saisie repas'!EG$17</f>
        <v>0</v>
      </c>
      <c r="K443" s="110">
        <f t="shared" si="61"/>
        <v>0</v>
      </c>
      <c r="L443" s="111">
        <f>'Saisie repas'!$CY$60</f>
        <v>115</v>
      </c>
      <c r="M443" s="110">
        <f t="shared" si="63"/>
        <v>0</v>
      </c>
      <c r="N443" s="111">
        <f>'Saisie repas'!EI$17</f>
        <v>0</v>
      </c>
      <c r="O443" s="111">
        <f>'Saisie repas'!EJ$17</f>
        <v>0</v>
      </c>
      <c r="P443" s="110">
        <f t="shared" si="124"/>
        <v>0</v>
      </c>
      <c r="Q443" s="111">
        <f>'Saisie repas'!$DB$60</f>
        <v>115</v>
      </c>
      <c r="R443" s="110">
        <f t="shared" si="64"/>
        <v>0</v>
      </c>
      <c r="S443" s="112">
        <f t="shared" si="128"/>
        <v>0</v>
      </c>
    </row>
    <row r="444" spans="1:19" x14ac:dyDescent="0.25">
      <c r="A444" s="106" t="str">
        <f t="shared" si="129"/>
        <v/>
      </c>
      <c r="B444" s="106" t="str">
        <f t="shared" si="120"/>
        <v/>
      </c>
      <c r="C444" s="106" t="str">
        <f t="shared" si="121"/>
        <v/>
      </c>
      <c r="D444" s="106" t="str">
        <f t="shared" si="122"/>
        <v/>
      </c>
      <c r="E444" s="106" t="str">
        <f t="shared" si="130"/>
        <v/>
      </c>
      <c r="F444" s="106" t="str">
        <f>IFERROR(VLOOKUP(20,Tableau2[],8,FALSE),"")</f>
        <v/>
      </c>
      <c r="G444" s="106" t="str">
        <f t="shared" si="131"/>
        <v/>
      </c>
      <c r="H444" s="117" t="str">
        <f>IF(F444="","",Synt_jr_compta!$A$13)</f>
        <v/>
      </c>
      <c r="I444" s="111">
        <f>'Saisie repas'!EF$20</f>
        <v>0</v>
      </c>
      <c r="J444" s="111">
        <f>'Saisie repas'!EG$20</f>
        <v>0</v>
      </c>
      <c r="K444" s="110">
        <f t="shared" si="61"/>
        <v>0</v>
      </c>
      <c r="L444" s="111">
        <f>'Saisie repas'!$CY$60</f>
        <v>115</v>
      </c>
      <c r="M444" s="110">
        <f t="shared" si="63"/>
        <v>0</v>
      </c>
      <c r="N444" s="111">
        <f>'Saisie repas'!EI$20</f>
        <v>0</v>
      </c>
      <c r="O444" s="111">
        <f>'Saisie repas'!EJ$20</f>
        <v>0</v>
      </c>
      <c r="P444" s="110">
        <f t="shared" si="124"/>
        <v>0</v>
      </c>
      <c r="Q444" s="111">
        <f>'Saisie repas'!$DB$60</f>
        <v>115</v>
      </c>
      <c r="R444" s="110">
        <f t="shared" si="64"/>
        <v>0</v>
      </c>
      <c r="S444" s="112">
        <f t="shared" si="128"/>
        <v>0</v>
      </c>
    </row>
    <row r="445" spans="1:19" x14ac:dyDescent="0.25">
      <c r="A445" s="106" t="str">
        <f t="shared" si="129"/>
        <v/>
      </c>
      <c r="B445" s="106" t="str">
        <f t="shared" si="120"/>
        <v/>
      </c>
      <c r="C445" s="106" t="str">
        <f t="shared" si="121"/>
        <v/>
      </c>
      <c r="D445" s="106" t="str">
        <f t="shared" si="122"/>
        <v/>
      </c>
      <c r="E445" s="106" t="str">
        <f t="shared" si="130"/>
        <v/>
      </c>
      <c r="F445" s="106" t="str">
        <f>IFERROR(VLOOKUP(20,Tableau2[],8,FALSE),"")</f>
        <v/>
      </c>
      <c r="G445" s="106" t="str">
        <f t="shared" si="131"/>
        <v/>
      </c>
      <c r="H445" s="117" t="str">
        <f>IF(F445="","",Synt_jr_compta!$A$15)</f>
        <v/>
      </c>
      <c r="I445" s="111">
        <f>'Saisie repas'!EF$23</f>
        <v>0</v>
      </c>
      <c r="J445" s="111">
        <f>'Saisie repas'!EG$23</f>
        <v>0</v>
      </c>
      <c r="K445" s="110">
        <f t="shared" si="61"/>
        <v>0</v>
      </c>
      <c r="L445" s="111">
        <f>'Saisie repas'!$CY$60</f>
        <v>115</v>
      </c>
      <c r="M445" s="110">
        <f t="shared" si="63"/>
        <v>0</v>
      </c>
      <c r="N445" s="111">
        <f>'Saisie repas'!EI$23</f>
        <v>0</v>
      </c>
      <c r="O445" s="111">
        <f>'Saisie repas'!EJ$23</f>
        <v>0</v>
      </c>
      <c r="P445" s="110">
        <f t="shared" si="124"/>
        <v>0</v>
      </c>
      <c r="Q445" s="111">
        <f>'Saisie repas'!$DB$60</f>
        <v>115</v>
      </c>
      <c r="R445" s="110">
        <f t="shared" si="64"/>
        <v>0</v>
      </c>
      <c r="S445" s="112">
        <f t="shared" si="128"/>
        <v>0</v>
      </c>
    </row>
    <row r="446" spans="1:19" x14ac:dyDescent="0.25">
      <c r="A446" s="106" t="str">
        <f t="shared" si="129"/>
        <v/>
      </c>
      <c r="B446" s="106" t="str">
        <f t="shared" si="120"/>
        <v/>
      </c>
      <c r="C446" s="106" t="str">
        <f t="shared" si="121"/>
        <v/>
      </c>
      <c r="D446" s="106" t="str">
        <f t="shared" si="122"/>
        <v/>
      </c>
      <c r="E446" s="106" t="str">
        <f t="shared" si="130"/>
        <v/>
      </c>
      <c r="F446" s="106" t="str">
        <f>IFERROR(VLOOKUP(20,Tableau2[],8,FALSE),"")</f>
        <v/>
      </c>
      <c r="G446" s="106" t="str">
        <f t="shared" si="131"/>
        <v/>
      </c>
      <c r="H446" s="117" t="str">
        <f>IF(F446="","",Synt_jr_compta!$A$17)</f>
        <v/>
      </c>
      <c r="I446" s="111">
        <f>'Saisie repas'!EF$26</f>
        <v>0</v>
      </c>
      <c r="J446" s="111">
        <f>'Saisie repas'!EG$26</f>
        <v>0</v>
      </c>
      <c r="K446" s="110">
        <f t="shared" si="61"/>
        <v>0</v>
      </c>
      <c r="L446" s="111">
        <f>'Saisie repas'!$CY$60</f>
        <v>115</v>
      </c>
      <c r="M446" s="110">
        <f t="shared" si="63"/>
        <v>0</v>
      </c>
      <c r="N446" s="111">
        <f>'Saisie repas'!EI$26</f>
        <v>0</v>
      </c>
      <c r="O446" s="111">
        <f>'Saisie repas'!EJ$26</f>
        <v>0</v>
      </c>
      <c r="P446" s="110">
        <f t="shared" si="124"/>
        <v>0</v>
      </c>
      <c r="Q446" s="111">
        <f>'Saisie repas'!$DB$60</f>
        <v>115</v>
      </c>
      <c r="R446" s="110">
        <f t="shared" si="64"/>
        <v>0</v>
      </c>
      <c r="S446" s="112">
        <f t="shared" si="128"/>
        <v>0</v>
      </c>
    </row>
    <row r="447" spans="1:19" x14ac:dyDescent="0.25">
      <c r="A447" s="106" t="str">
        <f t="shared" si="129"/>
        <v/>
      </c>
      <c r="B447" s="106" t="str">
        <f t="shared" si="120"/>
        <v/>
      </c>
      <c r="C447" s="106" t="str">
        <f t="shared" si="121"/>
        <v/>
      </c>
      <c r="D447" s="106" t="str">
        <f t="shared" si="122"/>
        <v/>
      </c>
      <c r="E447" s="106" t="str">
        <f t="shared" si="130"/>
        <v/>
      </c>
      <c r="F447" s="106" t="str">
        <f>IFERROR(VLOOKUP(20,Tableau2[],8,FALSE),"")</f>
        <v/>
      </c>
      <c r="G447" s="106" t="str">
        <f t="shared" si="131"/>
        <v/>
      </c>
      <c r="H447" s="117" t="str">
        <f>IF(F447="","",Synt_jr_compta!$A$19)</f>
        <v/>
      </c>
      <c r="I447" s="111">
        <f>'Saisie repas'!EF$29</f>
        <v>0</v>
      </c>
      <c r="J447" s="111">
        <f>'Saisie repas'!EG$29</f>
        <v>0</v>
      </c>
      <c r="K447" s="110">
        <f t="shared" si="61"/>
        <v>0</v>
      </c>
      <c r="L447" s="111">
        <f>'Saisie repas'!$CY$60</f>
        <v>115</v>
      </c>
      <c r="M447" s="110">
        <f t="shared" si="63"/>
        <v>0</v>
      </c>
      <c r="N447" s="111">
        <f>'Saisie repas'!EI$29</f>
        <v>0</v>
      </c>
      <c r="O447" s="111">
        <f>'Saisie repas'!EJ$29</f>
        <v>0</v>
      </c>
      <c r="P447" s="110">
        <f t="shared" si="124"/>
        <v>0</v>
      </c>
      <c r="Q447" s="111">
        <f>'Saisie repas'!$DB$60</f>
        <v>115</v>
      </c>
      <c r="R447" s="110">
        <f t="shared" si="64"/>
        <v>0</v>
      </c>
      <c r="S447" s="112">
        <f t="shared" si="128"/>
        <v>0</v>
      </c>
    </row>
    <row r="448" spans="1:19" x14ac:dyDescent="0.25">
      <c r="A448" s="106" t="str">
        <f t="shared" si="129"/>
        <v/>
      </c>
      <c r="B448" s="106" t="str">
        <f t="shared" si="120"/>
        <v/>
      </c>
      <c r="C448" s="106" t="str">
        <f t="shared" si="121"/>
        <v/>
      </c>
      <c r="D448" s="106" t="str">
        <f t="shared" si="122"/>
        <v/>
      </c>
      <c r="E448" s="106" t="str">
        <f t="shared" si="130"/>
        <v/>
      </c>
      <c r="F448" s="106" t="str">
        <f>IFERROR(VLOOKUP(20,Tableau2[],8,FALSE),"")</f>
        <v/>
      </c>
      <c r="G448" s="106" t="str">
        <f t="shared" si="131"/>
        <v/>
      </c>
      <c r="H448" s="117" t="str">
        <f>IF(F448="","",Synt_jr_compta!$A$21)</f>
        <v/>
      </c>
      <c r="I448" s="111">
        <f>'Saisie repas'!EF$32</f>
        <v>0</v>
      </c>
      <c r="J448" s="111">
        <f>'Saisie repas'!EG$32</f>
        <v>0</v>
      </c>
      <c r="K448" s="110">
        <f t="shared" si="61"/>
        <v>0</v>
      </c>
      <c r="L448" s="111">
        <f>'Saisie repas'!$CY$60</f>
        <v>115</v>
      </c>
      <c r="M448" s="110">
        <f t="shared" si="63"/>
        <v>0</v>
      </c>
      <c r="N448" s="111">
        <f>'Saisie repas'!EI$32</f>
        <v>0</v>
      </c>
      <c r="O448" s="111">
        <f>'Saisie repas'!EJ$32</f>
        <v>0</v>
      </c>
      <c r="P448" s="110">
        <f t="shared" si="124"/>
        <v>0</v>
      </c>
      <c r="Q448" s="111">
        <f>'Saisie repas'!$DB$60</f>
        <v>115</v>
      </c>
      <c r="R448" s="110">
        <f t="shared" si="64"/>
        <v>0</v>
      </c>
      <c r="S448" s="112">
        <f t="shared" si="128"/>
        <v>0</v>
      </c>
    </row>
    <row r="449" spans="1:19" x14ac:dyDescent="0.25">
      <c r="A449" s="106" t="str">
        <f t="shared" si="129"/>
        <v/>
      </c>
      <c r="B449" s="106" t="str">
        <f t="shared" si="120"/>
        <v/>
      </c>
      <c r="C449" s="106" t="str">
        <f t="shared" si="121"/>
        <v/>
      </c>
      <c r="D449" s="106" t="str">
        <f t="shared" si="122"/>
        <v/>
      </c>
      <c r="E449" s="106" t="str">
        <f t="shared" si="130"/>
        <v/>
      </c>
      <c r="F449" s="106" t="str">
        <f>IFERROR(VLOOKUP(20,Tableau2[],8,FALSE),"")</f>
        <v/>
      </c>
      <c r="G449" s="106" t="str">
        <f t="shared" si="131"/>
        <v/>
      </c>
      <c r="H449" s="117" t="str">
        <f>IF(F449="","",Synt_jr_compta!$A$23)</f>
        <v/>
      </c>
      <c r="I449" s="111">
        <f>'Saisie repas'!EF$35</f>
        <v>0</v>
      </c>
      <c r="J449" s="111">
        <f>'Saisie repas'!EG$35</f>
        <v>0</v>
      </c>
      <c r="K449" s="110">
        <f t="shared" si="61"/>
        <v>0</v>
      </c>
      <c r="L449" s="111">
        <f>'Saisie repas'!$CY$60</f>
        <v>115</v>
      </c>
      <c r="M449" s="110">
        <f t="shared" si="63"/>
        <v>0</v>
      </c>
      <c r="N449" s="111">
        <f>'Saisie repas'!EI$35</f>
        <v>0</v>
      </c>
      <c r="O449" s="111">
        <f>'Saisie repas'!EJ$35</f>
        <v>0</v>
      </c>
      <c r="P449" s="110">
        <f t="shared" si="124"/>
        <v>0</v>
      </c>
      <c r="Q449" s="111">
        <f>'Saisie repas'!$DB$60</f>
        <v>115</v>
      </c>
      <c r="R449" s="110">
        <f t="shared" si="64"/>
        <v>0</v>
      </c>
      <c r="S449" s="112">
        <f t="shared" si="128"/>
        <v>0</v>
      </c>
    </row>
    <row r="450" spans="1:19" x14ac:dyDescent="0.25">
      <c r="A450" s="106" t="str">
        <f t="shared" si="129"/>
        <v/>
      </c>
      <c r="B450" s="106" t="str">
        <f t="shared" si="120"/>
        <v/>
      </c>
      <c r="C450" s="106" t="str">
        <f t="shared" si="121"/>
        <v/>
      </c>
      <c r="D450" s="106" t="str">
        <f t="shared" si="122"/>
        <v/>
      </c>
      <c r="E450" s="106" t="str">
        <f t="shared" si="130"/>
        <v/>
      </c>
      <c r="F450" s="106" t="str">
        <f>IFERROR(VLOOKUP(20,Tableau2[],8,FALSE),"")</f>
        <v/>
      </c>
      <c r="G450" s="106" t="str">
        <f t="shared" si="131"/>
        <v/>
      </c>
      <c r="H450" s="117" t="str">
        <f>IF(F450="","",Synt_jr_compta!$A$25)</f>
        <v/>
      </c>
      <c r="I450" s="111">
        <f>'Saisie repas'!EF$38</f>
        <v>0</v>
      </c>
      <c r="J450" s="111">
        <f>'Saisie repas'!EG$38</f>
        <v>0</v>
      </c>
      <c r="K450" s="110">
        <f t="shared" si="61"/>
        <v>0</v>
      </c>
      <c r="L450" s="111">
        <f>'Saisie repas'!$CY$60</f>
        <v>115</v>
      </c>
      <c r="M450" s="110">
        <f t="shared" si="63"/>
        <v>0</v>
      </c>
      <c r="N450" s="111">
        <f>'Saisie repas'!EI$38</f>
        <v>0</v>
      </c>
      <c r="O450" s="111">
        <f>'Saisie repas'!EJ$38</f>
        <v>0</v>
      </c>
      <c r="P450" s="110">
        <f t="shared" si="124"/>
        <v>0</v>
      </c>
      <c r="Q450" s="111">
        <f>'Saisie repas'!$DB$60</f>
        <v>115</v>
      </c>
      <c r="R450" s="110">
        <f t="shared" si="64"/>
        <v>0</v>
      </c>
      <c r="S450" s="112">
        <f t="shared" si="128"/>
        <v>0</v>
      </c>
    </row>
    <row r="451" spans="1:19" x14ac:dyDescent="0.25">
      <c r="A451" s="106" t="str">
        <f t="shared" si="129"/>
        <v/>
      </c>
      <c r="B451" s="106" t="str">
        <f t="shared" si="120"/>
        <v/>
      </c>
      <c r="C451" s="106" t="str">
        <f t="shared" si="121"/>
        <v/>
      </c>
      <c r="D451" s="106" t="str">
        <f t="shared" si="122"/>
        <v/>
      </c>
      <c r="E451" s="106" t="str">
        <f t="shared" si="130"/>
        <v/>
      </c>
      <c r="F451" s="106" t="str">
        <f>IFERROR(VLOOKUP(20,Tableau2[],8,FALSE),"")</f>
        <v/>
      </c>
      <c r="G451" s="106" t="str">
        <f t="shared" si="131"/>
        <v/>
      </c>
      <c r="H451" s="117" t="str">
        <f>IF(F451="","",Synt_jr_compta!$A$27)</f>
        <v/>
      </c>
      <c r="I451" s="111">
        <f>'Saisie repas'!EF$41</f>
        <v>0</v>
      </c>
      <c r="J451" s="111">
        <f>'Saisie repas'!EG$41</f>
        <v>0</v>
      </c>
      <c r="K451" s="110">
        <f t="shared" si="61"/>
        <v>0</v>
      </c>
      <c r="L451" s="111">
        <f>'Saisie repas'!$CY$60</f>
        <v>115</v>
      </c>
      <c r="M451" s="110">
        <f t="shared" si="63"/>
        <v>0</v>
      </c>
      <c r="N451" s="111">
        <f>'Saisie repas'!EI$41</f>
        <v>0</v>
      </c>
      <c r="O451" s="111">
        <f>'Saisie repas'!EJ$41</f>
        <v>0</v>
      </c>
      <c r="P451" s="110">
        <f t="shared" si="124"/>
        <v>0</v>
      </c>
      <c r="Q451" s="111">
        <f>'Saisie repas'!$DB$60</f>
        <v>115</v>
      </c>
      <c r="R451" s="110">
        <f t="shared" si="64"/>
        <v>0</v>
      </c>
      <c r="S451" s="112">
        <f t="shared" si="128"/>
        <v>0</v>
      </c>
    </row>
    <row r="452" spans="1:19" x14ac:dyDescent="0.25">
      <c r="A452" s="106" t="str">
        <f t="shared" si="129"/>
        <v/>
      </c>
      <c r="B452" s="106" t="str">
        <f t="shared" si="120"/>
        <v/>
      </c>
      <c r="C452" s="106" t="str">
        <f t="shared" si="121"/>
        <v/>
      </c>
      <c r="D452" s="106" t="str">
        <f t="shared" si="122"/>
        <v/>
      </c>
      <c r="E452" s="106" t="str">
        <f t="shared" si="130"/>
        <v/>
      </c>
      <c r="F452" s="106" t="str">
        <f>IFERROR(VLOOKUP(20,Tableau2[],8,FALSE),"")</f>
        <v/>
      </c>
      <c r="G452" s="106" t="str">
        <f t="shared" si="131"/>
        <v/>
      </c>
      <c r="H452" s="117" t="str">
        <f>IF(F452="","",Synt_jr_compta!$A$29)</f>
        <v/>
      </c>
      <c r="I452" s="111">
        <f>'Saisie repas'!EF$44</f>
        <v>0</v>
      </c>
      <c r="J452" s="111">
        <f>'Saisie repas'!EG$44</f>
        <v>0</v>
      </c>
      <c r="K452" s="110">
        <f t="shared" si="61"/>
        <v>0</v>
      </c>
      <c r="L452" s="111">
        <f>'Saisie repas'!$CY$60</f>
        <v>115</v>
      </c>
      <c r="M452" s="110">
        <f t="shared" si="63"/>
        <v>0</v>
      </c>
      <c r="N452" s="111">
        <f>'Saisie repas'!EI$44</f>
        <v>0</v>
      </c>
      <c r="O452" s="111">
        <f>'Saisie repas'!EJ$44</f>
        <v>0</v>
      </c>
      <c r="P452" s="110">
        <f t="shared" si="124"/>
        <v>0</v>
      </c>
      <c r="Q452" s="111">
        <f>'Saisie repas'!$DB$60</f>
        <v>115</v>
      </c>
      <c r="R452" s="110">
        <f t="shared" si="64"/>
        <v>0</v>
      </c>
      <c r="S452" s="112">
        <f t="shared" si="128"/>
        <v>0</v>
      </c>
    </row>
    <row r="453" spans="1:19" x14ac:dyDescent="0.25">
      <c r="A453" s="106" t="str">
        <f t="shared" si="129"/>
        <v/>
      </c>
      <c r="B453" s="106" t="str">
        <f t="shared" si="120"/>
        <v/>
      </c>
      <c r="C453" s="106" t="str">
        <f t="shared" si="121"/>
        <v/>
      </c>
      <c r="D453" s="106" t="str">
        <f t="shared" si="122"/>
        <v/>
      </c>
      <c r="E453" s="106" t="str">
        <f t="shared" si="130"/>
        <v/>
      </c>
      <c r="F453" s="106" t="str">
        <f>IFERROR(VLOOKUP(20,Tableau2[],8,FALSE),"")</f>
        <v/>
      </c>
      <c r="G453" s="106" t="str">
        <f t="shared" si="131"/>
        <v/>
      </c>
      <c r="H453" s="117" t="str">
        <f>IF(F453="","",Synt_jr_compta!$A$31)</f>
        <v/>
      </c>
      <c r="I453" s="111">
        <f>'Saisie repas'!EF$47</f>
        <v>0</v>
      </c>
      <c r="J453" s="111">
        <f>'Saisie repas'!EG$47</f>
        <v>0</v>
      </c>
      <c r="K453" s="110">
        <f t="shared" si="61"/>
        <v>0</v>
      </c>
      <c r="L453" s="111">
        <f>'Saisie repas'!$CY$60</f>
        <v>115</v>
      </c>
      <c r="M453" s="110">
        <f t="shared" si="63"/>
        <v>0</v>
      </c>
      <c r="N453" s="111">
        <f>'Saisie repas'!EI$47</f>
        <v>0</v>
      </c>
      <c r="O453" s="111">
        <f>'Saisie repas'!EJ$47</f>
        <v>0</v>
      </c>
      <c r="P453" s="110">
        <f t="shared" si="124"/>
        <v>0</v>
      </c>
      <c r="Q453" s="111">
        <f>'Saisie repas'!$DB$60</f>
        <v>115</v>
      </c>
      <c r="R453" s="110">
        <f t="shared" si="64"/>
        <v>0</v>
      </c>
      <c r="S453" s="112">
        <f t="shared" si="128"/>
        <v>0</v>
      </c>
    </row>
    <row r="454" spans="1:19" x14ac:dyDescent="0.25">
      <c r="A454" s="106" t="str">
        <f t="shared" si="129"/>
        <v/>
      </c>
      <c r="B454" s="106" t="str">
        <f t="shared" si="120"/>
        <v/>
      </c>
      <c r="C454" s="106" t="str">
        <f t="shared" si="121"/>
        <v/>
      </c>
      <c r="D454" s="106" t="str">
        <f t="shared" si="122"/>
        <v/>
      </c>
      <c r="E454" s="106" t="str">
        <f t="shared" si="130"/>
        <v/>
      </c>
      <c r="F454" s="106" t="str">
        <f>IFERROR(VLOOKUP(20,Tableau2[],8,FALSE),"")</f>
        <v/>
      </c>
      <c r="G454" s="106" t="str">
        <f t="shared" si="131"/>
        <v/>
      </c>
      <c r="H454" s="117" t="str">
        <f>IF(F454="","",Synt_jr_compta!$A$33)</f>
        <v/>
      </c>
      <c r="I454" s="111">
        <f>'Saisie repas'!EF$50</f>
        <v>0</v>
      </c>
      <c r="J454" s="111">
        <f>'Saisie repas'!EG$50</f>
        <v>0</v>
      </c>
      <c r="K454" s="110">
        <f t="shared" si="61"/>
        <v>0</v>
      </c>
      <c r="L454" s="111">
        <f>'Saisie repas'!$CY$60</f>
        <v>115</v>
      </c>
      <c r="M454" s="110">
        <f t="shared" si="63"/>
        <v>0</v>
      </c>
      <c r="N454" s="111">
        <f>'Saisie repas'!EI$50</f>
        <v>0</v>
      </c>
      <c r="O454" s="111">
        <f>'Saisie repas'!EJ$50</f>
        <v>0</v>
      </c>
      <c r="P454" s="110">
        <f t="shared" si="124"/>
        <v>0</v>
      </c>
      <c r="Q454" s="111">
        <f>'Saisie repas'!$DB$60</f>
        <v>115</v>
      </c>
      <c r="R454" s="110">
        <f t="shared" si="64"/>
        <v>0</v>
      </c>
      <c r="S454" s="112">
        <f t="shared" si="128"/>
        <v>0</v>
      </c>
    </row>
    <row r="455" spans="1:19" x14ac:dyDescent="0.25">
      <c r="A455" s="106" t="str">
        <f t="shared" si="129"/>
        <v/>
      </c>
      <c r="B455" s="106" t="str">
        <f t="shared" si="120"/>
        <v/>
      </c>
      <c r="C455" s="106" t="str">
        <f t="shared" si="121"/>
        <v/>
      </c>
      <c r="D455" s="106" t="str">
        <f t="shared" si="122"/>
        <v/>
      </c>
      <c r="E455" s="106" t="str">
        <f t="shared" si="130"/>
        <v/>
      </c>
      <c r="F455" s="106" t="str">
        <f>IFERROR(VLOOKUP(20,Tableau2[],8,FALSE),"")</f>
        <v/>
      </c>
      <c r="G455" s="106" t="str">
        <f t="shared" si="131"/>
        <v/>
      </c>
      <c r="H455" s="117" t="str">
        <f>IF(F455="","",Synt_jr_compta!$A$35)</f>
        <v/>
      </c>
      <c r="I455" s="111">
        <f>'Saisie repas'!EF$53</f>
        <v>0</v>
      </c>
      <c r="J455" s="111">
        <f>'Saisie repas'!EG$53</f>
        <v>0</v>
      </c>
      <c r="K455" s="110">
        <f t="shared" si="61"/>
        <v>0</v>
      </c>
      <c r="L455" s="111">
        <f>'Saisie repas'!$CY$60</f>
        <v>115</v>
      </c>
      <c r="M455" s="110">
        <f t="shared" si="63"/>
        <v>0</v>
      </c>
      <c r="N455" s="111">
        <f>'Saisie repas'!EI$53</f>
        <v>0</v>
      </c>
      <c r="O455" s="111">
        <f>'Saisie repas'!EJ$53</f>
        <v>0</v>
      </c>
      <c r="P455" s="110">
        <f t="shared" si="124"/>
        <v>0</v>
      </c>
      <c r="Q455" s="111">
        <f>'Saisie repas'!$DB$60</f>
        <v>115</v>
      </c>
      <c r="R455" s="110">
        <f t="shared" si="64"/>
        <v>0</v>
      </c>
      <c r="S455" s="112">
        <f t="shared" si="128"/>
        <v>0</v>
      </c>
    </row>
    <row r="456" spans="1:19" x14ac:dyDescent="0.25">
      <c r="A456" s="106" t="str">
        <f t="shared" si="129"/>
        <v/>
      </c>
      <c r="B456" s="106" t="str">
        <f t="shared" si="120"/>
        <v/>
      </c>
      <c r="C456" s="106" t="str">
        <f t="shared" si="121"/>
        <v/>
      </c>
      <c r="D456" s="106" t="str">
        <f t="shared" si="122"/>
        <v/>
      </c>
      <c r="E456" s="106" t="str">
        <f t="shared" si="130"/>
        <v/>
      </c>
      <c r="F456" s="106" t="str">
        <f>IFERROR(VLOOKUP(20,Tableau2[],8,FALSE),"")</f>
        <v/>
      </c>
      <c r="G456" s="106" t="str">
        <f t="shared" si="131"/>
        <v/>
      </c>
      <c r="H456" s="117" t="str">
        <f>IF(F456="","",Synt_jr_compta!$A$37)</f>
        <v/>
      </c>
      <c r="I456" s="111">
        <f>'Saisie repas'!EF$56</f>
        <v>0</v>
      </c>
      <c r="J456" s="111">
        <f>'Saisie repas'!EG$56</f>
        <v>0</v>
      </c>
      <c r="K456" s="110">
        <f t="shared" si="61"/>
        <v>0</v>
      </c>
      <c r="L456" s="111">
        <f>'Saisie repas'!$CY$60</f>
        <v>115</v>
      </c>
      <c r="M456" s="110">
        <f t="shared" si="63"/>
        <v>0</v>
      </c>
      <c r="N456" s="111">
        <f>'Saisie repas'!EI$56</f>
        <v>0</v>
      </c>
      <c r="O456" s="111">
        <f>'Saisie repas'!EJ$56</f>
        <v>0</v>
      </c>
      <c r="P456" s="110">
        <f t="shared" si="124"/>
        <v>0</v>
      </c>
      <c r="Q456" s="111">
        <f>'Saisie repas'!$DB$60</f>
        <v>115</v>
      </c>
      <c r="R456" s="110">
        <f t="shared" si="64"/>
        <v>0</v>
      </c>
      <c r="S456" s="112">
        <f t="shared" si="128"/>
        <v>0</v>
      </c>
    </row>
    <row r="457" spans="1:19" x14ac:dyDescent="0.25">
      <c r="A457" s="106" t="str">
        <f t="shared" si="129"/>
        <v/>
      </c>
      <c r="B457" s="106" t="str">
        <f t="shared" si="120"/>
        <v/>
      </c>
      <c r="C457" s="106" t="str">
        <f t="shared" si="121"/>
        <v/>
      </c>
      <c r="D457" s="106" t="str">
        <f t="shared" si="122"/>
        <v/>
      </c>
      <c r="E457" s="106" t="str">
        <f t="shared" si="130"/>
        <v/>
      </c>
      <c r="F457" s="106" t="str">
        <f>IFERROR(VLOOKUP(20,Tableau2[],8,FALSE),"")</f>
        <v/>
      </c>
      <c r="G457" s="106" t="str">
        <f t="shared" si="131"/>
        <v/>
      </c>
      <c r="H457" s="117" t="str">
        <f>IF(F457="","",Synt_jr_compta!$A$39)</f>
        <v/>
      </c>
      <c r="I457" s="111">
        <f>'Saisie repas'!EF$59</f>
        <v>0</v>
      </c>
      <c r="J457" s="111">
        <f>'Saisie repas'!EG$59</f>
        <v>0</v>
      </c>
      <c r="K457" s="110">
        <f t="shared" si="61"/>
        <v>0</v>
      </c>
      <c r="L457" s="111">
        <f>'Saisie repas'!$CY$60</f>
        <v>115</v>
      </c>
      <c r="M457" s="110">
        <f t="shared" si="63"/>
        <v>0</v>
      </c>
      <c r="N457" s="111">
        <f>'Saisie repas'!EI$59</f>
        <v>0</v>
      </c>
      <c r="O457" s="111">
        <f>'Saisie repas'!EJ$59</f>
        <v>0</v>
      </c>
      <c r="P457" s="110">
        <f t="shared" si="124"/>
        <v>0</v>
      </c>
      <c r="Q457" s="111">
        <f>'Saisie repas'!$DB$60</f>
        <v>115</v>
      </c>
      <c r="R457" s="110">
        <f t="shared" si="64"/>
        <v>0</v>
      </c>
      <c r="S457" s="112">
        <f t="shared" si="128"/>
        <v>0</v>
      </c>
    </row>
    <row r="458" spans="1:19" x14ac:dyDescent="0.25">
      <c r="A458" s="106" t="str">
        <f t="shared" si="129"/>
        <v/>
      </c>
      <c r="B458" s="106" t="str">
        <f t="shared" si="120"/>
        <v/>
      </c>
      <c r="C458" s="106" t="str">
        <f t="shared" si="121"/>
        <v/>
      </c>
      <c r="D458" s="106" t="str">
        <f t="shared" si="122"/>
        <v/>
      </c>
      <c r="E458" s="106" t="str">
        <f t="shared" si="130"/>
        <v/>
      </c>
      <c r="F458" s="106" t="str">
        <f>IFERROR(VLOOKUP(20,Tableau2[],8,FALSE),"")</f>
        <v/>
      </c>
      <c r="G458" s="106" t="str">
        <f t="shared" si="131"/>
        <v/>
      </c>
      <c r="H458" s="117" t="str">
        <f>IF(F458="","",Synt_jr_compta!$A$41)</f>
        <v/>
      </c>
      <c r="I458" s="111">
        <f>'Saisie repas'!EF$62</f>
        <v>0</v>
      </c>
      <c r="J458" s="111">
        <f>'Saisie repas'!EG$62</f>
        <v>0</v>
      </c>
      <c r="K458" s="110">
        <f t="shared" si="61"/>
        <v>0</v>
      </c>
      <c r="L458" s="111">
        <f>'Saisie repas'!$CY$60</f>
        <v>115</v>
      </c>
      <c r="M458" s="110">
        <f t="shared" si="63"/>
        <v>0</v>
      </c>
      <c r="N458" s="111">
        <f>'Saisie repas'!EI$62</f>
        <v>0</v>
      </c>
      <c r="O458" s="111">
        <f>'Saisie repas'!EJ$62</f>
        <v>0</v>
      </c>
      <c r="P458" s="110">
        <f t="shared" si="124"/>
        <v>0</v>
      </c>
      <c r="Q458" s="111">
        <f>'Saisie repas'!$DB$60</f>
        <v>115</v>
      </c>
      <c r="R458" s="110">
        <f t="shared" si="64"/>
        <v>0</v>
      </c>
      <c r="S458" s="112">
        <f t="shared" si="128"/>
        <v>0</v>
      </c>
    </row>
    <row r="459" spans="1:19" x14ac:dyDescent="0.25">
      <c r="A459" s="106" t="str">
        <f t="shared" si="129"/>
        <v/>
      </c>
      <c r="B459" s="106" t="str">
        <f t="shared" si="120"/>
        <v/>
      </c>
      <c r="C459" s="106" t="str">
        <f t="shared" si="121"/>
        <v/>
      </c>
      <c r="D459" s="106" t="str">
        <f t="shared" si="122"/>
        <v/>
      </c>
      <c r="E459" s="106" t="str">
        <f t="shared" si="130"/>
        <v/>
      </c>
      <c r="F459" s="106" t="str">
        <f>IFERROR(VLOOKUP(20,Tableau2[],8,FALSE),"")</f>
        <v/>
      </c>
      <c r="G459" s="106" t="str">
        <f t="shared" si="131"/>
        <v/>
      </c>
      <c r="H459" s="117" t="str">
        <f>IF(F459="","",Synt_jr_compta!$A$43)</f>
        <v/>
      </c>
      <c r="I459" s="111">
        <f>'Saisie repas'!EF$65</f>
        <v>0</v>
      </c>
      <c r="J459" s="111">
        <f>'Saisie repas'!EG$65</f>
        <v>0</v>
      </c>
      <c r="K459" s="110">
        <f t="shared" si="61"/>
        <v>0</v>
      </c>
      <c r="L459" s="111">
        <f>'Saisie repas'!$CY$60</f>
        <v>115</v>
      </c>
      <c r="M459" s="110">
        <f t="shared" si="63"/>
        <v>0</v>
      </c>
      <c r="N459" s="111">
        <f>'Saisie repas'!EI$65</f>
        <v>0</v>
      </c>
      <c r="O459" s="111">
        <f>'Saisie repas'!EJ$65</f>
        <v>0</v>
      </c>
      <c r="P459" s="110">
        <f t="shared" si="124"/>
        <v>0</v>
      </c>
      <c r="Q459" s="111">
        <f>'Saisie repas'!$DB$60</f>
        <v>115</v>
      </c>
      <c r="R459" s="110">
        <f t="shared" si="64"/>
        <v>0</v>
      </c>
      <c r="S459" s="112">
        <f t="shared" si="128"/>
        <v>0</v>
      </c>
    </row>
    <row r="460" spans="1:19" x14ac:dyDescent="0.25">
      <c r="A460" s="106" t="str">
        <f t="shared" si="129"/>
        <v/>
      </c>
      <c r="B460" s="106" t="str">
        <f t="shared" ref="B460:B462" si="132">IF(F460="","",VLOOKUP($F460,Rechv_ecol,3,FALSE))</f>
        <v/>
      </c>
      <c r="C460" s="106" t="str">
        <f t="shared" ref="C460:C462" si="133">IF(F460="","",VLOOKUP($F460,Rechv_ecol,4,FALSE))</f>
        <v/>
      </c>
      <c r="D460" s="106" t="str">
        <f t="shared" ref="D460:D462" si="134">IF(F460="","",VLOOKUP($F460,Rechv_ecol,5,FALSE))</f>
        <v/>
      </c>
      <c r="E460" s="106" t="str">
        <f t="shared" si="130"/>
        <v/>
      </c>
      <c r="F460" s="106" t="str">
        <f>IFERROR(VLOOKUP(20,Tableau2[],8,FALSE),"")</f>
        <v/>
      </c>
      <c r="G460" s="106" t="str">
        <f t="shared" si="131"/>
        <v/>
      </c>
      <c r="H460" s="117" t="str">
        <f>IF(F460="","",Synt_jr_compta!$A$45)</f>
        <v/>
      </c>
      <c r="I460" s="111">
        <f>'Saisie repas'!EF$68</f>
        <v>0</v>
      </c>
      <c r="J460" s="111">
        <f>'Saisie repas'!EG$68</f>
        <v>0</v>
      </c>
      <c r="K460" s="110">
        <f t="shared" si="61"/>
        <v>0</v>
      </c>
      <c r="L460" s="111">
        <f>'Saisie repas'!$CY$60</f>
        <v>115</v>
      </c>
      <c r="M460" s="110">
        <f t="shared" si="63"/>
        <v>0</v>
      </c>
      <c r="N460" s="111">
        <f>'Saisie repas'!EI$68</f>
        <v>0</v>
      </c>
      <c r="O460" s="111">
        <f>'Saisie repas'!EJ$68</f>
        <v>0</v>
      </c>
      <c r="P460" s="110">
        <f t="shared" si="124"/>
        <v>0</v>
      </c>
      <c r="Q460" s="111">
        <f>'Saisie repas'!$DB$60</f>
        <v>115</v>
      </c>
      <c r="R460" s="110">
        <f t="shared" si="64"/>
        <v>0</v>
      </c>
      <c r="S460" s="112">
        <f t="shared" si="128"/>
        <v>0</v>
      </c>
    </row>
    <row r="461" spans="1:19" x14ac:dyDescent="0.25">
      <c r="A461" s="106" t="str">
        <f t="shared" si="129"/>
        <v/>
      </c>
      <c r="B461" s="106" t="str">
        <f t="shared" si="132"/>
        <v/>
      </c>
      <c r="C461" s="106" t="str">
        <f t="shared" si="133"/>
        <v/>
      </c>
      <c r="D461" s="106" t="str">
        <f t="shared" si="134"/>
        <v/>
      </c>
      <c r="E461" s="106" t="str">
        <f t="shared" si="130"/>
        <v/>
      </c>
      <c r="F461" s="106" t="str">
        <f>IFERROR(VLOOKUP(20,Tableau2[],8,FALSE),"")</f>
        <v/>
      </c>
      <c r="G461" s="106" t="str">
        <f t="shared" si="131"/>
        <v/>
      </c>
      <c r="H461" s="117" t="str">
        <f>IF(F461="","",Synt_jr_compta!$A$47)</f>
        <v/>
      </c>
      <c r="I461" s="111">
        <f>'Saisie repas'!EF$71</f>
        <v>0</v>
      </c>
      <c r="J461" s="111">
        <f>'Saisie repas'!EG$71</f>
        <v>0</v>
      </c>
      <c r="K461" s="110">
        <f t="shared" si="61"/>
        <v>0</v>
      </c>
      <c r="L461" s="111">
        <f>'Saisie repas'!$CY$60</f>
        <v>115</v>
      </c>
      <c r="M461" s="110">
        <f t="shared" si="63"/>
        <v>0</v>
      </c>
      <c r="N461" s="111">
        <f>'Saisie repas'!EI$71</f>
        <v>0</v>
      </c>
      <c r="O461" s="111">
        <f>'Saisie repas'!EJ$71</f>
        <v>0</v>
      </c>
      <c r="P461" s="110">
        <f t="shared" si="124"/>
        <v>0</v>
      </c>
      <c r="Q461" s="111">
        <f>'Saisie repas'!$DB$60</f>
        <v>115</v>
      </c>
      <c r="R461" s="110">
        <f t="shared" si="64"/>
        <v>0</v>
      </c>
      <c r="S461" s="112">
        <f t="shared" si="128"/>
        <v>0</v>
      </c>
    </row>
    <row r="462" spans="1:19" x14ac:dyDescent="0.25">
      <c r="A462" s="106" t="str">
        <f t="shared" si="129"/>
        <v/>
      </c>
      <c r="B462" s="106" t="str">
        <f t="shared" si="132"/>
        <v/>
      </c>
      <c r="C462" s="106" t="str">
        <f t="shared" si="133"/>
        <v/>
      </c>
      <c r="D462" s="106" t="str">
        <f t="shared" si="134"/>
        <v/>
      </c>
      <c r="E462" s="106" t="str">
        <f t="shared" si="130"/>
        <v/>
      </c>
      <c r="F462" s="106" t="str">
        <f>IFERROR(VLOOKUP(20,Tableau2[],8,FALSE),"")</f>
        <v/>
      </c>
      <c r="G462" s="106" t="str">
        <f t="shared" si="131"/>
        <v/>
      </c>
      <c r="H462" s="117" t="str">
        <f>IF(F462="","",Synt_jr_compta!$A$49)</f>
        <v/>
      </c>
      <c r="I462" s="111">
        <f>'Saisie repas'!EF$74</f>
        <v>0</v>
      </c>
      <c r="J462" s="111">
        <f>'Saisie repas'!EG$74</f>
        <v>0</v>
      </c>
      <c r="K462" s="110">
        <f t="shared" si="61"/>
        <v>0</v>
      </c>
      <c r="L462" s="111">
        <f>'Saisie repas'!$CY$60</f>
        <v>115</v>
      </c>
      <c r="M462" s="110">
        <f t="shared" si="63"/>
        <v>0</v>
      </c>
      <c r="N462" s="111">
        <f>'Saisie repas'!EI$74</f>
        <v>0</v>
      </c>
      <c r="O462" s="111">
        <f>'Saisie repas'!EJ$74</f>
        <v>0</v>
      </c>
      <c r="P462" s="110">
        <f t="shared" si="124"/>
        <v>0</v>
      </c>
      <c r="Q462" s="111">
        <f>'Saisie repas'!$DB$60</f>
        <v>115</v>
      </c>
      <c r="R462" s="110">
        <f t="shared" si="64"/>
        <v>0</v>
      </c>
      <c r="S462" s="112">
        <f t="shared" si="128"/>
        <v>0</v>
      </c>
    </row>
  </sheetData>
  <sheetProtection algorithmName="SHA-512" hashValue="mR3J0fs8iYCFVu9FuWFq5Ym09H4rrCQXCt8yZ3WTe8JnTXPAlkb4KIjZWKAP3dGIU266d4wr+N7L82/rYGTSoQ==" saltValue="tvJuLXD3ATqbwweL9LQnPA==" spinCount="100000" sheet="1" sort="0" autoFilter="0"/>
  <autoFilter ref="A2:S462" xr:uid="{509A9796-0A5E-49E9-83C7-4DD81BD7DEE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Liste école &amp; synthèse</vt:lpstr>
      <vt:lpstr>Saisie repas</vt:lpstr>
      <vt:lpstr>Synt_jr_compta</vt:lpstr>
      <vt:lpstr>AR-FS</vt:lpstr>
      <vt:lpstr>Rechv_ecol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KOTEDJA ANSE-FSB ANADEB</dc:creator>
  <cp:lastModifiedBy>hp</cp:lastModifiedBy>
  <dcterms:created xsi:type="dcterms:W3CDTF">2022-05-06T08:41:28Z</dcterms:created>
  <dcterms:modified xsi:type="dcterms:W3CDTF">2024-02-04T14:39:19Z</dcterms:modified>
</cp:coreProperties>
</file>