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ga\OneDrive\Escritorio\COMPLETOOOOOO\GitHub\Tablas Excel\"/>
    </mc:Choice>
  </mc:AlternateContent>
  <xr:revisionPtr revIDLastSave="0" documentId="8_{FBF9E1A2-A165-4E26-8F9A-E897BBDD0872}" xr6:coauthVersionLast="47" xr6:coauthVersionMax="47" xr10:uidLastSave="{00000000-0000-0000-0000-000000000000}"/>
  <bookViews>
    <workbookView xWindow="-108" yWindow="-108" windowWidth="23256" windowHeight="12576" xr2:uid="{99385300-D2E7-4C7D-8935-5FB7478D6A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D2" i="1" s="1"/>
  <c r="AS12" i="1"/>
  <c r="AQ12" i="1"/>
  <c r="AO12" i="1"/>
  <c r="AM12" i="1"/>
  <c r="AH12" i="1"/>
  <c r="AF12" i="1"/>
  <c r="AD12" i="1"/>
  <c r="AB12" i="1"/>
  <c r="W12" i="1"/>
  <c r="U12" i="1"/>
  <c r="S12" i="1"/>
  <c r="Q12" i="1"/>
  <c r="L12" i="1"/>
  <c r="J12" i="1"/>
  <c r="H12" i="1"/>
  <c r="AS11" i="1"/>
  <c r="AQ11" i="1"/>
  <c r="AO11" i="1"/>
  <c r="AM11" i="1"/>
  <c r="AH11" i="1"/>
  <c r="AF11" i="1"/>
  <c r="AD11" i="1"/>
  <c r="AB11" i="1"/>
  <c r="W11" i="1"/>
  <c r="U11" i="1"/>
  <c r="S11" i="1"/>
  <c r="Q11" i="1"/>
  <c r="L11" i="1"/>
  <c r="J11" i="1"/>
  <c r="H11" i="1"/>
  <c r="AS10" i="1"/>
  <c r="AQ10" i="1"/>
  <c r="AO10" i="1"/>
  <c r="AM10" i="1"/>
  <c r="AH10" i="1"/>
  <c r="AF10" i="1"/>
  <c r="AD10" i="1"/>
  <c r="AB10" i="1"/>
  <c r="W10" i="1"/>
  <c r="U10" i="1"/>
  <c r="S10" i="1"/>
  <c r="Q10" i="1"/>
  <c r="L10" i="1"/>
  <c r="J10" i="1"/>
  <c r="H10" i="1"/>
  <c r="AS9" i="1"/>
  <c r="AQ9" i="1"/>
  <c r="AO9" i="1"/>
  <c r="AM9" i="1"/>
  <c r="AH9" i="1"/>
  <c r="AF9" i="1"/>
  <c r="AD9" i="1"/>
  <c r="AB9" i="1"/>
  <c r="W9" i="1"/>
  <c r="U9" i="1"/>
  <c r="S9" i="1"/>
  <c r="Q9" i="1"/>
  <c r="L9" i="1"/>
  <c r="J9" i="1"/>
  <c r="H9" i="1"/>
  <c r="AS8" i="1"/>
  <c r="AQ8" i="1"/>
  <c r="AO8" i="1"/>
  <c r="AM8" i="1"/>
  <c r="AH8" i="1"/>
  <c r="AF8" i="1"/>
  <c r="AD8" i="1"/>
  <c r="AB8" i="1"/>
  <c r="W8" i="1"/>
  <c r="U8" i="1"/>
  <c r="S8" i="1"/>
  <c r="Q8" i="1"/>
  <c r="L8" i="1"/>
  <c r="J8" i="1"/>
  <c r="H8" i="1"/>
  <c r="AS7" i="1"/>
  <c r="AQ7" i="1"/>
  <c r="AO7" i="1"/>
  <c r="AM7" i="1"/>
  <c r="AH7" i="1"/>
  <c r="AF7" i="1"/>
  <c r="AD7" i="1"/>
  <c r="AB7" i="1"/>
  <c r="W7" i="1"/>
  <c r="U7" i="1"/>
  <c r="S7" i="1"/>
  <c r="Q7" i="1"/>
  <c r="L7" i="1"/>
  <c r="J7" i="1"/>
  <c r="H7" i="1"/>
  <c r="AS6" i="1"/>
  <c r="AQ6" i="1"/>
  <c r="AO6" i="1"/>
  <c r="AM6" i="1"/>
  <c r="AH6" i="1"/>
  <c r="AF6" i="1"/>
  <c r="AD6" i="1"/>
  <c r="AB6" i="1"/>
  <c r="W6" i="1"/>
  <c r="U6" i="1"/>
  <c r="S6" i="1"/>
  <c r="Q6" i="1"/>
  <c r="L6" i="1"/>
  <c r="J6" i="1"/>
  <c r="H6" i="1"/>
  <c r="AS5" i="1"/>
  <c r="AQ5" i="1"/>
  <c r="AO5" i="1"/>
  <c r="AM5" i="1"/>
  <c r="AH5" i="1"/>
  <c r="AF5" i="1"/>
  <c r="AD5" i="1"/>
  <c r="AB5" i="1"/>
  <c r="W5" i="1"/>
  <c r="U5" i="1"/>
  <c r="S5" i="1"/>
  <c r="Q5" i="1"/>
  <c r="L5" i="1"/>
  <c r="J5" i="1"/>
  <c r="H5" i="1"/>
  <c r="AS4" i="1"/>
  <c r="AQ4" i="1"/>
  <c r="AO4" i="1"/>
  <c r="AM4" i="1"/>
  <c r="AH4" i="1"/>
  <c r="AF4" i="1"/>
  <c r="AD4" i="1"/>
  <c r="AB4" i="1"/>
  <c r="W4" i="1"/>
  <c r="U4" i="1"/>
  <c r="S4" i="1"/>
  <c r="Q4" i="1"/>
  <c r="L4" i="1"/>
  <c r="J4" i="1"/>
  <c r="H4" i="1"/>
  <c r="AS3" i="1"/>
  <c r="AQ3" i="1"/>
  <c r="AO3" i="1"/>
  <c r="AM3" i="1"/>
  <c r="AH3" i="1"/>
  <c r="AF3" i="1"/>
  <c r="AD3" i="1"/>
  <c r="AB3" i="1"/>
  <c r="W3" i="1"/>
  <c r="U3" i="1"/>
  <c r="S3" i="1"/>
  <c r="Q3" i="1"/>
  <c r="L3" i="1"/>
  <c r="J3" i="1"/>
  <c r="H3" i="1"/>
  <c r="D3" i="1"/>
  <c r="F8" i="1"/>
  <c r="AS2" i="1"/>
  <c r="AQ2" i="1"/>
  <c r="AO2" i="1"/>
  <c r="AM2" i="1"/>
  <c r="AH2" i="1"/>
  <c r="AF2" i="1"/>
  <c r="AD2" i="1"/>
  <c r="AB2" i="1"/>
  <c r="W2" i="1"/>
  <c r="U2" i="1"/>
  <c r="S2" i="1"/>
  <c r="Q2" i="1"/>
  <c r="L2" i="1"/>
  <c r="J2" i="1"/>
  <c r="H2" i="1"/>
  <c r="F2" i="1"/>
  <c r="AD13" i="1" l="1"/>
  <c r="AD14" i="1" s="1"/>
  <c r="AS13" i="1"/>
  <c r="AS14" i="1" s="1"/>
  <c r="AM13" i="1"/>
  <c r="AM14" i="1" s="1"/>
  <c r="AO13" i="1"/>
  <c r="AO14" i="1" s="1"/>
  <c r="AQ13" i="1"/>
  <c r="AQ14" i="1" s="1"/>
  <c r="AH13" i="1"/>
  <c r="AH14" i="1" s="1"/>
  <c r="AB13" i="1"/>
  <c r="AB14" i="1" s="1"/>
  <c r="AF13" i="1"/>
  <c r="AF14" i="1" s="1"/>
  <c r="Q13" i="1"/>
  <c r="Q14" i="1" s="1"/>
  <c r="S13" i="1"/>
  <c r="S14" i="1" s="1"/>
  <c r="W13" i="1"/>
  <c r="W14" i="1" s="1"/>
  <c r="U13" i="1"/>
  <c r="U14" i="1" s="1"/>
  <c r="D9" i="1"/>
  <c r="D10" i="1"/>
  <c r="D11" i="1"/>
  <c r="D8" i="1"/>
  <c r="D7" i="1"/>
  <c r="F10" i="1"/>
  <c r="F3" i="1"/>
  <c r="F13" i="1" s="1"/>
  <c r="F14" i="1" s="1"/>
  <c r="D4" i="1"/>
  <c r="J13" i="1" s="1"/>
  <c r="J14" i="1" s="1"/>
  <c r="F11" i="1"/>
  <c r="D12" i="1"/>
  <c r="F4" i="1"/>
  <c r="D5" i="1"/>
  <c r="F12" i="1"/>
  <c r="F9" i="1"/>
  <c r="F5" i="1"/>
  <c r="D6" i="1"/>
  <c r="F6" i="1"/>
  <c r="F7" i="1"/>
  <c r="H13" i="1" l="1"/>
  <c r="H14" i="1" s="1"/>
  <c r="D13" i="1"/>
  <c r="D14" i="1" s="1"/>
  <c r="L13" i="1"/>
  <c r="L14" i="1" s="1"/>
</calcChain>
</file>

<file path=xl/sharedStrings.xml><?xml version="1.0" encoding="utf-8"?>
<sst xmlns="http://schemas.openxmlformats.org/spreadsheetml/2006/main" count="75" uniqueCount="62">
  <si>
    <t>P1'</t>
  </si>
  <si>
    <t>P1-P1'</t>
  </si>
  <si>
    <t>S1'</t>
  </si>
  <si>
    <t>S1-S1'</t>
  </si>
  <si>
    <t>PF1'</t>
  </si>
  <si>
    <t>PF1-PF1'</t>
  </si>
  <si>
    <t>Irms1'</t>
  </si>
  <si>
    <t>Irms1-Irms1'</t>
  </si>
  <si>
    <t>Vrms'</t>
  </si>
  <si>
    <t>Vrms-Vrms'</t>
  </si>
  <si>
    <t>P2'</t>
  </si>
  <si>
    <t>P2-P2'</t>
  </si>
  <si>
    <t>S2'</t>
  </si>
  <si>
    <t>S2-S2'</t>
  </si>
  <si>
    <t>PF2'</t>
  </si>
  <si>
    <t>PF2-PF2'</t>
  </si>
  <si>
    <t>Irms2'</t>
  </si>
  <si>
    <t>Irms2-Irms2'</t>
  </si>
  <si>
    <t>P3</t>
  </si>
  <si>
    <t>P3-P3'</t>
  </si>
  <si>
    <t>S3</t>
  </si>
  <si>
    <t>S3-S3'</t>
  </si>
  <si>
    <t>PF3</t>
  </si>
  <si>
    <t>PF3-PF3'</t>
  </si>
  <si>
    <t>Irms3'</t>
  </si>
  <si>
    <t>Irms-Irms3'</t>
  </si>
  <si>
    <t>P4'</t>
  </si>
  <si>
    <t>P4-P4'</t>
  </si>
  <si>
    <t>S4'</t>
  </si>
  <si>
    <t>S4-S4'</t>
  </si>
  <si>
    <t>PF4'</t>
  </si>
  <si>
    <t>PF4-PF4'</t>
  </si>
  <si>
    <t>Irms4'</t>
  </si>
  <si>
    <t>Irms4-Irms4'</t>
  </si>
  <si>
    <t xml:space="preserve">Potencia contratada 1 </t>
  </si>
  <si>
    <t>Potencia contratada 2</t>
  </si>
  <si>
    <t>Potencia contratada 3</t>
  </si>
  <si>
    <t>Potencia contratada 4</t>
  </si>
  <si>
    <t>Potencia aparente 1</t>
  </si>
  <si>
    <t>Potencia aparente 2</t>
  </si>
  <si>
    <t>Potencia aparente 3</t>
  </si>
  <si>
    <t>Potencia aparente 4</t>
  </si>
  <si>
    <t>Factor de potencia 1</t>
  </si>
  <si>
    <t>Factor de potencia 2</t>
  </si>
  <si>
    <t>Factor de potencia 3</t>
  </si>
  <si>
    <t>Factor de potencia 4</t>
  </si>
  <si>
    <t xml:space="preserve">vCalibración </t>
  </si>
  <si>
    <t>vCalibración</t>
  </si>
  <si>
    <t xml:space="preserve">iCalibración </t>
  </si>
  <si>
    <t>iCalibración</t>
  </si>
  <si>
    <t>Irms1</t>
  </si>
  <si>
    <t>Irms2</t>
  </si>
  <si>
    <t>Irms3</t>
  </si>
  <si>
    <t>Irms4</t>
  </si>
  <si>
    <t>Vrms</t>
  </si>
  <si>
    <t>Error RMSE</t>
  </si>
  <si>
    <t>Error</t>
  </si>
  <si>
    <t>Error (%)</t>
  </si>
  <si>
    <t>Caso 1</t>
  </si>
  <si>
    <t>Caso 2</t>
  </si>
  <si>
    <t>Caso 3</t>
  </si>
  <si>
    <t>Caso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</si>
</sst>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#,##0.0000"/>
    <numFmt numFmtId="167" formatCode="#,##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3" borderId="0" xfId="0" applyNumberFormat="1" applyFill="1"/>
    <xf numFmtId="166" fontId="0" fillId="0" borderId="0" xfId="0" applyNumberFormat="1"/>
    <xf numFmtId="167" fontId="0" fillId="0" borderId="0" xfId="0" applyNumberFormat="1"/>
    <xf numFmtId="167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18</xdr:row>
      <xdr:rowOff>30481</xdr:rowOff>
    </xdr:from>
    <xdr:to>
      <xdr:col>12</xdr:col>
      <xdr:colOff>381000</xdr:colOff>
      <xdr:row>34</xdr:row>
      <xdr:rowOff>119558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C4CD82-8A5F-F7C0-4053-ABA01D86E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0220" y="3322321"/>
          <a:ext cx="8831580" cy="3015157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</xdr:colOff>
      <xdr:row>18</xdr:row>
      <xdr:rowOff>30481</xdr:rowOff>
    </xdr:from>
    <xdr:to>
      <xdr:col>23</xdr:col>
      <xdr:colOff>278250</xdr:colOff>
      <xdr:row>34</xdr:row>
      <xdr:rowOff>106680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D6A161E-DB56-1679-A299-FB2B35913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26140" y="3322321"/>
          <a:ext cx="8766930" cy="3002279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15241</xdr:colOff>
      <xdr:row>18</xdr:row>
      <xdr:rowOff>7620</xdr:rowOff>
    </xdr:from>
    <xdr:to>
      <xdr:col>34</xdr:col>
      <xdr:colOff>329367</xdr:colOff>
      <xdr:row>34</xdr:row>
      <xdr:rowOff>83940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4823FE0-0150-7638-0A1B-D69322A56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322541" y="3299460"/>
          <a:ext cx="8795186" cy="3002400"/>
        </a:xfrm>
        <a:prstGeom prst="rect">
          <a:avLst/>
        </a:prstGeom>
      </xdr:spPr>
    </xdr:pic>
    <xdr:clientData/>
  </xdr:twoCellAnchor>
  <xdr:twoCellAnchor editAs="oneCell">
    <xdr:from>
      <xdr:col>35</xdr:col>
      <xdr:colOff>22860</xdr:colOff>
      <xdr:row>15</xdr:row>
      <xdr:rowOff>53340</xdr:rowOff>
    </xdr:from>
    <xdr:to>
      <xdr:col>45</xdr:col>
      <xdr:colOff>50766</xdr:colOff>
      <xdr:row>31</xdr:row>
      <xdr:rowOff>129660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B999ED9-4AB6-618C-5185-734A7AEFA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603700" y="2796540"/>
          <a:ext cx="8760426" cy="300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6F458-3FDF-4330-9C10-7E8CB2400E7D}">
  <dimension ref="A1:AS17"/>
  <sheetViews>
    <sheetView tabSelected="1" topLeftCell="Q1" workbookViewId="0">
      <selection activeCell="D14" sqref="D14"/>
    </sheetView>
  </sheetViews>
  <sheetFormatPr baseColWidth="10" defaultRowHeight="14.4" x14ac:dyDescent="0.3"/>
  <cols>
    <col min="1" max="1" width="21.77734375" customWidth="1"/>
    <col min="14" max="14" width="20.109375" customWidth="1"/>
    <col min="25" max="25" width="19.6640625" customWidth="1"/>
    <col min="36" max="36" width="23.33203125" customWidth="1"/>
  </cols>
  <sheetData>
    <row r="1" spans="1:45" x14ac:dyDescent="0.3">
      <c r="A1" t="s">
        <v>58</v>
      </c>
      <c r="C1" t="s">
        <v>0</v>
      </c>
      <c r="D1" t="s">
        <v>1</v>
      </c>
      <c r="E1" t="s">
        <v>2</v>
      </c>
      <c r="F1" s="1" t="s">
        <v>3</v>
      </c>
      <c r="G1" t="s">
        <v>4</v>
      </c>
      <c r="H1" s="1" t="s">
        <v>5</v>
      </c>
      <c r="I1" t="s">
        <v>6</v>
      </c>
      <c r="J1" s="1" t="s">
        <v>7</v>
      </c>
      <c r="K1" t="s">
        <v>8</v>
      </c>
      <c r="L1" s="1" t="s">
        <v>9</v>
      </c>
      <c r="N1" s="1" t="s">
        <v>59</v>
      </c>
      <c r="P1" t="s">
        <v>10</v>
      </c>
      <c r="Q1" t="s">
        <v>11</v>
      </c>
      <c r="R1" t="s">
        <v>12</v>
      </c>
      <c r="S1" s="1" t="s">
        <v>13</v>
      </c>
      <c r="T1" t="s">
        <v>14</v>
      </c>
      <c r="U1" s="1" t="s">
        <v>15</v>
      </c>
      <c r="V1" t="s">
        <v>16</v>
      </c>
      <c r="W1" s="1" t="s">
        <v>17</v>
      </c>
      <c r="Y1" t="s">
        <v>60</v>
      </c>
      <c r="AA1" t="s">
        <v>18</v>
      </c>
      <c r="AB1" t="s">
        <v>19</v>
      </c>
      <c r="AC1" t="s">
        <v>20</v>
      </c>
      <c r="AD1" s="1" t="s">
        <v>21</v>
      </c>
      <c r="AE1" t="s">
        <v>22</v>
      </c>
      <c r="AF1" s="1" t="s">
        <v>23</v>
      </c>
      <c r="AG1" t="s">
        <v>24</v>
      </c>
      <c r="AH1" s="1" t="s">
        <v>25</v>
      </c>
      <c r="AJ1" t="s">
        <v>61</v>
      </c>
      <c r="AL1" t="s">
        <v>26</v>
      </c>
      <c r="AM1" t="s">
        <v>27</v>
      </c>
      <c r="AN1" t="s">
        <v>28</v>
      </c>
      <c r="AO1" s="1" t="s">
        <v>29</v>
      </c>
      <c r="AP1" t="s">
        <v>30</v>
      </c>
      <c r="AQ1" s="1" t="s">
        <v>31</v>
      </c>
      <c r="AR1" t="s">
        <v>32</v>
      </c>
      <c r="AS1" s="1" t="s">
        <v>33</v>
      </c>
    </row>
    <row r="2" spans="1:45" x14ac:dyDescent="0.3">
      <c r="A2" t="s">
        <v>34</v>
      </c>
      <c r="B2">
        <f>990.9743</f>
        <v>990.97429999999997</v>
      </c>
      <c r="C2">
        <v>943.02099999999996</v>
      </c>
      <c r="D2" s="1">
        <f>B$2-C2</f>
        <v>47.953300000000013</v>
      </c>
      <c r="E2">
        <v>1126.9849999999999</v>
      </c>
      <c r="F2" s="1">
        <f>B$3-E2</f>
        <v>18.715000000000146</v>
      </c>
      <c r="G2">
        <v>0.83699999999999997</v>
      </c>
      <c r="H2" s="1">
        <f>B$4-G2</f>
        <v>2.7900000000000036E-2</v>
      </c>
      <c r="I2" s="1">
        <v>4.9029999999999996</v>
      </c>
      <c r="J2" s="1">
        <f>B$7-I2</f>
        <v>9.0800000000000658E-2</v>
      </c>
      <c r="K2">
        <v>229.851</v>
      </c>
      <c r="L2" s="7">
        <f>B$8-K2</f>
        <v>-0.42390000000000327</v>
      </c>
      <c r="N2" t="s">
        <v>35</v>
      </c>
      <c r="O2">
        <v>1981.9</v>
      </c>
      <c r="P2">
        <v>1895.4159999999999</v>
      </c>
      <c r="Q2">
        <f>O$2-P2</f>
        <v>86.484000000000151</v>
      </c>
      <c r="R2">
        <v>2285.1959999999999</v>
      </c>
      <c r="S2">
        <f>O$3-R2</f>
        <v>6.2040000000001783</v>
      </c>
      <c r="T2">
        <v>0.82899999999999996</v>
      </c>
      <c r="U2">
        <f>O$4-T2</f>
        <v>3.5900000000000043E-2</v>
      </c>
      <c r="V2">
        <v>9.9429999999999996</v>
      </c>
      <c r="W2">
        <f>O$7-V2</f>
        <v>4.4600000000000861E-2</v>
      </c>
      <c r="Y2" t="s">
        <v>36</v>
      </c>
      <c r="Z2">
        <v>2972.9</v>
      </c>
      <c r="AA2">
        <v>2856.4189999999999</v>
      </c>
      <c r="AB2">
        <f>Z$2-AA2</f>
        <v>116.48100000000022</v>
      </c>
      <c r="AC2">
        <v>3438.2649999999999</v>
      </c>
      <c r="AD2">
        <f>Z$3-AC2</f>
        <v>-1.1649999999999636</v>
      </c>
      <c r="AE2">
        <v>0.83099999999999996</v>
      </c>
      <c r="AF2">
        <f>Z$4-AE2</f>
        <v>3.3900000000000041E-2</v>
      </c>
      <c r="AG2">
        <v>14.959</v>
      </c>
      <c r="AH2">
        <f>Z$7-AG2</f>
        <v>2.2299999999999542E-2</v>
      </c>
      <c r="AJ2" t="s">
        <v>37</v>
      </c>
      <c r="AK2">
        <v>3171.1</v>
      </c>
      <c r="AL2">
        <v>3045.029</v>
      </c>
      <c r="AM2">
        <f>AK$2-AL2</f>
        <v>126.07099999999991</v>
      </c>
      <c r="AN2">
        <v>3661.3420000000001</v>
      </c>
      <c r="AO2">
        <f>AK$3-AN2</f>
        <v>4.9580000000000837</v>
      </c>
      <c r="AP2">
        <v>0.83199999999999996</v>
      </c>
      <c r="AQ2">
        <f>AK$4-AP2</f>
        <v>3.290000000000004E-2</v>
      </c>
      <c r="AR2">
        <v>15.914999999999999</v>
      </c>
      <c r="AS2">
        <f>AK$7-AR2</f>
        <v>6.5100000000001046E-2</v>
      </c>
    </row>
    <row r="3" spans="1:45" x14ac:dyDescent="0.3">
      <c r="A3" t="s">
        <v>38</v>
      </c>
      <c r="B3">
        <v>1145.7</v>
      </c>
      <c r="C3">
        <v>943.78700000000003</v>
      </c>
      <c r="D3" s="1">
        <f>B$2-C3</f>
        <v>47.187299999999937</v>
      </c>
      <c r="E3">
        <v>1128.3530000000001</v>
      </c>
      <c r="F3" s="1">
        <f t="shared" ref="F3:F12" si="0">B$3-E3</f>
        <v>17.34699999999998</v>
      </c>
      <c r="G3">
        <v>0.83599999999999997</v>
      </c>
      <c r="H3" s="1">
        <f t="shared" ref="H3:H12" si="1">B$4-G3</f>
        <v>2.8900000000000037E-2</v>
      </c>
      <c r="I3" s="1">
        <v>4.907</v>
      </c>
      <c r="J3" s="1">
        <f t="shared" ref="J3:J12" si="2">B$7-I3</f>
        <v>8.680000000000021E-2</v>
      </c>
      <c r="K3">
        <v>229.929</v>
      </c>
      <c r="L3" s="7">
        <f t="shared" ref="L3:L12" si="3">B$8-K3</f>
        <v>-0.50190000000000623</v>
      </c>
      <c r="N3" t="s">
        <v>39</v>
      </c>
      <c r="O3">
        <v>2291.4</v>
      </c>
      <c r="P3">
        <v>1891.982</v>
      </c>
      <c r="Q3">
        <f t="shared" ref="Q3:Q12" si="4">O$2-P3</f>
        <v>89.91800000000012</v>
      </c>
      <c r="R3">
        <v>2278.4160000000002</v>
      </c>
      <c r="S3">
        <f t="shared" ref="S3:S12" si="5">O$3-R3</f>
        <v>12.983999999999924</v>
      </c>
      <c r="T3">
        <v>0.83</v>
      </c>
      <c r="U3">
        <f t="shared" ref="U3:U12" si="6">O$4-T3</f>
        <v>3.4900000000000042E-2</v>
      </c>
      <c r="V3">
        <v>9.9109999999999996</v>
      </c>
      <c r="W3">
        <f t="shared" ref="W3:W12" si="7">O$7-V3</f>
        <v>7.660000000000089E-2</v>
      </c>
      <c r="Y3" t="s">
        <v>40</v>
      </c>
      <c r="Z3">
        <v>3437.1</v>
      </c>
      <c r="AA3">
        <v>2854.8989999999999</v>
      </c>
      <c r="AB3">
        <f t="shared" ref="AB3:AB12" si="8">Z$2-AA3</f>
        <v>118.0010000000002</v>
      </c>
      <c r="AC3">
        <v>3434.027</v>
      </c>
      <c r="AD3">
        <f t="shared" ref="AD3:AD12" si="9">Z$3-AC3</f>
        <v>3.0729999999998654</v>
      </c>
      <c r="AE3">
        <v>0.83099999999999996</v>
      </c>
      <c r="AF3">
        <f t="shared" ref="AF3:AF12" si="10">Z$4-AE3</f>
        <v>3.3900000000000041E-2</v>
      </c>
      <c r="AG3">
        <v>14.936</v>
      </c>
      <c r="AH3">
        <f t="shared" ref="AH3:AH12" si="11">Z$7-AG3</f>
        <v>4.529999999999923E-2</v>
      </c>
      <c r="AJ3" t="s">
        <v>41</v>
      </c>
      <c r="AK3">
        <v>3666.3</v>
      </c>
      <c r="AL3">
        <v>3046.6419999999998</v>
      </c>
      <c r="AM3">
        <f t="shared" ref="AM3:AM12" si="12">AK$2-AL3</f>
        <v>124.45800000000008</v>
      </c>
      <c r="AN3">
        <v>3663.3609999999999</v>
      </c>
      <c r="AO3">
        <f t="shared" ref="AO3:AO12" si="13">AK$3-AN3</f>
        <v>2.9390000000003056</v>
      </c>
      <c r="AP3">
        <v>0.83199999999999996</v>
      </c>
      <c r="AQ3">
        <f t="shared" ref="AQ3:AQ12" si="14">AK$4-AP3</f>
        <v>3.290000000000004E-2</v>
      </c>
      <c r="AR3">
        <v>15.914999999999999</v>
      </c>
      <c r="AS3">
        <f t="shared" ref="AS3:AS12" si="15">AK$7-AR3</f>
        <v>6.5100000000001046E-2</v>
      </c>
    </row>
    <row r="4" spans="1:45" x14ac:dyDescent="0.3">
      <c r="A4" t="s">
        <v>42</v>
      </c>
      <c r="B4">
        <v>0.8649</v>
      </c>
      <c r="C4">
        <v>943.47500000000002</v>
      </c>
      <c r="D4" s="1">
        <f>B$2-C4</f>
        <v>47.499299999999948</v>
      </c>
      <c r="E4">
        <v>1129.4570000000001</v>
      </c>
      <c r="F4" s="1">
        <f t="shared" si="0"/>
        <v>16.242999999999938</v>
      </c>
      <c r="G4">
        <v>0.83499999999999996</v>
      </c>
      <c r="H4" s="1">
        <f t="shared" si="1"/>
        <v>2.9900000000000038E-2</v>
      </c>
      <c r="I4" s="1">
        <v>4.9119999999999999</v>
      </c>
      <c r="J4" s="1">
        <f t="shared" si="2"/>
        <v>8.1800000000000317E-2</v>
      </c>
      <c r="K4">
        <v>229.93</v>
      </c>
      <c r="L4" s="7">
        <f t="shared" si="3"/>
        <v>-0.502900000000011</v>
      </c>
      <c r="N4" t="s">
        <v>43</v>
      </c>
      <c r="O4">
        <v>0.8649</v>
      </c>
      <c r="P4">
        <v>1895.451</v>
      </c>
      <c r="Q4">
        <f t="shared" si="4"/>
        <v>86.449000000000069</v>
      </c>
      <c r="R4">
        <v>2283.5329999999999</v>
      </c>
      <c r="S4">
        <f t="shared" si="5"/>
        <v>7.8670000000001892</v>
      </c>
      <c r="T4">
        <v>0.83</v>
      </c>
      <c r="U4">
        <f t="shared" si="6"/>
        <v>3.4900000000000042E-2</v>
      </c>
      <c r="V4">
        <v>9.9280000000000008</v>
      </c>
      <c r="W4">
        <f t="shared" si="7"/>
        <v>5.9599999999999653E-2</v>
      </c>
      <c r="Y4" t="s">
        <v>44</v>
      </c>
      <c r="Z4">
        <v>0.8649</v>
      </c>
      <c r="AA4">
        <v>2857.5990000000002</v>
      </c>
      <c r="AB4">
        <f t="shared" si="8"/>
        <v>115.30099999999993</v>
      </c>
      <c r="AC4">
        <v>3440.7469999999998</v>
      </c>
      <c r="AD4">
        <f t="shared" si="9"/>
        <v>-3.6469999999999345</v>
      </c>
      <c r="AE4">
        <v>0.83099999999999996</v>
      </c>
      <c r="AF4">
        <f t="shared" si="10"/>
        <v>3.3900000000000041E-2</v>
      </c>
      <c r="AG4">
        <v>14.96</v>
      </c>
      <c r="AH4">
        <f t="shared" si="11"/>
        <v>2.129999999999832E-2</v>
      </c>
      <c r="AJ4" t="s">
        <v>45</v>
      </c>
      <c r="AK4">
        <v>0.8649</v>
      </c>
      <c r="AL4">
        <v>3056.739</v>
      </c>
      <c r="AM4">
        <f t="shared" si="12"/>
        <v>114.36099999999988</v>
      </c>
      <c r="AN4">
        <v>3679.5610000000001</v>
      </c>
      <c r="AO4">
        <f t="shared" si="13"/>
        <v>-13.260999999999967</v>
      </c>
      <c r="AP4">
        <v>0.83099999999999996</v>
      </c>
      <c r="AQ4">
        <f t="shared" si="14"/>
        <v>3.3900000000000041E-2</v>
      </c>
      <c r="AR4">
        <v>15.986000000000001</v>
      </c>
      <c r="AS4">
        <f t="shared" si="15"/>
        <v>-5.9000000000004604E-3</v>
      </c>
    </row>
    <row r="5" spans="1:45" x14ac:dyDescent="0.3">
      <c r="A5" t="s">
        <v>46</v>
      </c>
      <c r="B5" s="2">
        <v>204</v>
      </c>
      <c r="C5">
        <v>941.89599999999996</v>
      </c>
      <c r="D5" s="1">
        <f>B$2-C5</f>
        <v>49.078300000000013</v>
      </c>
      <c r="E5">
        <v>1126.4770000000001</v>
      </c>
      <c r="F5" s="1">
        <f t="shared" si="0"/>
        <v>19.222999999999956</v>
      </c>
      <c r="G5">
        <v>0.83599999999999997</v>
      </c>
      <c r="H5" s="1">
        <f t="shared" si="1"/>
        <v>2.8900000000000037E-2</v>
      </c>
      <c r="I5" s="1">
        <v>4.9059999999999997</v>
      </c>
      <c r="J5" s="1">
        <f t="shared" si="2"/>
        <v>8.7800000000000544E-2</v>
      </c>
      <c r="K5">
        <v>229.59800000000001</v>
      </c>
      <c r="L5" s="7">
        <f t="shared" si="3"/>
        <v>-0.17090000000001737</v>
      </c>
      <c r="N5" t="s">
        <v>46</v>
      </c>
      <c r="O5">
        <v>204</v>
      </c>
      <c r="P5">
        <v>1895.827</v>
      </c>
      <c r="Q5">
        <f t="shared" si="4"/>
        <v>86.073000000000093</v>
      </c>
      <c r="R5">
        <v>2283.4490000000001</v>
      </c>
      <c r="S5">
        <f t="shared" si="5"/>
        <v>7.9510000000000218</v>
      </c>
      <c r="T5">
        <v>0.83</v>
      </c>
      <c r="U5">
        <f t="shared" si="6"/>
        <v>3.4900000000000042E-2</v>
      </c>
      <c r="V5">
        <v>9.9329999999999998</v>
      </c>
      <c r="W5">
        <f t="shared" si="7"/>
        <v>5.4600000000000648E-2</v>
      </c>
      <c r="Y5" t="s">
        <v>46</v>
      </c>
      <c r="Z5">
        <v>204</v>
      </c>
      <c r="AA5">
        <v>2852.7440000000001</v>
      </c>
      <c r="AB5">
        <f t="shared" si="8"/>
        <v>120.15599999999995</v>
      </c>
      <c r="AC5">
        <v>3434.366</v>
      </c>
      <c r="AD5">
        <f t="shared" si="9"/>
        <v>2.7339999999999236</v>
      </c>
      <c r="AE5">
        <v>0.83099999999999996</v>
      </c>
      <c r="AF5">
        <f t="shared" si="10"/>
        <v>3.3900000000000041E-2</v>
      </c>
      <c r="AG5">
        <v>14.936999999999999</v>
      </c>
      <c r="AH5">
        <f t="shared" si="11"/>
        <v>4.4299999999999784E-2</v>
      </c>
      <c r="AJ5" t="s">
        <v>47</v>
      </c>
      <c r="AK5">
        <v>204</v>
      </c>
      <c r="AL5">
        <v>3058.4</v>
      </c>
      <c r="AM5">
        <f t="shared" si="12"/>
        <v>112.69999999999982</v>
      </c>
      <c r="AN5">
        <v>3681.0549999999998</v>
      </c>
      <c r="AO5">
        <f t="shared" si="13"/>
        <v>-14.754999999999654</v>
      </c>
      <c r="AP5">
        <v>0.83099999999999996</v>
      </c>
      <c r="AQ5">
        <f t="shared" si="14"/>
        <v>3.3900000000000041E-2</v>
      </c>
      <c r="AR5">
        <v>15.996</v>
      </c>
      <c r="AS5">
        <f t="shared" si="15"/>
        <v>-1.5900000000000247E-2</v>
      </c>
    </row>
    <row r="6" spans="1:45" x14ac:dyDescent="0.3">
      <c r="A6" t="s">
        <v>48</v>
      </c>
      <c r="B6" s="2">
        <v>4.7</v>
      </c>
      <c r="C6">
        <v>943.7</v>
      </c>
      <c r="D6" s="1">
        <f t="shared" ref="D6:D12" si="16">B$2-C6</f>
        <v>47.274299999999926</v>
      </c>
      <c r="E6">
        <v>1126.777</v>
      </c>
      <c r="F6" s="1">
        <f t="shared" si="0"/>
        <v>18.923000000000002</v>
      </c>
      <c r="G6">
        <v>0.83799999999999997</v>
      </c>
      <c r="H6" s="1">
        <f t="shared" si="1"/>
        <v>2.6900000000000035E-2</v>
      </c>
      <c r="I6" s="1">
        <v>4.9029999999999996</v>
      </c>
      <c r="J6" s="1">
        <f t="shared" si="2"/>
        <v>9.0800000000000658E-2</v>
      </c>
      <c r="K6">
        <v>229.803</v>
      </c>
      <c r="L6" s="7">
        <f t="shared" si="3"/>
        <v>-0.37590000000000146</v>
      </c>
      <c r="N6" t="s">
        <v>48</v>
      </c>
      <c r="O6">
        <v>9.4</v>
      </c>
      <c r="P6">
        <v>1897.0630000000001</v>
      </c>
      <c r="Q6">
        <f t="shared" si="4"/>
        <v>84.836999999999989</v>
      </c>
      <c r="R6">
        <v>2286.2739999999999</v>
      </c>
      <c r="S6">
        <f t="shared" si="5"/>
        <v>5.1260000000002037</v>
      </c>
      <c r="T6">
        <v>0.83</v>
      </c>
      <c r="U6">
        <f t="shared" si="6"/>
        <v>3.4900000000000042E-2</v>
      </c>
      <c r="V6">
        <v>9.9420000000000002</v>
      </c>
      <c r="W6">
        <f t="shared" si="7"/>
        <v>4.5600000000000307E-2</v>
      </c>
      <c r="Y6" t="s">
        <v>48</v>
      </c>
      <c r="Z6">
        <v>14.1</v>
      </c>
      <c r="AA6">
        <v>2859.7049999999999</v>
      </c>
      <c r="AB6">
        <f t="shared" si="8"/>
        <v>113.19500000000016</v>
      </c>
      <c r="AC6">
        <v>3442.373</v>
      </c>
      <c r="AD6">
        <f t="shared" si="9"/>
        <v>-5.2730000000001382</v>
      </c>
      <c r="AE6">
        <v>0.83099999999999996</v>
      </c>
      <c r="AF6">
        <f t="shared" si="10"/>
        <v>3.3900000000000041E-2</v>
      </c>
      <c r="AG6">
        <v>14.955</v>
      </c>
      <c r="AH6">
        <f t="shared" si="11"/>
        <v>2.6299999999999102E-2</v>
      </c>
      <c r="AJ6" t="s">
        <v>49</v>
      </c>
      <c r="AK6">
        <v>15.1</v>
      </c>
      <c r="AL6">
        <v>3060.625</v>
      </c>
      <c r="AM6">
        <f t="shared" si="12"/>
        <v>110.47499999999991</v>
      </c>
      <c r="AN6">
        <v>3681.761</v>
      </c>
      <c r="AO6">
        <f t="shared" si="13"/>
        <v>-15.460999999999785</v>
      </c>
      <c r="AP6">
        <v>0.83099999999999996</v>
      </c>
      <c r="AQ6">
        <f t="shared" si="14"/>
        <v>3.3900000000000041E-2</v>
      </c>
      <c r="AR6">
        <v>15.993</v>
      </c>
      <c r="AS6">
        <f t="shared" si="15"/>
        <v>-1.2900000000000134E-2</v>
      </c>
    </row>
    <row r="7" spans="1:45" x14ac:dyDescent="0.3">
      <c r="A7" t="s">
        <v>50</v>
      </c>
      <c r="B7">
        <v>4.9938000000000002</v>
      </c>
      <c r="C7">
        <v>942.66</v>
      </c>
      <c r="D7" s="1">
        <f t="shared" si="16"/>
        <v>48.314300000000003</v>
      </c>
      <c r="E7">
        <v>1125.2429999999999</v>
      </c>
      <c r="F7" s="1">
        <f t="shared" si="0"/>
        <v>20.457000000000107</v>
      </c>
      <c r="G7">
        <v>0.83799999999999997</v>
      </c>
      <c r="H7" s="1">
        <f t="shared" si="1"/>
        <v>2.6900000000000035E-2</v>
      </c>
      <c r="I7" s="1">
        <v>4.9000000000000004</v>
      </c>
      <c r="J7" s="1">
        <f t="shared" si="2"/>
        <v>9.3799999999999883E-2</v>
      </c>
      <c r="K7">
        <v>229.655</v>
      </c>
      <c r="L7" s="7">
        <f t="shared" si="3"/>
        <v>-0.22790000000000532</v>
      </c>
      <c r="N7" t="s">
        <v>51</v>
      </c>
      <c r="O7">
        <v>9.9876000000000005</v>
      </c>
      <c r="P7">
        <v>1898.067</v>
      </c>
      <c r="Q7">
        <f t="shared" si="4"/>
        <v>83.833000000000084</v>
      </c>
      <c r="R7">
        <v>2287.1909999999998</v>
      </c>
      <c r="S7">
        <f t="shared" si="5"/>
        <v>4.2090000000002874</v>
      </c>
      <c r="T7">
        <v>0.83</v>
      </c>
      <c r="U7">
        <f t="shared" si="6"/>
        <v>3.4900000000000042E-2</v>
      </c>
      <c r="V7">
        <v>9.9499999999999993</v>
      </c>
      <c r="W7">
        <f t="shared" si="7"/>
        <v>3.7600000000001188E-2</v>
      </c>
      <c r="Y7" t="s">
        <v>52</v>
      </c>
      <c r="Z7">
        <v>14.981299999999999</v>
      </c>
      <c r="AA7">
        <v>2856.1480000000001</v>
      </c>
      <c r="AB7">
        <f t="shared" si="8"/>
        <v>116.75199999999995</v>
      </c>
      <c r="AC7">
        <v>3437.7460000000001</v>
      </c>
      <c r="AD7">
        <f t="shared" si="9"/>
        <v>-0.64600000000018554</v>
      </c>
      <c r="AE7">
        <v>0.83099999999999996</v>
      </c>
      <c r="AF7">
        <f t="shared" si="10"/>
        <v>3.3900000000000041E-2</v>
      </c>
      <c r="AG7">
        <v>14.941000000000001</v>
      </c>
      <c r="AH7">
        <f t="shared" si="11"/>
        <v>4.0299999999998448E-2</v>
      </c>
      <c r="AJ7" t="s">
        <v>53</v>
      </c>
      <c r="AK7">
        <v>15.9801</v>
      </c>
      <c r="AL7">
        <v>3052.3150000000001</v>
      </c>
      <c r="AM7">
        <f t="shared" si="12"/>
        <v>118.78499999999985</v>
      </c>
      <c r="AN7">
        <v>3676.2750000000001</v>
      </c>
      <c r="AO7">
        <f t="shared" si="13"/>
        <v>-9.9749999999999091</v>
      </c>
      <c r="AP7">
        <v>0.83099999999999996</v>
      </c>
      <c r="AQ7">
        <f t="shared" si="14"/>
        <v>3.3900000000000041E-2</v>
      </c>
      <c r="AR7">
        <v>15.993</v>
      </c>
      <c r="AS7">
        <f t="shared" si="15"/>
        <v>-1.2900000000000134E-2</v>
      </c>
    </row>
    <row r="8" spans="1:45" x14ac:dyDescent="0.3">
      <c r="A8" t="s">
        <v>54</v>
      </c>
      <c r="B8" s="6">
        <v>229.4271</v>
      </c>
      <c r="C8">
        <v>942.97400000000005</v>
      </c>
      <c r="D8" s="1">
        <f t="shared" si="16"/>
        <v>48.000299999999925</v>
      </c>
      <c r="E8">
        <v>1125.518</v>
      </c>
      <c r="F8" s="1">
        <f t="shared" si="0"/>
        <v>20.182000000000016</v>
      </c>
      <c r="G8">
        <v>0.83799999999999997</v>
      </c>
      <c r="H8" s="1">
        <f t="shared" si="1"/>
        <v>2.6900000000000035E-2</v>
      </c>
      <c r="I8" s="1">
        <v>4.9009999999999998</v>
      </c>
      <c r="J8" s="1">
        <f t="shared" si="2"/>
        <v>9.2800000000000438E-2</v>
      </c>
      <c r="K8">
        <v>229.62799999999999</v>
      </c>
      <c r="L8" s="7">
        <f t="shared" si="3"/>
        <v>-0.20089999999999009</v>
      </c>
      <c r="P8">
        <v>1899.9639999999999</v>
      </c>
      <c r="Q8">
        <f t="shared" si="4"/>
        <v>81.936000000000149</v>
      </c>
      <c r="R8">
        <v>2289.027</v>
      </c>
      <c r="S8">
        <f t="shared" si="5"/>
        <v>2.3730000000000473</v>
      </c>
      <c r="T8">
        <v>0.83</v>
      </c>
      <c r="U8">
        <f t="shared" si="6"/>
        <v>3.4900000000000042E-2</v>
      </c>
      <c r="V8">
        <v>9.9499999999999993</v>
      </c>
      <c r="W8">
        <f t="shared" si="7"/>
        <v>3.7600000000001188E-2</v>
      </c>
      <c r="AA8">
        <v>2858.424</v>
      </c>
      <c r="AB8">
        <f t="shared" si="8"/>
        <v>114.47600000000011</v>
      </c>
      <c r="AC8">
        <v>3439.3850000000002</v>
      </c>
      <c r="AD8">
        <f t="shared" si="9"/>
        <v>-2.2850000000003092</v>
      </c>
      <c r="AE8">
        <v>0.83099999999999996</v>
      </c>
      <c r="AF8">
        <f t="shared" si="10"/>
        <v>3.3900000000000041E-2</v>
      </c>
      <c r="AG8">
        <v>14.954000000000001</v>
      </c>
      <c r="AH8">
        <f t="shared" si="11"/>
        <v>2.7299999999998548E-2</v>
      </c>
      <c r="AL8">
        <v>3057.4369999999999</v>
      </c>
      <c r="AM8">
        <f t="shared" si="12"/>
        <v>113.66300000000001</v>
      </c>
      <c r="AN8">
        <v>3680.1790000000001</v>
      </c>
      <c r="AO8">
        <f t="shared" si="13"/>
        <v>-13.878999999999905</v>
      </c>
      <c r="AP8">
        <v>0.83099999999999996</v>
      </c>
      <c r="AQ8">
        <f t="shared" si="14"/>
        <v>3.3900000000000041E-2</v>
      </c>
      <c r="AR8">
        <v>15.964</v>
      </c>
      <c r="AS8">
        <f t="shared" si="15"/>
        <v>1.6099999999999781E-2</v>
      </c>
    </row>
    <row r="9" spans="1:45" x14ac:dyDescent="0.3">
      <c r="C9">
        <v>944.38900000000001</v>
      </c>
      <c r="D9" s="1">
        <f t="shared" si="16"/>
        <v>46.585299999999961</v>
      </c>
      <c r="E9">
        <v>1128.2760000000001</v>
      </c>
      <c r="F9" s="1">
        <f t="shared" si="0"/>
        <v>17.423999999999978</v>
      </c>
      <c r="G9">
        <v>0.83699999999999997</v>
      </c>
      <c r="H9" s="1">
        <f t="shared" si="1"/>
        <v>2.7900000000000036E-2</v>
      </c>
      <c r="I9" s="1">
        <v>4.9029999999999996</v>
      </c>
      <c r="J9" s="1">
        <f t="shared" si="2"/>
        <v>9.0800000000000658E-2</v>
      </c>
      <c r="K9">
        <v>229.84100000000001</v>
      </c>
      <c r="L9" s="7">
        <f t="shared" si="3"/>
        <v>-0.41390000000001237</v>
      </c>
      <c r="P9">
        <v>1899.48</v>
      </c>
      <c r="Q9">
        <f t="shared" si="4"/>
        <v>82.420000000000073</v>
      </c>
      <c r="R9">
        <v>2284.9279999999999</v>
      </c>
      <c r="S9">
        <f t="shared" si="5"/>
        <v>6.4720000000002074</v>
      </c>
      <c r="T9">
        <v>0.83099999999999996</v>
      </c>
      <c r="U9">
        <f t="shared" si="6"/>
        <v>3.3900000000000041E-2</v>
      </c>
      <c r="V9">
        <v>9.9390000000000001</v>
      </c>
      <c r="W9">
        <f t="shared" si="7"/>
        <v>4.8600000000000421E-2</v>
      </c>
      <c r="AA9">
        <v>2863.1709999999998</v>
      </c>
      <c r="AB9">
        <f t="shared" si="8"/>
        <v>109.72900000000027</v>
      </c>
      <c r="AC9">
        <v>3447.5729999999999</v>
      </c>
      <c r="AD9">
        <f t="shared" si="9"/>
        <v>-10.472999999999956</v>
      </c>
      <c r="AE9">
        <v>0.83</v>
      </c>
      <c r="AF9">
        <f t="shared" si="10"/>
        <v>3.4900000000000042E-2</v>
      </c>
      <c r="AG9">
        <v>14.993</v>
      </c>
      <c r="AH9">
        <f t="shared" si="11"/>
        <v>-1.1700000000001154E-2</v>
      </c>
      <c r="AL9">
        <v>3061.674</v>
      </c>
      <c r="AM9">
        <f t="shared" si="12"/>
        <v>109.42599999999993</v>
      </c>
      <c r="AN9">
        <v>3685.5610000000001</v>
      </c>
      <c r="AO9">
        <f t="shared" si="13"/>
        <v>-19.260999999999967</v>
      </c>
      <c r="AP9">
        <v>0.83099999999999996</v>
      </c>
      <c r="AQ9">
        <f t="shared" si="14"/>
        <v>3.3900000000000041E-2</v>
      </c>
      <c r="AR9">
        <v>16</v>
      </c>
      <c r="AS9">
        <f t="shared" si="15"/>
        <v>-1.9899999999999807E-2</v>
      </c>
    </row>
    <row r="10" spans="1:45" x14ac:dyDescent="0.3">
      <c r="C10">
        <v>941.61400000000003</v>
      </c>
      <c r="D10" s="1">
        <f t="shared" si="16"/>
        <v>49.360299999999938</v>
      </c>
      <c r="E10">
        <v>1131.8309999999999</v>
      </c>
      <c r="F10" s="1">
        <f t="shared" si="0"/>
        <v>13.869000000000142</v>
      </c>
      <c r="G10">
        <v>0.83199999999999996</v>
      </c>
      <c r="H10" s="1">
        <f t="shared" si="1"/>
        <v>3.290000000000004E-2</v>
      </c>
      <c r="I10" s="1">
        <v>4.9290000000000003</v>
      </c>
      <c r="J10" s="1">
        <f t="shared" si="2"/>
        <v>6.4799999999999969E-2</v>
      </c>
      <c r="K10">
        <v>229.60499999999999</v>
      </c>
      <c r="L10" s="7">
        <f t="shared" si="3"/>
        <v>-0.17789999999999395</v>
      </c>
      <c r="P10">
        <v>1898.6659999999999</v>
      </c>
      <c r="Q10">
        <f t="shared" si="4"/>
        <v>83.234000000000151</v>
      </c>
      <c r="R10">
        <v>2285.7460000000001</v>
      </c>
      <c r="S10">
        <f t="shared" si="5"/>
        <v>5.6539999999999964</v>
      </c>
      <c r="T10">
        <v>0.83099999999999996</v>
      </c>
      <c r="U10">
        <f t="shared" si="6"/>
        <v>3.3900000000000041E-2</v>
      </c>
      <c r="V10">
        <v>9.9429999999999996</v>
      </c>
      <c r="W10">
        <f t="shared" si="7"/>
        <v>4.4600000000000861E-2</v>
      </c>
      <c r="AA10">
        <v>2865.134</v>
      </c>
      <c r="AB10">
        <f t="shared" si="8"/>
        <v>107.76600000000008</v>
      </c>
      <c r="AC10">
        <v>3447.8609999999999</v>
      </c>
      <c r="AD10">
        <f t="shared" si="9"/>
        <v>-10.760999999999967</v>
      </c>
      <c r="AE10">
        <v>0.83099999999999996</v>
      </c>
      <c r="AF10">
        <f t="shared" si="10"/>
        <v>3.3900000000000041E-2</v>
      </c>
      <c r="AG10">
        <v>15</v>
      </c>
      <c r="AH10">
        <f t="shared" si="11"/>
        <v>-1.8700000000000827E-2</v>
      </c>
      <c r="AL10">
        <v>3061.2240000000002</v>
      </c>
      <c r="AM10">
        <f t="shared" si="12"/>
        <v>109.87599999999975</v>
      </c>
      <c r="AN10">
        <v>3685.5990000000002</v>
      </c>
      <c r="AO10">
        <f t="shared" si="13"/>
        <v>-19.298999999999978</v>
      </c>
      <c r="AP10">
        <v>0.83099999999999996</v>
      </c>
      <c r="AQ10">
        <f t="shared" si="14"/>
        <v>3.3900000000000041E-2</v>
      </c>
      <c r="AR10">
        <v>16.024999999999999</v>
      </c>
      <c r="AS10">
        <f t="shared" si="15"/>
        <v>-4.4899999999998386E-2</v>
      </c>
    </row>
    <row r="11" spans="1:45" x14ac:dyDescent="0.3">
      <c r="C11">
        <v>944.06</v>
      </c>
      <c r="D11" s="1">
        <f t="shared" si="16"/>
        <v>46.914300000000026</v>
      </c>
      <c r="E11">
        <v>1134.414</v>
      </c>
      <c r="F11" s="1">
        <f t="shared" si="0"/>
        <v>11.286000000000058</v>
      </c>
      <c r="G11">
        <v>0.83199999999999996</v>
      </c>
      <c r="H11" s="1">
        <f t="shared" si="1"/>
        <v>3.290000000000004E-2</v>
      </c>
      <c r="I11" s="1">
        <v>4.9379999999999997</v>
      </c>
      <c r="J11" s="1">
        <f t="shared" si="2"/>
        <v>5.5800000000000516E-2</v>
      </c>
      <c r="K11">
        <v>229.73400000000001</v>
      </c>
      <c r="L11" s="7">
        <f t="shared" si="3"/>
        <v>-0.30690000000001305</v>
      </c>
      <c r="P11">
        <v>1897.4860000000001</v>
      </c>
      <c r="Q11">
        <f t="shared" si="4"/>
        <v>84.413999999999987</v>
      </c>
      <c r="R11">
        <v>2286.5909999999999</v>
      </c>
      <c r="S11">
        <f t="shared" si="5"/>
        <v>4.8090000000001965</v>
      </c>
      <c r="T11">
        <v>0.83</v>
      </c>
      <c r="U11">
        <f t="shared" si="6"/>
        <v>3.4900000000000042E-2</v>
      </c>
      <c r="V11">
        <v>9.9469999999999992</v>
      </c>
      <c r="W11">
        <f t="shared" si="7"/>
        <v>4.0600000000001302E-2</v>
      </c>
      <c r="AA11">
        <v>2861.1289999999999</v>
      </c>
      <c r="AB11">
        <f t="shared" si="8"/>
        <v>111.77100000000019</v>
      </c>
      <c r="AC11">
        <v>3445.9229999999998</v>
      </c>
      <c r="AD11">
        <f t="shared" si="9"/>
        <v>-8.8229999999998654</v>
      </c>
      <c r="AE11">
        <v>0.83</v>
      </c>
      <c r="AF11">
        <f t="shared" si="10"/>
        <v>3.4900000000000042E-2</v>
      </c>
      <c r="AG11">
        <v>14.989000000000001</v>
      </c>
      <c r="AH11">
        <f t="shared" si="11"/>
        <v>-7.7000000000015945E-3</v>
      </c>
      <c r="AL11">
        <v>3057.9479999999999</v>
      </c>
      <c r="AM11">
        <f t="shared" si="12"/>
        <v>113.15200000000004</v>
      </c>
      <c r="AN11">
        <v>3680.5970000000002</v>
      </c>
      <c r="AO11">
        <f t="shared" si="13"/>
        <v>-14.297000000000025</v>
      </c>
      <c r="AP11">
        <v>0.83099999999999996</v>
      </c>
      <c r="AQ11">
        <f t="shared" si="14"/>
        <v>3.3900000000000041E-2</v>
      </c>
      <c r="AR11">
        <v>15.999000000000001</v>
      </c>
      <c r="AS11">
        <f t="shared" si="15"/>
        <v>-1.8900000000000361E-2</v>
      </c>
    </row>
    <row r="12" spans="1:45" x14ac:dyDescent="0.3">
      <c r="A12" t="s">
        <v>55</v>
      </c>
      <c r="C12">
        <v>944.24800000000005</v>
      </c>
      <c r="D12" s="1">
        <f t="shared" si="16"/>
        <v>46.726299999999924</v>
      </c>
      <c r="E12">
        <v>1136</v>
      </c>
      <c r="F12" s="1">
        <f t="shared" si="0"/>
        <v>9.7000000000000455</v>
      </c>
      <c r="G12">
        <v>0.83099999999999996</v>
      </c>
      <c r="H12" s="1">
        <f t="shared" si="1"/>
        <v>3.3900000000000041E-2</v>
      </c>
      <c r="I12" s="1">
        <v>4.9470000000000001</v>
      </c>
      <c r="J12" s="1">
        <f t="shared" si="2"/>
        <v>4.6800000000000175E-2</v>
      </c>
      <c r="K12">
        <v>229.65</v>
      </c>
      <c r="L12" s="7">
        <f t="shared" si="3"/>
        <v>-0.22290000000000987</v>
      </c>
      <c r="N12" t="s">
        <v>55</v>
      </c>
      <c r="P12">
        <v>1896.808</v>
      </c>
      <c r="Q12">
        <f t="shared" si="4"/>
        <v>85.092000000000098</v>
      </c>
      <c r="R12">
        <v>2286.1120000000001</v>
      </c>
      <c r="S12">
        <f t="shared" si="5"/>
        <v>5.2880000000000109</v>
      </c>
      <c r="T12">
        <v>0.83</v>
      </c>
      <c r="U12">
        <f t="shared" si="6"/>
        <v>3.4900000000000042E-2</v>
      </c>
      <c r="V12">
        <v>9.9529999999999994</v>
      </c>
      <c r="W12">
        <f t="shared" si="7"/>
        <v>3.4600000000001074E-2</v>
      </c>
      <c r="Y12" t="s">
        <v>55</v>
      </c>
      <c r="AA12">
        <v>2861.998</v>
      </c>
      <c r="AB12">
        <f t="shared" si="8"/>
        <v>110.90200000000004</v>
      </c>
      <c r="AC12">
        <v>3445.4780000000001</v>
      </c>
      <c r="AD12">
        <f t="shared" si="9"/>
        <v>-8.3780000000001564</v>
      </c>
      <c r="AE12">
        <v>0.83099999999999996</v>
      </c>
      <c r="AF12">
        <f t="shared" si="10"/>
        <v>3.3900000000000041E-2</v>
      </c>
      <c r="AG12">
        <v>14.975</v>
      </c>
      <c r="AH12">
        <f t="shared" si="11"/>
        <v>6.2999999999995282E-3</v>
      </c>
      <c r="AJ12" t="s">
        <v>55</v>
      </c>
      <c r="AL12">
        <v>3065.81</v>
      </c>
      <c r="AM12">
        <f t="shared" si="12"/>
        <v>105.28999999999996</v>
      </c>
      <c r="AN12">
        <v>3691.3009999999999</v>
      </c>
      <c r="AO12">
        <f t="shared" si="13"/>
        <v>-25.000999999999749</v>
      </c>
      <c r="AP12">
        <v>0.83099999999999996</v>
      </c>
      <c r="AQ12">
        <f t="shared" si="14"/>
        <v>3.3900000000000041E-2</v>
      </c>
      <c r="AR12">
        <v>16.045000000000002</v>
      </c>
      <c r="AS12">
        <f t="shared" si="15"/>
        <v>-6.4900000000001512E-2</v>
      </c>
    </row>
    <row r="13" spans="1:45" x14ac:dyDescent="0.3">
      <c r="A13" t="s">
        <v>56</v>
      </c>
      <c r="D13" s="3">
        <f>SQRT(SUMSQ(D2:D12)/COUNTA(D2:D12))</f>
        <v>47.725646971175465</v>
      </c>
      <c r="F13" s="4">
        <f>SQRT(SUMSQ(F2:F12)/COUNTA(D2:D12))</f>
        <v>17.018222979019797</v>
      </c>
      <c r="H13" s="5">
        <f>SQRT(SUMSQ(H2:H12)/COUNTA(D2:D12))</f>
        <v>2.9551357452285158E-2</v>
      </c>
      <c r="I13" s="1"/>
      <c r="J13" s="5">
        <f>SQRT(SUMSQ(J2:J12)/COUNTA(D2:D12))</f>
        <v>8.1787662994988908E-2</v>
      </c>
      <c r="L13" s="8">
        <f>SQRT(SUMSQ(L2:L12)/COUNTA(D2:D12))</f>
        <v>0.34300062417118482</v>
      </c>
      <c r="N13" t="s">
        <v>56</v>
      </c>
      <c r="Q13" s="3">
        <f>SQRT(SUMSQ(Q2:Q12)/COUNTA(Q2:Q12))</f>
        <v>84.998846772925617</v>
      </c>
      <c r="S13" s="4">
        <f>SQRT(SUMSQ(S2:S12)/COUNTA(Q2:Q12))</f>
        <v>6.7873449957188905</v>
      </c>
      <c r="U13" s="5">
        <f>SQRT(SUMSQ(U2:U12)/COUNTA(Q2:Q12))</f>
        <v>3.4812889462486098E-2</v>
      </c>
      <c r="V13" s="1"/>
      <c r="W13" s="5">
        <f>SQRT(SUMSQ(W2:W12)/COUNTA(Q2:Q12))</f>
        <v>4.9076526512636595E-2</v>
      </c>
      <c r="Y13" t="s">
        <v>56</v>
      </c>
      <c r="AB13" s="3">
        <f>SQRT(SUMSQ(AB2:AB12)/COUNTA(AB2:AB12))</f>
        <v>114.10470098116039</v>
      </c>
      <c r="AD13" s="4">
        <f>SQRT(SUMSQ(AD2:AD12)/COUNTA(AB2:AB12))</f>
        <v>6.3140395656317851</v>
      </c>
      <c r="AF13" s="5">
        <f>SQRT(SUMSQ(AF2:AF12)/COUNTA(AB2:AB12))</f>
        <v>3.4084000512103821E-2</v>
      </c>
      <c r="AG13" s="1"/>
      <c r="AH13" s="5">
        <f>SQRT(SUMSQ(AH2:AH12)/COUNTA(AB2:AB12))</f>
        <v>2.7980821353854702E-2</v>
      </c>
      <c r="AJ13" t="s">
        <v>56</v>
      </c>
      <c r="AM13" s="3">
        <f>SQRT(SUMSQ(AM2:AM12)/COUNTA(AM2:AM12))</f>
        <v>114.54790288187884</v>
      </c>
      <c r="AO13" s="4">
        <f>SQRT(SUMSQ(AO2:AO12)/COUNTA(AM2:AM12))</f>
        <v>15.168283746626669</v>
      </c>
      <c r="AQ13" s="5">
        <f>SQRT(SUMSQ(AQ2:AQ12)/COUNTA(AM2:AM12))</f>
        <v>3.3720387682447367E-2</v>
      </c>
      <c r="AR13" s="1"/>
      <c r="AS13" s="5">
        <f>SQRT(SUMSQ(AS2:AS12)/COUNTA(AM2:AM12))</f>
        <v>3.8537950598905329E-2</v>
      </c>
    </row>
    <row r="14" spans="1:45" x14ac:dyDescent="0.3">
      <c r="A14" t="s">
        <v>57</v>
      </c>
      <c r="D14" s="3">
        <f>(D13/B2)*100</f>
        <v>4.8160327640359055</v>
      </c>
      <c r="F14" s="4">
        <f>(F13/B3)*100</f>
        <v>1.4853995792109449</v>
      </c>
      <c r="H14" s="5">
        <f>(H13/B4)*100</f>
        <v>3.416736900483889</v>
      </c>
      <c r="I14" s="1"/>
      <c r="J14" s="5">
        <f>(J13/B7)*100</f>
        <v>1.6377841121989047</v>
      </c>
      <c r="L14" s="8">
        <f>(L13/B8)*100</f>
        <v>0.14950309888029131</v>
      </c>
      <c r="N14" t="s">
        <v>57</v>
      </c>
      <c r="Q14" s="3">
        <f>(Q13/O2)*100</f>
        <v>4.2887555766146432</v>
      </c>
      <c r="S14" s="4">
        <f>(S13/O3)*100</f>
        <v>0.29620952237579168</v>
      </c>
      <c r="U14" s="5">
        <f>(U13/O4)*100</f>
        <v>4.0250768253539251</v>
      </c>
      <c r="V14" s="1"/>
      <c r="W14" s="5">
        <f>(W13/O7)*100</f>
        <v>0.49137456959266085</v>
      </c>
      <c r="Y14" t="s">
        <v>57</v>
      </c>
      <c r="AB14" s="3">
        <f>(AB13/Z2)*100</f>
        <v>3.8381614242376259</v>
      </c>
      <c r="AD14" s="4">
        <f>(AD13/Z3)*100</f>
        <v>0.18370252729428255</v>
      </c>
      <c r="AF14" s="5">
        <f>(AF13/Z4)*100</f>
        <v>3.9408024641118997</v>
      </c>
      <c r="AG14" s="1"/>
      <c r="AH14" s="5">
        <f>(AH13/Z7)*100</f>
        <v>0.18677165101729959</v>
      </c>
      <c r="AJ14" t="s">
        <v>57</v>
      </c>
      <c r="AM14" s="3">
        <f>(AM13/AK2)*100</f>
        <v>3.6122450531953851</v>
      </c>
      <c r="AO14" s="4">
        <f>(AO13/AK3)*100</f>
        <v>0.41372183800089102</v>
      </c>
      <c r="AQ14" s="5">
        <f>(AQ13/AK4)*100</f>
        <v>3.8987614385995335</v>
      </c>
      <c r="AR14" s="1"/>
      <c r="AS14" s="5">
        <f>(AS13/AK7)*100</f>
        <v>0.24116213665061753</v>
      </c>
    </row>
    <row r="15" spans="1:45" x14ac:dyDescent="0.3">
      <c r="F15" s="1"/>
      <c r="H15" s="1"/>
      <c r="I15" s="1"/>
      <c r="J15" s="1"/>
      <c r="L15" s="7"/>
      <c r="S15" s="1"/>
      <c r="U15" s="1"/>
      <c r="V15" s="1"/>
      <c r="W15" s="1"/>
      <c r="AD15" s="1"/>
      <c r="AF15" s="1"/>
      <c r="AG15" s="1"/>
      <c r="AH15" s="1"/>
      <c r="AO15" s="1"/>
      <c r="AQ15" s="1"/>
      <c r="AR15" s="1"/>
      <c r="AS15" s="1"/>
    </row>
    <row r="16" spans="1:45" x14ac:dyDescent="0.3">
      <c r="F16" s="1"/>
      <c r="H16" s="1"/>
      <c r="I16" s="1"/>
      <c r="J16" s="1"/>
      <c r="L16" s="7"/>
      <c r="S16" s="1"/>
      <c r="U16" s="1"/>
      <c r="V16" s="1"/>
      <c r="W16" s="1"/>
      <c r="AD16" s="1"/>
      <c r="AF16" s="1"/>
      <c r="AG16" s="1"/>
      <c r="AH16" s="1"/>
      <c r="AO16" s="1"/>
      <c r="AQ16" s="1"/>
      <c r="AR16" s="1"/>
      <c r="AS16" s="1"/>
    </row>
    <row r="17" spans="6:45" x14ac:dyDescent="0.3">
      <c r="F17" s="1"/>
      <c r="H17" s="1"/>
      <c r="I17" s="1"/>
      <c r="J17" s="1"/>
      <c r="L17" s="7"/>
      <c r="S17" s="1"/>
      <c r="U17" s="1"/>
      <c r="V17" s="1"/>
      <c r="W17" s="1"/>
      <c r="AD17" s="1"/>
      <c r="AF17" s="1"/>
      <c r="AG17" s="1"/>
      <c r="AH17" s="1"/>
      <c r="AO17" s="1"/>
      <c r="AQ17" s="1"/>
      <c r="AR17" s="1"/>
      <c r="AS17" s="1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C3BC5279237D4EA12050CDE15A4CDD" ma:contentTypeVersion="2" ma:contentTypeDescription="Crear nuevo documento." ma:contentTypeScope="" ma:versionID="d6f1fdd803aeaa59d8c6b40cf99534c4">
  <xsd:schema xmlns:xsd="http://www.w3.org/2001/XMLSchema" xmlns:xs="http://www.w3.org/2001/XMLSchema" xmlns:p="http://schemas.microsoft.com/office/2006/metadata/properties" xmlns:ns3="24c37f82-7d8c-49e0-b329-124feadde0e5" targetNamespace="http://schemas.microsoft.com/office/2006/metadata/properties" ma:root="true" ma:fieldsID="2e49395621a315dbe1c9fd2866af2a53" ns3:_="">
    <xsd:import namespace="24c37f82-7d8c-49e0-b329-124feadde0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c37f82-7d8c-49e0-b329-124feadde0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BF65A2-A518-4DE7-96AA-A3E78F74DF36}">
  <ds:schemaRefs>
    <ds:schemaRef ds:uri="http://purl.org/dc/dcmitype/"/>
    <ds:schemaRef ds:uri="http://purl.org/dc/terms/"/>
    <ds:schemaRef ds:uri="http://purl.org/dc/elements/1.1/"/>
    <ds:schemaRef ds:uri="24c37f82-7d8c-49e0-b329-124feadde0e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1851C88D-88EA-4147-AEC5-1E4E6C4ACD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31134F-EF4D-4B25-AFC9-FC50CF2883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c37f82-7d8c-49e0-b329-124feadde0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García Maestre</dc:creator>
  <cp:lastModifiedBy>Ana García Maestre</cp:lastModifiedBy>
  <dcterms:created xsi:type="dcterms:W3CDTF">2022-09-20T14:49:37Z</dcterms:created>
  <dcterms:modified xsi:type="dcterms:W3CDTF">2022-09-27T09:35:37Z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0x0101004EC3BC5279237D4EA12050CDE15A4CDD</vt:lpwstr>
  </property>
</Properties>
</file>