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hri\Desktop\"/>
    </mc:Choice>
  </mc:AlternateContent>
  <xr:revisionPtr revIDLastSave="0" documentId="13_ncr:40009_{0F546551-9E36-421B-80D3-DC8847A949A6}" xr6:coauthVersionLast="46" xr6:coauthVersionMax="46" xr10:uidLastSave="{00000000-0000-0000-0000-000000000000}"/>
  <bookViews>
    <workbookView xWindow="-120" yWindow="-120" windowWidth="29040" windowHeight="15840"/>
  </bookViews>
  <sheets>
    <sheet name="z95" sheetId="1" r:id="rId1"/>
  </sheets>
  <calcPr calcId="0"/>
</workbook>
</file>

<file path=xl/calcChain.xml><?xml version="1.0" encoding="utf-8"?>
<calcChain xmlns="http://schemas.openxmlformats.org/spreadsheetml/2006/main">
  <c r="Q5" i="1" l="1"/>
  <c r="Q6" i="1"/>
  <c r="Q7" i="1"/>
  <c r="Q8" i="1"/>
  <c r="Q9" i="1"/>
  <c r="Q10" i="1"/>
  <c r="Q11" i="1"/>
  <c r="Q12" i="1"/>
  <c r="Z27" i="1" s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" i="1"/>
  <c r="AA22" i="1"/>
  <c r="AA21" i="1"/>
  <c r="P5" i="1" a="1"/>
  <c r="P5" i="1" s="1"/>
  <c r="P6" i="1" a="1"/>
  <c r="P6" i="1" s="1"/>
  <c r="P7" i="1" a="1"/>
  <c r="P7" i="1" s="1"/>
  <c r="P8" i="1" a="1"/>
  <c r="P8" i="1"/>
  <c r="P9" i="1" a="1"/>
  <c r="P9" i="1"/>
  <c r="P10" i="1" a="1"/>
  <c r="P10" i="1" s="1"/>
  <c r="P11" i="1" a="1"/>
  <c r="P11" i="1"/>
  <c r="P12" i="1" a="1"/>
  <c r="P12" i="1" s="1"/>
  <c r="P13" i="1" a="1"/>
  <c r="P13" i="1"/>
  <c r="P14" i="1" a="1"/>
  <c r="P14" i="1" s="1"/>
  <c r="P15" i="1" a="1"/>
  <c r="P15" i="1" s="1"/>
  <c r="P16" i="1" a="1"/>
  <c r="P16" i="1" s="1"/>
  <c r="P17" i="1" a="1"/>
  <c r="P17" i="1"/>
  <c r="P18" i="1" a="1"/>
  <c r="P18" i="1" s="1"/>
  <c r="P19" i="1" a="1"/>
  <c r="P19" i="1" s="1"/>
  <c r="P20" i="1" a="1"/>
  <c r="P20" i="1"/>
  <c r="P21" i="1" a="1"/>
  <c r="P21" i="1" s="1"/>
  <c r="P22" i="1" a="1"/>
  <c r="P22" i="1" s="1"/>
  <c r="P23" i="1" a="1"/>
  <c r="P23" i="1" s="1"/>
  <c r="P24" i="1" a="1"/>
  <c r="P24" i="1" s="1"/>
  <c r="P25" i="1" a="1"/>
  <c r="P25" i="1" s="1"/>
  <c r="P26" i="1" a="1"/>
  <c r="P26" i="1" s="1"/>
  <c r="P27" i="1" a="1"/>
  <c r="P27" i="1"/>
  <c r="P28" i="1" a="1"/>
  <c r="P28" i="1" s="1"/>
  <c r="P29" i="1" a="1"/>
  <c r="P29" i="1"/>
  <c r="P30" i="1" a="1"/>
  <c r="P30" i="1" s="1"/>
  <c r="P31" i="1" a="1"/>
  <c r="P31" i="1"/>
  <c r="P32" i="1" a="1"/>
  <c r="P32" i="1" s="1"/>
  <c r="P33" i="1" a="1"/>
  <c r="P33" i="1" s="1"/>
  <c r="P34" i="1" a="1"/>
  <c r="P34" i="1" s="1"/>
  <c r="P35" i="1" a="1"/>
  <c r="P35" i="1" s="1"/>
  <c r="P36" i="1" a="1"/>
  <c r="P36" i="1"/>
  <c r="P37" i="1" a="1"/>
  <c r="P37" i="1" s="1"/>
  <c r="P38" i="1" a="1"/>
  <c r="P38" i="1" s="1"/>
  <c r="P39" i="1" a="1"/>
  <c r="P39" i="1" s="1"/>
  <c r="P40" i="1" a="1"/>
  <c r="P40" i="1"/>
  <c r="P41" i="1" a="1"/>
  <c r="P41" i="1" s="1"/>
  <c r="P42" i="1" a="1"/>
  <c r="P42" i="1" s="1"/>
  <c r="P43" i="1" a="1"/>
  <c r="P43" i="1"/>
  <c r="P44" i="1" a="1"/>
  <c r="P44" i="1" s="1"/>
  <c r="P45" i="1" a="1"/>
  <c r="P45" i="1"/>
  <c r="P46" i="1" a="1"/>
  <c r="P46" i="1" s="1"/>
  <c r="P47" i="1" a="1"/>
  <c r="P47" i="1" s="1"/>
  <c r="P48" i="1" a="1"/>
  <c r="P48" i="1" s="1"/>
  <c r="P49" i="1" a="1"/>
  <c r="P49" i="1"/>
  <c r="P50" i="1" a="1"/>
  <c r="P50" i="1" s="1"/>
  <c r="P51" i="1" a="1"/>
  <c r="P51" i="1" s="1"/>
  <c r="P52" i="1" a="1"/>
  <c r="P52" i="1"/>
  <c r="P53" i="1" a="1"/>
  <c r="P53" i="1" s="1"/>
  <c r="P54" i="1" a="1"/>
  <c r="P54" i="1" s="1"/>
  <c r="P55" i="1" a="1"/>
  <c r="P55" i="1" s="1"/>
  <c r="P56" i="1" a="1"/>
  <c r="P56" i="1" s="1"/>
  <c r="P57" i="1" a="1"/>
  <c r="P57" i="1" s="1"/>
  <c r="P58" i="1" a="1"/>
  <c r="P58" i="1" s="1"/>
  <c r="P59" i="1" a="1"/>
  <c r="P59" i="1"/>
  <c r="P60" i="1" a="1"/>
  <c r="P60" i="1" s="1"/>
  <c r="P61" i="1" a="1"/>
  <c r="P61" i="1"/>
  <c r="P62" i="1" a="1"/>
  <c r="P62" i="1" s="1"/>
  <c r="P63" i="1" a="1"/>
  <c r="P63" i="1"/>
  <c r="P64" i="1" a="1"/>
  <c r="P64" i="1" s="1"/>
  <c r="P65" i="1" a="1"/>
  <c r="P65" i="1" s="1"/>
  <c r="P66" i="1" a="1"/>
  <c r="P66" i="1" s="1"/>
  <c r="P67" i="1" a="1"/>
  <c r="P67" i="1" s="1"/>
  <c r="P68" i="1" a="1"/>
  <c r="P68" i="1"/>
  <c r="P69" i="1" a="1"/>
  <c r="P69" i="1" s="1"/>
  <c r="P70" i="1" a="1"/>
  <c r="P70" i="1" s="1"/>
  <c r="P71" i="1" a="1"/>
  <c r="P71" i="1" s="1"/>
  <c r="P72" i="1" a="1"/>
  <c r="P72" i="1"/>
  <c r="P73" i="1" a="1"/>
  <c r="P73" i="1" s="1"/>
  <c r="P74" i="1" a="1"/>
  <c r="P74" i="1" s="1"/>
  <c r="P75" i="1" a="1"/>
  <c r="P75" i="1"/>
  <c r="P76" i="1" a="1"/>
  <c r="P76" i="1" s="1"/>
  <c r="P77" i="1" a="1"/>
  <c r="P77" i="1"/>
  <c r="P78" i="1" a="1"/>
  <c r="P78" i="1" s="1"/>
  <c r="P79" i="1" a="1"/>
  <c r="P79" i="1" s="1"/>
  <c r="P80" i="1" a="1"/>
  <c r="P80" i="1" s="1"/>
  <c r="P81" i="1" a="1"/>
  <c r="P81" i="1"/>
  <c r="P82" i="1" a="1"/>
  <c r="P82" i="1" s="1"/>
  <c r="P83" i="1" a="1"/>
  <c r="P83" i="1" s="1"/>
  <c r="P84" i="1" a="1"/>
  <c r="P84" i="1"/>
  <c r="P85" i="1" a="1"/>
  <c r="P85" i="1" s="1"/>
  <c r="P86" i="1" a="1"/>
  <c r="P86" i="1" s="1"/>
  <c r="P87" i="1" a="1"/>
  <c r="P87" i="1" s="1"/>
  <c r="P88" i="1" a="1"/>
  <c r="P88" i="1" s="1"/>
  <c r="P89" i="1" a="1"/>
  <c r="P89" i="1" s="1"/>
  <c r="P90" i="1" a="1"/>
  <c r="P90" i="1" s="1"/>
  <c r="P91" i="1" a="1"/>
  <c r="P91" i="1"/>
  <c r="P92" i="1" a="1"/>
  <c r="P92" i="1" s="1"/>
  <c r="P93" i="1" a="1"/>
  <c r="P93" i="1"/>
  <c r="P94" i="1" a="1"/>
  <c r="P94" i="1" s="1"/>
  <c r="P95" i="1" a="1"/>
  <c r="P95" i="1"/>
  <c r="P96" i="1" a="1"/>
  <c r="P96" i="1" s="1"/>
  <c r="P97" i="1" a="1"/>
  <c r="P97" i="1" s="1"/>
  <c r="P98" i="1" a="1"/>
  <c r="P98" i="1" s="1"/>
  <c r="P99" i="1" a="1"/>
  <c r="P99" i="1" s="1"/>
  <c r="P100" i="1" a="1"/>
  <c r="P100" i="1"/>
  <c r="P101" i="1" a="1"/>
  <c r="P101" i="1" s="1"/>
  <c r="P102" i="1" a="1"/>
  <c r="P102" i="1" s="1"/>
  <c r="P103" i="1" a="1"/>
  <c r="P103" i="1" s="1"/>
  <c r="P104" i="1" a="1"/>
  <c r="P104" i="1"/>
  <c r="P105" i="1" a="1"/>
  <c r="P105" i="1" s="1"/>
  <c r="P106" i="1" a="1"/>
  <c r="P106" i="1" s="1"/>
  <c r="P107" i="1" a="1"/>
  <c r="P107" i="1"/>
  <c r="P108" i="1" a="1"/>
  <c r="P108" i="1" s="1"/>
  <c r="P109" i="1" a="1"/>
  <c r="P109" i="1"/>
  <c r="P110" i="1" a="1"/>
  <c r="P110" i="1" s="1"/>
  <c r="P111" i="1" a="1"/>
  <c r="P111" i="1" s="1"/>
  <c r="P112" i="1" a="1"/>
  <c r="P112" i="1" s="1"/>
  <c r="P113" i="1" a="1"/>
  <c r="P113" i="1"/>
  <c r="P114" i="1" a="1"/>
  <c r="P114" i="1" s="1"/>
  <c r="P115" i="1" a="1"/>
  <c r="P115" i="1" s="1"/>
  <c r="P116" i="1" a="1"/>
  <c r="P116" i="1"/>
  <c r="P117" i="1" a="1"/>
  <c r="P117" i="1" s="1"/>
  <c r="P118" i="1" a="1"/>
  <c r="P118" i="1" s="1"/>
  <c r="P119" i="1" a="1"/>
  <c r="P119" i="1" s="1"/>
  <c r="P120" i="1" a="1"/>
  <c r="P120" i="1" s="1"/>
  <c r="P121" i="1" a="1"/>
  <c r="P121" i="1" s="1"/>
  <c r="P122" i="1" a="1"/>
  <c r="P122" i="1" s="1"/>
  <c r="P123" i="1" a="1"/>
  <c r="P123" i="1"/>
  <c r="P124" i="1" a="1"/>
  <c r="P124" i="1" s="1"/>
  <c r="P125" i="1" a="1"/>
  <c r="P125" i="1"/>
  <c r="P126" i="1" a="1"/>
  <c r="P126" i="1" s="1"/>
  <c r="P127" i="1" a="1"/>
  <c r="P127" i="1"/>
  <c r="P128" i="1" a="1"/>
  <c r="P128" i="1" s="1"/>
  <c r="P129" i="1" a="1"/>
  <c r="P129" i="1" s="1"/>
  <c r="P130" i="1" a="1"/>
  <c r="P130" i="1" s="1"/>
  <c r="P131" i="1" a="1"/>
  <c r="P131" i="1" s="1"/>
  <c r="P132" i="1" a="1"/>
  <c r="P132" i="1"/>
  <c r="P133" i="1" a="1"/>
  <c r="P133" i="1" s="1"/>
  <c r="P134" i="1" a="1"/>
  <c r="P134" i="1" s="1"/>
  <c r="P135" i="1" a="1"/>
  <c r="P135" i="1" s="1"/>
  <c r="P136" i="1" a="1"/>
  <c r="P136" i="1"/>
  <c r="P137" i="1" a="1"/>
  <c r="P137" i="1" s="1"/>
  <c r="P138" i="1" a="1"/>
  <c r="P138" i="1" s="1"/>
  <c r="P139" i="1" a="1"/>
  <c r="P139" i="1"/>
  <c r="P140" i="1" a="1"/>
  <c r="P140" i="1" s="1"/>
  <c r="P141" i="1" a="1"/>
  <c r="P141" i="1"/>
  <c r="P142" i="1" a="1"/>
  <c r="P142" i="1" s="1"/>
  <c r="P143" i="1" a="1"/>
  <c r="P143" i="1" s="1"/>
  <c r="P144" i="1" a="1"/>
  <c r="P144" i="1" s="1"/>
  <c r="P145" i="1" a="1"/>
  <c r="P145" i="1"/>
  <c r="P146" i="1" a="1"/>
  <c r="P146" i="1" s="1"/>
  <c r="P147" i="1" a="1"/>
  <c r="P147" i="1" s="1"/>
  <c r="P148" i="1" a="1"/>
  <c r="P148" i="1"/>
  <c r="P149" i="1" a="1"/>
  <c r="P149" i="1" s="1"/>
  <c r="P150" i="1" a="1"/>
  <c r="P150" i="1" s="1"/>
  <c r="P151" i="1" a="1"/>
  <c r="P151" i="1" s="1"/>
  <c r="P152" i="1" a="1"/>
  <c r="P152" i="1" s="1"/>
  <c r="P153" i="1" a="1"/>
  <c r="P153" i="1" s="1"/>
  <c r="P154" i="1" a="1"/>
  <c r="P154" i="1" s="1"/>
  <c r="P155" i="1" a="1"/>
  <c r="P155" i="1"/>
  <c r="P156" i="1" a="1"/>
  <c r="P156" i="1" s="1"/>
  <c r="P157" i="1" a="1"/>
  <c r="P157" i="1"/>
  <c r="P158" i="1" a="1"/>
  <c r="P158" i="1" s="1"/>
  <c r="P159" i="1" a="1"/>
  <c r="P159" i="1"/>
  <c r="P160" i="1" a="1"/>
  <c r="P160" i="1" s="1"/>
  <c r="P161" i="1" a="1"/>
  <c r="P161" i="1" s="1"/>
  <c r="P162" i="1" a="1"/>
  <c r="P162" i="1" s="1"/>
  <c r="P163" i="1" a="1"/>
  <c r="P163" i="1" s="1"/>
  <c r="P164" i="1" a="1"/>
  <c r="P164" i="1"/>
  <c r="P165" i="1" a="1"/>
  <c r="P165" i="1" s="1"/>
  <c r="P166" i="1" a="1"/>
  <c r="P166" i="1" s="1"/>
  <c r="P167" i="1" a="1"/>
  <c r="P167" i="1" s="1"/>
  <c r="P168" i="1" a="1"/>
  <c r="P168" i="1"/>
  <c r="P169" i="1" a="1"/>
  <c r="P169" i="1" s="1"/>
  <c r="P170" i="1" a="1"/>
  <c r="P170" i="1" s="1"/>
  <c r="P171" i="1" a="1"/>
  <c r="P171" i="1"/>
  <c r="P172" i="1" a="1"/>
  <c r="P172" i="1" s="1"/>
  <c r="P173" i="1" a="1"/>
  <c r="P173" i="1"/>
  <c r="P174" i="1" a="1"/>
  <c r="P174" i="1" s="1"/>
  <c r="P175" i="1" a="1"/>
  <c r="P175" i="1" s="1"/>
  <c r="P176" i="1" a="1"/>
  <c r="P176" i="1" s="1"/>
  <c r="P177" i="1" a="1"/>
  <c r="P177" i="1"/>
  <c r="P178" i="1" a="1"/>
  <c r="P178" i="1" s="1"/>
  <c r="P179" i="1" a="1"/>
  <c r="P179" i="1" s="1"/>
  <c r="P180" i="1" a="1"/>
  <c r="P180" i="1"/>
  <c r="P181" i="1" a="1"/>
  <c r="P181" i="1" s="1"/>
  <c r="P182" i="1" a="1"/>
  <c r="P182" i="1" s="1"/>
  <c r="P183" i="1" a="1"/>
  <c r="P183" i="1" s="1"/>
  <c r="P184" i="1" a="1"/>
  <c r="P184" i="1" s="1"/>
  <c r="P185" i="1" a="1"/>
  <c r="P185" i="1" s="1"/>
  <c r="P186" i="1" a="1"/>
  <c r="P186" i="1" s="1"/>
  <c r="P187" i="1" a="1"/>
  <c r="P187" i="1"/>
  <c r="P188" i="1" a="1"/>
  <c r="P188" i="1" s="1"/>
  <c r="P189" i="1" a="1"/>
  <c r="P189" i="1"/>
  <c r="P190" i="1" a="1"/>
  <c r="P190" i="1" s="1"/>
  <c r="P191" i="1" a="1"/>
  <c r="P191" i="1"/>
  <c r="P192" i="1" a="1"/>
  <c r="P192" i="1" s="1"/>
  <c r="P193" i="1" a="1"/>
  <c r="P193" i="1" s="1"/>
  <c r="P194" i="1" a="1"/>
  <c r="P194" i="1" s="1"/>
  <c r="P195" i="1" a="1"/>
  <c r="P195" i="1" s="1"/>
  <c r="P196" i="1" a="1"/>
  <c r="P196" i="1"/>
  <c r="P197" i="1" a="1"/>
  <c r="P197" i="1" s="1"/>
  <c r="P198" i="1" a="1"/>
  <c r="P198" i="1" s="1"/>
  <c r="P199" i="1" a="1"/>
  <c r="P199" i="1" s="1"/>
  <c r="P200" i="1" a="1"/>
  <c r="P200" i="1"/>
  <c r="P201" i="1" a="1"/>
  <c r="P201" i="1" s="1"/>
  <c r="P202" i="1" a="1"/>
  <c r="P202" i="1" s="1"/>
  <c r="P203" i="1" a="1"/>
  <c r="P203" i="1"/>
  <c r="P204" i="1" a="1"/>
  <c r="P204" i="1" s="1"/>
  <c r="P205" i="1" a="1"/>
  <c r="P205" i="1"/>
  <c r="P206" i="1" a="1"/>
  <c r="P206" i="1" s="1"/>
  <c r="P207" i="1" a="1"/>
  <c r="P207" i="1" s="1"/>
  <c r="P208" i="1" a="1"/>
  <c r="P208" i="1" s="1"/>
  <c r="P209" i="1" a="1"/>
  <c r="P209" i="1"/>
  <c r="P210" i="1" a="1"/>
  <c r="P210" i="1" s="1"/>
  <c r="P211" i="1" a="1"/>
  <c r="P211" i="1" s="1"/>
  <c r="P212" i="1" a="1"/>
  <c r="P212" i="1"/>
  <c r="P213" i="1" a="1"/>
  <c r="P213" i="1" s="1"/>
  <c r="P214" i="1" a="1"/>
  <c r="P214" i="1" s="1"/>
  <c r="P215" i="1" a="1"/>
  <c r="P215" i="1" s="1"/>
  <c r="P216" i="1" a="1"/>
  <c r="P216" i="1" s="1"/>
  <c r="P217" i="1" a="1"/>
  <c r="P217" i="1" s="1"/>
  <c r="P218" i="1" a="1"/>
  <c r="P218" i="1" s="1"/>
  <c r="P219" i="1" a="1"/>
  <c r="P219" i="1"/>
  <c r="P220" i="1" a="1"/>
  <c r="P220" i="1" s="1"/>
  <c r="P221" i="1" a="1"/>
  <c r="P221" i="1"/>
  <c r="P222" i="1" a="1"/>
  <c r="P222" i="1" s="1"/>
  <c r="P223" i="1" a="1"/>
  <c r="P223" i="1"/>
  <c r="P224" i="1" a="1"/>
  <c r="P224" i="1" s="1"/>
  <c r="P225" i="1" a="1"/>
  <c r="P225" i="1" s="1"/>
  <c r="P226" i="1" a="1"/>
  <c r="P226" i="1" s="1"/>
  <c r="P227" i="1" a="1"/>
  <c r="P227" i="1"/>
  <c r="P228" i="1" a="1"/>
  <c r="P228" i="1"/>
  <c r="P229" i="1" a="1"/>
  <c r="P229" i="1" s="1"/>
  <c r="P230" i="1" a="1"/>
  <c r="P230" i="1" s="1"/>
  <c r="P231" i="1" a="1"/>
  <c r="P231" i="1" s="1"/>
  <c r="P232" i="1" a="1"/>
  <c r="P232" i="1"/>
  <c r="P233" i="1" a="1"/>
  <c r="P233" i="1" s="1"/>
  <c r="P234" i="1" a="1"/>
  <c r="P234" i="1" s="1"/>
  <c r="P235" i="1" a="1"/>
  <c r="P235" i="1"/>
  <c r="P236" i="1" a="1"/>
  <c r="P236" i="1"/>
  <c r="P237" i="1" a="1"/>
  <c r="P237" i="1"/>
  <c r="P238" i="1" a="1"/>
  <c r="P238" i="1" s="1"/>
  <c r="P239" i="1" a="1"/>
  <c r="P239" i="1" s="1"/>
  <c r="P240" i="1" a="1"/>
  <c r="P240" i="1" s="1"/>
  <c r="P241" i="1" a="1"/>
  <c r="P241" i="1"/>
  <c r="P242" i="1" a="1"/>
  <c r="P242" i="1" s="1"/>
  <c r="P243" i="1" a="1"/>
  <c r="P243" i="1" s="1"/>
  <c r="P244" i="1" a="1"/>
  <c r="P244" i="1"/>
  <c r="P245" i="1" a="1"/>
  <c r="P245" i="1"/>
  <c r="P246" i="1" a="1"/>
  <c r="P246" i="1" s="1"/>
  <c r="P247" i="1" a="1"/>
  <c r="P247" i="1" s="1"/>
  <c r="P248" i="1" a="1"/>
  <c r="P248" i="1" s="1"/>
  <c r="P249" i="1" a="1"/>
  <c r="P249" i="1" s="1"/>
  <c r="P250" i="1" a="1"/>
  <c r="P250" i="1" s="1"/>
  <c r="P251" i="1" a="1"/>
  <c r="P251" i="1"/>
  <c r="P252" i="1" a="1"/>
  <c r="P252" i="1" s="1"/>
  <c r="P253" i="1" a="1"/>
  <c r="P253" i="1"/>
  <c r="P254" i="1" a="1"/>
  <c r="P254" i="1" s="1"/>
  <c r="P255" i="1" a="1"/>
  <c r="P255" i="1"/>
  <c r="P256" i="1" a="1"/>
  <c r="P256" i="1" s="1"/>
  <c r="P257" i="1" a="1"/>
  <c r="P257" i="1" s="1"/>
  <c r="P258" i="1" a="1"/>
  <c r="P258" i="1" s="1"/>
  <c r="P259" i="1" a="1"/>
  <c r="P259" i="1"/>
  <c r="P260" i="1" a="1"/>
  <c r="P260" i="1"/>
  <c r="P261" i="1" a="1"/>
  <c r="P261" i="1" s="1"/>
  <c r="P262" i="1" a="1"/>
  <c r="P262" i="1" s="1"/>
  <c r="P263" i="1" a="1"/>
  <c r="P263" i="1" s="1"/>
  <c r="P264" i="1" a="1"/>
  <c r="P264" i="1"/>
  <c r="P265" i="1" a="1"/>
  <c r="P265" i="1" s="1"/>
  <c r="P266" i="1" a="1"/>
  <c r="P266" i="1" s="1"/>
  <c r="P267" i="1" a="1"/>
  <c r="P267" i="1"/>
  <c r="P268" i="1" a="1"/>
  <c r="P268" i="1"/>
  <c r="P269" i="1" a="1"/>
  <c r="P269" i="1"/>
  <c r="P270" i="1" a="1"/>
  <c r="P270" i="1" s="1"/>
  <c r="P271" i="1" a="1"/>
  <c r="P271" i="1" s="1"/>
  <c r="P272" i="1" a="1"/>
  <c r="P272" i="1" s="1"/>
  <c r="P273" i="1" a="1"/>
  <c r="P273" i="1"/>
  <c r="P274" i="1" a="1"/>
  <c r="P274" i="1" s="1"/>
  <c r="P275" i="1" a="1"/>
  <c r="P275" i="1" s="1"/>
  <c r="P276" i="1" a="1"/>
  <c r="P276" i="1"/>
  <c r="P277" i="1" a="1"/>
  <c r="P277" i="1"/>
  <c r="P278" i="1" a="1"/>
  <c r="P278" i="1" s="1"/>
  <c r="P279" i="1" a="1"/>
  <c r="P279" i="1" s="1"/>
  <c r="P280" i="1" a="1"/>
  <c r="P280" i="1" s="1"/>
  <c r="P281" i="1" a="1"/>
  <c r="P281" i="1" s="1"/>
  <c r="P282" i="1" a="1"/>
  <c r="P282" i="1" s="1"/>
  <c r="P283" i="1" a="1"/>
  <c r="P283" i="1"/>
  <c r="P284" i="1" a="1"/>
  <c r="P284" i="1" s="1"/>
  <c r="P285" i="1" a="1"/>
  <c r="P285" i="1"/>
  <c r="P286" i="1" a="1"/>
  <c r="P286" i="1" s="1"/>
  <c r="P287" i="1" a="1"/>
  <c r="P287" i="1"/>
  <c r="P288" i="1" a="1"/>
  <c r="P288" i="1" s="1"/>
  <c r="P289" i="1" a="1"/>
  <c r="P289" i="1" s="1"/>
  <c r="P290" i="1" a="1"/>
  <c r="P290" i="1" s="1"/>
  <c r="P291" i="1" a="1"/>
  <c r="P291" i="1"/>
  <c r="P292" i="1" a="1"/>
  <c r="P292" i="1"/>
  <c r="P293" i="1" a="1"/>
  <c r="P293" i="1" s="1"/>
  <c r="P294" i="1" a="1"/>
  <c r="P294" i="1" s="1"/>
  <c r="P295" i="1" a="1"/>
  <c r="P295" i="1" s="1"/>
  <c r="P296" i="1" a="1"/>
  <c r="P296" i="1"/>
  <c r="P297" i="1" a="1"/>
  <c r="P297" i="1" s="1"/>
  <c r="P298" i="1" a="1"/>
  <c r="P298" i="1" s="1"/>
  <c r="P299" i="1" a="1"/>
  <c r="P299" i="1"/>
  <c r="P300" i="1" a="1"/>
  <c r="P300" i="1"/>
  <c r="P301" i="1" a="1"/>
  <c r="P301" i="1"/>
  <c r="P302" i="1" a="1"/>
  <c r="P302" i="1" s="1"/>
  <c r="P303" i="1" a="1"/>
  <c r="P303" i="1" s="1"/>
  <c r="P304" i="1" a="1"/>
  <c r="P304" i="1" s="1"/>
  <c r="P305" i="1" a="1"/>
  <c r="P305" i="1"/>
  <c r="P306" i="1" a="1"/>
  <c r="P306" i="1" s="1"/>
  <c r="P307" i="1" a="1"/>
  <c r="P307" i="1" s="1"/>
  <c r="P308" i="1" a="1"/>
  <c r="P308" i="1"/>
  <c r="P309" i="1" a="1"/>
  <c r="P309" i="1"/>
  <c r="P310" i="1" a="1"/>
  <c r="P310" i="1" s="1"/>
  <c r="P311" i="1" a="1"/>
  <c r="P311" i="1" s="1"/>
  <c r="P312" i="1" a="1"/>
  <c r="P312" i="1" s="1"/>
  <c r="P313" i="1" a="1"/>
  <c r="P313" i="1" s="1"/>
  <c r="P314" i="1" a="1"/>
  <c r="P314" i="1" s="1"/>
  <c r="P315" i="1" a="1"/>
  <c r="P315" i="1"/>
  <c r="P316" i="1" a="1"/>
  <c r="P316" i="1" s="1"/>
  <c r="P317" i="1" a="1"/>
  <c r="P317" i="1"/>
  <c r="P318" i="1" a="1"/>
  <c r="P318" i="1" s="1"/>
  <c r="P319" i="1" a="1"/>
  <c r="P319" i="1"/>
  <c r="P320" i="1" a="1"/>
  <c r="P320" i="1" s="1"/>
  <c r="P321" i="1" a="1"/>
  <c r="P321" i="1" s="1"/>
  <c r="P322" i="1" a="1"/>
  <c r="P322" i="1" s="1"/>
  <c r="P323" i="1" a="1"/>
  <c r="P323" i="1"/>
  <c r="P324" i="1" a="1"/>
  <c r="P324" i="1"/>
  <c r="P325" i="1" a="1"/>
  <c r="P325" i="1" s="1"/>
  <c r="P326" i="1" a="1"/>
  <c r="P326" i="1" s="1"/>
  <c r="P327" i="1" a="1"/>
  <c r="P327" i="1" s="1"/>
  <c r="P328" i="1" a="1"/>
  <c r="P328" i="1"/>
  <c r="P329" i="1" a="1"/>
  <c r="P329" i="1" s="1"/>
  <c r="P330" i="1" a="1"/>
  <c r="P330" i="1" s="1"/>
  <c r="P331" i="1" a="1"/>
  <c r="P331" i="1"/>
  <c r="P332" i="1" a="1"/>
  <c r="P332" i="1"/>
  <c r="P333" i="1" a="1"/>
  <c r="P333" i="1"/>
  <c r="P334" i="1" a="1"/>
  <c r="P334" i="1" s="1"/>
  <c r="P335" i="1" a="1"/>
  <c r="P335" i="1" s="1"/>
  <c r="P336" i="1" a="1"/>
  <c r="P336" i="1" s="1"/>
  <c r="P337" i="1" a="1"/>
  <c r="P337" i="1"/>
  <c r="P338" i="1" a="1"/>
  <c r="P338" i="1" s="1"/>
  <c r="P339" i="1" a="1"/>
  <c r="P339" i="1" s="1"/>
  <c r="P340" i="1" a="1"/>
  <c r="P340" i="1"/>
  <c r="P341" i="1" a="1"/>
  <c r="P341" i="1"/>
  <c r="P342" i="1" a="1"/>
  <c r="P342" i="1" s="1"/>
  <c r="P343" i="1" a="1"/>
  <c r="P343" i="1" s="1"/>
  <c r="P344" i="1" a="1"/>
  <c r="P344" i="1" s="1"/>
  <c r="P345" i="1" a="1"/>
  <c r="P345" i="1" s="1"/>
  <c r="P346" i="1" a="1"/>
  <c r="P346" i="1"/>
  <c r="P347" i="1" a="1"/>
  <c r="P347" i="1" s="1"/>
  <c r="P348" i="1" a="1"/>
  <c r="P348" i="1" s="1"/>
  <c r="P349" i="1" a="1"/>
  <c r="P349" i="1" s="1"/>
  <c r="P350" i="1" a="1"/>
  <c r="P350" i="1"/>
  <c r="P351" i="1" a="1"/>
  <c r="P351" i="1" s="1"/>
  <c r="P352" i="1" a="1"/>
  <c r="P352" i="1" s="1"/>
  <c r="P353" i="1" a="1"/>
  <c r="P353" i="1" s="1"/>
  <c r="P354" i="1" a="1"/>
  <c r="P354" i="1"/>
  <c r="P355" i="1" a="1"/>
  <c r="P355" i="1" s="1"/>
  <c r="P356" i="1" a="1"/>
  <c r="P356" i="1" s="1"/>
  <c r="P357" i="1" a="1"/>
  <c r="P357" i="1" s="1"/>
  <c r="P358" i="1" a="1"/>
  <c r="P358" i="1"/>
  <c r="P359" i="1" a="1"/>
  <c r="P359" i="1" s="1"/>
  <c r="P360" i="1" a="1"/>
  <c r="P360" i="1" s="1"/>
  <c r="P361" i="1" a="1"/>
  <c r="P361" i="1" s="1"/>
  <c r="P362" i="1" a="1"/>
  <c r="P362" i="1"/>
  <c r="P363" i="1" a="1"/>
  <c r="P363" i="1" s="1"/>
  <c r="P364" i="1" a="1"/>
  <c r="P364" i="1" s="1"/>
  <c r="P365" i="1" a="1"/>
  <c r="P365" i="1" s="1"/>
  <c r="P366" i="1" a="1"/>
  <c r="P366" i="1"/>
  <c r="P367" i="1" a="1"/>
  <c r="P367" i="1" s="1"/>
  <c r="P368" i="1" a="1"/>
  <c r="P368" i="1" s="1"/>
  <c r="P369" i="1" a="1"/>
  <c r="P369" i="1" s="1"/>
  <c r="P370" i="1" a="1"/>
  <c r="P370" i="1"/>
  <c r="P371" i="1" a="1"/>
  <c r="P371" i="1" s="1"/>
  <c r="P372" i="1" a="1"/>
  <c r="P372" i="1" s="1"/>
  <c r="P373" i="1" a="1"/>
  <c r="P373" i="1" s="1"/>
  <c r="P374" i="1" a="1"/>
  <c r="P374" i="1"/>
  <c r="P375" i="1" a="1"/>
  <c r="P375" i="1" s="1"/>
  <c r="P376" i="1" a="1"/>
  <c r="P376" i="1" s="1"/>
  <c r="P377" i="1" a="1"/>
  <c r="P377" i="1" s="1"/>
  <c r="P378" i="1" a="1"/>
  <c r="P378" i="1"/>
  <c r="P379" i="1" a="1"/>
  <c r="P379" i="1" s="1"/>
  <c r="P380" i="1" a="1"/>
  <c r="P380" i="1" s="1"/>
  <c r="P381" i="1" a="1"/>
  <c r="P381" i="1" s="1"/>
  <c r="P382" i="1" a="1"/>
  <c r="P382" i="1"/>
  <c r="P383" i="1" a="1"/>
  <c r="P383" i="1" s="1"/>
  <c r="P384" i="1" a="1"/>
  <c r="P384" i="1" s="1"/>
  <c r="P385" i="1" a="1"/>
  <c r="P385" i="1" s="1"/>
  <c r="P386" i="1" a="1"/>
  <c r="P386" i="1" s="1"/>
  <c r="P387" i="1" a="1"/>
  <c r="P387" i="1" s="1"/>
  <c r="P388" i="1" a="1"/>
  <c r="P388" i="1" s="1"/>
  <c r="P389" i="1" a="1"/>
  <c r="P389" i="1" s="1"/>
  <c r="P390" i="1" a="1"/>
  <c r="P390" i="1" s="1"/>
  <c r="P391" i="1" a="1"/>
  <c r="P391" i="1" s="1"/>
  <c r="P392" i="1" a="1"/>
  <c r="P392" i="1" s="1"/>
  <c r="P393" i="1" a="1"/>
  <c r="P393" i="1" s="1"/>
  <c r="P394" i="1" a="1"/>
  <c r="P394" i="1" s="1"/>
  <c r="P395" i="1" a="1"/>
  <c r="P395" i="1" s="1"/>
  <c r="P396" i="1" a="1"/>
  <c r="P396" i="1" s="1"/>
  <c r="P397" i="1" a="1"/>
  <c r="P397" i="1" s="1"/>
  <c r="P398" i="1" a="1"/>
  <c r="P398" i="1" s="1"/>
  <c r="P399" i="1" a="1"/>
  <c r="P399" i="1" s="1"/>
  <c r="P400" i="1" a="1"/>
  <c r="P400" i="1" s="1"/>
  <c r="P401" i="1" a="1"/>
  <c r="P401" i="1" s="1"/>
  <c r="P402" i="1" a="1"/>
  <c r="P402" i="1" s="1"/>
  <c r="P403" i="1" a="1"/>
  <c r="P403" i="1" s="1"/>
  <c r="P404" i="1" a="1"/>
  <c r="P404" i="1" s="1"/>
  <c r="P405" i="1" a="1"/>
  <c r="P405" i="1" s="1"/>
  <c r="P406" i="1" a="1"/>
  <c r="P406" i="1" s="1"/>
  <c r="P407" i="1" a="1"/>
  <c r="P407" i="1" s="1"/>
  <c r="P408" i="1" a="1"/>
  <c r="P408" i="1" s="1"/>
  <c r="P409" i="1" a="1"/>
  <c r="P409" i="1" s="1"/>
  <c r="P410" i="1" a="1"/>
  <c r="P410" i="1" s="1"/>
  <c r="P411" i="1" a="1"/>
  <c r="P411" i="1" s="1"/>
  <c r="P412" i="1" a="1"/>
  <c r="P412" i="1" s="1"/>
  <c r="P413" i="1" a="1"/>
  <c r="P413" i="1" s="1"/>
  <c r="P414" i="1" a="1"/>
  <c r="P414" i="1" s="1"/>
  <c r="P415" i="1" a="1"/>
  <c r="P415" i="1" s="1"/>
  <c r="P416" i="1" a="1"/>
  <c r="P416" i="1" s="1"/>
  <c r="P417" i="1" a="1"/>
  <c r="P417" i="1" s="1"/>
  <c r="P418" i="1" a="1"/>
  <c r="P418" i="1" s="1"/>
  <c r="P419" i="1" a="1"/>
  <c r="P419" i="1" s="1"/>
  <c r="P420" i="1" a="1"/>
  <c r="P420" i="1" s="1"/>
  <c r="P421" i="1" a="1"/>
  <c r="P421" i="1" s="1"/>
  <c r="P422" i="1" a="1"/>
  <c r="P422" i="1" s="1"/>
  <c r="P423" i="1" a="1"/>
  <c r="P423" i="1" s="1"/>
  <c r="P424" i="1" a="1"/>
  <c r="P424" i="1" s="1"/>
  <c r="P425" i="1" a="1"/>
  <c r="P425" i="1" s="1"/>
  <c r="P426" i="1" a="1"/>
  <c r="P426" i="1" s="1"/>
  <c r="P427" i="1" a="1"/>
  <c r="P427" i="1" s="1"/>
  <c r="P428" i="1" a="1"/>
  <c r="P428" i="1" s="1"/>
  <c r="P429" i="1" a="1"/>
  <c r="P429" i="1" s="1"/>
  <c r="P430" i="1" a="1"/>
  <c r="P430" i="1" s="1"/>
  <c r="P431" i="1" a="1"/>
  <c r="P431" i="1" s="1"/>
  <c r="P432" i="1" a="1"/>
  <c r="P432" i="1" s="1"/>
  <c r="P433" i="1" a="1"/>
  <c r="P433" i="1" s="1"/>
  <c r="P434" i="1" a="1"/>
  <c r="P434" i="1" s="1"/>
  <c r="P435" i="1" a="1"/>
  <c r="P435" i="1" s="1"/>
  <c r="P436" i="1" a="1"/>
  <c r="P436" i="1" s="1"/>
  <c r="P437" i="1" a="1"/>
  <c r="P437" i="1" s="1"/>
  <c r="P438" i="1" a="1"/>
  <c r="P438" i="1" s="1"/>
  <c r="P439" i="1" a="1"/>
  <c r="P439" i="1" s="1"/>
  <c r="P440" i="1" a="1"/>
  <c r="P440" i="1" s="1"/>
  <c r="P441" i="1" a="1"/>
  <c r="P441" i="1" s="1"/>
  <c r="P442" i="1" a="1"/>
  <c r="P442" i="1" s="1"/>
  <c r="P443" i="1" a="1"/>
  <c r="P443" i="1" s="1"/>
  <c r="P444" i="1" a="1"/>
  <c r="P444" i="1" s="1"/>
  <c r="P445" i="1" a="1"/>
  <c r="P445" i="1" s="1"/>
  <c r="P446" i="1" a="1"/>
  <c r="P446" i="1" s="1"/>
  <c r="P447" i="1" a="1"/>
  <c r="P447" i="1" s="1"/>
  <c r="P448" i="1" a="1"/>
  <c r="P448" i="1" s="1"/>
  <c r="P449" i="1" a="1"/>
  <c r="P449" i="1" s="1"/>
  <c r="P450" i="1" a="1"/>
  <c r="P450" i="1" s="1"/>
  <c r="P451" i="1" a="1"/>
  <c r="P451" i="1" s="1"/>
  <c r="P452" i="1" a="1"/>
  <c r="P452" i="1" s="1"/>
  <c r="P453" i="1" a="1"/>
  <c r="P453" i="1" s="1"/>
  <c r="P454" i="1" a="1"/>
  <c r="P454" i="1" s="1"/>
  <c r="P455" i="1" a="1"/>
  <c r="P455" i="1" s="1"/>
  <c r="P456" i="1" a="1"/>
  <c r="P456" i="1" s="1"/>
  <c r="P457" i="1" a="1"/>
  <c r="P457" i="1" s="1"/>
  <c r="P458" i="1" a="1"/>
  <c r="P458" i="1" s="1"/>
  <c r="P459" i="1" a="1"/>
  <c r="P459" i="1" s="1"/>
  <c r="P460" i="1" a="1"/>
  <c r="P460" i="1" s="1"/>
  <c r="P461" i="1" a="1"/>
  <c r="P461" i="1" s="1"/>
  <c r="P462" i="1" a="1"/>
  <c r="P462" i="1" s="1"/>
  <c r="P463" i="1" a="1"/>
  <c r="P463" i="1" s="1"/>
  <c r="P464" i="1" a="1"/>
  <c r="P464" i="1" s="1"/>
  <c r="P465" i="1" a="1"/>
  <c r="P465" i="1" s="1"/>
  <c r="P466" i="1" a="1"/>
  <c r="P466" i="1" s="1"/>
  <c r="P467" i="1" a="1"/>
  <c r="P467" i="1" s="1"/>
  <c r="P468" i="1" a="1"/>
  <c r="P468" i="1" s="1"/>
  <c r="P469" i="1" a="1"/>
  <c r="P469" i="1" s="1"/>
  <c r="P470" i="1" a="1"/>
  <c r="P470" i="1" s="1"/>
  <c r="P471" i="1" a="1"/>
  <c r="P471" i="1" s="1"/>
  <c r="P472" i="1" a="1"/>
  <c r="P472" i="1" s="1"/>
  <c r="P473" i="1" a="1"/>
  <c r="P473" i="1" s="1"/>
  <c r="P4" i="1" a="1"/>
  <c r="P4" i="1" s="1"/>
  <c r="O5" i="1" a="1"/>
  <c r="O5" i="1" s="1"/>
  <c r="O6" i="1" a="1"/>
  <c r="O6" i="1" s="1"/>
  <c r="O7" i="1" a="1"/>
  <c r="O7" i="1" s="1"/>
  <c r="O8" i="1" a="1"/>
  <c r="O8" i="1"/>
  <c r="O9" i="1" a="1"/>
  <c r="O9" i="1" s="1"/>
  <c r="O10" i="1" a="1"/>
  <c r="O10" i="1" s="1"/>
  <c r="O11" i="1" a="1"/>
  <c r="O11" i="1" s="1"/>
  <c r="O12" i="1" a="1"/>
  <c r="O12" i="1" s="1"/>
  <c r="O13" i="1" a="1"/>
  <c r="O13" i="1" s="1"/>
  <c r="O14" i="1" a="1"/>
  <c r="O14" i="1" s="1"/>
  <c r="O15" i="1" a="1"/>
  <c r="O15" i="1" s="1"/>
  <c r="O16" i="1" a="1"/>
  <c r="O16" i="1" s="1"/>
  <c r="O17" i="1" a="1"/>
  <c r="O17" i="1" s="1"/>
  <c r="O18" i="1" a="1"/>
  <c r="O18" i="1" s="1"/>
  <c r="O19" i="1" a="1"/>
  <c r="O19" i="1" s="1"/>
  <c r="O20" i="1" a="1"/>
  <c r="O20" i="1" s="1"/>
  <c r="O21" i="1" a="1"/>
  <c r="O21" i="1" s="1"/>
  <c r="O22" i="1" a="1"/>
  <c r="O22" i="1" s="1"/>
  <c r="O23" i="1" a="1"/>
  <c r="O23" i="1" s="1"/>
  <c r="O24" i="1" a="1"/>
  <c r="O24" i="1" s="1"/>
  <c r="O25" i="1" a="1"/>
  <c r="O25" i="1" s="1"/>
  <c r="O26" i="1" a="1"/>
  <c r="O26" i="1" s="1"/>
  <c r="O27" i="1" a="1"/>
  <c r="O27" i="1" s="1"/>
  <c r="O28" i="1" a="1"/>
  <c r="O28" i="1"/>
  <c r="O29" i="1" a="1"/>
  <c r="O29" i="1" s="1"/>
  <c r="O30" i="1" a="1"/>
  <c r="O30" i="1" s="1"/>
  <c r="O31" i="1" a="1"/>
  <c r="O31" i="1" s="1"/>
  <c r="O32" i="1" a="1"/>
  <c r="O32" i="1" s="1"/>
  <c r="O33" i="1" a="1"/>
  <c r="O33" i="1" s="1"/>
  <c r="O34" i="1" a="1"/>
  <c r="O34" i="1" s="1"/>
  <c r="O35" i="1" a="1"/>
  <c r="O35" i="1" s="1"/>
  <c r="O36" i="1" a="1"/>
  <c r="O36" i="1"/>
  <c r="O37" i="1" a="1"/>
  <c r="O37" i="1" s="1"/>
  <c r="O38" i="1" a="1"/>
  <c r="O38" i="1" s="1"/>
  <c r="O39" i="1" a="1"/>
  <c r="O39" i="1" s="1"/>
  <c r="O40" i="1" a="1"/>
  <c r="O40" i="1" s="1"/>
  <c r="O41" i="1" a="1"/>
  <c r="O41" i="1" s="1"/>
  <c r="O42" i="1" a="1"/>
  <c r="O42" i="1" s="1"/>
  <c r="O43" i="1" a="1"/>
  <c r="O43" i="1" s="1"/>
  <c r="O44" i="1" a="1"/>
  <c r="O44" i="1" s="1"/>
  <c r="O45" i="1" a="1"/>
  <c r="O45" i="1" s="1"/>
  <c r="O46" i="1" a="1"/>
  <c r="O46" i="1" s="1"/>
  <c r="O47" i="1" a="1"/>
  <c r="O47" i="1" s="1"/>
  <c r="O48" i="1" a="1"/>
  <c r="O48" i="1" s="1"/>
  <c r="O49" i="1" a="1"/>
  <c r="O49" i="1" s="1"/>
  <c r="O50" i="1" a="1"/>
  <c r="O50" i="1" s="1"/>
  <c r="O51" i="1" a="1"/>
  <c r="O51" i="1" s="1"/>
  <c r="O52" i="1" a="1"/>
  <c r="O52" i="1" s="1"/>
  <c r="O53" i="1" a="1"/>
  <c r="O53" i="1" s="1"/>
  <c r="O54" i="1" a="1"/>
  <c r="O54" i="1" s="1"/>
  <c r="O55" i="1" a="1"/>
  <c r="O55" i="1" s="1"/>
  <c r="O56" i="1" a="1"/>
  <c r="O56" i="1" s="1"/>
  <c r="O57" i="1" a="1"/>
  <c r="O57" i="1" s="1"/>
  <c r="O58" i="1" a="1"/>
  <c r="O58" i="1" s="1"/>
  <c r="O59" i="1" a="1"/>
  <c r="O59" i="1" s="1"/>
  <c r="O60" i="1" a="1"/>
  <c r="O60" i="1" s="1"/>
  <c r="O61" i="1" a="1"/>
  <c r="O61" i="1" s="1"/>
  <c r="O62" i="1" a="1"/>
  <c r="O62" i="1" s="1"/>
  <c r="O63" i="1" a="1"/>
  <c r="O63" i="1" s="1"/>
  <c r="O64" i="1" a="1"/>
  <c r="O64" i="1" s="1"/>
  <c r="O65" i="1" a="1"/>
  <c r="O65" i="1" s="1"/>
  <c r="O66" i="1" a="1"/>
  <c r="O66" i="1" s="1"/>
  <c r="O67" i="1" a="1"/>
  <c r="O67" i="1" s="1"/>
  <c r="O68" i="1" a="1"/>
  <c r="O68" i="1"/>
  <c r="O69" i="1" a="1"/>
  <c r="O69" i="1" s="1"/>
  <c r="O70" i="1" a="1"/>
  <c r="O70" i="1" s="1"/>
  <c r="O71" i="1" a="1"/>
  <c r="O71" i="1" s="1"/>
  <c r="O72" i="1" a="1"/>
  <c r="O72" i="1"/>
  <c r="O73" i="1" a="1"/>
  <c r="O73" i="1" s="1"/>
  <c r="O74" i="1" a="1"/>
  <c r="O74" i="1" s="1"/>
  <c r="O75" i="1" a="1"/>
  <c r="O75" i="1" s="1"/>
  <c r="O76" i="1" a="1"/>
  <c r="O76" i="1" s="1"/>
  <c r="O77" i="1" a="1"/>
  <c r="O77" i="1" s="1"/>
  <c r="O78" i="1" a="1"/>
  <c r="O78" i="1" s="1"/>
  <c r="O79" i="1" a="1"/>
  <c r="O79" i="1" s="1"/>
  <c r="O80" i="1" a="1"/>
  <c r="O80" i="1" s="1"/>
  <c r="O81" i="1" a="1"/>
  <c r="O81" i="1" s="1"/>
  <c r="O82" i="1" a="1"/>
  <c r="O82" i="1" s="1"/>
  <c r="O83" i="1" a="1"/>
  <c r="O83" i="1" s="1"/>
  <c r="O84" i="1" a="1"/>
  <c r="O84" i="1" s="1"/>
  <c r="O85" i="1" a="1"/>
  <c r="O85" i="1" s="1"/>
  <c r="O86" i="1" a="1"/>
  <c r="O86" i="1" s="1"/>
  <c r="O87" i="1" a="1"/>
  <c r="O87" i="1" s="1"/>
  <c r="O88" i="1" a="1"/>
  <c r="O88" i="1" s="1"/>
  <c r="O89" i="1" a="1"/>
  <c r="O89" i="1" s="1"/>
  <c r="O90" i="1" a="1"/>
  <c r="O90" i="1" s="1"/>
  <c r="O91" i="1" a="1"/>
  <c r="O91" i="1" s="1"/>
  <c r="O92" i="1" a="1"/>
  <c r="O92" i="1" s="1"/>
  <c r="O93" i="1" a="1"/>
  <c r="O93" i="1" s="1"/>
  <c r="O94" i="1" a="1"/>
  <c r="O94" i="1" s="1"/>
  <c r="O95" i="1" a="1"/>
  <c r="O95" i="1" s="1"/>
  <c r="O96" i="1" a="1"/>
  <c r="O96" i="1" s="1"/>
  <c r="O97" i="1" a="1"/>
  <c r="O97" i="1" s="1"/>
  <c r="O98" i="1" a="1"/>
  <c r="O98" i="1" s="1"/>
  <c r="O99" i="1" a="1"/>
  <c r="O99" i="1" s="1"/>
  <c r="O100" i="1" a="1"/>
  <c r="O100" i="1"/>
  <c r="O101" i="1" a="1"/>
  <c r="O101" i="1" s="1"/>
  <c r="O102" i="1" a="1"/>
  <c r="O102" i="1" s="1"/>
  <c r="O103" i="1" a="1"/>
  <c r="O103" i="1" s="1"/>
  <c r="O104" i="1" a="1"/>
  <c r="O104" i="1"/>
  <c r="O105" i="1" a="1"/>
  <c r="O105" i="1" s="1"/>
  <c r="O106" i="1" a="1"/>
  <c r="O106" i="1" s="1"/>
  <c r="O107" i="1" a="1"/>
  <c r="O107" i="1" s="1"/>
  <c r="O108" i="1" a="1"/>
  <c r="O108" i="1"/>
  <c r="O109" i="1" a="1"/>
  <c r="O109" i="1" s="1"/>
  <c r="O110" i="1" a="1"/>
  <c r="O110" i="1" s="1"/>
  <c r="O111" i="1" a="1"/>
  <c r="O111" i="1" s="1"/>
  <c r="O112" i="1" a="1"/>
  <c r="O112" i="1" s="1"/>
  <c r="O113" i="1" a="1"/>
  <c r="O113" i="1" s="1"/>
  <c r="O114" i="1" a="1"/>
  <c r="O114" i="1" s="1"/>
  <c r="O115" i="1" a="1"/>
  <c r="O115" i="1" s="1"/>
  <c r="O116" i="1" a="1"/>
  <c r="O116" i="1" s="1"/>
  <c r="O117" i="1" a="1"/>
  <c r="O117" i="1" s="1"/>
  <c r="O118" i="1" a="1"/>
  <c r="O118" i="1" s="1"/>
  <c r="O119" i="1" a="1"/>
  <c r="O119" i="1" s="1"/>
  <c r="O120" i="1" a="1"/>
  <c r="O120" i="1" s="1"/>
  <c r="O121" i="1" a="1"/>
  <c r="O121" i="1" s="1"/>
  <c r="O122" i="1" a="1"/>
  <c r="O122" i="1" s="1"/>
  <c r="O123" i="1" a="1"/>
  <c r="O123" i="1" s="1"/>
  <c r="O124" i="1" a="1"/>
  <c r="O124" i="1" s="1"/>
  <c r="O125" i="1" a="1"/>
  <c r="O125" i="1" s="1"/>
  <c r="O126" i="1" a="1"/>
  <c r="O126" i="1" s="1"/>
  <c r="O127" i="1" a="1"/>
  <c r="O127" i="1" s="1"/>
  <c r="O128" i="1" a="1"/>
  <c r="O128" i="1" s="1"/>
  <c r="O129" i="1" a="1"/>
  <c r="O129" i="1" s="1"/>
  <c r="O130" i="1" a="1"/>
  <c r="O130" i="1" s="1"/>
  <c r="O131" i="1" a="1"/>
  <c r="O131" i="1" s="1"/>
  <c r="O132" i="1" a="1"/>
  <c r="O132" i="1" s="1"/>
  <c r="O133" i="1" a="1"/>
  <c r="O133" i="1" s="1"/>
  <c r="O134" i="1" a="1"/>
  <c r="O134" i="1" s="1"/>
  <c r="O135" i="1" a="1"/>
  <c r="O135" i="1" s="1"/>
  <c r="O136" i="1" a="1"/>
  <c r="O136" i="1"/>
  <c r="O137" i="1" a="1"/>
  <c r="O137" i="1" s="1"/>
  <c r="O138" i="1" a="1"/>
  <c r="O138" i="1" s="1"/>
  <c r="O139" i="1" a="1"/>
  <c r="O139" i="1" s="1"/>
  <c r="O140" i="1" a="1"/>
  <c r="O140" i="1"/>
  <c r="O141" i="1" a="1"/>
  <c r="O141" i="1" s="1"/>
  <c r="O142" i="1" a="1"/>
  <c r="O142" i="1" s="1"/>
  <c r="O143" i="1" a="1"/>
  <c r="O143" i="1" s="1"/>
  <c r="O144" i="1" a="1"/>
  <c r="O144" i="1" s="1"/>
  <c r="O145" i="1" a="1"/>
  <c r="O145" i="1" s="1"/>
  <c r="O146" i="1" a="1"/>
  <c r="O146" i="1" s="1"/>
  <c r="O147" i="1" a="1"/>
  <c r="O147" i="1" s="1"/>
  <c r="O148" i="1" a="1"/>
  <c r="O148" i="1" s="1"/>
  <c r="O149" i="1" a="1"/>
  <c r="O149" i="1" s="1"/>
  <c r="O150" i="1" a="1"/>
  <c r="O150" i="1" s="1"/>
  <c r="O151" i="1" a="1"/>
  <c r="O151" i="1" s="1"/>
  <c r="O152" i="1" a="1"/>
  <c r="O152" i="1" s="1"/>
  <c r="O153" i="1" a="1"/>
  <c r="O153" i="1" s="1"/>
  <c r="O154" i="1" a="1"/>
  <c r="O154" i="1" s="1"/>
  <c r="O155" i="1" a="1"/>
  <c r="O155" i="1" s="1"/>
  <c r="O156" i="1" a="1"/>
  <c r="O156" i="1" s="1"/>
  <c r="O157" i="1" a="1"/>
  <c r="O157" i="1" s="1"/>
  <c r="O158" i="1" a="1"/>
  <c r="O158" i="1" s="1"/>
  <c r="O159" i="1" a="1"/>
  <c r="O159" i="1" s="1"/>
  <c r="O160" i="1" a="1"/>
  <c r="O160" i="1" s="1"/>
  <c r="O161" i="1" a="1"/>
  <c r="O161" i="1" s="1"/>
  <c r="O162" i="1" a="1"/>
  <c r="O162" i="1" s="1"/>
  <c r="O163" i="1" a="1"/>
  <c r="O163" i="1" s="1"/>
  <c r="O164" i="1" a="1"/>
  <c r="O164" i="1"/>
  <c r="O165" i="1" a="1"/>
  <c r="O165" i="1"/>
  <c r="O166" i="1" a="1"/>
  <c r="O166" i="1" s="1"/>
  <c r="O167" i="1" a="1"/>
  <c r="O167" i="1" s="1"/>
  <c r="O168" i="1" a="1"/>
  <c r="O168" i="1" s="1"/>
  <c r="O169" i="1" a="1"/>
  <c r="O169" i="1" s="1"/>
  <c r="O170" i="1" a="1"/>
  <c r="O170" i="1" s="1"/>
  <c r="O171" i="1" a="1"/>
  <c r="O171" i="1" s="1"/>
  <c r="O172" i="1" a="1"/>
  <c r="O172" i="1" s="1"/>
  <c r="O173" i="1" a="1"/>
  <c r="O173" i="1"/>
  <c r="O174" i="1" a="1"/>
  <c r="O174" i="1"/>
  <c r="O175" i="1" a="1"/>
  <c r="O175" i="1" s="1"/>
  <c r="O176" i="1" a="1"/>
  <c r="O176" i="1"/>
  <c r="O177" i="1" a="1"/>
  <c r="O177" i="1" s="1"/>
  <c r="O178" i="1" a="1"/>
  <c r="O178" i="1" s="1"/>
  <c r="O179" i="1" a="1"/>
  <c r="O179" i="1" s="1"/>
  <c r="O180" i="1" a="1"/>
  <c r="O180" i="1" s="1"/>
  <c r="O181" i="1" a="1"/>
  <c r="O181" i="1" s="1"/>
  <c r="O182" i="1" a="1"/>
  <c r="O182" i="1"/>
  <c r="O183" i="1" a="1"/>
  <c r="O183" i="1" s="1"/>
  <c r="O184" i="1" a="1"/>
  <c r="O184" i="1" s="1"/>
  <c r="O185" i="1" a="1"/>
  <c r="O185" i="1"/>
  <c r="O186" i="1" a="1"/>
  <c r="O186" i="1" s="1"/>
  <c r="O187" i="1" a="1"/>
  <c r="O187" i="1" s="1"/>
  <c r="O188" i="1" a="1"/>
  <c r="O188" i="1"/>
  <c r="O189" i="1" a="1"/>
  <c r="O189" i="1" s="1"/>
  <c r="O190" i="1" a="1"/>
  <c r="O190" i="1" s="1"/>
  <c r="O191" i="1" a="1"/>
  <c r="O191" i="1" s="1"/>
  <c r="O192" i="1" a="1"/>
  <c r="O192" i="1" s="1"/>
  <c r="O193" i="1" a="1"/>
  <c r="O193" i="1" s="1"/>
  <c r="O194" i="1" a="1"/>
  <c r="O194" i="1"/>
  <c r="O195" i="1" a="1"/>
  <c r="O195" i="1" s="1"/>
  <c r="O196" i="1" a="1"/>
  <c r="O196" i="1"/>
  <c r="O197" i="1" a="1"/>
  <c r="O197" i="1"/>
  <c r="O198" i="1" a="1"/>
  <c r="O198" i="1" s="1"/>
  <c r="O199" i="1" a="1"/>
  <c r="O199" i="1" s="1"/>
  <c r="O200" i="1" a="1"/>
  <c r="O200" i="1" s="1"/>
  <c r="O201" i="1" a="1"/>
  <c r="O201" i="1" s="1"/>
  <c r="O202" i="1" a="1"/>
  <c r="O202" i="1" s="1"/>
  <c r="O203" i="1" a="1"/>
  <c r="O203" i="1" s="1"/>
  <c r="O204" i="1" a="1"/>
  <c r="O204" i="1" s="1"/>
  <c r="O205" i="1" a="1"/>
  <c r="O205" i="1"/>
  <c r="O206" i="1" a="1"/>
  <c r="O206" i="1"/>
  <c r="O207" i="1" a="1"/>
  <c r="O207" i="1" s="1"/>
  <c r="O208" i="1" a="1"/>
  <c r="O208" i="1"/>
  <c r="O209" i="1" a="1"/>
  <c r="O209" i="1" s="1"/>
  <c r="O210" i="1" a="1"/>
  <c r="O210" i="1" s="1"/>
  <c r="O211" i="1" a="1"/>
  <c r="O211" i="1" s="1"/>
  <c r="O212" i="1" a="1"/>
  <c r="O212" i="1" s="1"/>
  <c r="O213" i="1" a="1"/>
  <c r="O213" i="1" s="1"/>
  <c r="O214" i="1" a="1"/>
  <c r="O214" i="1"/>
  <c r="O215" i="1" a="1"/>
  <c r="O215" i="1" s="1"/>
  <c r="O216" i="1" a="1"/>
  <c r="O216" i="1" s="1"/>
  <c r="O217" i="1" a="1"/>
  <c r="O217" i="1"/>
  <c r="O218" i="1" a="1"/>
  <c r="O218" i="1" s="1"/>
  <c r="O219" i="1" a="1"/>
  <c r="O219" i="1" s="1"/>
  <c r="O220" i="1" a="1"/>
  <c r="O220" i="1"/>
  <c r="O221" i="1" a="1"/>
  <c r="O221" i="1" s="1"/>
  <c r="O222" i="1" a="1"/>
  <c r="O222" i="1" s="1"/>
  <c r="O223" i="1" a="1"/>
  <c r="O223" i="1" s="1"/>
  <c r="O224" i="1" a="1"/>
  <c r="O224" i="1" s="1"/>
  <c r="O225" i="1" a="1"/>
  <c r="O225" i="1" s="1"/>
  <c r="O226" i="1" a="1"/>
  <c r="O226" i="1"/>
  <c r="O227" i="1" a="1"/>
  <c r="O227" i="1" s="1"/>
  <c r="O228" i="1" a="1"/>
  <c r="O228" i="1"/>
  <c r="O229" i="1" a="1"/>
  <c r="O229" i="1"/>
  <c r="O230" i="1" a="1"/>
  <c r="O230" i="1" s="1"/>
  <c r="O231" i="1" a="1"/>
  <c r="O231" i="1" s="1"/>
  <c r="O232" i="1" a="1"/>
  <c r="O232" i="1" s="1"/>
  <c r="O233" i="1" a="1"/>
  <c r="O233" i="1" s="1"/>
  <c r="O234" i="1" a="1"/>
  <c r="O234" i="1" s="1"/>
  <c r="O235" i="1" a="1"/>
  <c r="O235" i="1" s="1"/>
  <c r="O236" i="1" a="1"/>
  <c r="O236" i="1" s="1"/>
  <c r="O237" i="1" a="1"/>
  <c r="O237" i="1"/>
  <c r="O238" i="1" a="1"/>
  <c r="O238" i="1"/>
  <c r="O239" i="1" a="1"/>
  <c r="O239" i="1" s="1"/>
  <c r="O240" i="1" a="1"/>
  <c r="O240" i="1"/>
  <c r="O241" i="1" a="1"/>
  <c r="O241" i="1" s="1"/>
  <c r="O242" i="1" a="1"/>
  <c r="O242" i="1" s="1"/>
  <c r="O243" i="1" a="1"/>
  <c r="O243" i="1" s="1"/>
  <c r="O244" i="1" a="1"/>
  <c r="O244" i="1" s="1"/>
  <c r="O245" i="1" a="1"/>
  <c r="O245" i="1" s="1"/>
  <c r="O246" i="1" a="1"/>
  <c r="O246" i="1"/>
  <c r="O247" i="1" a="1"/>
  <c r="O247" i="1" s="1"/>
  <c r="O248" i="1" a="1"/>
  <c r="O248" i="1" s="1"/>
  <c r="O249" i="1" a="1"/>
  <c r="O249" i="1"/>
  <c r="O250" i="1" a="1"/>
  <c r="O250" i="1" s="1"/>
  <c r="O251" i="1" a="1"/>
  <c r="O251" i="1" s="1"/>
  <c r="O252" i="1" a="1"/>
  <c r="O252" i="1"/>
  <c r="O253" i="1" a="1"/>
  <c r="O253" i="1" s="1"/>
  <c r="O254" i="1" a="1"/>
  <c r="O254" i="1" s="1"/>
  <c r="O255" i="1" a="1"/>
  <c r="O255" i="1" s="1"/>
  <c r="O256" i="1" a="1"/>
  <c r="O256" i="1" s="1"/>
  <c r="O257" i="1" a="1"/>
  <c r="O257" i="1" s="1"/>
  <c r="O258" i="1" a="1"/>
  <c r="O258" i="1"/>
  <c r="O259" i="1" a="1"/>
  <c r="O259" i="1" s="1"/>
  <c r="O260" i="1" a="1"/>
  <c r="O260" i="1"/>
  <c r="O261" i="1" a="1"/>
  <c r="O261" i="1"/>
  <c r="O262" i="1" a="1"/>
  <c r="O262" i="1" s="1"/>
  <c r="O263" i="1" a="1"/>
  <c r="O263" i="1" s="1"/>
  <c r="O264" i="1" a="1"/>
  <c r="O264" i="1" s="1"/>
  <c r="O265" i="1" a="1"/>
  <c r="O265" i="1" s="1"/>
  <c r="O266" i="1" a="1"/>
  <c r="O266" i="1" s="1"/>
  <c r="O267" i="1" a="1"/>
  <c r="O267" i="1" s="1"/>
  <c r="O268" i="1" a="1"/>
  <c r="O268" i="1" s="1"/>
  <c r="O269" i="1" a="1"/>
  <c r="O269" i="1"/>
  <c r="O270" i="1" a="1"/>
  <c r="O270" i="1"/>
  <c r="O271" i="1" a="1"/>
  <c r="O271" i="1" s="1"/>
  <c r="O272" i="1" a="1"/>
  <c r="O272" i="1"/>
  <c r="O273" i="1" a="1"/>
  <c r="O273" i="1" s="1"/>
  <c r="O274" i="1" a="1"/>
  <c r="O274" i="1" s="1"/>
  <c r="O275" i="1" a="1"/>
  <c r="O275" i="1" s="1"/>
  <c r="O276" i="1" a="1"/>
  <c r="O276" i="1" s="1"/>
  <c r="O277" i="1" a="1"/>
  <c r="O277" i="1" s="1"/>
  <c r="O278" i="1" a="1"/>
  <c r="O278" i="1"/>
  <c r="O279" i="1" a="1"/>
  <c r="O279" i="1" s="1"/>
  <c r="O280" i="1" a="1"/>
  <c r="O280" i="1" s="1"/>
  <c r="O281" i="1" a="1"/>
  <c r="O281" i="1"/>
  <c r="O282" i="1" a="1"/>
  <c r="O282" i="1" s="1"/>
  <c r="O283" i="1" a="1"/>
  <c r="O283" i="1" s="1"/>
  <c r="O284" i="1" a="1"/>
  <c r="O284" i="1"/>
  <c r="O285" i="1" a="1"/>
  <c r="O285" i="1" s="1"/>
  <c r="O286" i="1" a="1"/>
  <c r="O286" i="1" s="1"/>
  <c r="O287" i="1" a="1"/>
  <c r="O287" i="1" s="1"/>
  <c r="O288" i="1" a="1"/>
  <c r="O288" i="1" s="1"/>
  <c r="O289" i="1" a="1"/>
  <c r="O289" i="1" s="1"/>
  <c r="O290" i="1" a="1"/>
  <c r="O290" i="1"/>
  <c r="O291" i="1" a="1"/>
  <c r="O291" i="1" s="1"/>
  <c r="O292" i="1" a="1"/>
  <c r="O292" i="1"/>
  <c r="O293" i="1" a="1"/>
  <c r="O293" i="1"/>
  <c r="O294" i="1" a="1"/>
  <c r="O294" i="1" s="1"/>
  <c r="O295" i="1" a="1"/>
  <c r="O295" i="1" s="1"/>
  <c r="O296" i="1" a="1"/>
  <c r="O296" i="1" s="1"/>
  <c r="O297" i="1" a="1"/>
  <c r="O297" i="1" s="1"/>
  <c r="O298" i="1" a="1"/>
  <c r="O298" i="1" s="1"/>
  <c r="O299" i="1" a="1"/>
  <c r="O299" i="1" s="1"/>
  <c r="O300" i="1" a="1"/>
  <c r="O300" i="1" s="1"/>
  <c r="O301" i="1" a="1"/>
  <c r="O301" i="1"/>
  <c r="O302" i="1" a="1"/>
  <c r="O302" i="1"/>
  <c r="O303" i="1" a="1"/>
  <c r="O303" i="1" s="1"/>
  <c r="O304" i="1" a="1"/>
  <c r="O304" i="1"/>
  <c r="O305" i="1" a="1"/>
  <c r="O305" i="1" s="1"/>
  <c r="O306" i="1" a="1"/>
  <c r="O306" i="1" s="1"/>
  <c r="O307" i="1" a="1"/>
  <c r="O307" i="1" s="1"/>
  <c r="O308" i="1" a="1"/>
  <c r="O308" i="1" s="1"/>
  <c r="O309" i="1" a="1"/>
  <c r="O309" i="1" s="1"/>
  <c r="O310" i="1" a="1"/>
  <c r="O310" i="1"/>
  <c r="O311" i="1" a="1"/>
  <c r="O311" i="1" s="1"/>
  <c r="O312" i="1" a="1"/>
  <c r="O312" i="1" s="1"/>
  <c r="O313" i="1" a="1"/>
  <c r="O313" i="1"/>
  <c r="O314" i="1" a="1"/>
  <c r="O314" i="1" s="1"/>
  <c r="O315" i="1" a="1"/>
  <c r="O315" i="1" s="1"/>
  <c r="O316" i="1" a="1"/>
  <c r="O316" i="1"/>
  <c r="O317" i="1" a="1"/>
  <c r="O317" i="1" s="1"/>
  <c r="O318" i="1" a="1"/>
  <c r="O318" i="1" s="1"/>
  <c r="O319" i="1" a="1"/>
  <c r="O319" i="1" s="1"/>
  <c r="O320" i="1" a="1"/>
  <c r="O320" i="1" s="1"/>
  <c r="O321" i="1" a="1"/>
  <c r="O321" i="1" s="1"/>
  <c r="O322" i="1" a="1"/>
  <c r="O322" i="1"/>
  <c r="O323" i="1" a="1"/>
  <c r="O323" i="1" s="1"/>
  <c r="O324" i="1" a="1"/>
  <c r="O324" i="1"/>
  <c r="O325" i="1" a="1"/>
  <c r="O325" i="1"/>
  <c r="O326" i="1" a="1"/>
  <c r="O326" i="1" s="1"/>
  <c r="O327" i="1" a="1"/>
  <c r="O327" i="1" s="1"/>
  <c r="O328" i="1" a="1"/>
  <c r="O328" i="1" s="1"/>
  <c r="O329" i="1" a="1"/>
  <c r="O329" i="1" s="1"/>
  <c r="O330" i="1" a="1"/>
  <c r="O330" i="1" s="1"/>
  <c r="O331" i="1" a="1"/>
  <c r="O331" i="1" s="1"/>
  <c r="O332" i="1" a="1"/>
  <c r="O332" i="1" s="1"/>
  <c r="O333" i="1" a="1"/>
  <c r="O333" i="1"/>
  <c r="O334" i="1" a="1"/>
  <c r="O334" i="1"/>
  <c r="O335" i="1" a="1"/>
  <c r="O335" i="1" s="1"/>
  <c r="O336" i="1" a="1"/>
  <c r="O336" i="1"/>
  <c r="O337" i="1" a="1"/>
  <c r="O337" i="1" s="1"/>
  <c r="O338" i="1" a="1"/>
  <c r="O338" i="1" s="1"/>
  <c r="O339" i="1" a="1"/>
  <c r="O339" i="1" s="1"/>
  <c r="O340" i="1" a="1"/>
  <c r="O340" i="1" s="1"/>
  <c r="O341" i="1" a="1"/>
  <c r="O341" i="1" s="1"/>
  <c r="O342" i="1" a="1"/>
  <c r="O342" i="1"/>
  <c r="O343" i="1" a="1"/>
  <c r="O343" i="1" s="1"/>
  <c r="O344" i="1" a="1"/>
  <c r="O344" i="1" s="1"/>
  <c r="O345" i="1" a="1"/>
  <c r="O345" i="1"/>
  <c r="O346" i="1" a="1"/>
  <c r="O346" i="1" s="1"/>
  <c r="O347" i="1" a="1"/>
  <c r="O347" i="1" s="1"/>
  <c r="O348" i="1" a="1"/>
  <c r="O348" i="1" s="1"/>
  <c r="O349" i="1" a="1"/>
  <c r="O349" i="1"/>
  <c r="O350" i="1" a="1"/>
  <c r="O350" i="1" s="1"/>
  <c r="O351" i="1" a="1"/>
  <c r="O351" i="1" s="1"/>
  <c r="O352" i="1" a="1"/>
  <c r="O352" i="1" s="1"/>
  <c r="O353" i="1" a="1"/>
  <c r="O353" i="1"/>
  <c r="O354" i="1" a="1"/>
  <c r="O354" i="1" s="1"/>
  <c r="O355" i="1" a="1"/>
  <c r="O355" i="1" s="1"/>
  <c r="O356" i="1" a="1"/>
  <c r="O356" i="1" s="1"/>
  <c r="O357" i="1" a="1"/>
  <c r="O357" i="1"/>
  <c r="O358" i="1" a="1"/>
  <c r="O358" i="1" s="1"/>
  <c r="O359" i="1" a="1"/>
  <c r="O359" i="1" s="1"/>
  <c r="O360" i="1" a="1"/>
  <c r="O360" i="1" s="1"/>
  <c r="O361" i="1" a="1"/>
  <c r="O361" i="1"/>
  <c r="O362" i="1" a="1"/>
  <c r="O362" i="1" s="1"/>
  <c r="O363" i="1" a="1"/>
  <c r="O363" i="1" s="1"/>
  <c r="O364" i="1" a="1"/>
  <c r="O364" i="1" s="1"/>
  <c r="O365" i="1" a="1"/>
  <c r="O365" i="1"/>
  <c r="O366" i="1" a="1"/>
  <c r="O366" i="1" s="1"/>
  <c r="O367" i="1" a="1"/>
  <c r="O367" i="1" s="1"/>
  <c r="O368" i="1" a="1"/>
  <c r="O368" i="1" s="1"/>
  <c r="O369" i="1" a="1"/>
  <c r="O369" i="1"/>
  <c r="O370" i="1" a="1"/>
  <c r="O370" i="1" s="1"/>
  <c r="O371" i="1" a="1"/>
  <c r="O371" i="1" s="1"/>
  <c r="O372" i="1" a="1"/>
  <c r="O372" i="1" s="1"/>
  <c r="O373" i="1" a="1"/>
  <c r="O373" i="1"/>
  <c r="O374" i="1" a="1"/>
  <c r="O374" i="1" s="1"/>
  <c r="O375" i="1" a="1"/>
  <c r="O375" i="1" s="1"/>
  <c r="O376" i="1" a="1"/>
  <c r="O376" i="1" s="1"/>
  <c r="O377" i="1" a="1"/>
  <c r="O377" i="1"/>
  <c r="O378" i="1" a="1"/>
  <c r="O378" i="1" s="1"/>
  <c r="O379" i="1" a="1"/>
  <c r="O379" i="1" s="1"/>
  <c r="O380" i="1" a="1"/>
  <c r="O380" i="1" s="1"/>
  <c r="O381" i="1" a="1"/>
  <c r="O381" i="1"/>
  <c r="O382" i="1" a="1"/>
  <c r="O382" i="1" s="1"/>
  <c r="O383" i="1" a="1"/>
  <c r="O383" i="1" s="1"/>
  <c r="O384" i="1" a="1"/>
  <c r="O384" i="1" s="1"/>
  <c r="O385" i="1" a="1"/>
  <c r="O385" i="1"/>
  <c r="O386" i="1" a="1"/>
  <c r="O386" i="1" s="1"/>
  <c r="O387" i="1" a="1"/>
  <c r="O387" i="1" s="1"/>
  <c r="O388" i="1" a="1"/>
  <c r="O388" i="1" s="1"/>
  <c r="O389" i="1" a="1"/>
  <c r="O389" i="1"/>
  <c r="O390" i="1" a="1"/>
  <c r="O390" i="1" s="1"/>
  <c r="O391" i="1" a="1"/>
  <c r="O391" i="1" s="1"/>
  <c r="O392" i="1" a="1"/>
  <c r="O392" i="1" s="1"/>
  <c r="O393" i="1" a="1"/>
  <c r="O393" i="1"/>
  <c r="O394" i="1" a="1"/>
  <c r="O394" i="1" s="1"/>
  <c r="O395" i="1" a="1"/>
  <c r="O395" i="1" s="1"/>
  <c r="O396" i="1" a="1"/>
  <c r="O396" i="1" s="1"/>
  <c r="O397" i="1" a="1"/>
  <c r="O397" i="1"/>
  <c r="O398" i="1" a="1"/>
  <c r="O398" i="1" s="1"/>
  <c r="O399" i="1" a="1"/>
  <c r="O399" i="1" s="1"/>
  <c r="O400" i="1" a="1"/>
  <c r="O400" i="1" s="1"/>
  <c r="O401" i="1" a="1"/>
  <c r="O401" i="1"/>
  <c r="O402" i="1" a="1"/>
  <c r="O402" i="1" s="1"/>
  <c r="O403" i="1" a="1"/>
  <c r="O403" i="1" s="1"/>
  <c r="O404" i="1" a="1"/>
  <c r="O404" i="1" s="1"/>
  <c r="O405" i="1" a="1"/>
  <c r="O405" i="1"/>
  <c r="O406" i="1" a="1"/>
  <c r="O406" i="1" s="1"/>
  <c r="O407" i="1" a="1"/>
  <c r="O407" i="1" s="1"/>
  <c r="O408" i="1" a="1"/>
  <c r="O408" i="1" s="1"/>
  <c r="O409" i="1" a="1"/>
  <c r="O409" i="1"/>
  <c r="O410" i="1" a="1"/>
  <c r="O410" i="1" s="1"/>
  <c r="O411" i="1" a="1"/>
  <c r="O411" i="1" s="1"/>
  <c r="O412" i="1" a="1"/>
  <c r="O412" i="1" s="1"/>
  <c r="O413" i="1" a="1"/>
  <c r="O413" i="1"/>
  <c r="O414" i="1" a="1"/>
  <c r="O414" i="1" s="1"/>
  <c r="O415" i="1" a="1"/>
  <c r="O415" i="1" s="1"/>
  <c r="O416" i="1" a="1"/>
  <c r="O416" i="1" s="1"/>
  <c r="O417" i="1" a="1"/>
  <c r="O417" i="1"/>
  <c r="O418" i="1" a="1"/>
  <c r="O418" i="1" s="1"/>
  <c r="O419" i="1" a="1"/>
  <c r="O419" i="1" s="1"/>
  <c r="O420" i="1" a="1"/>
  <c r="O420" i="1" s="1"/>
  <c r="O421" i="1" a="1"/>
  <c r="O421" i="1"/>
  <c r="O422" i="1" a="1"/>
  <c r="O422" i="1" s="1"/>
  <c r="O423" i="1" a="1"/>
  <c r="O423" i="1" s="1"/>
  <c r="O424" i="1" a="1"/>
  <c r="O424" i="1" s="1"/>
  <c r="O425" i="1" a="1"/>
  <c r="O425" i="1"/>
  <c r="O426" i="1" a="1"/>
  <c r="O426" i="1" s="1"/>
  <c r="O427" i="1" a="1"/>
  <c r="O427" i="1" s="1"/>
  <c r="O428" i="1" a="1"/>
  <c r="O428" i="1" s="1"/>
  <c r="O429" i="1" a="1"/>
  <c r="O429" i="1"/>
  <c r="O430" i="1" a="1"/>
  <c r="O430" i="1" s="1"/>
  <c r="O431" i="1" a="1"/>
  <c r="O431" i="1" s="1"/>
  <c r="O432" i="1" a="1"/>
  <c r="O432" i="1" s="1"/>
  <c r="O433" i="1" a="1"/>
  <c r="O433" i="1"/>
  <c r="O434" i="1" a="1"/>
  <c r="O434" i="1" s="1"/>
  <c r="O435" i="1" a="1"/>
  <c r="O435" i="1" s="1"/>
  <c r="O436" i="1" a="1"/>
  <c r="O436" i="1" s="1"/>
  <c r="O437" i="1" a="1"/>
  <c r="O437" i="1"/>
  <c r="O438" i="1" a="1"/>
  <c r="O438" i="1" s="1"/>
  <c r="O439" i="1" a="1"/>
  <c r="O439" i="1" s="1"/>
  <c r="O440" i="1" a="1"/>
  <c r="O440" i="1" s="1"/>
  <c r="O441" i="1" a="1"/>
  <c r="O441" i="1"/>
  <c r="O442" i="1" a="1"/>
  <c r="O442" i="1" s="1"/>
  <c r="O443" i="1" a="1"/>
  <c r="O443" i="1" s="1"/>
  <c r="O444" i="1" a="1"/>
  <c r="O444" i="1" s="1"/>
  <c r="O445" i="1" a="1"/>
  <c r="O445" i="1"/>
  <c r="O446" i="1" a="1"/>
  <c r="O446" i="1" s="1"/>
  <c r="O447" i="1" a="1"/>
  <c r="O447" i="1" s="1"/>
  <c r="O448" i="1" a="1"/>
  <c r="O448" i="1" s="1"/>
  <c r="O449" i="1" a="1"/>
  <c r="O449" i="1"/>
  <c r="O450" i="1" a="1"/>
  <c r="O450" i="1" s="1"/>
  <c r="O451" i="1" a="1"/>
  <c r="O451" i="1" s="1"/>
  <c r="O452" i="1" a="1"/>
  <c r="O452" i="1" s="1"/>
  <c r="O453" i="1" a="1"/>
  <c r="O453" i="1"/>
  <c r="O454" i="1" a="1"/>
  <c r="O454" i="1" s="1"/>
  <c r="O455" i="1" a="1"/>
  <c r="O455" i="1" s="1"/>
  <c r="O456" i="1" a="1"/>
  <c r="O456" i="1" s="1"/>
  <c r="O457" i="1" a="1"/>
  <c r="O457" i="1"/>
  <c r="O458" i="1" a="1"/>
  <c r="O458" i="1" s="1"/>
  <c r="O459" i="1" a="1"/>
  <c r="O459" i="1" s="1"/>
  <c r="O460" i="1" a="1"/>
  <c r="O460" i="1" s="1"/>
  <c r="O461" i="1" a="1"/>
  <c r="O461" i="1"/>
  <c r="O462" i="1" a="1"/>
  <c r="O462" i="1" s="1"/>
  <c r="O463" i="1" a="1"/>
  <c r="O463" i="1" s="1"/>
  <c r="O464" i="1" a="1"/>
  <c r="O464" i="1" s="1"/>
  <c r="O465" i="1" a="1"/>
  <c r="O465" i="1"/>
  <c r="O466" i="1" a="1"/>
  <c r="O466" i="1" s="1"/>
  <c r="O467" i="1" a="1"/>
  <c r="O467" i="1" s="1"/>
  <c r="O468" i="1" a="1"/>
  <c r="O468" i="1" s="1"/>
  <c r="O469" i="1" a="1"/>
  <c r="O469" i="1"/>
  <c r="O470" i="1" a="1"/>
  <c r="O470" i="1" s="1"/>
  <c r="O471" i="1" a="1"/>
  <c r="O471" i="1" s="1"/>
  <c r="O472" i="1" a="1"/>
  <c r="O472" i="1" s="1"/>
  <c r="O473" i="1" a="1"/>
  <c r="O473" i="1"/>
  <c r="O4" i="1" a="1"/>
  <c r="O4" i="1" s="1"/>
  <c r="I943" i="1" a="1"/>
  <c r="I943" i="1" s="1"/>
  <c r="I944" i="1" a="1"/>
  <c r="I944" i="1" s="1"/>
  <c r="I945" i="1" a="1"/>
  <c r="I945" i="1" s="1"/>
  <c r="I946" i="1" a="1"/>
  <c r="I946" i="1"/>
  <c r="I947" i="1" a="1"/>
  <c r="I947" i="1" s="1"/>
  <c r="I948" i="1" a="1"/>
  <c r="I948" i="1" s="1"/>
  <c r="I949" i="1" a="1"/>
  <c r="I949" i="1" s="1"/>
  <c r="I950" i="1" a="1"/>
  <c r="I950" i="1" s="1"/>
  <c r="I951" i="1" a="1"/>
  <c r="I951" i="1" s="1"/>
  <c r="I952" i="1" a="1"/>
  <c r="I952" i="1" s="1"/>
  <c r="I953" i="1" a="1"/>
  <c r="I953" i="1" s="1"/>
  <c r="I954" i="1" a="1"/>
  <c r="I954" i="1" s="1"/>
  <c r="I955" i="1" a="1"/>
  <c r="I955" i="1" s="1"/>
  <c r="I956" i="1" a="1"/>
  <c r="I956" i="1" s="1"/>
  <c r="I957" i="1" a="1"/>
  <c r="I957" i="1" s="1"/>
  <c r="I958" i="1" a="1"/>
  <c r="I958" i="1" s="1"/>
  <c r="I959" i="1" a="1"/>
  <c r="I959" i="1" s="1"/>
  <c r="I960" i="1" a="1"/>
  <c r="I960" i="1" s="1"/>
  <c r="I961" i="1" a="1"/>
  <c r="I961" i="1" s="1"/>
  <c r="I962" i="1" a="1"/>
  <c r="I962" i="1" s="1"/>
  <c r="I963" i="1" a="1"/>
  <c r="I963" i="1" s="1"/>
  <c r="I964" i="1" a="1"/>
  <c r="I964" i="1" s="1"/>
  <c r="I965" i="1" a="1"/>
  <c r="I965" i="1" s="1"/>
  <c r="I966" i="1" a="1"/>
  <c r="I966" i="1"/>
  <c r="I967" i="1" a="1"/>
  <c r="I967" i="1" s="1"/>
  <c r="I968" i="1" a="1"/>
  <c r="I968" i="1" s="1"/>
  <c r="I969" i="1" a="1"/>
  <c r="I969" i="1" s="1"/>
  <c r="I970" i="1" a="1"/>
  <c r="I970" i="1" s="1"/>
  <c r="I971" i="1" a="1"/>
  <c r="I971" i="1" s="1"/>
  <c r="I972" i="1" a="1"/>
  <c r="I972" i="1" s="1"/>
  <c r="I973" i="1" a="1"/>
  <c r="I973" i="1" s="1"/>
  <c r="I974" i="1" a="1"/>
  <c r="I974" i="1"/>
  <c r="I975" i="1" a="1"/>
  <c r="I975" i="1" s="1"/>
  <c r="I976" i="1" a="1"/>
  <c r="I976" i="1" s="1"/>
  <c r="I977" i="1" a="1"/>
  <c r="I977" i="1" s="1"/>
  <c r="I978" i="1" a="1"/>
  <c r="I978" i="1" s="1"/>
  <c r="I979" i="1" a="1"/>
  <c r="I979" i="1" s="1"/>
  <c r="I980" i="1" a="1"/>
  <c r="I980" i="1" s="1"/>
  <c r="I981" i="1" a="1"/>
  <c r="I981" i="1" s="1"/>
  <c r="I982" i="1" a="1"/>
  <c r="I982" i="1" s="1"/>
  <c r="I983" i="1" a="1"/>
  <c r="I983" i="1" s="1"/>
  <c r="I984" i="1" a="1"/>
  <c r="I984" i="1" s="1"/>
  <c r="I985" i="1" a="1"/>
  <c r="I985" i="1" s="1"/>
  <c r="I986" i="1" a="1"/>
  <c r="I986" i="1" s="1"/>
  <c r="I987" i="1" a="1"/>
  <c r="I987" i="1" s="1"/>
  <c r="I988" i="1" a="1"/>
  <c r="I988" i="1" s="1"/>
  <c r="I989" i="1" a="1"/>
  <c r="I989" i="1" s="1"/>
  <c r="I990" i="1" a="1"/>
  <c r="I990" i="1"/>
  <c r="I991" i="1" a="1"/>
  <c r="I991" i="1" s="1"/>
  <c r="I992" i="1" a="1"/>
  <c r="I992" i="1" s="1"/>
  <c r="I993" i="1" a="1"/>
  <c r="I993" i="1" s="1"/>
  <c r="I994" i="1" a="1"/>
  <c r="I994" i="1" s="1"/>
  <c r="I995" i="1" a="1"/>
  <c r="I995" i="1" s="1"/>
  <c r="I996" i="1" a="1"/>
  <c r="I996" i="1" s="1"/>
  <c r="I997" i="1" a="1"/>
  <c r="I997" i="1" s="1"/>
  <c r="I998" i="1" a="1"/>
  <c r="I998" i="1"/>
  <c r="I999" i="1" a="1"/>
  <c r="I999" i="1" s="1"/>
  <c r="I1000" i="1" a="1"/>
  <c r="I1000" i="1" s="1"/>
  <c r="I1001" i="1" a="1"/>
  <c r="I1001" i="1" s="1"/>
  <c r="I1002" i="1" a="1"/>
  <c r="I1002" i="1" s="1"/>
  <c r="I1003" i="1" a="1"/>
  <c r="I1003" i="1" s="1"/>
  <c r="I1004" i="1" a="1"/>
  <c r="I1004" i="1" s="1"/>
  <c r="I1005" i="1" a="1"/>
  <c r="I1005" i="1" s="1"/>
  <c r="I1006" i="1" a="1"/>
  <c r="I1006" i="1"/>
  <c r="I1007" i="1" a="1"/>
  <c r="I1007" i="1" s="1"/>
  <c r="I1008" i="1" a="1"/>
  <c r="I1008" i="1" s="1"/>
  <c r="I1009" i="1" a="1"/>
  <c r="I1009" i="1" s="1"/>
  <c r="I1010" i="1" a="1"/>
  <c r="I1010" i="1" s="1"/>
  <c r="I1011" i="1" a="1"/>
  <c r="I1011" i="1" s="1"/>
  <c r="I1012" i="1" a="1"/>
  <c r="I1012" i="1" s="1"/>
  <c r="I1013" i="1" a="1"/>
  <c r="I1013" i="1" s="1"/>
  <c r="I1014" i="1" a="1"/>
  <c r="I1014" i="1"/>
  <c r="I1015" i="1" a="1"/>
  <c r="I1015" i="1" s="1"/>
  <c r="I1016" i="1" a="1"/>
  <c r="I1016" i="1" s="1"/>
  <c r="I1017" i="1" a="1"/>
  <c r="I1017" i="1" s="1"/>
  <c r="I1018" i="1" a="1"/>
  <c r="I1018" i="1" s="1"/>
  <c r="I1019" i="1" a="1"/>
  <c r="I1019" i="1" s="1"/>
  <c r="I1020" i="1" a="1"/>
  <c r="I1020" i="1" s="1"/>
  <c r="I1021" i="1" a="1"/>
  <c r="I1021" i="1" s="1"/>
  <c r="I1022" i="1" a="1"/>
  <c r="I1022" i="1"/>
  <c r="I1023" i="1" a="1"/>
  <c r="I1023" i="1" s="1"/>
  <c r="I1024" i="1" a="1"/>
  <c r="I1024" i="1" s="1"/>
  <c r="I1025" i="1" a="1"/>
  <c r="I1025" i="1" s="1"/>
  <c r="I1026" i="1" a="1"/>
  <c r="I1026" i="1" s="1"/>
  <c r="I1027" i="1" a="1"/>
  <c r="I1027" i="1" s="1"/>
  <c r="I1028" i="1" a="1"/>
  <c r="I1028" i="1" s="1"/>
  <c r="I1029" i="1" a="1"/>
  <c r="I1029" i="1" s="1"/>
  <c r="I1030" i="1" a="1"/>
  <c r="I1030" i="1"/>
  <c r="I1031" i="1" a="1"/>
  <c r="I1031" i="1" s="1"/>
  <c r="I1032" i="1" a="1"/>
  <c r="I1032" i="1" s="1"/>
  <c r="I1033" i="1" a="1"/>
  <c r="I1033" i="1" s="1"/>
  <c r="I1034" i="1" a="1"/>
  <c r="I1034" i="1" s="1"/>
  <c r="I1035" i="1" a="1"/>
  <c r="I1035" i="1" s="1"/>
  <c r="I1036" i="1" a="1"/>
  <c r="I1036" i="1" s="1"/>
  <c r="I1037" i="1" a="1"/>
  <c r="I1037" i="1" s="1"/>
  <c r="I1038" i="1" a="1"/>
  <c r="I1038" i="1"/>
  <c r="I1039" i="1" a="1"/>
  <c r="I1039" i="1" s="1"/>
  <c r="I1040" i="1" a="1"/>
  <c r="I1040" i="1" s="1"/>
  <c r="I1041" i="1" a="1"/>
  <c r="I1041" i="1" s="1"/>
  <c r="I1042" i="1" a="1"/>
  <c r="I1042" i="1" s="1"/>
  <c r="I1043" i="1" a="1"/>
  <c r="I1043" i="1" s="1"/>
  <c r="I1044" i="1" a="1"/>
  <c r="I1044" i="1" s="1"/>
  <c r="I1045" i="1" a="1"/>
  <c r="I1045" i="1" s="1"/>
  <c r="I1046" i="1" a="1"/>
  <c r="I1046" i="1"/>
  <c r="I1047" i="1" a="1"/>
  <c r="I1047" i="1" s="1"/>
  <c r="I1048" i="1" a="1"/>
  <c r="I1048" i="1" s="1"/>
  <c r="I1049" i="1" a="1"/>
  <c r="I1049" i="1" s="1"/>
  <c r="I1050" i="1" a="1"/>
  <c r="I1050" i="1" s="1"/>
  <c r="I1051" i="1" a="1"/>
  <c r="I1051" i="1" s="1"/>
  <c r="I1052" i="1" a="1"/>
  <c r="I1052" i="1" s="1"/>
  <c r="I1053" i="1" a="1"/>
  <c r="I1053" i="1" s="1"/>
  <c r="I1054" i="1" a="1"/>
  <c r="I1054" i="1"/>
  <c r="I1055" i="1" a="1"/>
  <c r="I1055" i="1" s="1"/>
  <c r="I1056" i="1" a="1"/>
  <c r="I1056" i="1" s="1"/>
  <c r="I1057" i="1" a="1"/>
  <c r="I1057" i="1" s="1"/>
  <c r="I1058" i="1" a="1"/>
  <c r="I1058" i="1" s="1"/>
  <c r="I1059" i="1" a="1"/>
  <c r="I1059" i="1" s="1"/>
  <c r="I1060" i="1" a="1"/>
  <c r="I1060" i="1" s="1"/>
  <c r="I1061" i="1" a="1"/>
  <c r="I1061" i="1" s="1"/>
  <c r="I1062" i="1" a="1"/>
  <c r="I1062" i="1"/>
  <c r="I1063" i="1" a="1"/>
  <c r="I1063" i="1" s="1"/>
  <c r="I1064" i="1" a="1"/>
  <c r="I1064" i="1" s="1"/>
  <c r="I1065" i="1" a="1"/>
  <c r="I1065" i="1" s="1"/>
  <c r="I1066" i="1" a="1"/>
  <c r="I1066" i="1" s="1"/>
  <c r="I1067" i="1" a="1"/>
  <c r="I1067" i="1" s="1"/>
  <c r="I1068" i="1" a="1"/>
  <c r="I1068" i="1" s="1"/>
  <c r="I1069" i="1" a="1"/>
  <c r="I1069" i="1" s="1"/>
  <c r="I1070" i="1" a="1"/>
  <c r="I1070" i="1"/>
  <c r="I1071" i="1" a="1"/>
  <c r="I1071" i="1" s="1"/>
  <c r="I1072" i="1" a="1"/>
  <c r="I1072" i="1" s="1"/>
  <c r="I1073" i="1" a="1"/>
  <c r="I1073" i="1" s="1"/>
  <c r="I1074" i="1" a="1"/>
  <c r="I1074" i="1" s="1"/>
  <c r="I1075" i="1" a="1"/>
  <c r="I1075" i="1" s="1"/>
  <c r="I1076" i="1" a="1"/>
  <c r="I1076" i="1" s="1"/>
  <c r="I1077" i="1" a="1"/>
  <c r="I1077" i="1" s="1"/>
  <c r="I1078" i="1" a="1"/>
  <c r="I1078" i="1"/>
  <c r="I1079" i="1" a="1"/>
  <c r="I1079" i="1" s="1"/>
  <c r="I1080" i="1" a="1"/>
  <c r="I1080" i="1" s="1"/>
  <c r="I1081" i="1" a="1"/>
  <c r="I1081" i="1" s="1"/>
  <c r="I1082" i="1" a="1"/>
  <c r="I1082" i="1" s="1"/>
  <c r="I1083" i="1" a="1"/>
  <c r="I1083" i="1" s="1"/>
  <c r="I1084" i="1" a="1"/>
  <c r="I1084" i="1" s="1"/>
  <c r="I1085" i="1" a="1"/>
  <c r="I1085" i="1" s="1"/>
  <c r="I1086" i="1" a="1"/>
  <c r="I1086" i="1"/>
  <c r="I1087" i="1" a="1"/>
  <c r="I1087" i="1" s="1"/>
  <c r="I1088" i="1" a="1"/>
  <c r="I1088" i="1" s="1"/>
  <c r="I1089" i="1" a="1"/>
  <c r="I1089" i="1" s="1"/>
  <c r="I1090" i="1" a="1"/>
  <c r="I1090" i="1" s="1"/>
  <c r="I1091" i="1" a="1"/>
  <c r="I1091" i="1" s="1"/>
  <c r="I1092" i="1" a="1"/>
  <c r="I1092" i="1" s="1"/>
  <c r="I1093" i="1" a="1"/>
  <c r="I1093" i="1" s="1"/>
  <c r="I1094" i="1" a="1"/>
  <c r="I1094" i="1"/>
  <c r="I1095" i="1" a="1"/>
  <c r="I1095" i="1" s="1"/>
  <c r="I1096" i="1" a="1"/>
  <c r="I1096" i="1" s="1"/>
  <c r="I1097" i="1" a="1"/>
  <c r="I1097" i="1" s="1"/>
  <c r="I1098" i="1" a="1"/>
  <c r="I1098" i="1" s="1"/>
  <c r="I1099" i="1" a="1"/>
  <c r="I1099" i="1" s="1"/>
  <c r="I1100" i="1" a="1"/>
  <c r="I1100" i="1" s="1"/>
  <c r="I1101" i="1" a="1"/>
  <c r="I1101" i="1" s="1"/>
  <c r="I1102" i="1" a="1"/>
  <c r="I1102" i="1"/>
  <c r="I1103" i="1" a="1"/>
  <c r="I1103" i="1" s="1"/>
  <c r="I1104" i="1" a="1"/>
  <c r="I1104" i="1" s="1"/>
  <c r="I1105" i="1" a="1"/>
  <c r="I1105" i="1" s="1"/>
  <c r="I1106" i="1" a="1"/>
  <c r="I1106" i="1" s="1"/>
  <c r="I1107" i="1" a="1"/>
  <c r="I1107" i="1" s="1"/>
  <c r="I1108" i="1" a="1"/>
  <c r="I1108" i="1" s="1"/>
  <c r="I1109" i="1" a="1"/>
  <c r="I1109" i="1" s="1"/>
  <c r="I1110" i="1" a="1"/>
  <c r="I1110" i="1"/>
  <c r="I1111" i="1" a="1"/>
  <c r="I1111" i="1" s="1"/>
  <c r="I1112" i="1" a="1"/>
  <c r="I1112" i="1" s="1"/>
  <c r="I1113" i="1" a="1"/>
  <c r="I1113" i="1" s="1"/>
  <c r="I1114" i="1" a="1"/>
  <c r="I1114" i="1" s="1"/>
  <c r="I1115" i="1" a="1"/>
  <c r="I1115" i="1" s="1"/>
  <c r="I1116" i="1" a="1"/>
  <c r="I1116" i="1" s="1"/>
  <c r="I1117" i="1" a="1"/>
  <c r="I1117" i="1" s="1"/>
  <c r="I1118" i="1" a="1"/>
  <c r="I1118" i="1"/>
  <c r="I1119" i="1" a="1"/>
  <c r="I1119" i="1" s="1"/>
  <c r="I1120" i="1" a="1"/>
  <c r="I1120" i="1" s="1"/>
  <c r="I1121" i="1" a="1"/>
  <c r="I1121" i="1" s="1"/>
  <c r="I1122" i="1" a="1"/>
  <c r="I1122" i="1" s="1"/>
  <c r="I1123" i="1" a="1"/>
  <c r="I1123" i="1" s="1"/>
  <c r="I1124" i="1" a="1"/>
  <c r="I1124" i="1" s="1"/>
  <c r="I1125" i="1" a="1"/>
  <c r="I1125" i="1" s="1"/>
  <c r="I1126" i="1" a="1"/>
  <c r="I1126" i="1"/>
  <c r="I1127" i="1" a="1"/>
  <c r="I1127" i="1" s="1"/>
  <c r="I1128" i="1" a="1"/>
  <c r="I1128" i="1" s="1"/>
  <c r="I1129" i="1" a="1"/>
  <c r="I1129" i="1" s="1"/>
  <c r="I1130" i="1" a="1"/>
  <c r="I1130" i="1" s="1"/>
  <c r="I1131" i="1" a="1"/>
  <c r="I1131" i="1" s="1"/>
  <c r="I1132" i="1" a="1"/>
  <c r="I1132" i="1" s="1"/>
  <c r="I1133" i="1" a="1"/>
  <c r="I1133" i="1" s="1"/>
  <c r="I1134" i="1" a="1"/>
  <c r="I1134" i="1"/>
  <c r="I1135" i="1" a="1"/>
  <c r="I1135" i="1" s="1"/>
  <c r="I1136" i="1" a="1"/>
  <c r="I1136" i="1" s="1"/>
  <c r="I1137" i="1" a="1"/>
  <c r="I1137" i="1" s="1"/>
  <c r="I1138" i="1" a="1"/>
  <c r="I1138" i="1" s="1"/>
  <c r="I1139" i="1" a="1"/>
  <c r="I1139" i="1" s="1"/>
  <c r="I1140" i="1" a="1"/>
  <c r="I1140" i="1" s="1"/>
  <c r="I1141" i="1" a="1"/>
  <c r="I1141" i="1" s="1"/>
  <c r="I1142" i="1" a="1"/>
  <c r="I1142" i="1"/>
  <c r="I1143" i="1" a="1"/>
  <c r="I1143" i="1" s="1"/>
  <c r="I1144" i="1" a="1"/>
  <c r="I1144" i="1" s="1"/>
  <c r="I1145" i="1" a="1"/>
  <c r="I1145" i="1" s="1"/>
  <c r="I1146" i="1" a="1"/>
  <c r="I1146" i="1" s="1"/>
  <c r="I1147" i="1" a="1"/>
  <c r="I1147" i="1" s="1"/>
  <c r="I1148" i="1" a="1"/>
  <c r="I1148" i="1" s="1"/>
  <c r="I1149" i="1" a="1"/>
  <c r="I1149" i="1" s="1"/>
  <c r="I1150" i="1" a="1"/>
  <c r="I1150" i="1"/>
  <c r="I1151" i="1" a="1"/>
  <c r="I1151" i="1" s="1"/>
  <c r="I1152" i="1" a="1"/>
  <c r="I1152" i="1" s="1"/>
  <c r="I1153" i="1" a="1"/>
  <c r="I1153" i="1" s="1"/>
  <c r="I1154" i="1" a="1"/>
  <c r="I1154" i="1" s="1"/>
  <c r="I1155" i="1" a="1"/>
  <c r="I1155" i="1" s="1"/>
  <c r="I1156" i="1" a="1"/>
  <c r="I1156" i="1" s="1"/>
  <c r="I1157" i="1" a="1"/>
  <c r="I1157" i="1" s="1"/>
  <c r="I1158" i="1" a="1"/>
  <c r="I1158" i="1"/>
  <c r="I1159" i="1" a="1"/>
  <c r="I1159" i="1" s="1"/>
  <c r="I1160" i="1" a="1"/>
  <c r="I1160" i="1" s="1"/>
  <c r="I1161" i="1" a="1"/>
  <c r="I1161" i="1" s="1"/>
  <c r="I1162" i="1" a="1"/>
  <c r="I1162" i="1" s="1"/>
  <c r="I1163" i="1" a="1"/>
  <c r="I1163" i="1" s="1"/>
  <c r="I1164" i="1" a="1"/>
  <c r="I1164" i="1" s="1"/>
  <c r="I1165" i="1" a="1"/>
  <c r="I1165" i="1" s="1"/>
  <c r="I1166" i="1" a="1"/>
  <c r="I1166" i="1"/>
  <c r="I1167" i="1" a="1"/>
  <c r="I1167" i="1" s="1"/>
  <c r="I1168" i="1" a="1"/>
  <c r="I1168" i="1" s="1"/>
  <c r="I1169" i="1" a="1"/>
  <c r="I1169" i="1" s="1"/>
  <c r="I1170" i="1" a="1"/>
  <c r="I1170" i="1" s="1"/>
  <c r="I1171" i="1" a="1"/>
  <c r="I1171" i="1" s="1"/>
  <c r="I1172" i="1" a="1"/>
  <c r="I1172" i="1" s="1"/>
  <c r="I1173" i="1" a="1"/>
  <c r="I1173" i="1" s="1"/>
  <c r="I1174" i="1" a="1"/>
  <c r="I1174" i="1"/>
  <c r="I1175" i="1" a="1"/>
  <c r="I1175" i="1" s="1"/>
  <c r="I1176" i="1" a="1"/>
  <c r="I1176" i="1" s="1"/>
  <c r="I1177" i="1" a="1"/>
  <c r="I1177" i="1" s="1"/>
  <c r="I1178" i="1" a="1"/>
  <c r="I1178" i="1" s="1"/>
  <c r="I1179" i="1" a="1"/>
  <c r="I1179" i="1" s="1"/>
  <c r="I1180" i="1" a="1"/>
  <c r="I1180" i="1" s="1"/>
  <c r="I1181" i="1" a="1"/>
  <c r="I1181" i="1" s="1"/>
  <c r="I1182" i="1" a="1"/>
  <c r="I1182" i="1"/>
  <c r="I1183" i="1" a="1"/>
  <c r="I1183" i="1" s="1"/>
  <c r="I1184" i="1" a="1"/>
  <c r="I1184" i="1" s="1"/>
  <c r="I1185" i="1" a="1"/>
  <c r="I1185" i="1" s="1"/>
  <c r="I1186" i="1" a="1"/>
  <c r="I1186" i="1" s="1"/>
  <c r="I1187" i="1" a="1"/>
  <c r="I1187" i="1" s="1"/>
  <c r="I1188" i="1" a="1"/>
  <c r="I1188" i="1" s="1"/>
  <c r="I1189" i="1" a="1"/>
  <c r="I1189" i="1" s="1"/>
  <c r="I1190" i="1" a="1"/>
  <c r="I1190" i="1"/>
  <c r="I1191" i="1" a="1"/>
  <c r="I1191" i="1" s="1"/>
  <c r="I1192" i="1" a="1"/>
  <c r="I1192" i="1" s="1"/>
  <c r="I1193" i="1" a="1"/>
  <c r="I1193" i="1" s="1"/>
  <c r="I1194" i="1" a="1"/>
  <c r="I1194" i="1" s="1"/>
  <c r="I1195" i="1" a="1"/>
  <c r="I1195" i="1" s="1"/>
  <c r="I1196" i="1" a="1"/>
  <c r="I1196" i="1" s="1"/>
  <c r="I1197" i="1" a="1"/>
  <c r="I1197" i="1" s="1"/>
  <c r="I1198" i="1" a="1"/>
  <c r="I1198" i="1"/>
  <c r="I1199" i="1" a="1"/>
  <c r="I1199" i="1" s="1"/>
  <c r="I1200" i="1" a="1"/>
  <c r="I1200" i="1" s="1"/>
  <c r="I1201" i="1" a="1"/>
  <c r="I1201" i="1" s="1"/>
  <c r="I1202" i="1" a="1"/>
  <c r="I1202" i="1" s="1"/>
  <c r="I1203" i="1" a="1"/>
  <c r="I1203" i="1" s="1"/>
  <c r="I1204" i="1" a="1"/>
  <c r="I1204" i="1" s="1"/>
  <c r="I1205" i="1" a="1"/>
  <c r="I1205" i="1" s="1"/>
  <c r="I1206" i="1" a="1"/>
  <c r="I1206" i="1"/>
  <c r="I1207" i="1" a="1"/>
  <c r="I1207" i="1" s="1"/>
  <c r="I1208" i="1" a="1"/>
  <c r="I1208" i="1" s="1"/>
  <c r="I1209" i="1" a="1"/>
  <c r="I1209" i="1" s="1"/>
  <c r="I1210" i="1" a="1"/>
  <c r="I1210" i="1" s="1"/>
  <c r="I1211" i="1" a="1"/>
  <c r="I1211" i="1" s="1"/>
  <c r="I1212" i="1" a="1"/>
  <c r="I1212" i="1" s="1"/>
  <c r="I1213" i="1" a="1"/>
  <c r="I1213" i="1" s="1"/>
  <c r="I1214" i="1" a="1"/>
  <c r="I1214" i="1"/>
  <c r="I1215" i="1" a="1"/>
  <c r="I1215" i="1" s="1"/>
  <c r="I1216" i="1" a="1"/>
  <c r="I1216" i="1" s="1"/>
  <c r="I1217" i="1" a="1"/>
  <c r="I1217" i="1" s="1"/>
  <c r="I1218" i="1" a="1"/>
  <c r="I1218" i="1" s="1"/>
  <c r="I1219" i="1" a="1"/>
  <c r="I1219" i="1" s="1"/>
  <c r="I1220" i="1" a="1"/>
  <c r="I1220" i="1" s="1"/>
  <c r="I1221" i="1" a="1"/>
  <c r="I1221" i="1" s="1"/>
  <c r="I1222" i="1" a="1"/>
  <c r="I1222" i="1"/>
  <c r="I1223" i="1" a="1"/>
  <c r="I1223" i="1" s="1"/>
  <c r="I1224" i="1" a="1"/>
  <c r="I1224" i="1" s="1"/>
  <c r="I1225" i="1" a="1"/>
  <c r="I1225" i="1" s="1"/>
  <c r="I1226" i="1" a="1"/>
  <c r="I1226" i="1" s="1"/>
  <c r="I1227" i="1" a="1"/>
  <c r="I1227" i="1" s="1"/>
  <c r="I1228" i="1" a="1"/>
  <c r="I1228" i="1" s="1"/>
  <c r="I1229" i="1" a="1"/>
  <c r="I1229" i="1" s="1"/>
  <c r="I1230" i="1" a="1"/>
  <c r="I1230" i="1"/>
  <c r="I1231" i="1" a="1"/>
  <c r="I1231" i="1" s="1"/>
  <c r="I1232" i="1" a="1"/>
  <c r="I1232" i="1" s="1"/>
  <c r="I1233" i="1" a="1"/>
  <c r="I1233" i="1" s="1"/>
  <c r="I1234" i="1" a="1"/>
  <c r="I1234" i="1" s="1"/>
  <c r="I1235" i="1" a="1"/>
  <c r="I1235" i="1" s="1"/>
  <c r="I1236" i="1" a="1"/>
  <c r="I1236" i="1" s="1"/>
  <c r="I1237" i="1" a="1"/>
  <c r="I1237" i="1" s="1"/>
  <c r="I1238" i="1" a="1"/>
  <c r="I1238" i="1"/>
  <c r="I1239" i="1" a="1"/>
  <c r="I1239" i="1" s="1"/>
  <c r="I1240" i="1" a="1"/>
  <c r="I1240" i="1" s="1"/>
  <c r="I1241" i="1" a="1"/>
  <c r="I1241" i="1" s="1"/>
  <c r="I1242" i="1" a="1"/>
  <c r="I1242" i="1" s="1"/>
  <c r="I1243" i="1" a="1"/>
  <c r="I1243" i="1" s="1"/>
  <c r="I1244" i="1" a="1"/>
  <c r="I1244" i="1" s="1"/>
  <c r="I1245" i="1" a="1"/>
  <c r="I1245" i="1" s="1"/>
  <c r="I1246" i="1" a="1"/>
  <c r="I1246" i="1"/>
  <c r="I1247" i="1" a="1"/>
  <c r="I1247" i="1" s="1"/>
  <c r="I1248" i="1" a="1"/>
  <c r="I1248" i="1" s="1"/>
  <c r="I1249" i="1" a="1"/>
  <c r="I1249" i="1" s="1"/>
  <c r="I1250" i="1" a="1"/>
  <c r="I1250" i="1" s="1"/>
  <c r="I1251" i="1" a="1"/>
  <c r="I1251" i="1" s="1"/>
  <c r="I1252" i="1" a="1"/>
  <c r="I1252" i="1" s="1"/>
  <c r="I1253" i="1" a="1"/>
  <c r="I1253" i="1" s="1"/>
  <c r="I1254" i="1" a="1"/>
  <c r="I1254" i="1"/>
  <c r="I1255" i="1" a="1"/>
  <c r="I1255" i="1" s="1"/>
  <c r="I1256" i="1" a="1"/>
  <c r="I1256" i="1" s="1"/>
  <c r="I1257" i="1" a="1"/>
  <c r="I1257" i="1" s="1"/>
  <c r="I1258" i="1" a="1"/>
  <c r="I1258" i="1" s="1"/>
  <c r="I1259" i="1" a="1"/>
  <c r="I1259" i="1" s="1"/>
  <c r="I1260" i="1" a="1"/>
  <c r="I1260" i="1" s="1"/>
  <c r="I1261" i="1" a="1"/>
  <c r="I1261" i="1" s="1"/>
  <c r="I1262" i="1" a="1"/>
  <c r="I1262" i="1"/>
  <c r="I1263" i="1" a="1"/>
  <c r="I1263" i="1" s="1"/>
  <c r="I1264" i="1" a="1"/>
  <c r="I1264" i="1" s="1"/>
  <c r="I1265" i="1" a="1"/>
  <c r="I1265" i="1" s="1"/>
  <c r="I1266" i="1" a="1"/>
  <c r="I1266" i="1" s="1"/>
  <c r="I1267" i="1" a="1"/>
  <c r="I1267" i="1" s="1"/>
  <c r="I1268" i="1" a="1"/>
  <c r="I1268" i="1" s="1"/>
  <c r="I1269" i="1" a="1"/>
  <c r="I1269" i="1" s="1"/>
  <c r="I1270" i="1" a="1"/>
  <c r="I1270" i="1"/>
  <c r="I1271" i="1" a="1"/>
  <c r="I1271" i="1" s="1"/>
  <c r="I1272" i="1" a="1"/>
  <c r="I1272" i="1" s="1"/>
  <c r="I1273" i="1" a="1"/>
  <c r="I1273" i="1" s="1"/>
  <c r="I1274" i="1" a="1"/>
  <c r="I1274" i="1" s="1"/>
  <c r="I1275" i="1" a="1"/>
  <c r="I1275" i="1" s="1"/>
  <c r="I1276" i="1" a="1"/>
  <c r="I1276" i="1" s="1"/>
  <c r="I1277" i="1" a="1"/>
  <c r="I1277" i="1" s="1"/>
  <c r="I1278" i="1" a="1"/>
  <c r="I1278" i="1"/>
  <c r="I1279" i="1" a="1"/>
  <c r="I1279" i="1" s="1"/>
  <c r="I1280" i="1" a="1"/>
  <c r="I1280" i="1" s="1"/>
  <c r="I1281" i="1" a="1"/>
  <c r="I1281" i="1" s="1"/>
  <c r="I1282" i="1" a="1"/>
  <c r="I1282" i="1" s="1"/>
  <c r="I1283" i="1" a="1"/>
  <c r="I1283" i="1" s="1"/>
  <c r="I1284" i="1" a="1"/>
  <c r="I1284" i="1" s="1"/>
  <c r="I1285" i="1" a="1"/>
  <c r="I1285" i="1" s="1"/>
  <c r="I1286" i="1" a="1"/>
  <c r="I1286" i="1" s="1"/>
  <c r="I1287" i="1" a="1"/>
  <c r="I1287" i="1" s="1"/>
  <c r="I1288" i="1" a="1"/>
  <c r="I1288" i="1" s="1"/>
  <c r="I1289" i="1" a="1"/>
  <c r="I1289" i="1" s="1"/>
  <c r="I1290" i="1" a="1"/>
  <c r="I1290" i="1" s="1"/>
  <c r="I1291" i="1" a="1"/>
  <c r="I1291" i="1" s="1"/>
  <c r="I1292" i="1" a="1"/>
  <c r="I1292" i="1" s="1"/>
  <c r="I1293" i="1" a="1"/>
  <c r="I1293" i="1" s="1"/>
  <c r="I1294" i="1" a="1"/>
  <c r="I1294" i="1" s="1"/>
  <c r="I1295" i="1" a="1"/>
  <c r="I1295" i="1" s="1"/>
  <c r="I1296" i="1" a="1"/>
  <c r="I1296" i="1" s="1"/>
  <c r="I1297" i="1" a="1"/>
  <c r="I1297" i="1" s="1"/>
  <c r="I1298" i="1" a="1"/>
  <c r="I1298" i="1" s="1"/>
  <c r="I1299" i="1" a="1"/>
  <c r="I1299" i="1" s="1"/>
  <c r="I1300" i="1" a="1"/>
  <c r="I1300" i="1" s="1"/>
  <c r="I1301" i="1" a="1"/>
  <c r="I1301" i="1" s="1"/>
  <c r="I1302" i="1" a="1"/>
  <c r="I1302" i="1" s="1"/>
  <c r="I1303" i="1" a="1"/>
  <c r="I1303" i="1" s="1"/>
  <c r="I1304" i="1" a="1"/>
  <c r="I1304" i="1" s="1"/>
  <c r="I1305" i="1" a="1"/>
  <c r="I1305" i="1" s="1"/>
  <c r="I1306" i="1" a="1"/>
  <c r="I1306" i="1" s="1"/>
  <c r="I1307" i="1" a="1"/>
  <c r="I1307" i="1" s="1"/>
  <c r="I1308" i="1" a="1"/>
  <c r="I1308" i="1" s="1"/>
  <c r="I1309" i="1" a="1"/>
  <c r="I1309" i="1" s="1"/>
  <c r="I1310" i="1" a="1"/>
  <c r="I1310" i="1" s="1"/>
  <c r="I1311" i="1" a="1"/>
  <c r="I1311" i="1" s="1"/>
  <c r="I1312" i="1" a="1"/>
  <c r="I1312" i="1" s="1"/>
  <c r="I1313" i="1" a="1"/>
  <c r="I1313" i="1" s="1"/>
  <c r="I1314" i="1" a="1"/>
  <c r="I1314" i="1" s="1"/>
  <c r="I1315" i="1" a="1"/>
  <c r="I1315" i="1" s="1"/>
  <c r="I1316" i="1" a="1"/>
  <c r="I1316" i="1" s="1"/>
  <c r="I1317" i="1" a="1"/>
  <c r="I1317" i="1" s="1"/>
  <c r="I1318" i="1" a="1"/>
  <c r="I1318" i="1" s="1"/>
  <c r="I1319" i="1" a="1"/>
  <c r="I1319" i="1" s="1"/>
  <c r="I1320" i="1" a="1"/>
  <c r="I1320" i="1" s="1"/>
  <c r="I1321" i="1" a="1"/>
  <c r="I1321" i="1" s="1"/>
  <c r="I1322" i="1" a="1"/>
  <c r="I1322" i="1" s="1"/>
  <c r="I1323" i="1" a="1"/>
  <c r="I1323" i="1" s="1"/>
  <c r="I1324" i="1" a="1"/>
  <c r="I1324" i="1" s="1"/>
  <c r="I1325" i="1" a="1"/>
  <c r="I1325" i="1" s="1"/>
  <c r="I1326" i="1" a="1"/>
  <c r="I1326" i="1" s="1"/>
  <c r="I1327" i="1" a="1"/>
  <c r="I1327" i="1" s="1"/>
  <c r="I1328" i="1" a="1"/>
  <c r="I1328" i="1" s="1"/>
  <c r="I1329" i="1" a="1"/>
  <c r="I1329" i="1" s="1"/>
  <c r="I1330" i="1" a="1"/>
  <c r="I1330" i="1" s="1"/>
  <c r="I1331" i="1" a="1"/>
  <c r="I1331" i="1" s="1"/>
  <c r="I1332" i="1" a="1"/>
  <c r="I1332" i="1" s="1"/>
  <c r="I1333" i="1" a="1"/>
  <c r="I1333" i="1" s="1"/>
  <c r="I1334" i="1" a="1"/>
  <c r="I1334" i="1" s="1"/>
  <c r="I1335" i="1" a="1"/>
  <c r="I1335" i="1" s="1"/>
  <c r="I1336" i="1" a="1"/>
  <c r="I1336" i="1" s="1"/>
  <c r="I1337" i="1" a="1"/>
  <c r="I1337" i="1" s="1"/>
  <c r="I1338" i="1" a="1"/>
  <c r="I1338" i="1" s="1"/>
  <c r="I1339" i="1" a="1"/>
  <c r="I1339" i="1" s="1"/>
  <c r="I1340" i="1" a="1"/>
  <c r="I1340" i="1" s="1"/>
  <c r="I1341" i="1" a="1"/>
  <c r="I1341" i="1" s="1"/>
  <c r="I1342" i="1" a="1"/>
  <c r="I1342" i="1" s="1"/>
  <c r="I1343" i="1" a="1"/>
  <c r="I1343" i="1" s="1"/>
  <c r="I1344" i="1" a="1"/>
  <c r="I1344" i="1" s="1"/>
  <c r="I1345" i="1" a="1"/>
  <c r="I1345" i="1" s="1"/>
  <c r="I1346" i="1" a="1"/>
  <c r="I1346" i="1" s="1"/>
  <c r="I1347" i="1" a="1"/>
  <c r="I1347" i="1" s="1"/>
  <c r="I1348" i="1" a="1"/>
  <c r="I1348" i="1" s="1"/>
  <c r="I1349" i="1" a="1"/>
  <c r="I1349" i="1" s="1"/>
  <c r="I1350" i="1" a="1"/>
  <c r="I1350" i="1" s="1"/>
  <c r="I1351" i="1" a="1"/>
  <c r="I1351" i="1" s="1"/>
  <c r="I1352" i="1" a="1"/>
  <c r="I1352" i="1" s="1"/>
  <c r="I1353" i="1" a="1"/>
  <c r="I1353" i="1" s="1"/>
  <c r="I1354" i="1" a="1"/>
  <c r="I1354" i="1" s="1"/>
  <c r="I1355" i="1" a="1"/>
  <c r="I1355" i="1" s="1"/>
  <c r="I1356" i="1" a="1"/>
  <c r="I1356" i="1" s="1"/>
  <c r="I1357" i="1" a="1"/>
  <c r="I1357" i="1" s="1"/>
  <c r="I1358" i="1" a="1"/>
  <c r="I1358" i="1" s="1"/>
  <c r="I1359" i="1" a="1"/>
  <c r="I1359" i="1" s="1"/>
  <c r="I1360" i="1" a="1"/>
  <c r="I1360" i="1" s="1"/>
  <c r="I1361" i="1" a="1"/>
  <c r="I1361" i="1" s="1"/>
  <c r="I1362" i="1" a="1"/>
  <c r="I1362" i="1" s="1"/>
  <c r="I1363" i="1" a="1"/>
  <c r="I1363" i="1" s="1"/>
  <c r="I1364" i="1" a="1"/>
  <c r="I1364" i="1" s="1"/>
  <c r="I1365" i="1" a="1"/>
  <c r="I1365" i="1" s="1"/>
  <c r="I1366" i="1" a="1"/>
  <c r="I1366" i="1" s="1"/>
  <c r="I1367" i="1" a="1"/>
  <c r="I1367" i="1" s="1"/>
  <c r="I1368" i="1" a="1"/>
  <c r="I1368" i="1" s="1"/>
  <c r="I1369" i="1" a="1"/>
  <c r="I1369" i="1" s="1"/>
  <c r="I1370" i="1" a="1"/>
  <c r="I1370" i="1" s="1"/>
  <c r="I1371" i="1" a="1"/>
  <c r="I1371" i="1" s="1"/>
  <c r="I1372" i="1" a="1"/>
  <c r="I1372" i="1" s="1"/>
  <c r="I1373" i="1" a="1"/>
  <c r="I1373" i="1" s="1"/>
  <c r="I1374" i="1" a="1"/>
  <c r="I1374" i="1" s="1"/>
  <c r="I1375" i="1" a="1"/>
  <c r="I1375" i="1" s="1"/>
  <c r="I1376" i="1" a="1"/>
  <c r="I1376" i="1" s="1"/>
  <c r="I1377" i="1" a="1"/>
  <c r="I1377" i="1" s="1"/>
  <c r="I1378" i="1" a="1"/>
  <c r="I1378" i="1" s="1"/>
  <c r="I1379" i="1" a="1"/>
  <c r="I1379" i="1" s="1"/>
  <c r="I1380" i="1" a="1"/>
  <c r="I1380" i="1" s="1"/>
  <c r="I1381" i="1" a="1"/>
  <c r="I1381" i="1" s="1"/>
  <c r="I1382" i="1" a="1"/>
  <c r="I1382" i="1" s="1"/>
  <c r="I1383" i="1" a="1"/>
  <c r="I1383" i="1" s="1"/>
  <c r="I1384" i="1" a="1"/>
  <c r="I1384" i="1" s="1"/>
  <c r="I1385" i="1" a="1"/>
  <c r="I1385" i="1" s="1"/>
  <c r="I1386" i="1" a="1"/>
  <c r="I1386" i="1" s="1"/>
  <c r="I1387" i="1" a="1"/>
  <c r="I1387" i="1" s="1"/>
  <c r="I1388" i="1" a="1"/>
  <c r="I1388" i="1" s="1"/>
  <c r="I1389" i="1" a="1"/>
  <c r="I1389" i="1" s="1"/>
  <c r="I1390" i="1" a="1"/>
  <c r="I1390" i="1" s="1"/>
  <c r="I1391" i="1" a="1"/>
  <c r="I1391" i="1" s="1"/>
  <c r="I1392" i="1" a="1"/>
  <c r="I1392" i="1" s="1"/>
  <c r="I1393" i="1" a="1"/>
  <c r="I1393" i="1" s="1"/>
  <c r="I1394" i="1" a="1"/>
  <c r="I1394" i="1" s="1"/>
  <c r="I1395" i="1" a="1"/>
  <c r="I1395" i="1" s="1"/>
  <c r="I1396" i="1" a="1"/>
  <c r="I1396" i="1" s="1"/>
  <c r="I1397" i="1" a="1"/>
  <c r="I1397" i="1" s="1"/>
  <c r="I1398" i="1" a="1"/>
  <c r="I1398" i="1" s="1"/>
  <c r="I1399" i="1" a="1"/>
  <c r="I1399" i="1" s="1"/>
  <c r="I1400" i="1" a="1"/>
  <c r="I1400" i="1" s="1"/>
  <c r="I1401" i="1" a="1"/>
  <c r="I1401" i="1" s="1"/>
  <c r="I1402" i="1" a="1"/>
  <c r="I1402" i="1" s="1"/>
  <c r="I1403" i="1" a="1"/>
  <c r="I1403" i="1" s="1"/>
  <c r="I1404" i="1" a="1"/>
  <c r="I1404" i="1" s="1"/>
  <c r="I1405" i="1" a="1"/>
  <c r="I1405" i="1" s="1"/>
  <c r="I1406" i="1" a="1"/>
  <c r="I1406" i="1" s="1"/>
  <c r="I1407" i="1" a="1"/>
  <c r="I1407" i="1" s="1"/>
  <c r="I1408" i="1" a="1"/>
  <c r="I1408" i="1" s="1"/>
  <c r="I1409" i="1" a="1"/>
  <c r="I1409" i="1" s="1"/>
  <c r="I1410" i="1" a="1"/>
  <c r="I1410" i="1" s="1"/>
  <c r="I1411" i="1" a="1"/>
  <c r="I1411" i="1" s="1"/>
  <c r="I942" i="1" a="1"/>
  <c r="I942" i="1" s="1"/>
  <c r="N4" i="1" a="1"/>
  <c r="N4" i="1" s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2" i="1"/>
  <c r="Z25" i="1" l="1"/>
  <c r="Z26" i="1"/>
  <c r="Z22" i="1"/>
  <c r="Z21" i="1"/>
  <c r="AA20" i="1"/>
  <c r="Z20" i="1" s="1"/>
  <c r="AA16" i="1"/>
  <c r="AA15" i="1"/>
  <c r="V2" i="1" a="1"/>
  <c r="V2" i="1" s="1"/>
  <c r="U2" i="1" a="1"/>
  <c r="U2" i="1" s="1"/>
  <c r="Z12" i="1"/>
  <c r="Y12" i="1" s="1" a="1"/>
  <c r="Y12" i="1" s="1"/>
  <c r="Z7" i="1"/>
  <c r="Y7" i="1" s="1" a="1"/>
  <c r="Y7" i="1" s="1"/>
  <c r="Z9" i="1"/>
  <c r="Y9" i="1" s="1" a="1"/>
  <c r="Y9" i="1" s="1"/>
  <c r="Z8" i="1"/>
  <c r="Y8" i="1" s="1" a="1"/>
  <c r="Y8" i="1" s="1"/>
  <c r="Z17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<sst xmlns="http://schemas.openxmlformats.org/spreadsheetml/2006/main" count="2855" uniqueCount="975">
  <si>
    <t>data</t>
  </si>
  <si>
    <t>nazwa</t>
  </si>
  <si>
    <t>ISIN</t>
  </si>
  <si>
    <t>kurs_zamkniecia</t>
  </si>
  <si>
    <t>wolumen</t>
  </si>
  <si>
    <t>obrot</t>
  </si>
  <si>
    <t>pakiet_wig</t>
  </si>
  <si>
    <t>06MAGNA</t>
  </si>
  <si>
    <t>PLNFI0600010</t>
  </si>
  <si>
    <t>08OCTAVA</t>
  </si>
  <si>
    <t>PLNFI0800016</t>
  </si>
  <si>
    <t>4FUNMEDIA</t>
  </si>
  <si>
    <t>PL4FNMD00013</t>
  </si>
  <si>
    <t>ABCDATA</t>
  </si>
  <si>
    <t>PLABCDT00014</t>
  </si>
  <si>
    <t>ABMSOLID</t>
  </si>
  <si>
    <t>PLABMSD00015</t>
  </si>
  <si>
    <t>ABPL</t>
  </si>
  <si>
    <t>PLAB00000019</t>
  </si>
  <si>
    <t>ACAUTOGAZ</t>
  </si>
  <si>
    <t>PLACSA000014</t>
  </si>
  <si>
    <t>ACE</t>
  </si>
  <si>
    <t>LU0299378421</t>
  </si>
  <si>
    <t>ACTION</t>
  </si>
  <si>
    <t>PLACTIN00018</t>
  </si>
  <si>
    <t>ADVADIS</t>
  </si>
  <si>
    <t>PLMBRST00015</t>
  </si>
  <si>
    <t>AGORA</t>
  </si>
  <si>
    <t>PLAGORA00067</t>
  </si>
  <si>
    <t>AGROTON</t>
  </si>
  <si>
    <t>CY0101062111</t>
  </si>
  <si>
    <t>AGROWILL</t>
  </si>
  <si>
    <t>LT0000127466</t>
  </si>
  <si>
    <t>ALCHEMIA</t>
  </si>
  <si>
    <t>PLGRBRN00012</t>
  </si>
  <si>
    <t>ALIOR</t>
  </si>
  <si>
    <t>PLALIOR00045</t>
  </si>
  <si>
    <t>ALMA</t>
  </si>
  <si>
    <t>PLKRCHM00015</t>
  </si>
  <si>
    <t>ALTA</t>
  </si>
  <si>
    <t>PLTRNSU00013</t>
  </si>
  <si>
    <t>ALTERCO</t>
  </si>
  <si>
    <t>PLSRBEX00014</t>
  </si>
  <si>
    <t>ALTUSTFI</t>
  </si>
  <si>
    <t>PLATTFI00018</t>
  </si>
  <si>
    <t>ALUMETAL</t>
  </si>
  <si>
    <t>PLALMTL00023</t>
  </si>
  <si>
    <t>AMBRA</t>
  </si>
  <si>
    <t>PLAMBRA00013</t>
  </si>
  <si>
    <t>AMICA</t>
  </si>
  <si>
    <t>PLAMICA00010</t>
  </si>
  <si>
    <t>AMPLI</t>
  </si>
  <si>
    <t>PLAMPLI00019</t>
  </si>
  <si>
    <t>AMREST</t>
  </si>
  <si>
    <t>NL0000474351</t>
  </si>
  <si>
    <t>APATOR</t>
  </si>
  <si>
    <t>PLAPATR00018</t>
  </si>
  <si>
    <t>APLISENS</t>
  </si>
  <si>
    <t>PLAPLS000016</t>
  </si>
  <si>
    <t>ARCTIC</t>
  </si>
  <si>
    <t>PLARTPR00012</t>
  </si>
  <si>
    <t>ARCUS</t>
  </si>
  <si>
    <t>PLARCUS00040</t>
  </si>
  <si>
    <t>ARTERIA</t>
  </si>
  <si>
    <t>PLARTER00016</t>
  </si>
  <si>
    <t>ASBIS</t>
  </si>
  <si>
    <t>CY1000031710</t>
  </si>
  <si>
    <t>ASSECOBS</t>
  </si>
  <si>
    <t>PLABS0000018</t>
  </si>
  <si>
    <t>ASSECOPOL</t>
  </si>
  <si>
    <t>PLSOFTB00016</t>
  </si>
  <si>
    <t>ASSECOSEE</t>
  </si>
  <si>
    <t>PLASSEE00014</t>
  </si>
  <si>
    <t>ASSECOSLO</t>
  </si>
  <si>
    <t>SK1120009230</t>
  </si>
  <si>
    <t>ASTARTA</t>
  </si>
  <si>
    <t>NL0000686509</t>
  </si>
  <si>
    <t>ATENDE</t>
  </si>
  <si>
    <t>PLATMSI00016</t>
  </si>
  <si>
    <t>ATLANTAPL</t>
  </si>
  <si>
    <t>PLATLPL00018</t>
  </si>
  <si>
    <t>ATLANTIS</t>
  </si>
  <si>
    <t>PLATLNT00016</t>
  </si>
  <si>
    <t>ATLASEST</t>
  </si>
  <si>
    <t>GB00B0WDBP88</t>
  </si>
  <si>
    <t>ATM</t>
  </si>
  <si>
    <t>PLATMSA00013</t>
  </si>
  <si>
    <t>ATMGRUPA</t>
  </si>
  <si>
    <t>PLATM0000021</t>
  </si>
  <si>
    <t>ATREM</t>
  </si>
  <si>
    <t>PLATREM00017</t>
  </si>
  <si>
    <t>AVIAAML</t>
  </si>
  <si>
    <t>LT0000128555</t>
  </si>
  <si>
    <t>AVIASG</t>
  </si>
  <si>
    <t>LT0000128381</t>
  </si>
  <si>
    <t>AWBUD</t>
  </si>
  <si>
    <t>PLINSTL00011</t>
  </si>
  <si>
    <t>B3SYSTEM</t>
  </si>
  <si>
    <t>PLBSSTM00013</t>
  </si>
  <si>
    <t>BAKALLAND</t>
  </si>
  <si>
    <t>PLBKLND00017</t>
  </si>
  <si>
    <t>BALTONA</t>
  </si>
  <si>
    <t>PLBALTN00014</t>
  </si>
  <si>
    <t>BANKBPH</t>
  </si>
  <si>
    <t>PLBPH0000019</t>
  </si>
  <si>
    <t>BBIDEV</t>
  </si>
  <si>
    <t>PLNFI1200018</t>
  </si>
  <si>
    <t>BEDZIN</t>
  </si>
  <si>
    <t>PLECBDZ00013</t>
  </si>
  <si>
    <t>BENEFIT</t>
  </si>
  <si>
    <t>PLBNFTS00018</t>
  </si>
  <si>
    <t>BERLING</t>
  </si>
  <si>
    <t>PLBRLNG00015</t>
  </si>
  <si>
    <t>BEST</t>
  </si>
  <si>
    <t>PLBEST000010</t>
  </si>
  <si>
    <t>BETACOM</t>
  </si>
  <si>
    <t>PLBTCOM00016</t>
  </si>
  <si>
    <t>BGZ</t>
  </si>
  <si>
    <t>PLBGZ0000010</t>
  </si>
  <si>
    <t>BIOTON</t>
  </si>
  <si>
    <t>PLBIOTN00029</t>
  </si>
  <si>
    <t>BIPROMET</t>
  </si>
  <si>
    <t>PLBPRMT00011</t>
  </si>
  <si>
    <t>BLACKLION</t>
  </si>
  <si>
    <t>PLNFI0400015</t>
  </si>
  <si>
    <t>BMPAG</t>
  </si>
  <si>
    <t>DE0003304200</t>
  </si>
  <si>
    <t>BNPPL</t>
  </si>
  <si>
    <t>PLPPAB000011</t>
  </si>
  <si>
    <t>BOGDANKA</t>
  </si>
  <si>
    <t>PLLWBGD00016</t>
  </si>
  <si>
    <t>BORYSZEW</t>
  </si>
  <si>
    <t>PLBRSZW00011</t>
  </si>
  <si>
    <t>BOS</t>
  </si>
  <si>
    <t>PLBOS0000019</t>
  </si>
  <si>
    <t>BOWIM</t>
  </si>
  <si>
    <t>PLBOWM000019</t>
  </si>
  <si>
    <t>BRIJU</t>
  </si>
  <si>
    <t>PLBRIJU00010</t>
  </si>
  <si>
    <t>BSCDRUK</t>
  </si>
  <si>
    <t>PLBSCDO00017</t>
  </si>
  <si>
    <t>BUDIMEX</t>
  </si>
  <si>
    <t>PLBUDMX00013</t>
  </si>
  <si>
    <t>BUDOPOL</t>
  </si>
  <si>
    <t>PLBDPWR00014</t>
  </si>
  <si>
    <t>BUMECH</t>
  </si>
  <si>
    <t>PLBMECH00012</t>
  </si>
  <si>
    <t>BUWOG</t>
  </si>
  <si>
    <t>AT00BUWOG001</t>
  </si>
  <si>
    <t>BYTOM</t>
  </si>
  <si>
    <t>PLBYTOM00010</t>
  </si>
  <si>
    <t>BZWBK</t>
  </si>
  <si>
    <t>PLBZ00000044</t>
  </si>
  <si>
    <t>CALATRAVA</t>
  </si>
  <si>
    <t>PLBRSTM00015</t>
  </si>
  <si>
    <t>CAMMEDIA</t>
  </si>
  <si>
    <t>PLCAMMD00032</t>
  </si>
  <si>
    <t>CAPITAL</t>
  </si>
  <si>
    <t>PLCPTLP00015</t>
  </si>
  <si>
    <t>CASHFLOW</t>
  </si>
  <si>
    <t>PLCASHF00018</t>
  </si>
  <si>
    <t>CCC</t>
  </si>
  <si>
    <t>PLCCC0000016</t>
  </si>
  <si>
    <t>CCENERGY</t>
  </si>
  <si>
    <t>PLKAREN00014</t>
  </si>
  <si>
    <t>CDPROJEKT</t>
  </si>
  <si>
    <t>PLOPTTC00011</t>
  </si>
  <si>
    <t>CDRL</t>
  </si>
  <si>
    <t>PLCDRL000043</t>
  </si>
  <si>
    <t>CELTIC</t>
  </si>
  <si>
    <t>PLCELPD00013</t>
  </si>
  <si>
    <t>CEZ</t>
  </si>
  <si>
    <t>CZ0005112300</t>
  </si>
  <si>
    <t>CHEMOS</t>
  </si>
  <si>
    <t>PLCHMDW00010</t>
  </si>
  <si>
    <t>CIECH</t>
  </si>
  <si>
    <t>PLCIECH00018</t>
  </si>
  <si>
    <t>CIGAMES</t>
  </si>
  <si>
    <t>PLCTINT00018</t>
  </si>
  <si>
    <t>CNT</t>
  </si>
  <si>
    <t>PLERGPL00014</t>
  </si>
  <si>
    <t>COALENERG</t>
  </si>
  <si>
    <t>LU0646112838</t>
  </si>
  <si>
    <t>COGNOR</t>
  </si>
  <si>
    <t>PLCNTSL00014</t>
  </si>
  <si>
    <t>COLIAN</t>
  </si>
  <si>
    <t>PLJTRZN00011</t>
  </si>
  <si>
    <t>COMARCH</t>
  </si>
  <si>
    <t>PLCOMAR00012</t>
  </si>
  <si>
    <t>COMP</t>
  </si>
  <si>
    <t>PLCMP0000017</t>
  </si>
  <si>
    <t>COMPERIA</t>
  </si>
  <si>
    <t>PLCOMPR00010</t>
  </si>
  <si>
    <t>CORMAY</t>
  </si>
  <si>
    <t>PLCMRAY00029</t>
  </si>
  <si>
    <t>CPGROUP</t>
  </si>
  <si>
    <t>PLCPPRK00037</t>
  </si>
  <si>
    <t>CUBEITG</t>
  </si>
  <si>
    <t>PLMCINT00013</t>
  </si>
  <si>
    <t>CYFRPLSAT</t>
  </si>
  <si>
    <t>PLCFRPT00013</t>
  </si>
  <si>
    <t>CZTOREBKA</t>
  </si>
  <si>
    <t>PLCRWTR00022</t>
  </si>
  <si>
    <t>DEBICA</t>
  </si>
  <si>
    <t>PLDEBCA00016</t>
  </si>
  <si>
    <t>DECORA</t>
  </si>
  <si>
    <t>PLDECOR00013</t>
  </si>
  <si>
    <t>DELKO</t>
  </si>
  <si>
    <t>PLDELKO00019</t>
  </si>
  <si>
    <t>DGA</t>
  </si>
  <si>
    <t>PLDGA0000019</t>
  </si>
  <si>
    <t>DMWDM</t>
  </si>
  <si>
    <t>PLWDM0000029</t>
  </si>
  <si>
    <t>DOMDEV</t>
  </si>
  <si>
    <t>PLDMDVL00012</t>
  </si>
  <si>
    <t>DRAGOWSKI</t>
  </si>
  <si>
    <t>PLADDRG00015</t>
  </si>
  <si>
    <t>DREWEX</t>
  </si>
  <si>
    <t>PLDREWX00012</t>
  </si>
  <si>
    <t>DROP</t>
  </si>
  <si>
    <t>PLDROP000011</t>
  </si>
  <si>
    <t>DROZAPOL</t>
  </si>
  <si>
    <t>PLDRZPL00032</t>
  </si>
  <si>
    <t>DSS</t>
  </si>
  <si>
    <t>PLDLSS000010</t>
  </si>
  <si>
    <t>DTP</t>
  </si>
  <si>
    <t>PLDTP0000010</t>
  </si>
  <si>
    <t>DUDA</t>
  </si>
  <si>
    <t>PLDUDA000016</t>
  </si>
  <si>
    <t>DUON</t>
  </si>
  <si>
    <t>PLCPENR00035</t>
  </si>
  <si>
    <t>ECARD</t>
  </si>
  <si>
    <t>PLECARD00012</t>
  </si>
  <si>
    <t>ECHO</t>
  </si>
  <si>
    <t>PLECHPS00019</t>
  </si>
  <si>
    <t>EDINVEST</t>
  </si>
  <si>
    <t>PLEDINV00014</t>
  </si>
  <si>
    <t>EFEKT</t>
  </si>
  <si>
    <t>PLEFEKT00018</t>
  </si>
  <si>
    <t>EFH</t>
  </si>
  <si>
    <t>PLEFH0000022</t>
  </si>
  <si>
    <t>EKANCELAR</t>
  </si>
  <si>
    <t>PLEKGPF00011</t>
  </si>
  <si>
    <t>EKOEXPORT</t>
  </si>
  <si>
    <t>PLEKEP000019</t>
  </si>
  <si>
    <t>ELBUDOWA</t>
  </si>
  <si>
    <t>PLELTBD00017</t>
  </si>
  <si>
    <t>ELEKTROTI</t>
  </si>
  <si>
    <t>PLELEKT00016</t>
  </si>
  <si>
    <t>ELEMENTAL</t>
  </si>
  <si>
    <t>PLELMTL00017</t>
  </si>
  <si>
    <t>ELKOP</t>
  </si>
  <si>
    <t>PLELKOP00013</t>
  </si>
  <si>
    <t>ELZAB</t>
  </si>
  <si>
    <t>PLELZAB00010</t>
  </si>
  <si>
    <t>EMCINSMED</t>
  </si>
  <si>
    <t>PLEMCIM00017</t>
  </si>
  <si>
    <t>EMPERIA</t>
  </si>
  <si>
    <t>PLELDRD00017</t>
  </si>
  <si>
    <t>ENAP</t>
  </si>
  <si>
    <t>PLENAP000010</t>
  </si>
  <si>
    <t>ENEA</t>
  </si>
  <si>
    <t>PLENEA000013</t>
  </si>
  <si>
    <t>ENELMED</t>
  </si>
  <si>
    <t>PLENLMD00017</t>
  </si>
  <si>
    <t>ENERGA</t>
  </si>
  <si>
    <t>PLENERG00022</t>
  </si>
  <si>
    <t>ENERGOINS</t>
  </si>
  <si>
    <t>PLERGIN00015</t>
  </si>
  <si>
    <t>ERBUD</t>
  </si>
  <si>
    <t>PLERBUD00012</t>
  </si>
  <si>
    <t>ERG</t>
  </si>
  <si>
    <t>PLERGZB00014</t>
  </si>
  <si>
    <t>ERGIS</t>
  </si>
  <si>
    <t>PLEUFLM00017</t>
  </si>
  <si>
    <t>ESSYSTEM</t>
  </si>
  <si>
    <t>PLESSYS00030</t>
  </si>
  <si>
    <t>ESTAR</t>
  </si>
  <si>
    <t>HU0000089198</t>
  </si>
  <si>
    <t>EUCO</t>
  </si>
  <si>
    <t>PLERPCO00017</t>
  </si>
  <si>
    <t>EUIMPLANT</t>
  </si>
  <si>
    <t>PLERPLT00017</t>
  </si>
  <si>
    <t>EUROCASH</t>
  </si>
  <si>
    <t>PLEURCH00011</t>
  </si>
  <si>
    <t>EUROHOLD</t>
  </si>
  <si>
    <t>BG1100114062</t>
  </si>
  <si>
    <t>EUROTEL</t>
  </si>
  <si>
    <t>PLERTEL00011</t>
  </si>
  <si>
    <t>EXILLON</t>
  </si>
  <si>
    <t>IM00B58FMW76</t>
  </si>
  <si>
    <t>FAM</t>
  </si>
  <si>
    <t>PLFAM0000012</t>
  </si>
  <si>
    <t>FAMUR</t>
  </si>
  <si>
    <t>PLFAMUR00012</t>
  </si>
  <si>
    <t>FARMACOL</t>
  </si>
  <si>
    <t>PLFRMCL00066</t>
  </si>
  <si>
    <t>FASING</t>
  </si>
  <si>
    <t>PLFSING00010</t>
  </si>
  <si>
    <t>FASTFIN</t>
  </si>
  <si>
    <t>PLFSTFC00012</t>
  </si>
  <si>
    <t>FEERUM</t>
  </si>
  <si>
    <t>PLFEERM00018</t>
  </si>
  <si>
    <t>FENGHUA</t>
  </si>
  <si>
    <t>DE000A13SX89</t>
  </si>
  <si>
    <t>FERRO</t>
  </si>
  <si>
    <t>PLFERRO00016</t>
  </si>
  <si>
    <t>FERRUM</t>
  </si>
  <si>
    <t>PLFERUM00014</t>
  </si>
  <si>
    <t>FON</t>
  </si>
  <si>
    <t>PLCASPL00019</t>
  </si>
  <si>
    <t>FORTE</t>
  </si>
  <si>
    <t>PLFORTE00012</t>
  </si>
  <si>
    <t>FORTUNA</t>
  </si>
  <si>
    <t>NL0009604859</t>
  </si>
  <si>
    <t>FOTA</t>
  </si>
  <si>
    <t>PLFOTA000014</t>
  </si>
  <si>
    <t>GANT</t>
  </si>
  <si>
    <t>PLGANT000014</t>
  </si>
  <si>
    <t>GETIN</t>
  </si>
  <si>
    <t>PLGSPR000014</t>
  </si>
  <si>
    <t>GETINOBLE</t>
  </si>
  <si>
    <t>PLGETBK00012</t>
  </si>
  <si>
    <t>GINOROSSI</t>
  </si>
  <si>
    <t>PLGNRSI00015</t>
  </si>
  <si>
    <t>GLCOSMED</t>
  </si>
  <si>
    <t>PLGLBLC00011</t>
  </si>
  <si>
    <t>GLOBCITYHD</t>
  </si>
  <si>
    <t>NL0000687309</t>
  </si>
  <si>
    <t>GORENJE</t>
  </si>
  <si>
    <t>SI0031104076</t>
  </si>
  <si>
    <t>GPW</t>
  </si>
  <si>
    <t>PLGPW0000017</t>
  </si>
  <si>
    <t>GRAAL</t>
  </si>
  <si>
    <t>PLGRAAL00022</t>
  </si>
  <si>
    <t>GRAJEWO</t>
  </si>
  <si>
    <t>PLZPW0000017</t>
  </si>
  <si>
    <t>GREMMEDIA</t>
  </si>
  <si>
    <t>PLERFKT00010</t>
  </si>
  <si>
    <t>GROCLIN</t>
  </si>
  <si>
    <t>PLINTGR00013</t>
  </si>
  <si>
    <t>GRUPAAZOTY</t>
  </si>
  <si>
    <t>PLZATRM00012</t>
  </si>
  <si>
    <t>GTC</t>
  </si>
  <si>
    <t>PLGTC0000037</t>
  </si>
  <si>
    <t>HANDLOWY</t>
  </si>
  <si>
    <t>PLBH00000012</t>
  </si>
  <si>
    <t>HARPER</t>
  </si>
  <si>
    <t>PLHRPHG00023</t>
  </si>
  <si>
    <t>HAWE</t>
  </si>
  <si>
    <t>PLVENTS00019</t>
  </si>
  <si>
    <t>HELIO</t>
  </si>
  <si>
    <t>PLHELIO00014</t>
  </si>
  <si>
    <t>HERKULES</t>
  </si>
  <si>
    <t>PLZRWZW00012</t>
  </si>
  <si>
    <t>HUTMEN</t>
  </si>
  <si>
    <t>PLHUTMN00017</t>
  </si>
  <si>
    <t>HYDROTOR</t>
  </si>
  <si>
    <t>PLHDRTR00013</t>
  </si>
  <si>
    <t>HYPERION</t>
  </si>
  <si>
    <t>PLHPRON00017</t>
  </si>
  <si>
    <t>IDEON</t>
  </si>
  <si>
    <t>PLCNTZP00010</t>
  </si>
  <si>
    <t>IDMSA</t>
  </si>
  <si>
    <t>PLIDMSA00044</t>
  </si>
  <si>
    <t>IFCAPITAL</t>
  </si>
  <si>
    <t>PLHRMAN00039</t>
  </si>
  <si>
    <t>IFSA</t>
  </si>
  <si>
    <t>PLBDVR000018</t>
  </si>
  <si>
    <t>IIAAV</t>
  </si>
  <si>
    <t>AT0000809058</t>
  </si>
  <si>
    <t>IMCOMPANY</t>
  </si>
  <si>
    <t>LU0607203980</t>
  </si>
  <si>
    <t>IMMOBILE</t>
  </si>
  <si>
    <t>PLMAKRM00019</t>
  </si>
  <si>
    <t>IMPEL</t>
  </si>
  <si>
    <t>PLIMPEL00011</t>
  </si>
  <si>
    <t>IMPERA</t>
  </si>
  <si>
    <t>PLNFI0700018</t>
  </si>
  <si>
    <t>IMPEXMET</t>
  </si>
  <si>
    <t>PLIMPXM00019</t>
  </si>
  <si>
    <t>IMS</t>
  </si>
  <si>
    <t>PLINTMS00019</t>
  </si>
  <si>
    <t>INC</t>
  </si>
  <si>
    <t>PLINCLT00015</t>
  </si>
  <si>
    <t>INDYGO</t>
  </si>
  <si>
    <t>PLLSTIA00018</t>
  </si>
  <si>
    <t>INDYKPOL</t>
  </si>
  <si>
    <t>PLINDKP00013</t>
  </si>
  <si>
    <t>INGBSK</t>
  </si>
  <si>
    <t>PLBSK0000017</t>
  </si>
  <si>
    <t>INPRO</t>
  </si>
  <si>
    <t>PLINPRO00015</t>
  </si>
  <si>
    <t>INSTALKRK</t>
  </si>
  <si>
    <t>PLINSTK00013</t>
  </si>
  <si>
    <t>INTAKUS</t>
  </si>
  <si>
    <t>PLINTKS00013</t>
  </si>
  <si>
    <t>INTEGERPL</t>
  </si>
  <si>
    <t>PLINTEG00011</t>
  </si>
  <si>
    <t>INTERAOLT</t>
  </si>
  <si>
    <t>LT0000128621</t>
  </si>
  <si>
    <t>INTERBUD</t>
  </si>
  <si>
    <t>PLINTBD00014</t>
  </si>
  <si>
    <t>INTERCARS</t>
  </si>
  <si>
    <t>PLINTCS00010</t>
  </si>
  <si>
    <t>INTERFERI</t>
  </si>
  <si>
    <t>PLINTFR00023</t>
  </si>
  <si>
    <t>INTERSPPL</t>
  </si>
  <si>
    <t>PLINTSP00038</t>
  </si>
  <si>
    <t>INTROL</t>
  </si>
  <si>
    <t>PLINTRL00013</t>
  </si>
  <si>
    <t>INVENTUM</t>
  </si>
  <si>
    <t>PLIDATF00012</t>
  </si>
  <si>
    <t>INVISTA</t>
  </si>
  <si>
    <t>PLECMNG00019</t>
  </si>
  <si>
    <t>IPOPEMA</t>
  </si>
  <si>
    <t>PLIPOPM00011</t>
  </si>
  <si>
    <t>IQP</t>
  </si>
  <si>
    <t>PLIQPRT00017</t>
  </si>
  <si>
    <t>IVMX</t>
  </si>
  <si>
    <t>PLMATRX00017</t>
  </si>
  <si>
    <t>IZOLACJA</t>
  </si>
  <si>
    <t>PLIZCJR00017</t>
  </si>
  <si>
    <t>IZOSTAL</t>
  </si>
  <si>
    <t>PLIZSTL00015</t>
  </si>
  <si>
    <t>JHMDEV</t>
  </si>
  <si>
    <t>PLJHMDL00018</t>
  </si>
  <si>
    <t>JJAUTO</t>
  </si>
  <si>
    <t>DE000A1TNS70</t>
  </si>
  <si>
    <t>JSW</t>
  </si>
  <si>
    <t>PLJSW0000015</t>
  </si>
  <si>
    <t>JUPITER</t>
  </si>
  <si>
    <t>PLNFI0300017</t>
  </si>
  <si>
    <t>JWCONSTR</t>
  </si>
  <si>
    <t>PLJWC0000019</t>
  </si>
  <si>
    <t>K2INTERNT</t>
  </si>
  <si>
    <t>PLK2ITR00010</t>
  </si>
  <si>
    <t>KANIA</t>
  </si>
  <si>
    <t>PLIZNS000022</t>
  </si>
  <si>
    <t>KBDOM</t>
  </si>
  <si>
    <t>PLTRAST00020</t>
  </si>
  <si>
    <t>KCI</t>
  </si>
  <si>
    <t>PLPONAR00012</t>
  </si>
  <si>
    <t>KDMSHIPNG</t>
  </si>
  <si>
    <t>CY0102492119</t>
  </si>
  <si>
    <t>KERDOS</t>
  </si>
  <si>
    <t>PLHGNKA00028</t>
  </si>
  <si>
    <t>KERNEL</t>
  </si>
  <si>
    <t>LU0327357389</t>
  </si>
  <si>
    <t>KETY</t>
  </si>
  <si>
    <t>PLKETY000011</t>
  </si>
  <si>
    <t>KGHM</t>
  </si>
  <si>
    <t>PLKGHM000017</t>
  </si>
  <si>
    <t>KINOPOL</t>
  </si>
  <si>
    <t>PLKNOPL00014</t>
  </si>
  <si>
    <t>KOFOLA</t>
  </si>
  <si>
    <t>PLHOOP000010</t>
  </si>
  <si>
    <t>KOGENERA</t>
  </si>
  <si>
    <t>PLKGNRC00015</t>
  </si>
  <si>
    <t>KOMPAP</t>
  </si>
  <si>
    <t>PLKOMPP00017</t>
  </si>
  <si>
    <t>KOMPUTRON</t>
  </si>
  <si>
    <t>PLKMPTR00012</t>
  </si>
  <si>
    <t>KONSSTALI</t>
  </si>
  <si>
    <t>PLKCSTL00010</t>
  </si>
  <si>
    <t>KOPEX</t>
  </si>
  <si>
    <t>PLKOPEX00018</t>
  </si>
  <si>
    <t>KPPD</t>
  </si>
  <si>
    <t>PLKPPD000017</t>
  </si>
  <si>
    <t>KRAKCHEM</t>
  </si>
  <si>
    <t>PLKRKCH00019</t>
  </si>
  <si>
    <t>KREC</t>
  </si>
  <si>
    <t>PLKRNRC00012</t>
  </si>
  <si>
    <t>KREDYTIN</t>
  </si>
  <si>
    <t>PLKRINK00014</t>
  </si>
  <si>
    <t>KREZUS</t>
  </si>
  <si>
    <t>PLNFI0200019</t>
  </si>
  <si>
    <t>KRKA</t>
  </si>
  <si>
    <t>SI0031102120</t>
  </si>
  <si>
    <t>KRUK</t>
  </si>
  <si>
    <t>PLKRK0000010</t>
  </si>
  <si>
    <t>KRUSZWICA</t>
  </si>
  <si>
    <t>PLKRUSZ00016</t>
  </si>
  <si>
    <t>KSGAGRO</t>
  </si>
  <si>
    <t>LU0611262873</t>
  </si>
  <si>
    <t>LCCORP</t>
  </si>
  <si>
    <t>PLLCCRP00017</t>
  </si>
  <si>
    <t>LENA</t>
  </si>
  <si>
    <t>PLLENAL00015</t>
  </si>
  <si>
    <t>LENTEX</t>
  </si>
  <si>
    <t>PLLENTX00010</t>
  </si>
  <si>
    <t>LIBET</t>
  </si>
  <si>
    <t>PLLBT0000013</t>
  </si>
  <si>
    <t>LIVECHAT</t>
  </si>
  <si>
    <t>PLLVTSF00010</t>
  </si>
  <si>
    <t>LOTOS</t>
  </si>
  <si>
    <t>PLLOTOS00025</t>
  </si>
  <si>
    <t>LPP</t>
  </si>
  <si>
    <t>PLLPP0000011</t>
  </si>
  <si>
    <t>LSISOFT</t>
  </si>
  <si>
    <t>PLLSSFT00016</t>
  </si>
  <si>
    <t>LUBAWA</t>
  </si>
  <si>
    <t>PLLUBAW00013</t>
  </si>
  <si>
    <t>MABION</t>
  </si>
  <si>
    <t>PLMBION00016</t>
  </si>
  <si>
    <t>MAGELLAN</t>
  </si>
  <si>
    <t>PLMGLAN00018</t>
  </si>
  <si>
    <t>MAKARONPL</t>
  </si>
  <si>
    <t>PLMKRNP00015</t>
  </si>
  <si>
    <t>MARVIPOL</t>
  </si>
  <si>
    <t>PLMRVPL00016</t>
  </si>
  <si>
    <t>MBANK</t>
  </si>
  <si>
    <t>PLBRE0000012</t>
  </si>
  <si>
    <t>MCI</t>
  </si>
  <si>
    <t>PLMCIMG00012</t>
  </si>
  <si>
    <t>MCLOGIC</t>
  </si>
  <si>
    <t>PLMCSFT00018</t>
  </si>
  <si>
    <t>MEDIATEL</t>
  </si>
  <si>
    <t>PLSMMDA00012</t>
  </si>
  <si>
    <t>MEDICALG</t>
  </si>
  <si>
    <t>PLMDCLG00015</t>
  </si>
  <si>
    <t>MEGARON</t>
  </si>
  <si>
    <t>PLMGRON00016</t>
  </si>
  <si>
    <t>MENNICA</t>
  </si>
  <si>
    <t>PLMNNCP00011</t>
  </si>
  <si>
    <t>MERCATOR</t>
  </si>
  <si>
    <t>PLMRCTR00015</t>
  </si>
  <si>
    <t>MERCOR</t>
  </si>
  <si>
    <t>PLMRCOR00016</t>
  </si>
  <si>
    <t>MEWA</t>
  </si>
  <si>
    <t>PLMEWA000012</t>
  </si>
  <si>
    <t>MEXPOLSKA</t>
  </si>
  <si>
    <t>PLMEXPL00010</t>
  </si>
  <si>
    <t>MFO</t>
  </si>
  <si>
    <t>PLMFO0000013</t>
  </si>
  <si>
    <t>MIDAS</t>
  </si>
  <si>
    <t>PLNFI0900014</t>
  </si>
  <si>
    <t>MILKILAND</t>
  </si>
  <si>
    <t>NL0009508712</t>
  </si>
  <si>
    <t>MILLENNIUM</t>
  </si>
  <si>
    <t>PLBIG0000016</t>
  </si>
  <si>
    <t>MIRACULUM</t>
  </si>
  <si>
    <t>PLKLSTN00017</t>
  </si>
  <si>
    <t>MIRBUD</t>
  </si>
  <si>
    <t>PLMRBUD00015</t>
  </si>
  <si>
    <t>MIT</t>
  </si>
  <si>
    <t>PLPPWK000014</t>
  </si>
  <si>
    <t>MLPGROUP</t>
  </si>
  <si>
    <t>PLMLPGR00017</t>
  </si>
  <si>
    <t>MNI</t>
  </si>
  <si>
    <t>PLSZPTL00010</t>
  </si>
  <si>
    <t>MOBRUK</t>
  </si>
  <si>
    <t>PLMOBRK00013</t>
  </si>
  <si>
    <t>MOJ</t>
  </si>
  <si>
    <t>PLMOJ0000015</t>
  </si>
  <si>
    <t>MOL</t>
  </si>
  <si>
    <t>HU0000068952</t>
  </si>
  <si>
    <t>MONNARI</t>
  </si>
  <si>
    <t>PLMNRTR00012</t>
  </si>
  <si>
    <t>MOSTALPLC</t>
  </si>
  <si>
    <t>PLMSTPL00018</t>
  </si>
  <si>
    <t>MOSTALWAR</t>
  </si>
  <si>
    <t>PLMSTWS00019</t>
  </si>
  <si>
    <t>MOSTALZAB</t>
  </si>
  <si>
    <t>PLMSTZB00018</t>
  </si>
  <si>
    <t>MSXRESOUR</t>
  </si>
  <si>
    <t>PLMSTEX00017</t>
  </si>
  <si>
    <t>MUZA</t>
  </si>
  <si>
    <t>PLMUZA000019</t>
  </si>
  <si>
    <t>MWTRADE</t>
  </si>
  <si>
    <t>PLMWTRD00013</t>
  </si>
  <si>
    <t>NETIA</t>
  </si>
  <si>
    <t>PLNETIA00014</t>
  </si>
  <si>
    <t>NETMEDIA</t>
  </si>
  <si>
    <t>PLNTMDA00018</t>
  </si>
  <si>
    <t>NEUCA</t>
  </si>
  <si>
    <t>PLTRFRM00018</t>
  </si>
  <si>
    <t>NEWAG</t>
  </si>
  <si>
    <t>PLNEWAG00012</t>
  </si>
  <si>
    <t>NEWWORLDR</t>
  </si>
  <si>
    <t>GB00B42CTW68</t>
  </si>
  <si>
    <t>NFIEMF</t>
  </si>
  <si>
    <t>PLNFI1500011</t>
  </si>
  <si>
    <t>NOKAUT</t>
  </si>
  <si>
    <t>PLGRNKT00019</t>
  </si>
  <si>
    <t>NORTCOAST</t>
  </si>
  <si>
    <t>PLNRTHC00014</t>
  </si>
  <si>
    <t>NOVITA</t>
  </si>
  <si>
    <t>PLNVITA00018</t>
  </si>
  <si>
    <t>NOWAGALA</t>
  </si>
  <si>
    <t>PLCRMNG00029</t>
  </si>
  <si>
    <t>NTTSYSTEM</t>
  </si>
  <si>
    <t>PLNTSYS00013</t>
  </si>
  <si>
    <t>ODLEWNIE</t>
  </si>
  <si>
    <t>PLODLPL00013</t>
  </si>
  <si>
    <t>OLYMPIC</t>
  </si>
  <si>
    <t>EE3100084021</t>
  </si>
  <si>
    <t>ONE2ONE</t>
  </si>
  <si>
    <t>PLONE0000014</t>
  </si>
  <si>
    <t>OPENFIN</t>
  </si>
  <si>
    <t>PLOPNFN00010</t>
  </si>
  <si>
    <t>OPONEO.PL</t>
  </si>
  <si>
    <t>PLOPNPL00013</t>
  </si>
  <si>
    <t>OPTEAM</t>
  </si>
  <si>
    <t>PLOPTEM00012</t>
  </si>
  <si>
    <t>ORANGEPL</t>
  </si>
  <si>
    <t>PLTLKPL00017</t>
  </si>
  <si>
    <t>ORBIS</t>
  </si>
  <si>
    <t>PLORBIS00014</t>
  </si>
  <si>
    <t>ORCOGROUP</t>
  </si>
  <si>
    <t>LU0122624777</t>
  </si>
  <si>
    <t>ORZBIALY</t>
  </si>
  <si>
    <t>PLORZBL00013</t>
  </si>
  <si>
    <t>OTLOG</t>
  </si>
  <si>
    <t>PLODRTS00017</t>
  </si>
  <si>
    <t>OTMUCHOW</t>
  </si>
  <si>
    <t>PLZPCOT00018</t>
  </si>
  <si>
    <t>OVOSTAR</t>
  </si>
  <si>
    <t>NL0009805613</t>
  </si>
  <si>
    <t>PAGED</t>
  </si>
  <si>
    <t>PLPAGED00017</t>
  </si>
  <si>
    <t>PAMAPOL</t>
  </si>
  <si>
    <t>PLPMPOL00031</t>
  </si>
  <si>
    <t>PANOVA</t>
  </si>
  <si>
    <t>PLPANVA00013</t>
  </si>
  <si>
    <t>PATENTUS</t>
  </si>
  <si>
    <t>PLPTNTS00019</t>
  </si>
  <si>
    <t>PBG</t>
  </si>
  <si>
    <t>PLPBG0000029</t>
  </si>
  <si>
    <t>PBOANIOLA</t>
  </si>
  <si>
    <t>PLPBONL00013</t>
  </si>
  <si>
    <t>PBSFINANSE</t>
  </si>
  <si>
    <t>PLBEFSN00010</t>
  </si>
  <si>
    <t>PCCEXOL</t>
  </si>
  <si>
    <t>PLPCCEX00010</t>
  </si>
  <si>
    <t>PCCINTER</t>
  </si>
  <si>
    <t>PLPCCIM00014</t>
  </si>
  <si>
    <t>PCCROKITA</t>
  </si>
  <si>
    <t>PLPCCRK00076</t>
  </si>
  <si>
    <t>PCGUARD</t>
  </si>
  <si>
    <t>PLGUARD00019</t>
  </si>
  <si>
    <t>PCM</t>
  </si>
  <si>
    <t>PLPRMCM00048</t>
  </si>
  <si>
    <t>PEGAS</t>
  </si>
  <si>
    <t>LU0275164910</t>
  </si>
  <si>
    <t>PEIXIN</t>
  </si>
  <si>
    <t>NL0010577052</t>
  </si>
  <si>
    <t>PEKAES</t>
  </si>
  <si>
    <t>PLPEKAS00017</t>
  </si>
  <si>
    <t>PEKAO</t>
  </si>
  <si>
    <t>PLPEKAO00016</t>
  </si>
  <si>
    <t>PELION</t>
  </si>
  <si>
    <t>PLMEDCS00015</t>
  </si>
  <si>
    <t>PEMUG</t>
  </si>
  <si>
    <t>PLPEMUG00016</t>
  </si>
  <si>
    <t>PEP</t>
  </si>
  <si>
    <t>PLPLSEP00013</t>
  </si>
  <si>
    <t>PEPEES</t>
  </si>
  <si>
    <t>PLPEPES00018</t>
  </si>
  <si>
    <t>PETROLINV</t>
  </si>
  <si>
    <t>PLPTRLI00018</t>
  </si>
  <si>
    <t>PGE</t>
  </si>
  <si>
    <t>PLPGER000010</t>
  </si>
  <si>
    <t>PGNIG</t>
  </si>
  <si>
    <t>PLPGNIG00014</t>
  </si>
  <si>
    <t>PGODLEW</t>
  </si>
  <si>
    <t>PLPGO0000014</t>
  </si>
  <si>
    <t>PHN</t>
  </si>
  <si>
    <t>PLPHN0000014</t>
  </si>
  <si>
    <t>PKNORLEN</t>
  </si>
  <si>
    <t>PLPKN0000018</t>
  </si>
  <si>
    <t>PKOBP</t>
  </si>
  <si>
    <t>PLPKO0000016</t>
  </si>
  <si>
    <t>PKPCARGO</t>
  </si>
  <si>
    <t>PLPKPCR00011</t>
  </si>
  <si>
    <t>PLASTBOX</t>
  </si>
  <si>
    <t>PLPSTBX00016</t>
  </si>
  <si>
    <t>PLAZACNTR</t>
  </si>
  <si>
    <t>NL0000686772</t>
  </si>
  <si>
    <t>POINTGROUP</t>
  </si>
  <si>
    <t>PLPEKPL00010</t>
  </si>
  <si>
    <t>POLCOLORIT</t>
  </si>
  <si>
    <t>PLPCLRT00029</t>
  </si>
  <si>
    <t>POLICE</t>
  </si>
  <si>
    <t>PLZCPLC00036</t>
  </si>
  <si>
    <t>POLIMEXMS</t>
  </si>
  <si>
    <t>PLMSTSD00019</t>
  </si>
  <si>
    <t>POLMED</t>
  </si>
  <si>
    <t>PLPOLMD00011</t>
  </si>
  <si>
    <t>POLNA</t>
  </si>
  <si>
    <t>PLPOLNA00015</t>
  </si>
  <si>
    <t>POLNORD</t>
  </si>
  <si>
    <t>PLPOLND00019</t>
  </si>
  <si>
    <t>POLWAX</t>
  </si>
  <si>
    <t>PLPOLWX00026</t>
  </si>
  <si>
    <t>POZBUD</t>
  </si>
  <si>
    <t>PLPZBDT00013</t>
  </si>
  <si>
    <t>PPG</t>
  </si>
  <si>
    <t>PLPLPGR00010</t>
  </si>
  <si>
    <t>PRAGMAFA</t>
  </si>
  <si>
    <t>PLGFPRE00040</t>
  </si>
  <si>
    <t>PRAGMAINK</t>
  </si>
  <si>
    <t>PLPRGNK00017</t>
  </si>
  <si>
    <t>PRESCO</t>
  </si>
  <si>
    <t>PLPRESC00018</t>
  </si>
  <si>
    <t>PRIMAMODA</t>
  </si>
  <si>
    <t>PLPRMMD00012</t>
  </si>
  <si>
    <t>PROCAD</t>
  </si>
  <si>
    <t>PLPRCAD00018</t>
  </si>
  <si>
    <t>PROCHEM</t>
  </si>
  <si>
    <t>PLPRCHM00014</t>
  </si>
  <si>
    <t>PROCHNIK</t>
  </si>
  <si>
    <t>PLPRCHK00018</t>
  </si>
  <si>
    <t>PROJPRZEM</t>
  </si>
  <si>
    <t>PLPROJP00018</t>
  </si>
  <si>
    <t>PROTEKTOR</t>
  </si>
  <si>
    <t>PLLZPSK00019</t>
  </si>
  <si>
    <t>PROVIDENT</t>
  </si>
  <si>
    <t>GB00B1YKG049</t>
  </si>
  <si>
    <t>PTI</t>
  </si>
  <si>
    <t>PLPTIW000014</t>
  </si>
  <si>
    <t>PULAWY</t>
  </si>
  <si>
    <t>PLZAPUL00057</t>
  </si>
  <si>
    <t>PWRMEDIA</t>
  </si>
  <si>
    <t>PLPWRMD00011</t>
  </si>
  <si>
    <t>PZU</t>
  </si>
  <si>
    <t>PLPZU0000011</t>
  </si>
  <si>
    <t>QUANTUM</t>
  </si>
  <si>
    <t>PLQNTUM00018</t>
  </si>
  <si>
    <t>QUERCUS</t>
  </si>
  <si>
    <t>PLQRCUS00012</t>
  </si>
  <si>
    <t>QUMAK</t>
  </si>
  <si>
    <t>PLQMKSK00017</t>
  </si>
  <si>
    <t>RADPOL</t>
  </si>
  <si>
    <t>PLRDPOL00010</t>
  </si>
  <si>
    <t>RAFAKO</t>
  </si>
  <si>
    <t>PLRAFAK00018</t>
  </si>
  <si>
    <t>RAFAMET</t>
  </si>
  <si>
    <t>PLRFMET00016</t>
  </si>
  <si>
    <t>RAINBOW</t>
  </si>
  <si>
    <t>PLRNBWT00031</t>
  </si>
  <si>
    <t>RANKPROGR</t>
  </si>
  <si>
    <t>PLRNKPR00014</t>
  </si>
  <si>
    <t>RAWLPLUG</t>
  </si>
  <si>
    <t>PLKLNR000017</t>
  </si>
  <si>
    <t>REDAN</t>
  </si>
  <si>
    <t>PLREDAN00019</t>
  </si>
  <si>
    <t>REDWOOD</t>
  </si>
  <si>
    <t>PLCMPLX00014</t>
  </si>
  <si>
    <t>REGNON</t>
  </si>
  <si>
    <t>PLPRNTC00017</t>
  </si>
  <si>
    <t>REINHOLD</t>
  </si>
  <si>
    <t>SE0001856519</t>
  </si>
  <si>
    <t>RELPOL</t>
  </si>
  <si>
    <t>PLRELPL00014</t>
  </si>
  <si>
    <t>REMAK</t>
  </si>
  <si>
    <t>PLREMAK00016</t>
  </si>
  <si>
    <t>RESBUD</t>
  </si>
  <si>
    <t>PLRESBD00016</t>
  </si>
  <si>
    <t>ROBYG</t>
  </si>
  <si>
    <t>PLROBYG00016</t>
  </si>
  <si>
    <t>RONSON</t>
  </si>
  <si>
    <t>NL0006106007</t>
  </si>
  <si>
    <t>ROPCZYCE</t>
  </si>
  <si>
    <t>PLROPCE00017</t>
  </si>
  <si>
    <t>ROVESE</t>
  </si>
  <si>
    <t>PLCRSNT00011</t>
  </si>
  <si>
    <t>RUBICON</t>
  </si>
  <si>
    <t>PLNFI0500012</t>
  </si>
  <si>
    <t>SADOVAYA</t>
  </si>
  <si>
    <t>LU0564351582</t>
  </si>
  <si>
    <t>SANOK</t>
  </si>
  <si>
    <t>PLSTLSK00016</t>
  </si>
  <si>
    <t>SANTANDER</t>
  </si>
  <si>
    <t>ES0113900J37</t>
  </si>
  <si>
    <t>SANWIL</t>
  </si>
  <si>
    <t>PLSANWL00012</t>
  </si>
  <si>
    <t>SCOPAK</t>
  </si>
  <si>
    <t>PLSCOPK00012</t>
  </si>
  <si>
    <t>SECOGROUP</t>
  </si>
  <si>
    <t>PLWRWCK00013</t>
  </si>
  <si>
    <t>SEKO</t>
  </si>
  <si>
    <t>PLSEKO000014</t>
  </si>
  <si>
    <t>SELENAFM</t>
  </si>
  <si>
    <t>PLSELNA00010</t>
  </si>
  <si>
    <t>SELVITA</t>
  </si>
  <si>
    <t>PLSELVT00013</t>
  </si>
  <si>
    <t>SERINUS</t>
  </si>
  <si>
    <t>CA81752K1057</t>
  </si>
  <si>
    <t>SFINKS</t>
  </si>
  <si>
    <t>PLSFNKS00011</t>
  </si>
  <si>
    <t>SILVANO</t>
  </si>
  <si>
    <t>EE3100001751</t>
  </si>
  <si>
    <t>SIMPLE</t>
  </si>
  <si>
    <t>PLSIMPL00011</t>
  </si>
  <si>
    <t>SKARBIEC</t>
  </si>
  <si>
    <t>PLSKRBH00014</t>
  </si>
  <si>
    <t>SKOK</t>
  </si>
  <si>
    <t>PLTFSKK00015</t>
  </si>
  <si>
    <t>SKOTAN</t>
  </si>
  <si>
    <t>PLSKTAN00010</t>
  </si>
  <si>
    <t>SKYLINE</t>
  </si>
  <si>
    <t>PLSKLNW00011</t>
  </si>
  <si>
    <t>SKYSTONE</t>
  </si>
  <si>
    <t>PLNFI1000012</t>
  </si>
  <si>
    <t>SMT</t>
  </si>
  <si>
    <t>PLADVPL00029</t>
  </si>
  <si>
    <t>SNIEZKA</t>
  </si>
  <si>
    <t>PLSNZKA00033</t>
  </si>
  <si>
    <t>SOBIESKI</t>
  </si>
  <si>
    <t>FR0000060873</t>
  </si>
  <si>
    <t>SOLAR</t>
  </si>
  <si>
    <t>PLSLRCP00021</t>
  </si>
  <si>
    <t>SONEL</t>
  </si>
  <si>
    <t>PLSONEL00011</t>
  </si>
  <si>
    <t>SOPHARMA</t>
  </si>
  <si>
    <t>BG11SOSOBT18</t>
  </si>
  <si>
    <t>STALEXP</t>
  </si>
  <si>
    <t>PLSTLEX00019</t>
  </si>
  <si>
    <t>STALPROD</t>
  </si>
  <si>
    <t>PLSTLPD00017</t>
  </si>
  <si>
    <t>STALPROFI</t>
  </si>
  <si>
    <t>PLSTLPF00012</t>
  </si>
  <si>
    <t>STAPORKOW</t>
  </si>
  <si>
    <t>PLSTPRK00019</t>
  </si>
  <si>
    <t>STARHEDGE</t>
  </si>
  <si>
    <t>PLHRDEX00021</t>
  </si>
  <si>
    <t>SUWARY</t>
  </si>
  <si>
    <t>PLSUWAR00014</t>
  </si>
  <si>
    <t>SWISSMED</t>
  </si>
  <si>
    <t>PLSWMED00013</t>
  </si>
  <si>
    <t>SYGNITY</t>
  </si>
  <si>
    <t>PLCMPLD00016</t>
  </si>
  <si>
    <t>SYNEKTIK</t>
  </si>
  <si>
    <t>PLSNKTK00019</t>
  </si>
  <si>
    <t>SYNTHOS</t>
  </si>
  <si>
    <t>PLDWORY00019</t>
  </si>
  <si>
    <t>TALANX</t>
  </si>
  <si>
    <t>DE000TLX1005</t>
  </si>
  <si>
    <t>TALEX</t>
  </si>
  <si>
    <t>PLTALEX00017</t>
  </si>
  <si>
    <t>TARCZYNSKI</t>
  </si>
  <si>
    <t>PLTRCZN00016</t>
  </si>
  <si>
    <t>TATRY</t>
  </si>
  <si>
    <t>SK1120010287</t>
  </si>
  <si>
    <t>TAURONPE</t>
  </si>
  <si>
    <t>PLTAURN00011</t>
  </si>
  <si>
    <t>TELEPOLSKA</t>
  </si>
  <si>
    <t>PLTHP0000011</t>
  </si>
  <si>
    <t>TELL</t>
  </si>
  <si>
    <t>PLTELL000023</t>
  </si>
  <si>
    <t>TERESA</t>
  </si>
  <si>
    <t>PLPTMED00015</t>
  </si>
  <si>
    <t>TERMOREX</t>
  </si>
  <si>
    <t>PLTRMRX00011</t>
  </si>
  <si>
    <t>TESGAS</t>
  </si>
  <si>
    <t>PLTSGS000019</t>
  </si>
  <si>
    <t>TFONE</t>
  </si>
  <si>
    <t>PLTFONE00011</t>
  </si>
  <si>
    <t>TIM</t>
  </si>
  <si>
    <t>PLTIM0000016</t>
  </si>
  <si>
    <t>TORPOL</t>
  </si>
  <si>
    <t>PLTORPL00016</t>
  </si>
  <si>
    <t>TOYA</t>
  </si>
  <si>
    <t>PLTOYA000011</t>
  </si>
  <si>
    <t>TRAKCJA</t>
  </si>
  <si>
    <t>PLTRKPL00014</t>
  </si>
  <si>
    <t>TRANSPOL</t>
  </si>
  <si>
    <t>PLTRNSP00013</t>
  </si>
  <si>
    <t>TRAVELPL</t>
  </si>
  <si>
    <t>PLTRVPL00011</t>
  </si>
  <si>
    <t>TRITON</t>
  </si>
  <si>
    <t>PLASMOT00030</t>
  </si>
  <si>
    <t>TVN</t>
  </si>
  <si>
    <t>PLTVN0000017</t>
  </si>
  <si>
    <t>ULMA</t>
  </si>
  <si>
    <t>PLBAUMA00017</t>
  </si>
  <si>
    <t>UNIBEP</t>
  </si>
  <si>
    <t>PLUNBEP00015</t>
  </si>
  <si>
    <t>UNICREDIT</t>
  </si>
  <si>
    <t>IT0004781412</t>
  </si>
  <si>
    <t>UNIMA</t>
  </si>
  <si>
    <t>PLUNMST00014</t>
  </si>
  <si>
    <t>URSUS</t>
  </si>
  <si>
    <t>PLPMWRM00012</t>
  </si>
  <si>
    <t>VANTAGE</t>
  </si>
  <si>
    <t>PLVTGDL00010</t>
  </si>
  <si>
    <t>VARIANT</t>
  </si>
  <si>
    <t>PLVARNT00019</t>
  </si>
  <si>
    <t>VIGOSYS</t>
  </si>
  <si>
    <t>PLVIGOS00015</t>
  </si>
  <si>
    <t>VINDEXUS</t>
  </si>
  <si>
    <t>PLVNDEX00013</t>
  </si>
  <si>
    <t>VISTAL</t>
  </si>
  <si>
    <t>PLVTLGD00010</t>
  </si>
  <si>
    <t>VISTULA</t>
  </si>
  <si>
    <t>PLVSTLA00011</t>
  </si>
  <si>
    <t>VOTUM</t>
  </si>
  <si>
    <t>PLVOTUM00016</t>
  </si>
  <si>
    <t>VOXEL</t>
  </si>
  <si>
    <t>PLVOXEL00014</t>
  </si>
  <si>
    <t>WADEX</t>
  </si>
  <si>
    <t>PLWADEX00018</t>
  </si>
  <si>
    <t>WANDALEX</t>
  </si>
  <si>
    <t>PLWNDLX00024</t>
  </si>
  <si>
    <t>WARIMPEX</t>
  </si>
  <si>
    <t>AT0000827209</t>
  </si>
  <si>
    <t>WASKO</t>
  </si>
  <si>
    <t>PLHOGA000041</t>
  </si>
  <si>
    <t>WAWEL</t>
  </si>
  <si>
    <t>PLWAWEL00013</t>
  </si>
  <si>
    <t>WDMCP</t>
  </si>
  <si>
    <t>PLWDMCP00013</t>
  </si>
  <si>
    <t>WESTAISIC</t>
  </si>
  <si>
    <t>LU0627170920</t>
  </si>
  <si>
    <t>WIELTON</t>
  </si>
  <si>
    <t>PLWELTN00012</t>
  </si>
  <si>
    <t>WIKANA</t>
  </si>
  <si>
    <t>PLELPO000016</t>
  </si>
  <si>
    <t>WILBO</t>
  </si>
  <si>
    <t>PLWILBO00019</t>
  </si>
  <si>
    <t>WINVEST</t>
  </si>
  <si>
    <t>PLARIEL00046</t>
  </si>
  <si>
    <t>WISTIL</t>
  </si>
  <si>
    <t>PLWSTIL00012</t>
  </si>
  <si>
    <t>WOJAS</t>
  </si>
  <si>
    <t>PLWOJAS00014</t>
  </si>
  <si>
    <t>WORKSERV</t>
  </si>
  <si>
    <t>PLWRKSR00019</t>
  </si>
  <si>
    <t>YAWAL</t>
  </si>
  <si>
    <t>PLYAWAL00058</t>
  </si>
  <si>
    <t>ZAMET</t>
  </si>
  <si>
    <t>PLZAMET00010</t>
  </si>
  <si>
    <t>ZASTAL</t>
  </si>
  <si>
    <t>PLZSTAL00012</t>
  </si>
  <si>
    <t>ZEPAK</t>
  </si>
  <si>
    <t>PLZEPAK00012</t>
  </si>
  <si>
    <t>ZETKAMA</t>
  </si>
  <si>
    <t>PLZTKMA00017</t>
  </si>
  <si>
    <t>ZPUE</t>
  </si>
  <si>
    <t>PLZPUE000012</t>
  </si>
  <si>
    <t>ZREMB</t>
  </si>
  <si>
    <t>PLZBMZC00019</t>
  </si>
  <si>
    <t>ZUE</t>
  </si>
  <si>
    <t>PLZUE0000015</t>
  </si>
  <si>
    <t>ZYWIEC</t>
  </si>
  <si>
    <t>PLZYWIC00016</t>
  </si>
  <si>
    <t>avg kurs akcji</t>
  </si>
  <si>
    <t>z95.1</t>
  </si>
  <si>
    <t>21:2-471</t>
  </si>
  <si>
    <t>22:472-941</t>
  </si>
  <si>
    <t>z95.2</t>
  </si>
  <si>
    <t>czy polska</t>
  </si>
  <si>
    <t>z95.3</t>
  </si>
  <si>
    <t>krajowe</t>
  </si>
  <si>
    <t>zagraniczne</t>
  </si>
  <si>
    <t>liczba</t>
  </si>
  <si>
    <t>łączna wartość obrotów</t>
  </si>
  <si>
    <t>zapychadło</t>
  </si>
  <si>
    <t>udział krajowych</t>
  </si>
  <si>
    <t>z95.4</t>
  </si>
  <si>
    <t>m</t>
  </si>
  <si>
    <t>Mb</t>
  </si>
  <si>
    <t>Wb</t>
  </si>
  <si>
    <t>K</t>
  </si>
  <si>
    <t>WIG</t>
  </si>
  <si>
    <t>wartość rynkowa pakietów wszystkich spółek w momencie zamknięcia</t>
  </si>
  <si>
    <t>z95.5</t>
  </si>
  <si>
    <t>nazwa/wzrost</t>
  </si>
  <si>
    <t>dzienna zmiana (abs)</t>
  </si>
  <si>
    <t>23:942-1411</t>
  </si>
  <si>
    <t>decyzja</t>
  </si>
  <si>
    <t>kup</t>
  </si>
  <si>
    <t>sprzedaj</t>
  </si>
  <si>
    <t>obserwuj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</si>
</sst>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10" xfId="0" applyBorder="1"/>
    <xf numFmtId="14" fontId="0" fillId="0" borderId="13" xfId="0" applyNumberFormat="1" applyBorder="1"/>
    <xf numFmtId="0" fontId="0" fillId="0" borderId="13" xfId="0" applyBorder="1"/>
    <xf numFmtId="0" fontId="0" fillId="0" borderId="10" xfId="0" applyFill="1" applyBorder="1"/>
    <xf numFmtId="20" fontId="0" fillId="0" borderId="0" xfId="0" applyNumberFormat="1"/>
    <xf numFmtId="0" fontId="0" fillId="0" borderId="14" xfId="0" applyBorder="1"/>
    <xf numFmtId="0" fontId="0" fillId="0" borderId="15" xfId="0" applyBorder="1"/>
    <xf numFmtId="10" fontId="0" fillId="0" borderId="10" xfId="0" applyNumberFormat="1" applyBorder="1"/>
    <xf numFmtId="0" fontId="0" fillId="0" borderId="16" xfId="0" applyBorder="1"/>
    <xf numFmtId="0" fontId="0" fillId="0" borderId="17" xfId="0" applyBorder="1"/>
    <xf numFmtId="0" fontId="0" fillId="0" borderId="0" xfId="0" applyFill="1" applyBorder="1"/>
    <xf numFmtId="0" fontId="0" fillId="0" borderId="0" xfId="0" applyBorder="1"/>
    <xf numFmtId="14" fontId="0" fillId="0" borderId="14" xfId="0" applyNumberFormat="1" applyBorder="1"/>
    <xf numFmtId="14" fontId="0" fillId="0" borderId="18" xfId="0" applyNumberFormat="1" applyBorder="1"/>
    <xf numFmtId="14" fontId="0" fillId="0" borderId="16" xfId="0" applyNumberFormat="1" applyBorder="1"/>
    <xf numFmtId="14" fontId="0" fillId="0" borderId="17" xfId="0" applyNumberFormat="1" applyBorder="1"/>
    <xf numFmtId="0" fontId="0" fillId="0" borderId="18" xfId="0" applyBorder="1"/>
    <xf numFmtId="2" fontId="0" fillId="0" borderId="14" xfId="0" applyNumberFormat="1" applyBorder="1"/>
    <xf numFmtId="2" fontId="0" fillId="0" borderId="13" xfId="0" applyNumberFormat="1" applyBorder="1"/>
    <xf numFmtId="2" fontId="0" fillId="0" borderId="15" xfId="0" applyNumberFormat="1" applyBorder="1"/>
    <xf numFmtId="1" fontId="0" fillId="0" borderId="14" xfId="0" applyNumberFormat="1" applyBorder="1"/>
    <xf numFmtId="1" fontId="0" fillId="0" borderId="13" xfId="0" applyNumberFormat="1" applyBorder="1"/>
    <xf numFmtId="1" fontId="0" fillId="0" borderId="15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411"/>
  <sheetViews>
    <sheetView tabSelected="1" topLeftCell="N1" workbookViewId="0">
      <selection activeCell="Y33" sqref="Y33"/>
    </sheetView>
  </sheetViews>
  <sheetFormatPr defaultRowHeight="15" x14ac:dyDescent="0.25"/>
  <cols>
    <col min="1" max="2" width="18.42578125" style="5" customWidth="1"/>
    <col min="3" max="3" width="18.140625" style="5" customWidth="1"/>
    <col min="4" max="7" width="18.28515625" style="5" customWidth="1"/>
    <col min="8" max="9" width="18.140625" style="5" customWidth="1"/>
    <col min="10" max="11" width="18.42578125" style="5" customWidth="1"/>
    <col min="12" max="12" width="19.28515625" style="14" customWidth="1"/>
    <col min="13" max="18" width="18.42578125" style="14" customWidth="1"/>
    <col min="19" max="19" width="21.42578125" customWidth="1"/>
    <col min="25" max="26" width="18.42578125" customWidth="1"/>
    <col min="27" max="27" width="66.7109375" customWidth="1"/>
  </cols>
  <sheetData>
    <row r="1" spans="1:27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6" t="s">
        <v>947</v>
      </c>
      <c r="I1" s="6" t="s">
        <v>969</v>
      </c>
      <c r="J1" s="6" t="s">
        <v>952</v>
      </c>
      <c r="K1" s="6" t="s">
        <v>961</v>
      </c>
      <c r="L1" s="13"/>
      <c r="M1" s="13"/>
      <c r="N1" s="13"/>
      <c r="O1" s="13"/>
      <c r="P1" s="13"/>
      <c r="Q1" s="13"/>
      <c r="R1" s="13"/>
    </row>
    <row r="2" spans="1:27" ht="15.75" thickBot="1" x14ac:dyDescent="0.3">
      <c r="A2" s="4">
        <v>42025</v>
      </c>
      <c r="B2" s="5" t="s">
        <v>7</v>
      </c>
      <c r="C2" s="5" t="s">
        <v>8</v>
      </c>
      <c r="D2" s="5">
        <v>2.09</v>
      </c>
      <c r="E2" s="5">
        <v>9</v>
      </c>
      <c r="F2" s="5">
        <v>18</v>
      </c>
      <c r="G2" s="5">
        <v>6496000</v>
      </c>
      <c r="H2" s="5">
        <f>IF(E2=0,D2,F2/E2)</f>
        <v>2</v>
      </c>
      <c r="I2" s="5">
        <v>0</v>
      </c>
      <c r="J2" s="5">
        <f>IF(LEFT(C2,2)="PL",1,0)</f>
        <v>1</v>
      </c>
      <c r="K2" s="5">
        <f>G2*D2</f>
        <v>13576640</v>
      </c>
      <c r="U2" t="str" cm="1">
        <f t="array" ref="U2:U419">_xlfn.UNIQUE(_xlfn._xlws.FILTER(B2:B1411,J2:J1411=1))</f>
        <v>06MAGNA</v>
      </c>
      <c r="V2" t="str" cm="1">
        <f t="array" ref="V2:V53">_xlfn.UNIQUE(_xlfn._xlws.FILTER(B2:B1411,J2:J1411=0))</f>
        <v>ACE</v>
      </c>
      <c r="Y2" t="s">
        <v>949</v>
      </c>
      <c r="Z2" t="s">
        <v>950</v>
      </c>
      <c r="AA2" s="7" t="s">
        <v>970</v>
      </c>
    </row>
    <row r="3" spans="1:27" ht="15.75" thickBot="1" x14ac:dyDescent="0.3">
      <c r="A3" s="4">
        <v>42025</v>
      </c>
      <c r="B3" s="5" t="s">
        <v>9</v>
      </c>
      <c r="C3" s="5" t="s">
        <v>10</v>
      </c>
      <c r="D3" s="5">
        <v>0.79</v>
      </c>
      <c r="E3" s="5">
        <v>25</v>
      </c>
      <c r="F3" s="5">
        <v>21</v>
      </c>
      <c r="G3" s="5">
        <v>22309000</v>
      </c>
      <c r="H3" s="5">
        <f t="shared" ref="H3:H66" si="0">IF(E3=0,D3,F3/E3)</f>
        <v>0.84</v>
      </c>
      <c r="I3" s="5">
        <v>0</v>
      </c>
      <c r="J3" s="5">
        <f t="shared" ref="J3:J66" si="1">IF(LEFT(C3,2)="PL",1,0)</f>
        <v>1</v>
      </c>
      <c r="K3" s="5">
        <f t="shared" ref="K3:K66" si="2">G3*D3</f>
        <v>17624110</v>
      </c>
      <c r="N3" s="3" t="s">
        <v>968</v>
      </c>
      <c r="O3" s="15">
        <v>42026</v>
      </c>
      <c r="P3" s="15">
        <v>42027</v>
      </c>
      <c r="Q3" s="8" t="s">
        <v>971</v>
      </c>
      <c r="U3" t="str">
        <v>08OCTAVA</v>
      </c>
      <c r="V3" t="str">
        <v>AGROTON</v>
      </c>
    </row>
    <row r="4" spans="1:27" x14ac:dyDescent="0.25">
      <c r="A4" s="4">
        <v>42025</v>
      </c>
      <c r="B4" s="5" t="s">
        <v>11</v>
      </c>
      <c r="C4" s="5" t="s">
        <v>12</v>
      </c>
      <c r="D4" s="5">
        <v>5.8</v>
      </c>
      <c r="E4" s="5">
        <v>1090</v>
      </c>
      <c r="F4" s="5">
        <v>6270</v>
      </c>
      <c r="G4" s="5">
        <v>1852000</v>
      </c>
      <c r="H4" s="5">
        <f t="shared" si="0"/>
        <v>5.7522935779816518</v>
      </c>
      <c r="I4" s="5">
        <v>0</v>
      </c>
      <c r="J4" s="5">
        <f t="shared" si="1"/>
        <v>1</v>
      </c>
      <c r="K4" s="5">
        <f t="shared" si="2"/>
        <v>10741600</v>
      </c>
      <c r="N4" s="11" t="str" cm="1">
        <f t="array" ref="N4:N473">_xlfn.UNIQUE(B2:B1411)</f>
        <v>06MAGNA</v>
      </c>
      <c r="O4" s="11" cm="1">
        <f t="array" ref="O4">MAX(_xlfn._xlws.FILTER($D$472:$D$941,$B$472:$B$941=N4))-MAX(_xlfn._xlws.FILTER($D$2:$D$471,$B$2:$B$471=N4))</f>
        <v>0.16999999999999993</v>
      </c>
      <c r="P4" s="11" cm="1">
        <f t="array" ref="P4">MAX(_xlfn._xlws.FILTER($D$942:$D$1411,$B$942:$B$1411=N4))-MAX(_xlfn._xlws.FILTER($D$472:$D$941,$B$472:$B$941=N4))</f>
        <v>-0.11999999999999966</v>
      </c>
      <c r="Q4" s="8" t="str">
        <f>IF(AND(O4&gt;0,P4&gt;O4),"kup",IF(AND(O4&lt;0,P4&lt;O4),"sprzedaj","obserwuj"))</f>
        <v>obserwuj</v>
      </c>
      <c r="U4" t="str">
        <v>4FUNMEDIA</v>
      </c>
      <c r="V4" t="str">
        <v>AGROWILL</v>
      </c>
    </row>
    <row r="5" spans="1:27" ht="15.75" thickBot="1" x14ac:dyDescent="0.3">
      <c r="A5" s="4">
        <v>42025</v>
      </c>
      <c r="B5" s="5" t="s">
        <v>13</v>
      </c>
      <c r="C5" s="5" t="s">
        <v>14</v>
      </c>
      <c r="D5" s="5">
        <v>3.37</v>
      </c>
      <c r="E5" s="5">
        <v>10129</v>
      </c>
      <c r="F5" s="5">
        <v>34090</v>
      </c>
      <c r="G5" s="5">
        <v>48206000</v>
      </c>
      <c r="H5" s="5">
        <f t="shared" si="0"/>
        <v>3.3655839668279199</v>
      </c>
      <c r="I5" s="5">
        <v>0</v>
      </c>
      <c r="J5" s="5">
        <f t="shared" si="1"/>
        <v>1</v>
      </c>
      <c r="K5" s="5">
        <f t="shared" si="2"/>
        <v>162454220</v>
      </c>
      <c r="N5" s="19" t="str">
        <v>08OCTAVA</v>
      </c>
      <c r="O5" s="19" cm="1">
        <f t="array" ref="O5">MAX(_xlfn._xlws.FILTER($D$472:$D$941,$B$472:$B$941=N5))-MAX(_xlfn._xlws.FILTER($D$2:$D$471,$B$2:$B$471=N5))</f>
        <v>0</v>
      </c>
      <c r="P5" s="19" cm="1">
        <f t="array" ref="P5">MAX(_xlfn._xlws.FILTER($D$942:$D$1411,$B$942:$B$1411=N5))-MAX(_xlfn._xlws.FILTER($D$472:$D$941,$B$472:$B$941=N5))</f>
        <v>0</v>
      </c>
      <c r="Q5" s="5" t="str">
        <f t="shared" ref="Q5:Q68" si="3">IF(AND(O5&gt;0,P5&gt;O5),"kup",IF(AND(O5&lt;0,P5&lt;O5),"sprzedaj","obserwuj"))</f>
        <v>obserwuj</v>
      </c>
      <c r="U5" t="str">
        <v>ABCDATA</v>
      </c>
      <c r="V5" t="str">
        <v>AMREST</v>
      </c>
    </row>
    <row r="6" spans="1:27" ht="15.75" thickBot="1" x14ac:dyDescent="0.3">
      <c r="A6" s="4">
        <v>42025</v>
      </c>
      <c r="B6" s="5" t="s">
        <v>15</v>
      </c>
      <c r="C6" s="5" t="s">
        <v>16</v>
      </c>
      <c r="D6" s="5">
        <v>0.3</v>
      </c>
      <c r="E6" s="5">
        <v>0</v>
      </c>
      <c r="F6" s="5">
        <v>0</v>
      </c>
      <c r="G6" s="5">
        <v>0</v>
      </c>
      <c r="H6" s="5">
        <f t="shared" si="0"/>
        <v>0.3</v>
      </c>
      <c r="I6" s="5">
        <v>0</v>
      </c>
      <c r="J6" s="5">
        <f t="shared" si="1"/>
        <v>1</v>
      </c>
      <c r="K6" s="5">
        <f t="shared" si="2"/>
        <v>0</v>
      </c>
      <c r="N6" s="19" t="str">
        <v>4FUNMEDIA</v>
      </c>
      <c r="O6" s="19" cm="1">
        <f t="array" ref="O6">MAX(_xlfn._xlws.FILTER($D$472:$D$941,$B$472:$B$941=N6))-MAX(_xlfn._xlws.FILTER($D$2:$D$471,$B$2:$B$471=N6))</f>
        <v>4.9999999999999822E-2</v>
      </c>
      <c r="P6" s="19" cm="1">
        <f t="array" ref="P6">MAX(_xlfn._xlws.FILTER($D$942:$D$1411,$B$942:$B$1411=N6))-MAX(_xlfn._xlws.FILTER($D$472:$D$941,$B$472:$B$941=N6))</f>
        <v>0.25</v>
      </c>
      <c r="Q6" s="5" t="str">
        <f t="shared" si="3"/>
        <v>kup</v>
      </c>
      <c r="U6" t="str">
        <v>ABMSOLID</v>
      </c>
      <c r="V6" t="str">
        <v>ASBIS</v>
      </c>
      <c r="Y6" s="1" t="s">
        <v>948</v>
      </c>
      <c r="Z6" s="2"/>
    </row>
    <row r="7" spans="1:27" x14ac:dyDescent="0.25">
      <c r="A7" s="4">
        <v>42025</v>
      </c>
      <c r="B7" s="5" t="s">
        <v>17</v>
      </c>
      <c r="C7" s="5" t="s">
        <v>18</v>
      </c>
      <c r="D7" s="5">
        <v>32.5</v>
      </c>
      <c r="E7" s="5">
        <v>894</v>
      </c>
      <c r="F7" s="5">
        <v>29050</v>
      </c>
      <c r="G7" s="5">
        <v>13122000</v>
      </c>
      <c r="H7" s="5">
        <f t="shared" si="0"/>
        <v>32.494407158836687</v>
      </c>
      <c r="I7" s="5">
        <v>0</v>
      </c>
      <c r="J7" s="5">
        <f t="shared" si="1"/>
        <v>1</v>
      </c>
      <c r="K7" s="5">
        <f t="shared" si="2"/>
        <v>426465000</v>
      </c>
      <c r="N7" s="19" t="str">
        <v>ABCDATA</v>
      </c>
      <c r="O7" s="19" cm="1">
        <f t="array" ref="O7">MAX(_xlfn._xlws.FILTER($D$472:$D$941,$B$472:$B$941=N7))-MAX(_xlfn._xlws.FILTER($D$2:$D$471,$B$2:$B$471=N7))</f>
        <v>6.0000000000000053E-2</v>
      </c>
      <c r="P7" s="19" cm="1">
        <f t="array" ref="P7">MAX(_xlfn._xlws.FILTER($D$942:$D$1411,$B$942:$B$1411=N7))-MAX(_xlfn._xlws.FILTER($D$472:$D$941,$B$472:$B$941=N7))</f>
        <v>-3.0000000000000249E-2</v>
      </c>
      <c r="Q7" s="5" t="str">
        <f t="shared" si="3"/>
        <v>obserwuj</v>
      </c>
      <c r="U7" t="str">
        <v>ABPL</v>
      </c>
      <c r="V7" t="str">
        <v>ASSECOSLO</v>
      </c>
      <c r="Y7" s="8" t="str" cm="1">
        <f t="array" ref="Y7">_xlfn._xlws.FILTER(B2:B471,H2:H471=Z7)</f>
        <v>LPP</v>
      </c>
      <c r="Z7" s="8">
        <f>LARGE(H2:H471,1)</f>
        <v>7485.8360352014824</v>
      </c>
    </row>
    <row r="8" spans="1:27" x14ac:dyDescent="0.25">
      <c r="A8" s="4">
        <v>42025</v>
      </c>
      <c r="B8" s="5" t="s">
        <v>19</v>
      </c>
      <c r="C8" s="5" t="s">
        <v>20</v>
      </c>
      <c r="D8" s="5">
        <v>27.5</v>
      </c>
      <c r="E8" s="5">
        <v>718</v>
      </c>
      <c r="F8" s="5">
        <v>19710</v>
      </c>
      <c r="G8" s="5">
        <v>8143000</v>
      </c>
      <c r="H8" s="5">
        <f t="shared" si="0"/>
        <v>27.451253481894149</v>
      </c>
      <c r="I8" s="5">
        <v>0</v>
      </c>
      <c r="J8" s="5">
        <f t="shared" si="1"/>
        <v>1</v>
      </c>
      <c r="K8" s="5">
        <f t="shared" si="2"/>
        <v>223932500</v>
      </c>
      <c r="N8" s="19" t="str">
        <v>ABMSOLID</v>
      </c>
      <c r="O8" s="19" cm="1">
        <f t="array" ref="O8">MAX(_xlfn._xlws.FILTER($D$472:$D$941,$B$472:$B$941=N8))-MAX(_xlfn._xlws.FILTER($D$2:$D$471,$B$2:$B$471=N8))</f>
        <v>0</v>
      </c>
      <c r="P8" s="19" cm="1">
        <f t="array" ref="P8">MAX(_xlfn._xlws.FILTER($D$942:$D$1411,$B$942:$B$1411=N8))-MAX(_xlfn._xlws.FILTER($D$472:$D$941,$B$472:$B$941=N8))</f>
        <v>0</v>
      </c>
      <c r="Q8" s="5" t="str">
        <f t="shared" si="3"/>
        <v>obserwuj</v>
      </c>
      <c r="U8" t="str">
        <v>ACAUTOGAZ</v>
      </c>
      <c r="V8" t="str">
        <v>ASTARTA</v>
      </c>
      <c r="Y8" s="5" t="str" cm="1">
        <f t="array" ref="Y8">_xlfn._xlws.FILTER(B3:B472,H3:H472=Z8)</f>
        <v>WAWEL</v>
      </c>
      <c r="Z8" s="5">
        <f>LARGE(H3:H472,2)</f>
        <v>960.0638948050746</v>
      </c>
    </row>
    <row r="9" spans="1:27" ht="15.75" thickBot="1" x14ac:dyDescent="0.3">
      <c r="A9" s="4">
        <v>42025</v>
      </c>
      <c r="B9" s="5" t="s">
        <v>21</v>
      </c>
      <c r="C9" s="5" t="s">
        <v>22</v>
      </c>
      <c r="D9" s="5">
        <v>8.24</v>
      </c>
      <c r="E9" s="5">
        <v>648</v>
      </c>
      <c r="F9" s="5">
        <v>5340</v>
      </c>
      <c r="G9" s="5">
        <v>17461000</v>
      </c>
      <c r="H9" s="5">
        <f t="shared" si="0"/>
        <v>8.2407407407407405</v>
      </c>
      <c r="I9" s="5">
        <v>0</v>
      </c>
      <c r="J9" s="5">
        <f t="shared" si="1"/>
        <v>0</v>
      </c>
      <c r="K9" s="5">
        <f t="shared" si="2"/>
        <v>143878640</v>
      </c>
      <c r="N9" s="19" t="str">
        <v>ABPL</v>
      </c>
      <c r="O9" s="19" cm="1">
        <f t="array" ref="O9">MAX(_xlfn._xlws.FILTER($D$472:$D$941,$B$472:$B$941=N9))-MAX(_xlfn._xlws.FILTER($D$2:$D$471,$B$2:$B$471=N9))</f>
        <v>2.490000000000002</v>
      </c>
      <c r="P9" s="19" cm="1">
        <f t="array" ref="P9">MAX(_xlfn._xlws.FILTER($D$942:$D$1411,$B$942:$B$1411=N9))-MAX(_xlfn._xlws.FILTER($D$472:$D$941,$B$472:$B$941=N9))</f>
        <v>0.48999999999999488</v>
      </c>
      <c r="Q9" s="5" t="str">
        <f t="shared" si="3"/>
        <v>obserwuj</v>
      </c>
      <c r="U9" t="str">
        <v>ACTION</v>
      </c>
      <c r="V9" t="str">
        <v>ATLASEST</v>
      </c>
      <c r="Y9" s="9" t="str" cm="1">
        <f t="array" ref="Y9">_xlfn._xlws.FILTER(B4:B473,H4:H473=Z9)</f>
        <v>PZU</v>
      </c>
      <c r="Z9" s="9">
        <f>LARGE(H4:H473,3)</f>
        <v>481.56392175610534</v>
      </c>
    </row>
    <row r="10" spans="1:27" ht="15.75" thickBot="1" x14ac:dyDescent="0.3">
      <c r="A10" s="4">
        <v>42025</v>
      </c>
      <c r="B10" s="5" t="s">
        <v>23</v>
      </c>
      <c r="C10" s="5" t="s">
        <v>24</v>
      </c>
      <c r="D10" s="5">
        <v>44.89</v>
      </c>
      <c r="E10" s="5">
        <v>4548</v>
      </c>
      <c r="F10" s="5">
        <v>204890</v>
      </c>
      <c r="G10" s="5">
        <v>8852000</v>
      </c>
      <c r="H10" s="5">
        <f t="shared" si="0"/>
        <v>45.050571679859281</v>
      </c>
      <c r="I10" s="5">
        <v>0</v>
      </c>
      <c r="J10" s="5">
        <f t="shared" si="1"/>
        <v>1</v>
      </c>
      <c r="K10" s="5">
        <f t="shared" si="2"/>
        <v>397366280</v>
      </c>
      <c r="N10" s="19" t="str">
        <v>ACAUTOGAZ</v>
      </c>
      <c r="O10" s="19" cm="1">
        <f t="array" ref="O10">MAX(_xlfn._xlws.FILTER($D$472:$D$941,$B$472:$B$941=N10))-MAX(_xlfn._xlws.FILTER($D$2:$D$471,$B$2:$B$471=N10))</f>
        <v>1.0000000000001563E-2</v>
      </c>
      <c r="P10" s="19" cm="1">
        <f t="array" ref="P10">MAX(_xlfn._xlws.FILTER($D$942:$D$1411,$B$942:$B$1411=N10))-MAX(_xlfn._xlws.FILTER($D$472:$D$941,$B$472:$B$941=N10))</f>
        <v>8.9999999999999858E-2</v>
      </c>
      <c r="Q10" s="5" t="str">
        <f t="shared" si="3"/>
        <v>kup</v>
      </c>
      <c r="U10" t="str">
        <v>ADVADIS</v>
      </c>
      <c r="V10" t="str">
        <v>AVIAAML</v>
      </c>
    </row>
    <row r="11" spans="1:27" ht="15.75" thickBot="1" x14ac:dyDescent="0.3">
      <c r="A11" s="4">
        <v>42025</v>
      </c>
      <c r="B11" s="5" t="s">
        <v>25</v>
      </c>
      <c r="C11" s="5" t="s">
        <v>26</v>
      </c>
      <c r="D11" s="5">
        <v>0.01</v>
      </c>
      <c r="E11" s="5">
        <v>0</v>
      </c>
      <c r="F11" s="5">
        <v>0</v>
      </c>
      <c r="G11" s="5">
        <v>0</v>
      </c>
      <c r="H11" s="5">
        <f t="shared" si="0"/>
        <v>0.01</v>
      </c>
      <c r="I11" s="5">
        <v>0</v>
      </c>
      <c r="J11" s="5">
        <f t="shared" si="1"/>
        <v>1</v>
      </c>
      <c r="K11" s="5">
        <f t="shared" si="2"/>
        <v>0</v>
      </c>
      <c r="N11" s="19" t="str">
        <v>ACE</v>
      </c>
      <c r="O11" s="19" cm="1">
        <f t="array" ref="O11">MAX(_xlfn._xlws.FILTER($D$472:$D$941,$B$472:$B$941=N11))-MAX(_xlfn._xlws.FILTER($D$2:$D$471,$B$2:$B$471=N11))</f>
        <v>-0.24000000000000021</v>
      </c>
      <c r="P11" s="19" cm="1">
        <f t="array" ref="P11">MAX(_xlfn._xlws.FILTER($D$942:$D$1411,$B$942:$B$1411=N11))-MAX(_xlfn._xlws.FILTER($D$472:$D$941,$B$472:$B$941=N11))</f>
        <v>0.78999999999999915</v>
      </c>
      <c r="Q11" s="5" t="str">
        <f t="shared" si="3"/>
        <v>obserwuj</v>
      </c>
      <c r="U11" t="str">
        <v>AGORA</v>
      </c>
      <c r="V11" t="str">
        <v>AVIASG</v>
      </c>
      <c r="Y11" s="1" t="s">
        <v>951</v>
      </c>
      <c r="Z11" s="2"/>
    </row>
    <row r="12" spans="1:27" ht="15.75" thickBot="1" x14ac:dyDescent="0.3">
      <c r="A12" s="4">
        <v>42025</v>
      </c>
      <c r="B12" s="5" t="s">
        <v>27</v>
      </c>
      <c r="C12" s="5" t="s">
        <v>28</v>
      </c>
      <c r="D12" s="5">
        <v>7.95</v>
      </c>
      <c r="E12" s="5">
        <v>25</v>
      </c>
      <c r="F12" s="5">
        <v>200</v>
      </c>
      <c r="G12" s="5">
        <v>43035000</v>
      </c>
      <c r="H12" s="5">
        <f t="shared" si="0"/>
        <v>8</v>
      </c>
      <c r="I12" s="5">
        <v>0</v>
      </c>
      <c r="J12" s="5">
        <f t="shared" si="1"/>
        <v>1</v>
      </c>
      <c r="K12" s="5">
        <f t="shared" si="2"/>
        <v>342128250</v>
      </c>
      <c r="N12" s="19" t="str">
        <v>ACTION</v>
      </c>
      <c r="O12" s="19" cm="1">
        <f t="array" ref="O12">MAX(_xlfn._xlws.FILTER($D$472:$D$941,$B$472:$B$941=N12))-MAX(_xlfn._xlws.FILTER($D$2:$D$471,$B$2:$B$471=N12))</f>
        <v>0.96000000000000085</v>
      </c>
      <c r="P12" s="19" cm="1">
        <f t="array" ref="P12">MAX(_xlfn._xlws.FILTER($D$942:$D$1411,$B$942:$B$1411=N12))-MAX(_xlfn._xlws.FILTER($D$472:$D$941,$B$472:$B$941=N12))</f>
        <v>-0.64999999999999858</v>
      </c>
      <c r="Q12" s="5" t="str">
        <f t="shared" si="3"/>
        <v>obserwuj</v>
      </c>
      <c r="U12" t="str">
        <v>ALCHEMIA</v>
      </c>
      <c r="V12" t="str">
        <v>BMPAG</v>
      </c>
      <c r="Y12" s="3" t="str" cm="1">
        <f t="array" ref="Y12">_xlfn._xlws.FILTER(B944:B1411,I944:I1411=Z12)</f>
        <v>MILKILAND</v>
      </c>
      <c r="Z12" s="10">
        <f>MAX(I944:I1411)</f>
        <v>0.27848101265822778</v>
      </c>
    </row>
    <row r="13" spans="1:27" ht="15.75" thickBot="1" x14ac:dyDescent="0.3">
      <c r="A13" s="4">
        <v>42025</v>
      </c>
      <c r="B13" s="5" t="s">
        <v>29</v>
      </c>
      <c r="C13" s="5" t="s">
        <v>30</v>
      </c>
      <c r="D13" s="5">
        <v>1.37</v>
      </c>
      <c r="E13" s="5">
        <v>10228</v>
      </c>
      <c r="F13" s="5">
        <v>13810</v>
      </c>
      <c r="G13" s="5">
        <v>0</v>
      </c>
      <c r="H13" s="5">
        <f t="shared" si="0"/>
        <v>1.3502150958154087</v>
      </c>
      <c r="I13" s="5">
        <v>0</v>
      </c>
      <c r="J13" s="5">
        <f t="shared" si="1"/>
        <v>0</v>
      </c>
      <c r="K13" s="5">
        <f t="shared" si="2"/>
        <v>0</v>
      </c>
      <c r="N13" s="19" t="str">
        <v>ADVADIS</v>
      </c>
      <c r="O13" s="19" cm="1">
        <f t="array" ref="O13">MAX(_xlfn._xlws.FILTER($D$472:$D$941,$B$472:$B$941=N13))-MAX(_xlfn._xlws.FILTER($D$2:$D$471,$B$2:$B$471=N13))</f>
        <v>0</v>
      </c>
      <c r="P13" s="19" cm="1">
        <f t="array" ref="P13">MAX(_xlfn._xlws.FILTER($D$942:$D$1411,$B$942:$B$1411=N13))-MAX(_xlfn._xlws.FILTER($D$472:$D$941,$B$472:$B$941=N13))</f>
        <v>0</v>
      </c>
      <c r="Q13" s="5" t="str">
        <f t="shared" si="3"/>
        <v>obserwuj</v>
      </c>
      <c r="U13" t="str">
        <v>ALIOR</v>
      </c>
      <c r="V13" t="str">
        <v>BUWOG</v>
      </c>
    </row>
    <row r="14" spans="1:27" ht="15.75" thickBot="1" x14ac:dyDescent="0.3">
      <c r="A14" s="4">
        <v>42025</v>
      </c>
      <c r="B14" s="5" t="s">
        <v>31</v>
      </c>
      <c r="C14" s="5" t="s">
        <v>32</v>
      </c>
      <c r="D14" s="5">
        <v>1</v>
      </c>
      <c r="E14" s="5">
        <v>0</v>
      </c>
      <c r="F14" s="5">
        <v>0</v>
      </c>
      <c r="G14" s="5">
        <v>0</v>
      </c>
      <c r="H14" s="5">
        <f t="shared" si="0"/>
        <v>1</v>
      </c>
      <c r="I14" s="5">
        <v>0</v>
      </c>
      <c r="J14" s="5">
        <f t="shared" si="1"/>
        <v>0</v>
      </c>
      <c r="K14" s="5">
        <f t="shared" si="2"/>
        <v>0</v>
      </c>
      <c r="N14" s="19" t="str">
        <v>AGORA</v>
      </c>
      <c r="O14" s="19" cm="1">
        <f t="array" ref="O14">MAX(_xlfn._xlws.FILTER($D$472:$D$941,$B$472:$B$941=N14))-MAX(_xlfn._xlws.FILTER($D$2:$D$471,$B$2:$B$471=N14))</f>
        <v>0.14999999999999947</v>
      </c>
      <c r="P14" s="19" cm="1">
        <f t="array" ref="P14">MAX(_xlfn._xlws.FILTER($D$942:$D$1411,$B$942:$B$1411=N14))-MAX(_xlfn._xlws.FILTER($D$472:$D$941,$B$472:$B$941=N14))</f>
        <v>0.25</v>
      </c>
      <c r="Q14" s="5" t="str">
        <f t="shared" si="3"/>
        <v>kup</v>
      </c>
      <c r="S14" t="s">
        <v>962</v>
      </c>
      <c r="U14" t="str">
        <v>ALMA</v>
      </c>
      <c r="V14" t="str">
        <v>CEZ</v>
      </c>
      <c r="Y14" s="1" t="s">
        <v>953</v>
      </c>
      <c r="Z14" s="3" t="s">
        <v>956</v>
      </c>
      <c r="AA14" s="8" t="s">
        <v>957</v>
      </c>
    </row>
    <row r="15" spans="1:27" x14ac:dyDescent="0.25">
      <c r="A15" s="4">
        <v>42025</v>
      </c>
      <c r="B15" s="5" t="s">
        <v>33</v>
      </c>
      <c r="C15" s="5" t="s">
        <v>34</v>
      </c>
      <c r="D15" s="5">
        <v>5.08</v>
      </c>
      <c r="E15" s="5">
        <v>1200234</v>
      </c>
      <c r="F15" s="5">
        <v>6091020</v>
      </c>
      <c r="G15" s="5">
        <v>29399000</v>
      </c>
      <c r="H15" s="5">
        <f t="shared" si="0"/>
        <v>5.0748604022215664</v>
      </c>
      <c r="I15" s="5">
        <v>0</v>
      </c>
      <c r="J15" s="5">
        <f t="shared" si="1"/>
        <v>1</v>
      </c>
      <c r="K15" s="5">
        <f t="shared" si="2"/>
        <v>149346920</v>
      </c>
      <c r="N15" s="19" t="str">
        <v>AGROTON</v>
      </c>
      <c r="O15" s="19" cm="1">
        <f t="array" ref="O15">MAX(_xlfn._xlws.FILTER($D$472:$D$941,$B$472:$B$941=N15))-MAX(_xlfn._xlws.FILTER($D$2:$D$471,$B$2:$B$471=N15))</f>
        <v>3.9999999999999813E-2</v>
      </c>
      <c r="P15" s="19" cm="1">
        <f t="array" ref="P15">MAX(_xlfn._xlws.FILTER($D$942:$D$1411,$B$942:$B$1411=N15))-MAX(_xlfn._xlws.FILTER($D$472:$D$941,$B$472:$B$941=N15))</f>
        <v>2.0000000000000018E-2</v>
      </c>
      <c r="Q15" s="5" t="str">
        <f t="shared" si="3"/>
        <v>obserwuj</v>
      </c>
      <c r="S15">
        <v>57140000</v>
      </c>
      <c r="U15" t="str">
        <v>ALTA</v>
      </c>
      <c r="V15" t="str">
        <v>COALENERG</v>
      </c>
      <c r="Y15" s="11" t="s">
        <v>954</v>
      </c>
      <c r="Z15" s="19">
        <v>418</v>
      </c>
      <c r="AA15" s="8">
        <f>SUMIFS(F2:F1411,J2:J1411,1)</f>
        <v>2427046811</v>
      </c>
    </row>
    <row r="16" spans="1:27" ht="15.75" thickBot="1" x14ac:dyDescent="0.3">
      <c r="A16" s="4">
        <v>42025</v>
      </c>
      <c r="B16" s="5" t="s">
        <v>35</v>
      </c>
      <c r="C16" s="5" t="s">
        <v>36</v>
      </c>
      <c r="D16" s="5">
        <v>79.790000000000006</v>
      </c>
      <c r="E16" s="5">
        <v>62843</v>
      </c>
      <c r="F16" s="5">
        <v>4999620</v>
      </c>
      <c r="G16" s="5">
        <v>43097000</v>
      </c>
      <c r="H16" s="5">
        <f t="shared" si="0"/>
        <v>79.557309485543342</v>
      </c>
      <c r="I16" s="5">
        <v>0</v>
      </c>
      <c r="J16" s="5">
        <f t="shared" si="1"/>
        <v>1</v>
      </c>
      <c r="K16" s="5">
        <f t="shared" si="2"/>
        <v>3438709630.0000005</v>
      </c>
      <c r="N16" s="19" t="str">
        <v>AGROWILL</v>
      </c>
      <c r="O16" s="19" cm="1">
        <f t="array" ref="O16">MAX(_xlfn._xlws.FILTER($D$472:$D$941,$B$472:$B$941=N16))-MAX(_xlfn._xlws.FILTER($D$2:$D$471,$B$2:$B$471=N16))</f>
        <v>0</v>
      </c>
      <c r="P16" s="19" cm="1">
        <f t="array" ref="P16">MAX(_xlfn._xlws.FILTER($D$942:$D$1411,$B$942:$B$1411=N16))-MAX(_xlfn._xlws.FILTER($D$472:$D$941,$B$472:$B$941=N16))</f>
        <v>0</v>
      </c>
      <c r="Q16" s="5" t="str">
        <f t="shared" si="3"/>
        <v>obserwuj</v>
      </c>
      <c r="S16" t="s">
        <v>963</v>
      </c>
      <c r="U16" t="str">
        <v>ALTERCO</v>
      </c>
      <c r="V16" t="str">
        <v>ESTAR</v>
      </c>
      <c r="Y16" s="12" t="s">
        <v>955</v>
      </c>
      <c r="Z16" s="12">
        <v>52</v>
      </c>
      <c r="AA16" s="9">
        <f>SUMIFS(F2:F1411,J2:J1411,0)</f>
        <v>29736190</v>
      </c>
    </row>
    <row r="17" spans="1:55" ht="15.75" thickBot="1" x14ac:dyDescent="0.3">
      <c r="A17" s="4">
        <v>42025</v>
      </c>
      <c r="B17" s="5" t="s">
        <v>37</v>
      </c>
      <c r="C17" s="5" t="s">
        <v>38</v>
      </c>
      <c r="D17" s="5">
        <v>14.14</v>
      </c>
      <c r="E17" s="5">
        <v>408</v>
      </c>
      <c r="F17" s="5">
        <v>5810</v>
      </c>
      <c r="G17" s="5">
        <v>3975000</v>
      </c>
      <c r="H17" s="5">
        <f t="shared" si="0"/>
        <v>14.240196078431373</v>
      </c>
      <c r="I17" s="5">
        <v>0</v>
      </c>
      <c r="J17" s="5">
        <f t="shared" si="1"/>
        <v>1</v>
      </c>
      <c r="K17" s="5">
        <f t="shared" si="2"/>
        <v>56206500</v>
      </c>
      <c r="N17" s="19" t="str">
        <v>ALCHEMIA</v>
      </c>
      <c r="O17" s="19" cm="1">
        <f t="array" ref="O17">MAX(_xlfn._xlws.FILTER($D$472:$D$941,$B$472:$B$941=N17))-MAX(_xlfn._xlws.FILTER($D$2:$D$471,$B$2:$B$471=N17))</f>
        <v>0</v>
      </c>
      <c r="P17" s="19" cm="1">
        <f t="array" ref="P17">MAX(_xlfn._xlws.FILTER($D$942:$D$1411,$B$942:$B$1411=N17))-MAX(_xlfn._xlws.FILTER($D$472:$D$941,$B$472:$B$941=N17))</f>
        <v>-3.0000000000000249E-2</v>
      </c>
      <c r="Q17" s="5" t="str">
        <f t="shared" si="3"/>
        <v>obserwuj</v>
      </c>
      <c r="S17">
        <v>1000</v>
      </c>
      <c r="U17" t="str">
        <v>ALTUSTFI</v>
      </c>
      <c r="V17" t="str">
        <v>EUROHOLD</v>
      </c>
      <c r="Y17" s="6" t="s">
        <v>959</v>
      </c>
      <c r="Z17" s="10">
        <f>AA15/(AA15+AA16)</f>
        <v>0.98789628958361553</v>
      </c>
    </row>
    <row r="18" spans="1:55" ht="15.75" thickBot="1" x14ac:dyDescent="0.3">
      <c r="A18" s="4">
        <v>42025</v>
      </c>
      <c r="B18" s="5" t="s">
        <v>39</v>
      </c>
      <c r="C18" s="5" t="s">
        <v>40</v>
      </c>
      <c r="D18" s="5">
        <v>2.1</v>
      </c>
      <c r="E18" s="5">
        <v>4664</v>
      </c>
      <c r="F18" s="5">
        <v>9710</v>
      </c>
      <c r="G18" s="5">
        <v>7353000</v>
      </c>
      <c r="H18" s="5">
        <f t="shared" si="0"/>
        <v>2.0819039451114922</v>
      </c>
      <c r="I18" s="5">
        <v>0</v>
      </c>
      <c r="J18" s="5">
        <f t="shared" si="1"/>
        <v>1</v>
      </c>
      <c r="K18" s="5">
        <f t="shared" si="2"/>
        <v>15441300</v>
      </c>
      <c r="N18" s="19" t="str">
        <v>ALIOR</v>
      </c>
      <c r="O18" s="19" cm="1">
        <f t="array" ref="O18">MAX(_xlfn._xlws.FILTER($D$472:$D$941,$B$472:$B$941=N18))-MAX(_xlfn._xlws.FILTER($D$2:$D$471,$B$2:$B$471=N18))</f>
        <v>4.2099999999999937</v>
      </c>
      <c r="P18" s="19" cm="1">
        <f t="array" ref="P18">MAX(_xlfn._xlws.FILTER($D$942:$D$1411,$B$942:$B$1411=N18))-MAX(_xlfn._xlws.FILTER($D$472:$D$941,$B$472:$B$941=N18))</f>
        <v>0.76999999999999602</v>
      </c>
      <c r="Q18" s="5" t="str">
        <f t="shared" si="3"/>
        <v>obserwuj</v>
      </c>
      <c r="S18" t="s">
        <v>964</v>
      </c>
      <c r="U18" t="str">
        <v>ALUMETAL</v>
      </c>
      <c r="V18" t="str">
        <v>EXILLON</v>
      </c>
    </row>
    <row r="19" spans="1:55" ht="15.75" thickBot="1" x14ac:dyDescent="0.3">
      <c r="A19" s="4">
        <v>42025</v>
      </c>
      <c r="B19" s="5" t="s">
        <v>41</v>
      </c>
      <c r="C19" s="5" t="s">
        <v>42</v>
      </c>
      <c r="D19" s="5">
        <v>0.64</v>
      </c>
      <c r="E19" s="5">
        <v>0</v>
      </c>
      <c r="F19" s="5">
        <v>0</v>
      </c>
      <c r="G19" s="5">
        <v>0</v>
      </c>
      <c r="H19" s="5">
        <f t="shared" si="0"/>
        <v>0.64</v>
      </c>
      <c r="I19" s="5">
        <v>0</v>
      </c>
      <c r="J19" s="5">
        <f t="shared" si="1"/>
        <v>1</v>
      </c>
      <c r="K19" s="5">
        <f t="shared" si="2"/>
        <v>0</v>
      </c>
      <c r="N19" s="19" t="str">
        <v>ALMA</v>
      </c>
      <c r="O19" s="19" cm="1">
        <f t="array" ref="O19">MAX(_xlfn._xlws.FILTER($D$472:$D$941,$B$472:$B$941=N19))-MAX(_xlfn._xlws.FILTER($D$2:$D$471,$B$2:$B$471=N19))</f>
        <v>9.9999999999997868E-3</v>
      </c>
      <c r="P19" s="19" cm="1">
        <f t="array" ref="P19">MAX(_xlfn._xlws.FILTER($D$942:$D$1411,$B$942:$B$1411=N19))-MAX(_xlfn._xlws.FILTER($D$472:$D$941,$B$472:$B$941=N19))</f>
        <v>0.5</v>
      </c>
      <c r="Q19" s="5" t="str">
        <f t="shared" si="3"/>
        <v>kup</v>
      </c>
      <c r="S19">
        <v>96.482137390000005</v>
      </c>
      <c r="U19" t="str">
        <v>AMBRA</v>
      </c>
      <c r="V19" t="str">
        <v>FENGHUA</v>
      </c>
      <c r="Y19" s="3" t="s">
        <v>960</v>
      </c>
      <c r="Z19" s="8" t="s">
        <v>965</v>
      </c>
      <c r="AA19" s="3" t="s">
        <v>966</v>
      </c>
    </row>
    <row r="20" spans="1:55" x14ac:dyDescent="0.25">
      <c r="A20" s="4">
        <v>42025</v>
      </c>
      <c r="B20" s="5" t="s">
        <v>43</v>
      </c>
      <c r="C20" s="5" t="s">
        <v>44</v>
      </c>
      <c r="D20" s="5">
        <v>9</v>
      </c>
      <c r="E20" s="5">
        <v>232624</v>
      </c>
      <c r="F20" s="5">
        <v>2099590</v>
      </c>
      <c r="G20" s="5">
        <v>24397000</v>
      </c>
      <c r="H20" s="5">
        <f t="shared" si="0"/>
        <v>9.025680927161428</v>
      </c>
      <c r="I20" s="5">
        <v>0</v>
      </c>
      <c r="J20" s="5">
        <f t="shared" si="1"/>
        <v>1</v>
      </c>
      <c r="K20" s="5">
        <f t="shared" si="2"/>
        <v>219573000</v>
      </c>
      <c r="N20" s="19" t="str">
        <v>ALTA</v>
      </c>
      <c r="O20" s="19" cm="1">
        <f t="array" ref="O20">MAX(_xlfn._xlws.FILTER($D$472:$D$941,$B$472:$B$941=N20))-MAX(_xlfn._xlws.FILTER($D$2:$D$471,$B$2:$B$471=N20))</f>
        <v>-2.0000000000000018E-2</v>
      </c>
      <c r="P20" s="19" cm="1">
        <f t="array" ref="P20">MAX(_xlfn._xlws.FILTER($D$942:$D$1411,$B$942:$B$1411=N20))-MAX(_xlfn._xlws.FILTER($D$472:$D$941,$B$472:$B$941=N20))</f>
        <v>9.9999999999997868E-3</v>
      </c>
      <c r="Q20" s="5" t="str">
        <f t="shared" si="3"/>
        <v>obserwuj</v>
      </c>
      <c r="U20" t="str">
        <v>AMICA</v>
      </c>
      <c r="V20" t="str">
        <v>FORTUNA</v>
      </c>
      <c r="Y20" s="17">
        <v>42025</v>
      </c>
      <c r="Z20" s="20">
        <f>AA20*$S$17/($S$15*$S$19)</f>
        <v>50987.129058403487</v>
      </c>
      <c r="AA20" s="23">
        <f>SUM($K$2:$K$471)</f>
        <v>281091498490</v>
      </c>
    </row>
    <row r="21" spans="1:55" x14ac:dyDescent="0.25">
      <c r="A21" s="4">
        <v>42025</v>
      </c>
      <c r="B21" s="5" t="s">
        <v>45</v>
      </c>
      <c r="C21" s="5" t="s">
        <v>46</v>
      </c>
      <c r="D21" s="5">
        <v>44.4</v>
      </c>
      <c r="E21" s="5">
        <v>2992</v>
      </c>
      <c r="F21" s="5">
        <v>132870</v>
      </c>
      <c r="G21" s="5">
        <v>9046000</v>
      </c>
      <c r="H21" s="5">
        <f t="shared" si="0"/>
        <v>44.408422459893046</v>
      </c>
      <c r="I21" s="5">
        <v>0</v>
      </c>
      <c r="J21" s="5">
        <f t="shared" si="1"/>
        <v>1</v>
      </c>
      <c r="K21" s="5">
        <f t="shared" si="2"/>
        <v>401642400</v>
      </c>
      <c r="N21" s="19" t="str">
        <v>ALTERCO</v>
      </c>
      <c r="O21" s="19" cm="1">
        <f t="array" ref="O21">MAX(_xlfn._xlws.FILTER($D$472:$D$941,$B$472:$B$941=N21))-MAX(_xlfn._xlws.FILTER($D$2:$D$471,$B$2:$B$471=N21))</f>
        <v>0</v>
      </c>
      <c r="P21" s="19" cm="1">
        <f t="array" ref="P21">MAX(_xlfn._xlws.FILTER($D$942:$D$1411,$B$942:$B$1411=N21))-MAX(_xlfn._xlws.FILTER($D$472:$D$941,$B$472:$B$941=N21))</f>
        <v>0</v>
      </c>
      <c r="Q21" s="5" t="str">
        <f t="shared" si="3"/>
        <v>obserwuj</v>
      </c>
      <c r="U21" t="str">
        <v>AMPLI</v>
      </c>
      <c r="V21" t="str">
        <v>GLOBCITYHD</v>
      </c>
      <c r="Y21" s="16">
        <v>42026</v>
      </c>
      <c r="Z21" s="21">
        <f t="shared" ref="Z21:Z22" si="4">AA21*$S$17/($S$15*$S$19)</f>
        <v>51554.456757137923</v>
      </c>
      <c r="AA21" s="24">
        <f>SUM($K$472:$K$941)</f>
        <v>284219170040</v>
      </c>
    </row>
    <row r="22" spans="1:55" ht="15.75" thickBot="1" x14ac:dyDescent="0.3">
      <c r="A22" s="4">
        <v>42025</v>
      </c>
      <c r="B22" s="5" t="s">
        <v>47</v>
      </c>
      <c r="C22" s="5" t="s">
        <v>48</v>
      </c>
      <c r="D22" s="5">
        <v>8.06</v>
      </c>
      <c r="E22" s="5">
        <v>860</v>
      </c>
      <c r="F22" s="5">
        <v>6980</v>
      </c>
      <c r="G22" s="5">
        <v>9800000</v>
      </c>
      <c r="H22" s="5">
        <f t="shared" si="0"/>
        <v>8.1162790697674421</v>
      </c>
      <c r="I22" s="5">
        <v>0</v>
      </c>
      <c r="J22" s="5">
        <f t="shared" si="1"/>
        <v>1</v>
      </c>
      <c r="K22" s="5">
        <f t="shared" si="2"/>
        <v>78988000</v>
      </c>
      <c r="N22" s="19" t="str">
        <v>ALTUSTFI</v>
      </c>
      <c r="O22" s="19" cm="1">
        <f t="array" ref="O22">MAX(_xlfn._xlws.FILTER($D$472:$D$941,$B$472:$B$941=N22))-MAX(_xlfn._xlws.FILTER($D$2:$D$471,$B$2:$B$471=N22))</f>
        <v>9.9999999999999645E-2</v>
      </c>
      <c r="P22" s="19" cm="1">
        <f t="array" ref="P22">MAX(_xlfn._xlws.FILTER($D$942:$D$1411,$B$942:$B$1411=N22))-MAX(_xlfn._xlws.FILTER($D$472:$D$941,$B$472:$B$941=N22))</f>
        <v>0</v>
      </c>
      <c r="Q22" s="5" t="str">
        <f t="shared" si="3"/>
        <v>obserwuj</v>
      </c>
      <c r="U22" t="str">
        <v>APATOR</v>
      </c>
      <c r="V22" t="str">
        <v>GORENJE</v>
      </c>
      <c r="Y22" s="18">
        <v>42027</v>
      </c>
      <c r="Z22" s="22">
        <f t="shared" si="4"/>
        <v>51750.073446261667</v>
      </c>
      <c r="AA22" s="25">
        <f>SUM($K$942:$K$1411)</f>
        <v>285297602760</v>
      </c>
    </row>
    <row r="23" spans="1:55" ht="15.75" thickBot="1" x14ac:dyDescent="0.3">
      <c r="A23" s="4">
        <v>42025</v>
      </c>
      <c r="B23" s="5" t="s">
        <v>49</v>
      </c>
      <c r="C23" s="5" t="s">
        <v>50</v>
      </c>
      <c r="D23" s="5">
        <v>99</v>
      </c>
      <c r="E23" s="5">
        <v>13191</v>
      </c>
      <c r="F23" s="5">
        <v>1299690</v>
      </c>
      <c r="G23" s="5">
        <v>4659000</v>
      </c>
      <c r="H23" s="5">
        <f t="shared" si="0"/>
        <v>98.528542187855351</v>
      </c>
      <c r="I23" s="5">
        <v>0</v>
      </c>
      <c r="J23" s="5">
        <f t="shared" si="1"/>
        <v>1</v>
      </c>
      <c r="K23" s="5">
        <f t="shared" si="2"/>
        <v>461241000</v>
      </c>
      <c r="N23" s="19" t="str">
        <v>ALUMETAL</v>
      </c>
      <c r="O23" s="19" cm="1">
        <f t="array" ref="O23">MAX(_xlfn._xlws.FILTER($D$472:$D$941,$B$472:$B$941=N23))-MAX(_xlfn._xlws.FILTER($D$2:$D$471,$B$2:$B$471=N23))</f>
        <v>1.3000000000000043</v>
      </c>
      <c r="P23" s="19" cm="1">
        <f t="array" ref="P23">MAX(_xlfn._xlws.FILTER($D$942:$D$1411,$B$942:$B$1411=N23))-MAX(_xlfn._xlws.FILTER($D$472:$D$941,$B$472:$B$941=N23))</f>
        <v>0.48999999999999488</v>
      </c>
      <c r="Q23" s="5" t="str">
        <f t="shared" si="3"/>
        <v>obserwuj</v>
      </c>
      <c r="U23" t="str">
        <v>APLISENS</v>
      </c>
      <c r="V23" t="str">
        <v>IIAAV</v>
      </c>
    </row>
    <row r="24" spans="1:55" ht="15.75" thickBot="1" x14ac:dyDescent="0.3">
      <c r="A24" s="4">
        <v>42025</v>
      </c>
      <c r="B24" s="5" t="s">
        <v>51</v>
      </c>
      <c r="C24" s="5" t="s">
        <v>52</v>
      </c>
      <c r="D24" s="5">
        <v>0.26</v>
      </c>
      <c r="E24" s="5">
        <v>0</v>
      </c>
      <c r="F24" s="5">
        <v>0</v>
      </c>
      <c r="G24" s="5">
        <v>0</v>
      </c>
      <c r="H24" s="5">
        <f t="shared" si="0"/>
        <v>0.26</v>
      </c>
      <c r="I24" s="5">
        <v>0</v>
      </c>
      <c r="J24" s="5">
        <f t="shared" si="1"/>
        <v>1</v>
      </c>
      <c r="K24" s="5">
        <f t="shared" si="2"/>
        <v>0</v>
      </c>
      <c r="N24" s="19" t="str">
        <v>AMBRA</v>
      </c>
      <c r="O24" s="19" cm="1">
        <f t="array" ref="O24">MAX(_xlfn._xlws.FILTER($D$472:$D$941,$B$472:$B$941=N24))-MAX(_xlfn._xlws.FILTER($D$2:$D$471,$B$2:$B$471=N24))</f>
        <v>-4.0000000000000924E-2</v>
      </c>
      <c r="P24" s="19" cm="1">
        <f t="array" ref="P24">MAX(_xlfn._xlws.FILTER($D$942:$D$1411,$B$942:$B$1411=N24))-MAX(_xlfn._xlws.FILTER($D$472:$D$941,$B$472:$B$941=N24))</f>
        <v>0</v>
      </c>
      <c r="Q24" s="5" t="str">
        <f t="shared" si="3"/>
        <v>obserwuj</v>
      </c>
      <c r="U24" t="str">
        <v>ARCTIC</v>
      </c>
      <c r="V24" t="str">
        <v>IMCOMPANY</v>
      </c>
      <c r="Y24" s="1" t="s">
        <v>967</v>
      </c>
      <c r="Z24" s="2"/>
    </row>
    <row r="25" spans="1:55" x14ac:dyDescent="0.25">
      <c r="A25" s="4">
        <v>42025</v>
      </c>
      <c r="B25" s="5" t="s">
        <v>53</v>
      </c>
      <c r="C25" s="5" t="s">
        <v>54</v>
      </c>
      <c r="D25" s="5">
        <v>104.5</v>
      </c>
      <c r="E25" s="5">
        <v>332</v>
      </c>
      <c r="F25" s="5">
        <v>34380</v>
      </c>
      <c r="G25" s="5">
        <v>14487000</v>
      </c>
      <c r="H25" s="5">
        <f t="shared" si="0"/>
        <v>103.55421686746988</v>
      </c>
      <c r="I25" s="5">
        <v>0</v>
      </c>
      <c r="J25" s="5">
        <f t="shared" si="1"/>
        <v>0</v>
      </c>
      <c r="K25" s="5">
        <f t="shared" si="2"/>
        <v>1513891500</v>
      </c>
      <c r="N25" s="19" t="str">
        <v>AMICA</v>
      </c>
      <c r="O25" s="19" cm="1">
        <f t="array" ref="O25">MAX(_xlfn._xlws.FILTER($D$472:$D$941,$B$472:$B$941=N25))-MAX(_xlfn._xlws.FILTER($D$2:$D$471,$B$2:$B$471=N25))</f>
        <v>0.5</v>
      </c>
      <c r="P25" s="19" cm="1">
        <f t="array" ref="P25">MAX(_xlfn._xlws.FILTER($D$942:$D$1411,$B$942:$B$1411=N25))-MAX(_xlfn._xlws.FILTER($D$472:$D$941,$B$472:$B$941=N25))</f>
        <v>5.5</v>
      </c>
      <c r="Q25" s="5" t="str">
        <f t="shared" si="3"/>
        <v>kup</v>
      </c>
      <c r="U25" t="str">
        <v>ARCUS</v>
      </c>
      <c r="V25" t="str">
        <v>INTERAOLT</v>
      </c>
      <c r="Y25" s="8" t="s">
        <v>972</v>
      </c>
      <c r="Z25" s="8">
        <f>COUNTIF($Q$4:$Q$473,"kup")</f>
        <v>53</v>
      </c>
    </row>
    <row r="26" spans="1:55" x14ac:dyDescent="0.25">
      <c r="A26" s="4">
        <v>42025</v>
      </c>
      <c r="B26" s="5" t="s">
        <v>55</v>
      </c>
      <c r="C26" s="5" t="s">
        <v>56</v>
      </c>
      <c r="D26" s="5">
        <v>35.479999999999997</v>
      </c>
      <c r="E26" s="5">
        <v>765</v>
      </c>
      <c r="F26" s="5">
        <v>26910</v>
      </c>
      <c r="G26" s="5">
        <v>25382000</v>
      </c>
      <c r="H26" s="5">
        <f t="shared" si="0"/>
        <v>35.176470588235297</v>
      </c>
      <c r="I26" s="5">
        <v>0</v>
      </c>
      <c r="J26" s="5">
        <f t="shared" si="1"/>
        <v>1</v>
      </c>
      <c r="K26" s="5">
        <f t="shared" si="2"/>
        <v>900553359.99999988</v>
      </c>
      <c r="N26" s="19" t="str">
        <v>AMPLI</v>
      </c>
      <c r="O26" s="19" cm="1">
        <f t="array" ref="O26">MAX(_xlfn._xlws.FILTER($D$472:$D$941,$B$472:$B$941=N26))-MAX(_xlfn._xlws.FILTER($D$2:$D$471,$B$2:$B$471=N26))</f>
        <v>0</v>
      </c>
      <c r="P26" s="19" cm="1">
        <f t="array" ref="P26">MAX(_xlfn._xlws.FILTER($D$942:$D$1411,$B$942:$B$1411=N26))-MAX(_xlfn._xlws.FILTER($D$472:$D$941,$B$472:$B$941=N26))</f>
        <v>0</v>
      </c>
      <c r="Q26" s="5" t="str">
        <f t="shared" si="3"/>
        <v>obserwuj</v>
      </c>
      <c r="U26" t="str">
        <v>ARTERIA</v>
      </c>
      <c r="V26" t="str">
        <v>JJAUTO</v>
      </c>
      <c r="Y26" s="5" t="s">
        <v>973</v>
      </c>
      <c r="Z26" s="5">
        <f>COUNTIF($Q$4:$Q$473,"sprzedaj")</f>
        <v>20</v>
      </c>
    </row>
    <row r="27" spans="1:55" ht="15.75" thickBot="1" x14ac:dyDescent="0.3">
      <c r="A27" s="4">
        <v>42025</v>
      </c>
      <c r="B27" s="5" t="s">
        <v>57</v>
      </c>
      <c r="C27" s="5" t="s">
        <v>58</v>
      </c>
      <c r="D27" s="5">
        <v>12.3</v>
      </c>
      <c r="E27" s="5">
        <v>1</v>
      </c>
      <c r="F27" s="5">
        <v>10</v>
      </c>
      <c r="G27" s="5">
        <v>5540000</v>
      </c>
      <c r="H27" s="5">
        <f t="shared" si="0"/>
        <v>10</v>
      </c>
      <c r="I27" s="5">
        <v>0</v>
      </c>
      <c r="J27" s="5">
        <f t="shared" si="1"/>
        <v>1</v>
      </c>
      <c r="K27" s="5">
        <f t="shared" si="2"/>
        <v>68142000</v>
      </c>
      <c r="N27" s="19" t="str">
        <v>AMREST</v>
      </c>
      <c r="O27" s="19" cm="1">
        <f t="array" ref="O27">MAX(_xlfn._xlws.FILTER($D$472:$D$941,$B$472:$B$941=N27))-MAX(_xlfn._xlws.FILTER($D$2:$D$471,$B$2:$B$471=N27))</f>
        <v>3.5</v>
      </c>
      <c r="P27" s="19" cm="1">
        <f t="array" ref="P27">MAX(_xlfn._xlws.FILTER($D$942:$D$1411,$B$942:$B$1411=N27))-MAX(_xlfn._xlws.FILTER($D$472:$D$941,$B$472:$B$941=N27))</f>
        <v>0</v>
      </c>
      <c r="Q27" s="5" t="str">
        <f t="shared" si="3"/>
        <v>obserwuj</v>
      </c>
      <c r="U27" t="str">
        <v>ASSECOBS</v>
      </c>
      <c r="V27" t="str">
        <v>KDMSHIPNG</v>
      </c>
      <c r="Y27" s="9" t="s">
        <v>974</v>
      </c>
      <c r="Z27" s="9">
        <f>COUNTIF($Q$4:$Q$473,"obserwuj")</f>
        <v>397</v>
      </c>
    </row>
    <row r="28" spans="1:55" x14ac:dyDescent="0.25">
      <c r="A28" s="4">
        <v>42025</v>
      </c>
      <c r="B28" s="5" t="s">
        <v>59</v>
      </c>
      <c r="C28" s="5" t="s">
        <v>60</v>
      </c>
      <c r="D28" s="5">
        <v>4.88</v>
      </c>
      <c r="E28" s="5">
        <v>194121</v>
      </c>
      <c r="F28" s="5">
        <v>934490</v>
      </c>
      <c r="G28" s="5">
        <v>22063000</v>
      </c>
      <c r="H28" s="5">
        <f t="shared" si="0"/>
        <v>4.8139562437860919</v>
      </c>
      <c r="I28" s="5">
        <v>0</v>
      </c>
      <c r="J28" s="5">
        <f t="shared" si="1"/>
        <v>1</v>
      </c>
      <c r="K28" s="5">
        <f t="shared" si="2"/>
        <v>107667440</v>
      </c>
      <c r="N28" s="19" t="str">
        <v>APATOR</v>
      </c>
      <c r="O28" s="19" cm="1">
        <f t="array" ref="O28">MAX(_xlfn._xlws.FILTER($D$472:$D$941,$B$472:$B$941=N28))-MAX(_xlfn._xlws.FILTER($D$2:$D$471,$B$2:$B$471=N28))</f>
        <v>-0.30999999999999517</v>
      </c>
      <c r="P28" s="19" cm="1">
        <f t="array" ref="P28">MAX(_xlfn._xlws.FILTER($D$942:$D$1411,$B$942:$B$1411=N28))-MAX(_xlfn._xlws.FILTER($D$472:$D$941,$B$472:$B$941=N28))</f>
        <v>3.9999999999999147E-2</v>
      </c>
      <c r="Q28" s="5" t="str">
        <f t="shared" si="3"/>
        <v>obserwuj</v>
      </c>
      <c r="U28" t="str">
        <v>ASSECOPOL</v>
      </c>
      <c r="V28" t="str">
        <v>KERNEL</v>
      </c>
    </row>
    <row r="29" spans="1:55" x14ac:dyDescent="0.25">
      <c r="A29" s="4">
        <v>42025</v>
      </c>
      <c r="B29" s="5" t="s">
        <v>61</v>
      </c>
      <c r="C29" s="5" t="s">
        <v>62</v>
      </c>
      <c r="D29" s="5">
        <v>1.47</v>
      </c>
      <c r="E29" s="5">
        <v>352</v>
      </c>
      <c r="F29" s="5">
        <v>490</v>
      </c>
      <c r="G29" s="5">
        <v>2520000</v>
      </c>
      <c r="H29" s="5">
        <f t="shared" si="0"/>
        <v>1.3920454545454546</v>
      </c>
      <c r="I29" s="5">
        <v>0</v>
      </c>
      <c r="J29" s="5">
        <f t="shared" si="1"/>
        <v>1</v>
      </c>
      <c r="K29" s="5">
        <f t="shared" si="2"/>
        <v>3704400</v>
      </c>
      <c r="N29" s="19" t="str">
        <v>APLISENS</v>
      </c>
      <c r="O29" s="19" cm="1">
        <f t="array" ref="O29">MAX(_xlfn._xlws.FILTER($D$472:$D$941,$B$472:$B$941=N29))-MAX(_xlfn._xlws.FILTER($D$2:$D$471,$B$2:$B$471=N29))</f>
        <v>0</v>
      </c>
      <c r="P29" s="19" cm="1">
        <f t="array" ref="P29">MAX(_xlfn._xlws.FILTER($D$942:$D$1411,$B$942:$B$1411=N29))-MAX(_xlfn._xlws.FILTER($D$472:$D$941,$B$472:$B$941=N29))</f>
        <v>-1.0000000000001563E-2</v>
      </c>
      <c r="Q29" s="5" t="str">
        <f t="shared" si="3"/>
        <v>obserwuj</v>
      </c>
      <c r="U29" t="str">
        <v>ASSECOSEE</v>
      </c>
      <c r="V29" t="str">
        <v>KRKA</v>
      </c>
    </row>
    <row r="30" spans="1:55" x14ac:dyDescent="0.25">
      <c r="A30" s="4">
        <v>42025</v>
      </c>
      <c r="B30" s="5" t="s">
        <v>63</v>
      </c>
      <c r="C30" s="5" t="s">
        <v>64</v>
      </c>
      <c r="D30" s="5">
        <v>14.55</v>
      </c>
      <c r="E30" s="5">
        <v>5</v>
      </c>
      <c r="F30" s="5">
        <v>70</v>
      </c>
      <c r="G30" s="5">
        <v>3286000</v>
      </c>
      <c r="H30" s="5">
        <f t="shared" si="0"/>
        <v>14</v>
      </c>
      <c r="I30" s="5">
        <v>0</v>
      </c>
      <c r="J30" s="5">
        <f t="shared" si="1"/>
        <v>1</v>
      </c>
      <c r="K30" s="5">
        <f t="shared" si="2"/>
        <v>47811300</v>
      </c>
      <c r="N30" s="19" t="str">
        <v>ARCTIC</v>
      </c>
      <c r="O30" s="19" cm="1">
        <f t="array" ref="O30">MAX(_xlfn._xlws.FILTER($D$472:$D$941,$B$472:$B$941=N30))-MAX(_xlfn._xlws.FILTER($D$2:$D$471,$B$2:$B$471=N30))</f>
        <v>-8.0000000000000071E-2</v>
      </c>
      <c r="P30" s="19" cm="1">
        <f t="array" ref="P30">MAX(_xlfn._xlws.FILTER($D$942:$D$1411,$B$942:$B$1411=N30))-MAX(_xlfn._xlws.FILTER($D$472:$D$941,$B$472:$B$941=N30))</f>
        <v>7.0000000000000284E-2</v>
      </c>
      <c r="Q30" s="5" t="str">
        <f t="shared" si="3"/>
        <v>obserwuj</v>
      </c>
      <c r="U30" t="str">
        <v>ATENDE</v>
      </c>
      <c r="V30" t="str">
        <v>KSGAGRO</v>
      </c>
      <c r="BC30" t="s">
        <v>958</v>
      </c>
    </row>
    <row r="31" spans="1:55" x14ac:dyDescent="0.25">
      <c r="A31" s="4">
        <v>42025</v>
      </c>
      <c r="B31" s="5" t="s">
        <v>65</v>
      </c>
      <c r="C31" s="5" t="s">
        <v>66</v>
      </c>
      <c r="D31" s="5">
        <v>1.94</v>
      </c>
      <c r="E31" s="5">
        <v>743472</v>
      </c>
      <c r="F31" s="5">
        <v>1375550</v>
      </c>
      <c r="G31" s="5">
        <v>32823000</v>
      </c>
      <c r="H31" s="5">
        <f t="shared" si="0"/>
        <v>1.8501705511438225</v>
      </c>
      <c r="I31" s="5">
        <v>0</v>
      </c>
      <c r="J31" s="5">
        <f t="shared" si="1"/>
        <v>0</v>
      </c>
      <c r="K31" s="5">
        <f t="shared" si="2"/>
        <v>63676620</v>
      </c>
      <c r="N31" s="19" t="str">
        <v>ARCUS</v>
      </c>
      <c r="O31" s="19" cm="1">
        <f t="array" ref="O31">MAX(_xlfn._xlws.FILTER($D$472:$D$941,$B$472:$B$941=N31))-MAX(_xlfn._xlws.FILTER($D$2:$D$471,$B$2:$B$471=N31))</f>
        <v>0</v>
      </c>
      <c r="P31" s="19" cm="1">
        <f t="array" ref="P31">MAX(_xlfn._xlws.FILTER($D$942:$D$1411,$B$942:$B$1411=N31))-MAX(_xlfn._xlws.FILTER($D$472:$D$941,$B$472:$B$941=N31))</f>
        <v>0</v>
      </c>
      <c r="Q31" s="5" t="str">
        <f t="shared" si="3"/>
        <v>obserwuj</v>
      </c>
      <c r="U31" t="str">
        <v>ATLANTAPL</v>
      </c>
      <c r="V31" t="str">
        <v>MILKILAND</v>
      </c>
    </row>
    <row r="32" spans="1:55" x14ac:dyDescent="0.25">
      <c r="A32" s="4">
        <v>42025</v>
      </c>
      <c r="B32" s="5" t="s">
        <v>67</v>
      </c>
      <c r="C32" s="5" t="s">
        <v>68</v>
      </c>
      <c r="D32" s="5">
        <v>12.95</v>
      </c>
      <c r="E32" s="5">
        <v>1040</v>
      </c>
      <c r="F32" s="5">
        <v>13860</v>
      </c>
      <c r="G32" s="5">
        <v>17889000</v>
      </c>
      <c r="H32" s="5">
        <f t="shared" si="0"/>
        <v>13.326923076923077</v>
      </c>
      <c r="I32" s="5">
        <v>0</v>
      </c>
      <c r="J32" s="5">
        <f t="shared" si="1"/>
        <v>1</v>
      </c>
      <c r="K32" s="5">
        <f t="shared" si="2"/>
        <v>231662550</v>
      </c>
      <c r="N32" s="19" t="str">
        <v>ARTERIA</v>
      </c>
      <c r="O32" s="19" cm="1">
        <f t="array" ref="O32">MAX(_xlfn._xlws.FILTER($D$472:$D$941,$B$472:$B$941=N32))-MAX(_xlfn._xlws.FILTER($D$2:$D$471,$B$2:$B$471=N32))</f>
        <v>0.33999999999999986</v>
      </c>
      <c r="P32" s="19" cm="1">
        <f t="array" ref="P32">MAX(_xlfn._xlws.FILTER($D$942:$D$1411,$B$942:$B$1411=N32))-MAX(_xlfn._xlws.FILTER($D$472:$D$941,$B$472:$B$941=N32))</f>
        <v>9.9999999999997868E-3</v>
      </c>
      <c r="Q32" s="5" t="str">
        <f t="shared" si="3"/>
        <v>obserwuj</v>
      </c>
      <c r="U32" t="str">
        <v>ATLANTIS</v>
      </c>
      <c r="V32" t="str">
        <v>MOL</v>
      </c>
    </row>
    <row r="33" spans="1:22" x14ac:dyDescent="0.25">
      <c r="A33" s="4">
        <v>42025</v>
      </c>
      <c r="B33" s="5" t="s">
        <v>69</v>
      </c>
      <c r="C33" s="5" t="s">
        <v>70</v>
      </c>
      <c r="D33" s="5">
        <v>52.98</v>
      </c>
      <c r="E33" s="5">
        <v>98115</v>
      </c>
      <c r="F33" s="5">
        <v>5207410</v>
      </c>
      <c r="G33" s="5">
        <v>74917000</v>
      </c>
      <c r="H33" s="5">
        <f t="shared" si="0"/>
        <v>53.074555368699997</v>
      </c>
      <c r="I33" s="5">
        <v>0</v>
      </c>
      <c r="J33" s="5">
        <f t="shared" si="1"/>
        <v>1</v>
      </c>
      <c r="K33" s="5">
        <f t="shared" si="2"/>
        <v>3969102660</v>
      </c>
      <c r="N33" s="19" t="str">
        <v>ASBIS</v>
      </c>
      <c r="O33" s="19" cm="1">
        <f t="array" ref="O33">MAX(_xlfn._xlws.FILTER($D$472:$D$941,$B$472:$B$941=N33))-MAX(_xlfn._xlws.FILTER($D$2:$D$471,$B$2:$B$471=N33))</f>
        <v>1.0000000000000009E-2</v>
      </c>
      <c r="P33" s="19" cm="1">
        <f t="array" ref="P33">MAX(_xlfn._xlws.FILTER($D$942:$D$1411,$B$942:$B$1411=N33))-MAX(_xlfn._xlws.FILTER($D$472:$D$941,$B$472:$B$941=N33))</f>
        <v>3.0000000000000027E-2</v>
      </c>
      <c r="Q33" s="5" t="str">
        <f t="shared" si="3"/>
        <v>kup</v>
      </c>
      <c r="U33" t="str">
        <v>ATM</v>
      </c>
      <c r="V33" t="str">
        <v>NEWWORLDR</v>
      </c>
    </row>
    <row r="34" spans="1:22" x14ac:dyDescent="0.25">
      <c r="A34" s="4">
        <v>42025</v>
      </c>
      <c r="B34" s="5" t="s">
        <v>71</v>
      </c>
      <c r="C34" s="5" t="s">
        <v>72</v>
      </c>
      <c r="D34" s="5">
        <v>8.3000000000000007</v>
      </c>
      <c r="E34" s="5">
        <v>1200</v>
      </c>
      <c r="F34" s="5">
        <v>9960</v>
      </c>
      <c r="G34" s="5">
        <v>16750000</v>
      </c>
      <c r="H34" s="5">
        <f t="shared" si="0"/>
        <v>8.3000000000000007</v>
      </c>
      <c r="I34" s="5">
        <v>0</v>
      </c>
      <c r="J34" s="5">
        <f t="shared" si="1"/>
        <v>1</v>
      </c>
      <c r="K34" s="5">
        <f t="shared" si="2"/>
        <v>139025000</v>
      </c>
      <c r="N34" s="19" t="str">
        <v>ASSECOBS</v>
      </c>
      <c r="O34" s="19" cm="1">
        <f t="array" ref="O34">MAX(_xlfn._xlws.FILTER($D$472:$D$941,$B$472:$B$941=N34))-MAX(_xlfn._xlws.FILTER($D$2:$D$471,$B$2:$B$471=N34))</f>
        <v>0.25</v>
      </c>
      <c r="P34" s="19" cm="1">
        <f t="array" ref="P34">MAX(_xlfn._xlws.FILTER($D$942:$D$1411,$B$942:$B$1411=N34))-MAX(_xlfn._xlws.FILTER($D$472:$D$941,$B$472:$B$941=N34))</f>
        <v>0.20000000000000107</v>
      </c>
      <c r="Q34" s="5" t="str">
        <f t="shared" si="3"/>
        <v>obserwuj</v>
      </c>
      <c r="U34" t="str">
        <v>ATMGRUPA</v>
      </c>
      <c r="V34" t="str">
        <v>OLYMPIC</v>
      </c>
    </row>
    <row r="35" spans="1:22" x14ac:dyDescent="0.25">
      <c r="A35" s="4">
        <v>42025</v>
      </c>
      <c r="B35" s="5" t="s">
        <v>73</v>
      </c>
      <c r="C35" s="5" t="s">
        <v>74</v>
      </c>
      <c r="D35" s="5">
        <v>15.56</v>
      </c>
      <c r="E35" s="5">
        <v>133</v>
      </c>
      <c r="F35" s="5">
        <v>2070</v>
      </c>
      <c r="G35" s="5">
        <v>0</v>
      </c>
      <c r="H35" s="5">
        <f t="shared" si="0"/>
        <v>15.563909774436091</v>
      </c>
      <c r="I35" s="5">
        <v>0</v>
      </c>
      <c r="J35" s="5">
        <f t="shared" si="1"/>
        <v>0</v>
      </c>
      <c r="K35" s="5">
        <f t="shared" si="2"/>
        <v>0</v>
      </c>
      <c r="N35" s="19" t="str">
        <v>ASSECOPOL</v>
      </c>
      <c r="O35" s="19" cm="1">
        <f t="array" ref="O35">MAX(_xlfn._xlws.FILTER($D$472:$D$941,$B$472:$B$941=N35))-MAX(_xlfn._xlws.FILTER($D$2:$D$471,$B$2:$B$471=N35))</f>
        <v>1.0200000000000031</v>
      </c>
      <c r="P35" s="19" cm="1">
        <f t="array" ref="P35">MAX(_xlfn._xlws.FILTER($D$942:$D$1411,$B$942:$B$1411=N35))-MAX(_xlfn._xlws.FILTER($D$472:$D$941,$B$472:$B$941=N35))</f>
        <v>-0.20000000000000284</v>
      </c>
      <c r="Q35" s="5" t="str">
        <f t="shared" si="3"/>
        <v>obserwuj</v>
      </c>
      <c r="U35" t="str">
        <v>ATREM</v>
      </c>
      <c r="V35" t="str">
        <v>ORCOGROUP</v>
      </c>
    </row>
    <row r="36" spans="1:22" x14ac:dyDescent="0.25">
      <c r="A36" s="4">
        <v>42025</v>
      </c>
      <c r="B36" s="5" t="s">
        <v>75</v>
      </c>
      <c r="C36" s="5" t="s">
        <v>76</v>
      </c>
      <c r="D36" s="5">
        <v>26</v>
      </c>
      <c r="E36" s="5">
        <v>21878</v>
      </c>
      <c r="F36" s="5">
        <v>569020</v>
      </c>
      <c r="G36" s="5">
        <v>9253000</v>
      </c>
      <c r="H36" s="5">
        <f t="shared" si="0"/>
        <v>26.008775939299753</v>
      </c>
      <c r="I36" s="5">
        <v>0</v>
      </c>
      <c r="J36" s="5">
        <f t="shared" si="1"/>
        <v>0</v>
      </c>
      <c r="K36" s="5">
        <f t="shared" si="2"/>
        <v>240578000</v>
      </c>
      <c r="N36" s="19" t="str">
        <v>ASSECOSEE</v>
      </c>
      <c r="O36" s="19" cm="1">
        <f t="array" ref="O36">MAX(_xlfn._xlws.FILTER($D$472:$D$941,$B$472:$B$941=N36))-MAX(_xlfn._xlws.FILTER($D$2:$D$471,$B$2:$B$471=N36))</f>
        <v>0</v>
      </c>
      <c r="P36" s="19" cm="1">
        <f t="array" ref="P36">MAX(_xlfn._xlws.FILTER($D$942:$D$1411,$B$942:$B$1411=N36))-MAX(_xlfn._xlws.FILTER($D$472:$D$941,$B$472:$B$941=N36))</f>
        <v>0</v>
      </c>
      <c r="Q36" s="5" t="str">
        <f t="shared" si="3"/>
        <v>obserwuj</v>
      </c>
      <c r="U36" t="str">
        <v>AWBUD</v>
      </c>
      <c r="V36" t="str">
        <v>OVOSTAR</v>
      </c>
    </row>
    <row r="37" spans="1:22" x14ac:dyDescent="0.25">
      <c r="A37" s="4">
        <v>42025</v>
      </c>
      <c r="B37" s="5" t="s">
        <v>77</v>
      </c>
      <c r="C37" s="5" t="s">
        <v>78</v>
      </c>
      <c r="D37" s="5">
        <v>2.42</v>
      </c>
      <c r="E37" s="5">
        <v>1697</v>
      </c>
      <c r="F37" s="5">
        <v>4100</v>
      </c>
      <c r="G37" s="5">
        <v>24386000</v>
      </c>
      <c r="H37" s="5">
        <f t="shared" si="0"/>
        <v>2.4160282852091925</v>
      </c>
      <c r="I37" s="5">
        <v>0</v>
      </c>
      <c r="J37" s="5">
        <f t="shared" si="1"/>
        <v>1</v>
      </c>
      <c r="K37" s="5">
        <f t="shared" si="2"/>
        <v>59014120</v>
      </c>
      <c r="N37" s="19" t="str">
        <v>ASSECOSLO</v>
      </c>
      <c r="O37" s="19" cm="1">
        <f t="array" ref="O37">MAX(_xlfn._xlws.FILTER($D$472:$D$941,$B$472:$B$941=N37))-MAX(_xlfn._xlws.FILTER($D$2:$D$471,$B$2:$B$471=N37))</f>
        <v>0.45999999999999908</v>
      </c>
      <c r="P37" s="19" cm="1">
        <f t="array" ref="P37">MAX(_xlfn._xlws.FILTER($D$942:$D$1411,$B$942:$B$1411=N37))-MAX(_xlfn._xlws.FILTER($D$472:$D$941,$B$472:$B$941=N37))</f>
        <v>0</v>
      </c>
      <c r="Q37" s="5" t="str">
        <f t="shared" si="3"/>
        <v>obserwuj</v>
      </c>
      <c r="U37" t="str">
        <v>B3SYSTEM</v>
      </c>
      <c r="V37" t="str">
        <v>PEGAS</v>
      </c>
    </row>
    <row r="38" spans="1:22" x14ac:dyDescent="0.25">
      <c r="A38" s="4">
        <v>42025</v>
      </c>
      <c r="B38" s="5" t="s">
        <v>79</v>
      </c>
      <c r="C38" s="5" t="s">
        <v>80</v>
      </c>
      <c r="D38" s="5">
        <v>6.79</v>
      </c>
      <c r="E38" s="5">
        <v>1587</v>
      </c>
      <c r="F38" s="5">
        <v>10560</v>
      </c>
      <c r="G38" s="5">
        <v>2464000</v>
      </c>
      <c r="H38" s="5">
        <f t="shared" si="0"/>
        <v>6.6540642722117198</v>
      </c>
      <c r="I38" s="5">
        <v>0</v>
      </c>
      <c r="J38" s="5">
        <f t="shared" si="1"/>
        <v>1</v>
      </c>
      <c r="K38" s="5">
        <f t="shared" si="2"/>
        <v>16730560</v>
      </c>
      <c r="N38" s="19" t="str">
        <v>ASTARTA</v>
      </c>
      <c r="O38" s="19" cm="1">
        <f t="array" ref="O38">MAX(_xlfn._xlws.FILTER($D$472:$D$941,$B$472:$B$941=N38))-MAX(_xlfn._xlws.FILTER($D$2:$D$471,$B$2:$B$471=N38))</f>
        <v>0.5</v>
      </c>
      <c r="P38" s="19" cm="1">
        <f t="array" ref="P38">MAX(_xlfn._xlws.FILTER($D$942:$D$1411,$B$942:$B$1411=N38))-MAX(_xlfn._xlws.FILTER($D$472:$D$941,$B$472:$B$941=N38))</f>
        <v>0.17000000000000171</v>
      </c>
      <c r="Q38" s="5" t="str">
        <f t="shared" si="3"/>
        <v>obserwuj</v>
      </c>
      <c r="U38" t="str">
        <v>BAKALLAND</v>
      </c>
      <c r="V38" t="str">
        <v>PEIXIN</v>
      </c>
    </row>
    <row r="39" spans="1:22" x14ac:dyDescent="0.25">
      <c r="A39" s="4">
        <v>42025</v>
      </c>
      <c r="B39" s="5" t="s">
        <v>81</v>
      </c>
      <c r="C39" s="5" t="s">
        <v>82</v>
      </c>
      <c r="D39" s="5">
        <v>0.98</v>
      </c>
      <c r="E39" s="5">
        <v>19808</v>
      </c>
      <c r="F39" s="5">
        <v>18970</v>
      </c>
      <c r="G39" s="5">
        <v>11698000</v>
      </c>
      <c r="H39" s="5">
        <f t="shared" si="0"/>
        <v>0.95769386106623589</v>
      </c>
      <c r="I39" s="5">
        <v>0</v>
      </c>
      <c r="J39" s="5">
        <f t="shared" si="1"/>
        <v>1</v>
      </c>
      <c r="K39" s="5">
        <f t="shared" si="2"/>
        <v>11464040</v>
      </c>
      <c r="N39" s="19" t="str">
        <v>ATENDE</v>
      </c>
      <c r="O39" s="19" cm="1">
        <f t="array" ref="O39">MAX(_xlfn._xlws.FILTER($D$472:$D$941,$B$472:$B$941=N39))-MAX(_xlfn._xlws.FILTER($D$2:$D$471,$B$2:$B$471=N39))</f>
        <v>8.0000000000000071E-2</v>
      </c>
      <c r="P39" s="19" cm="1">
        <f t="array" ref="P39">MAX(_xlfn._xlws.FILTER($D$942:$D$1411,$B$942:$B$1411=N39))-MAX(_xlfn._xlws.FILTER($D$472:$D$941,$B$472:$B$941=N39))</f>
        <v>-6.0000000000000053E-2</v>
      </c>
      <c r="Q39" s="5" t="str">
        <f t="shared" si="3"/>
        <v>obserwuj</v>
      </c>
      <c r="U39" t="str">
        <v>BALTONA</v>
      </c>
      <c r="V39" t="str">
        <v>PLAZACNTR</v>
      </c>
    </row>
    <row r="40" spans="1:22" x14ac:dyDescent="0.25">
      <c r="A40" s="4">
        <v>42025</v>
      </c>
      <c r="B40" s="5" t="s">
        <v>83</v>
      </c>
      <c r="C40" s="5" t="s">
        <v>84</v>
      </c>
      <c r="D40" s="5">
        <v>1.04</v>
      </c>
      <c r="E40" s="5">
        <v>10</v>
      </c>
      <c r="F40" s="5">
        <v>10</v>
      </c>
      <c r="G40" s="5">
        <v>0</v>
      </c>
      <c r="H40" s="5">
        <f t="shared" si="0"/>
        <v>1</v>
      </c>
      <c r="I40" s="5">
        <v>0</v>
      </c>
      <c r="J40" s="5">
        <f t="shared" si="1"/>
        <v>0</v>
      </c>
      <c r="K40" s="5">
        <f t="shared" si="2"/>
        <v>0</v>
      </c>
      <c r="N40" s="19" t="str">
        <v>ATLANTAPL</v>
      </c>
      <c r="O40" s="19" cm="1">
        <f t="array" ref="O40">MAX(_xlfn._xlws.FILTER($D$472:$D$941,$B$472:$B$941=N40))-MAX(_xlfn._xlws.FILTER($D$2:$D$471,$B$2:$B$471=N40))</f>
        <v>8.0000000000000071E-2</v>
      </c>
      <c r="P40" s="19" cm="1">
        <f t="array" ref="P40">MAX(_xlfn._xlws.FILTER($D$942:$D$1411,$B$942:$B$1411=N40))-MAX(_xlfn._xlws.FILTER($D$472:$D$941,$B$472:$B$941=N40))</f>
        <v>-8.9999999999999858E-2</v>
      </c>
      <c r="Q40" s="5" t="str">
        <f t="shared" si="3"/>
        <v>obserwuj</v>
      </c>
      <c r="U40" t="str">
        <v>BANKBPH</v>
      </c>
      <c r="V40" t="str">
        <v>PROVIDENT</v>
      </c>
    </row>
    <row r="41" spans="1:22" x14ac:dyDescent="0.25">
      <c r="A41" s="4">
        <v>42025</v>
      </c>
      <c r="B41" s="5" t="s">
        <v>85</v>
      </c>
      <c r="C41" s="5" t="s">
        <v>86</v>
      </c>
      <c r="D41" s="5">
        <v>10.85</v>
      </c>
      <c r="E41" s="5">
        <v>916</v>
      </c>
      <c r="F41" s="5">
        <v>9950</v>
      </c>
      <c r="G41" s="5">
        <v>24981000</v>
      </c>
      <c r="H41" s="5">
        <f t="shared" si="0"/>
        <v>10.862445414847162</v>
      </c>
      <c r="I41" s="5">
        <v>0</v>
      </c>
      <c r="J41" s="5">
        <f t="shared" si="1"/>
        <v>1</v>
      </c>
      <c r="K41" s="5">
        <f t="shared" si="2"/>
        <v>271043850</v>
      </c>
      <c r="N41" s="19" t="str">
        <v>ATLANTIS</v>
      </c>
      <c r="O41" s="19" cm="1">
        <f t="array" ref="O41">MAX(_xlfn._xlws.FILTER($D$472:$D$941,$B$472:$B$941=N41))-MAX(_xlfn._xlws.FILTER($D$2:$D$471,$B$2:$B$471=N41))</f>
        <v>1.0000000000000009E-2</v>
      </c>
      <c r="P41" s="19" cm="1">
        <f t="array" ref="P41">MAX(_xlfn._xlws.FILTER($D$942:$D$1411,$B$942:$B$1411=N41))-MAX(_xlfn._xlws.FILTER($D$472:$D$941,$B$472:$B$941=N41))</f>
        <v>1.0000000000000009E-2</v>
      </c>
      <c r="Q41" s="5" t="str">
        <f t="shared" si="3"/>
        <v>obserwuj</v>
      </c>
      <c r="U41" t="str">
        <v>BBIDEV</v>
      </c>
      <c r="V41" t="str">
        <v>REINHOLD</v>
      </c>
    </row>
    <row r="42" spans="1:22" x14ac:dyDescent="0.25">
      <c r="A42" s="4">
        <v>42025</v>
      </c>
      <c r="B42" s="5" t="s">
        <v>87</v>
      </c>
      <c r="C42" s="5" t="s">
        <v>88</v>
      </c>
      <c r="D42" s="5">
        <v>3.13</v>
      </c>
      <c r="E42" s="5">
        <v>2856</v>
      </c>
      <c r="F42" s="5">
        <v>8880</v>
      </c>
      <c r="G42" s="5">
        <v>39722000</v>
      </c>
      <c r="H42" s="5">
        <f t="shared" si="0"/>
        <v>3.1092436974789917</v>
      </c>
      <c r="I42" s="5">
        <v>0</v>
      </c>
      <c r="J42" s="5">
        <f t="shared" si="1"/>
        <v>1</v>
      </c>
      <c r="K42" s="5">
        <f t="shared" si="2"/>
        <v>124329860</v>
      </c>
      <c r="N42" s="19" t="str">
        <v>ATLASEST</v>
      </c>
      <c r="O42" s="19" cm="1">
        <f t="array" ref="O42">MAX(_xlfn._xlws.FILTER($D$472:$D$941,$B$472:$B$941=N42))-MAX(_xlfn._xlws.FILTER($D$2:$D$471,$B$2:$B$471=N42))</f>
        <v>1.0000000000000009E-2</v>
      </c>
      <c r="P42" s="19" cm="1">
        <f t="array" ref="P42">MAX(_xlfn._xlws.FILTER($D$942:$D$1411,$B$942:$B$1411=N42))-MAX(_xlfn._xlws.FILTER($D$472:$D$941,$B$472:$B$941=N42))</f>
        <v>0</v>
      </c>
      <c r="Q42" s="5" t="str">
        <f t="shared" si="3"/>
        <v>obserwuj</v>
      </c>
      <c r="U42" t="str">
        <v>BEDZIN</v>
      </c>
      <c r="V42" t="str">
        <v>RONSON</v>
      </c>
    </row>
    <row r="43" spans="1:22" x14ac:dyDescent="0.25">
      <c r="A43" s="4">
        <v>42025</v>
      </c>
      <c r="B43" s="5" t="s">
        <v>89</v>
      </c>
      <c r="C43" s="5" t="s">
        <v>90</v>
      </c>
      <c r="D43" s="5">
        <v>4.33</v>
      </c>
      <c r="E43" s="5">
        <v>16</v>
      </c>
      <c r="F43" s="5">
        <v>70</v>
      </c>
      <c r="G43" s="5">
        <v>3999000</v>
      </c>
      <c r="H43" s="5">
        <f t="shared" si="0"/>
        <v>4.375</v>
      </c>
      <c r="I43" s="5">
        <v>0</v>
      </c>
      <c r="J43" s="5">
        <f t="shared" si="1"/>
        <v>1</v>
      </c>
      <c r="K43" s="5">
        <f t="shared" si="2"/>
        <v>17315670</v>
      </c>
      <c r="N43" s="19" t="str">
        <v>ATM</v>
      </c>
      <c r="O43" s="19" cm="1">
        <f t="array" ref="O43">MAX(_xlfn._xlws.FILTER($D$472:$D$941,$B$472:$B$941=N43))-MAX(_xlfn._xlws.FILTER($D$2:$D$471,$B$2:$B$471=N43))</f>
        <v>0.33999999999999986</v>
      </c>
      <c r="P43" s="19" cm="1">
        <f t="array" ref="P43">MAX(_xlfn._xlws.FILTER($D$942:$D$1411,$B$942:$B$1411=N43))-MAX(_xlfn._xlws.FILTER($D$472:$D$941,$B$472:$B$941=N43))</f>
        <v>0.21000000000000085</v>
      </c>
      <c r="Q43" s="5" t="str">
        <f t="shared" si="3"/>
        <v>obserwuj</v>
      </c>
      <c r="U43" t="str">
        <v>BENEFIT</v>
      </c>
      <c r="V43" t="str">
        <v>SADOVAYA</v>
      </c>
    </row>
    <row r="44" spans="1:22" x14ac:dyDescent="0.25">
      <c r="A44" s="4">
        <v>42025</v>
      </c>
      <c r="B44" s="5" t="s">
        <v>91</v>
      </c>
      <c r="C44" s="5" t="s">
        <v>92</v>
      </c>
      <c r="D44" s="5">
        <v>7.23</v>
      </c>
      <c r="E44" s="5">
        <v>81</v>
      </c>
      <c r="F44" s="5">
        <v>590</v>
      </c>
      <c r="G44" s="5">
        <v>15327000</v>
      </c>
      <c r="H44" s="5">
        <f t="shared" si="0"/>
        <v>7.283950617283951</v>
      </c>
      <c r="I44" s="5">
        <v>0</v>
      </c>
      <c r="J44" s="5">
        <f t="shared" si="1"/>
        <v>0</v>
      </c>
      <c r="K44" s="5">
        <f t="shared" si="2"/>
        <v>110814210</v>
      </c>
      <c r="N44" s="19" t="str">
        <v>ATMGRUPA</v>
      </c>
      <c r="O44" s="19" cm="1">
        <f t="array" ref="O44">MAX(_xlfn._xlws.FILTER($D$472:$D$941,$B$472:$B$941=N44))-MAX(_xlfn._xlws.FILTER($D$2:$D$471,$B$2:$B$471=N44))</f>
        <v>0.10000000000000009</v>
      </c>
      <c r="P44" s="19" cm="1">
        <f t="array" ref="P44">MAX(_xlfn._xlws.FILTER($D$942:$D$1411,$B$942:$B$1411=N44))-MAX(_xlfn._xlws.FILTER($D$472:$D$941,$B$472:$B$941=N44))</f>
        <v>0</v>
      </c>
      <c r="Q44" s="5" t="str">
        <f t="shared" si="3"/>
        <v>obserwuj</v>
      </c>
      <c r="U44" t="str">
        <v>BERLING</v>
      </c>
      <c r="V44" t="str">
        <v>SANTANDER</v>
      </c>
    </row>
    <row r="45" spans="1:22" x14ac:dyDescent="0.25">
      <c r="A45" s="4">
        <v>42025</v>
      </c>
      <c r="B45" s="5" t="s">
        <v>93</v>
      </c>
      <c r="C45" s="5" t="s">
        <v>94</v>
      </c>
      <c r="D45" s="5">
        <v>20.7</v>
      </c>
      <c r="E45" s="5">
        <v>0</v>
      </c>
      <c r="F45" s="5">
        <v>0</v>
      </c>
      <c r="G45" s="5">
        <v>2322000</v>
      </c>
      <c r="H45" s="5">
        <f t="shared" si="0"/>
        <v>20.7</v>
      </c>
      <c r="I45" s="5">
        <v>0</v>
      </c>
      <c r="J45" s="5">
        <f t="shared" si="1"/>
        <v>0</v>
      </c>
      <c r="K45" s="5">
        <f t="shared" si="2"/>
        <v>48065400</v>
      </c>
      <c r="N45" s="19" t="str">
        <v>ATREM</v>
      </c>
      <c r="O45" s="19" cm="1">
        <f t="array" ref="O45">MAX(_xlfn._xlws.FILTER($D$472:$D$941,$B$472:$B$941=N45))-MAX(_xlfn._xlws.FILTER($D$2:$D$471,$B$2:$B$471=N45))</f>
        <v>0</v>
      </c>
      <c r="P45" s="19" cm="1">
        <f t="array" ref="P45">MAX(_xlfn._xlws.FILTER($D$942:$D$1411,$B$942:$B$1411=N45))-MAX(_xlfn._xlws.FILTER($D$472:$D$941,$B$472:$B$941=N45))</f>
        <v>-3.0000000000000249E-2</v>
      </c>
      <c r="Q45" s="5" t="str">
        <f t="shared" si="3"/>
        <v>obserwuj</v>
      </c>
      <c r="U45" t="str">
        <v>BEST</v>
      </c>
      <c r="V45" t="str">
        <v>SERINUS</v>
      </c>
    </row>
    <row r="46" spans="1:22" x14ac:dyDescent="0.25">
      <c r="A46" s="4">
        <v>42025</v>
      </c>
      <c r="B46" s="5" t="s">
        <v>95</v>
      </c>
      <c r="C46" s="5" t="s">
        <v>96</v>
      </c>
      <c r="D46" s="5">
        <v>3</v>
      </c>
      <c r="E46" s="5">
        <v>0</v>
      </c>
      <c r="F46" s="5">
        <v>0</v>
      </c>
      <c r="G46" s="5">
        <v>0</v>
      </c>
      <c r="H46" s="5">
        <f t="shared" si="0"/>
        <v>3</v>
      </c>
      <c r="I46" s="5">
        <v>0</v>
      </c>
      <c r="J46" s="5">
        <f t="shared" si="1"/>
        <v>1</v>
      </c>
      <c r="K46" s="5">
        <f t="shared" si="2"/>
        <v>0</v>
      </c>
      <c r="N46" s="19" t="str">
        <v>AVIAAML</v>
      </c>
      <c r="O46" s="19" cm="1">
        <f t="array" ref="O46">MAX(_xlfn._xlws.FILTER($D$472:$D$941,$B$472:$B$941=N46))-MAX(_xlfn._xlws.FILTER($D$2:$D$471,$B$2:$B$471=N46))</f>
        <v>9.9999999999997868E-3</v>
      </c>
      <c r="P46" s="19" cm="1">
        <f t="array" ref="P46">MAX(_xlfn._xlws.FILTER($D$942:$D$1411,$B$942:$B$1411=N46))-MAX(_xlfn._xlws.FILTER($D$472:$D$941,$B$472:$B$941=N46))</f>
        <v>-6.0000000000000497E-2</v>
      </c>
      <c r="Q46" s="5" t="str">
        <f t="shared" si="3"/>
        <v>obserwuj</v>
      </c>
      <c r="U46" t="str">
        <v>BETACOM</v>
      </c>
      <c r="V46" t="str">
        <v>SILVANO</v>
      </c>
    </row>
    <row r="47" spans="1:22" x14ac:dyDescent="0.25">
      <c r="A47" s="4">
        <v>42025</v>
      </c>
      <c r="B47" s="5" t="s">
        <v>97</v>
      </c>
      <c r="C47" s="5" t="s">
        <v>98</v>
      </c>
      <c r="D47" s="5">
        <v>2.48</v>
      </c>
      <c r="E47" s="5">
        <v>3557</v>
      </c>
      <c r="F47" s="5">
        <v>8780</v>
      </c>
      <c r="G47" s="5">
        <v>0</v>
      </c>
      <c r="H47" s="5">
        <f t="shared" si="0"/>
        <v>2.4683722237840877</v>
      </c>
      <c r="I47" s="5">
        <v>0</v>
      </c>
      <c r="J47" s="5">
        <f t="shared" si="1"/>
        <v>1</v>
      </c>
      <c r="K47" s="5">
        <f t="shared" si="2"/>
        <v>0</v>
      </c>
      <c r="N47" s="19" t="str">
        <v>AVIASG</v>
      </c>
      <c r="O47" s="19" cm="1">
        <f t="array" ref="O47">MAX(_xlfn._xlws.FILTER($D$472:$D$941,$B$472:$B$941=N47))-MAX(_xlfn._xlws.FILTER($D$2:$D$471,$B$2:$B$471=N47))</f>
        <v>0</v>
      </c>
      <c r="P47" s="19" cm="1">
        <f t="array" ref="P47">MAX(_xlfn._xlws.FILTER($D$942:$D$1411,$B$942:$B$1411=N47))-MAX(_xlfn._xlws.FILTER($D$472:$D$941,$B$472:$B$941=N47))</f>
        <v>-0.18999999999999773</v>
      </c>
      <c r="Q47" s="5" t="str">
        <f t="shared" si="3"/>
        <v>obserwuj</v>
      </c>
      <c r="U47" t="str">
        <v>BGZ</v>
      </c>
      <c r="V47" t="str">
        <v>SOBIESKI</v>
      </c>
    </row>
    <row r="48" spans="1:22" x14ac:dyDescent="0.25">
      <c r="A48" s="4">
        <v>42025</v>
      </c>
      <c r="B48" s="5" t="s">
        <v>99</v>
      </c>
      <c r="C48" s="5" t="s">
        <v>100</v>
      </c>
      <c r="D48" s="5">
        <v>2.77</v>
      </c>
      <c r="E48" s="5">
        <v>0</v>
      </c>
      <c r="F48" s="5">
        <v>0</v>
      </c>
      <c r="G48" s="5">
        <v>0</v>
      </c>
      <c r="H48" s="5">
        <f t="shared" si="0"/>
        <v>2.77</v>
      </c>
      <c r="I48" s="5">
        <v>0</v>
      </c>
      <c r="J48" s="5">
        <f t="shared" si="1"/>
        <v>1</v>
      </c>
      <c r="K48" s="5">
        <f t="shared" si="2"/>
        <v>0</v>
      </c>
      <c r="N48" s="19" t="str">
        <v>AWBUD</v>
      </c>
      <c r="O48" s="19" cm="1">
        <f t="array" ref="O48">MAX(_xlfn._xlws.FILTER($D$472:$D$941,$B$472:$B$941=N48))-MAX(_xlfn._xlws.FILTER($D$2:$D$471,$B$2:$B$471=N48))</f>
        <v>0</v>
      </c>
      <c r="P48" s="19" cm="1">
        <f t="array" ref="P48">MAX(_xlfn._xlws.FILTER($D$942:$D$1411,$B$942:$B$1411=N48))-MAX(_xlfn._xlws.FILTER($D$472:$D$941,$B$472:$B$941=N48))</f>
        <v>-9.9999999999997868E-3</v>
      </c>
      <c r="Q48" s="5" t="str">
        <f t="shared" si="3"/>
        <v>obserwuj</v>
      </c>
      <c r="U48" t="str">
        <v>BIOTON</v>
      </c>
      <c r="V48" t="str">
        <v>SOPHARMA</v>
      </c>
    </row>
    <row r="49" spans="1:22" x14ac:dyDescent="0.25">
      <c r="A49" s="4">
        <v>42025</v>
      </c>
      <c r="B49" s="5" t="s">
        <v>101</v>
      </c>
      <c r="C49" s="5" t="s">
        <v>102</v>
      </c>
      <c r="D49" s="5">
        <v>7.19</v>
      </c>
      <c r="E49" s="5">
        <v>1</v>
      </c>
      <c r="F49" s="5">
        <v>10</v>
      </c>
      <c r="G49" s="5">
        <v>2174000</v>
      </c>
      <c r="H49" s="5">
        <f t="shared" si="0"/>
        <v>10</v>
      </c>
      <c r="I49" s="5">
        <v>0</v>
      </c>
      <c r="J49" s="5">
        <f t="shared" si="1"/>
        <v>1</v>
      </c>
      <c r="K49" s="5">
        <f t="shared" si="2"/>
        <v>15631060</v>
      </c>
      <c r="N49" s="19" t="str">
        <v>B3SYSTEM</v>
      </c>
      <c r="O49" s="19" cm="1">
        <f t="array" ref="O49">MAX(_xlfn._xlws.FILTER($D$472:$D$941,$B$472:$B$941=N49))-MAX(_xlfn._xlws.FILTER($D$2:$D$471,$B$2:$B$471=N49))</f>
        <v>6.999999999999984E-2</v>
      </c>
      <c r="P49" s="19" cm="1">
        <f t="array" ref="P49">MAX(_xlfn._xlws.FILTER($D$942:$D$1411,$B$942:$B$1411=N49))-MAX(_xlfn._xlws.FILTER($D$472:$D$941,$B$472:$B$941=N49))</f>
        <v>-2.0000000000000018E-2</v>
      </c>
      <c r="Q49" s="5" t="str">
        <f t="shared" si="3"/>
        <v>obserwuj</v>
      </c>
      <c r="U49" t="str">
        <v>BIPROMET</v>
      </c>
      <c r="V49" t="str">
        <v>TALANX</v>
      </c>
    </row>
    <row r="50" spans="1:22" x14ac:dyDescent="0.25">
      <c r="A50" s="4">
        <v>42025</v>
      </c>
      <c r="B50" s="5" t="s">
        <v>103</v>
      </c>
      <c r="C50" s="5" t="s">
        <v>104</v>
      </c>
      <c r="D50" s="5">
        <v>43.5</v>
      </c>
      <c r="E50" s="5">
        <v>24346</v>
      </c>
      <c r="F50" s="5">
        <v>1057320</v>
      </c>
      <c r="G50" s="5">
        <v>7788000</v>
      </c>
      <c r="H50" s="5">
        <f t="shared" si="0"/>
        <v>43.428900024644705</v>
      </c>
      <c r="I50" s="5">
        <v>0</v>
      </c>
      <c r="J50" s="5">
        <f t="shared" si="1"/>
        <v>1</v>
      </c>
      <c r="K50" s="5">
        <f t="shared" si="2"/>
        <v>338778000</v>
      </c>
      <c r="N50" s="19" t="str">
        <v>BAKALLAND</v>
      </c>
      <c r="O50" s="19" cm="1">
        <f t="array" ref="O50">MAX(_xlfn._xlws.FILTER($D$472:$D$941,$B$472:$B$941=N50))-MAX(_xlfn._xlws.FILTER($D$2:$D$471,$B$2:$B$471=N50))</f>
        <v>0</v>
      </c>
      <c r="P50" s="19" cm="1">
        <f t="array" ref="P50">MAX(_xlfn._xlws.FILTER($D$942:$D$1411,$B$942:$B$1411=N50))-MAX(_xlfn._xlws.FILTER($D$472:$D$941,$B$472:$B$941=N50))</f>
        <v>0</v>
      </c>
      <c r="Q50" s="5" t="str">
        <f t="shared" si="3"/>
        <v>obserwuj</v>
      </c>
      <c r="U50" t="str">
        <v>BLACKLION</v>
      </c>
      <c r="V50" t="str">
        <v>TATRY</v>
      </c>
    </row>
    <row r="51" spans="1:22" x14ac:dyDescent="0.25">
      <c r="A51" s="4">
        <v>42025</v>
      </c>
      <c r="B51" s="5" t="s">
        <v>105</v>
      </c>
      <c r="C51" s="5" t="s">
        <v>106</v>
      </c>
      <c r="D51" s="5">
        <v>1.1399999999999999</v>
      </c>
      <c r="E51" s="5">
        <v>15297</v>
      </c>
      <c r="F51" s="5">
        <v>17180</v>
      </c>
      <c r="G51" s="5">
        <v>96494000</v>
      </c>
      <c r="H51" s="5">
        <f t="shared" si="0"/>
        <v>1.1230960319016801</v>
      </c>
      <c r="I51" s="5">
        <v>0</v>
      </c>
      <c r="J51" s="5">
        <f t="shared" si="1"/>
        <v>1</v>
      </c>
      <c r="K51" s="5">
        <f t="shared" si="2"/>
        <v>110003159.99999999</v>
      </c>
      <c r="N51" s="19" t="str">
        <v>BALTONA</v>
      </c>
      <c r="O51" s="19" cm="1">
        <f t="array" ref="O51">MAX(_xlfn._xlws.FILTER($D$472:$D$941,$B$472:$B$941=N51))-MAX(_xlfn._xlws.FILTER($D$2:$D$471,$B$2:$B$471=N51))</f>
        <v>0</v>
      </c>
      <c r="P51" s="19" cm="1">
        <f t="array" ref="P51">MAX(_xlfn._xlws.FILTER($D$942:$D$1411,$B$942:$B$1411=N51))-MAX(_xlfn._xlws.FILTER($D$472:$D$941,$B$472:$B$941=N51))</f>
        <v>-0.19000000000000039</v>
      </c>
      <c r="Q51" s="5" t="str">
        <f t="shared" si="3"/>
        <v>obserwuj</v>
      </c>
      <c r="U51" t="str">
        <v>BNPPL</v>
      </c>
      <c r="V51" t="str">
        <v>UNICREDIT</v>
      </c>
    </row>
    <row r="52" spans="1:22" x14ac:dyDescent="0.25">
      <c r="A52" s="4">
        <v>42025</v>
      </c>
      <c r="B52" s="5" t="s">
        <v>107</v>
      </c>
      <c r="C52" s="5" t="s">
        <v>108</v>
      </c>
      <c r="D52" s="5">
        <v>12.3</v>
      </c>
      <c r="E52" s="5">
        <v>60</v>
      </c>
      <c r="F52" s="5">
        <v>740</v>
      </c>
      <c r="G52" s="5">
        <v>0</v>
      </c>
      <c r="H52" s="5">
        <f t="shared" si="0"/>
        <v>12.333333333333334</v>
      </c>
      <c r="I52" s="5">
        <v>0</v>
      </c>
      <c r="J52" s="5">
        <f t="shared" si="1"/>
        <v>1</v>
      </c>
      <c r="K52" s="5">
        <f t="shared" si="2"/>
        <v>0</v>
      </c>
      <c r="N52" s="19" t="str">
        <v>BANKBPH</v>
      </c>
      <c r="O52" s="19" cm="1">
        <f t="array" ref="O52">MAX(_xlfn._xlws.FILTER($D$472:$D$941,$B$472:$B$941=N52))-MAX(_xlfn._xlws.FILTER($D$2:$D$471,$B$2:$B$471=N52))</f>
        <v>-0.5</v>
      </c>
      <c r="P52" s="19" cm="1">
        <f t="array" ref="P52">MAX(_xlfn._xlws.FILTER($D$942:$D$1411,$B$942:$B$1411=N52))-MAX(_xlfn._xlws.FILTER($D$472:$D$941,$B$472:$B$941=N52))</f>
        <v>0.95000000000000284</v>
      </c>
      <c r="Q52" s="5" t="str">
        <f t="shared" si="3"/>
        <v>obserwuj</v>
      </c>
      <c r="U52" t="str">
        <v>BOGDANKA</v>
      </c>
      <c r="V52" t="str">
        <v>WARIMPEX</v>
      </c>
    </row>
    <row r="53" spans="1:22" x14ac:dyDescent="0.25">
      <c r="A53" s="4">
        <v>42025</v>
      </c>
      <c r="B53" s="5" t="s">
        <v>109</v>
      </c>
      <c r="C53" s="5" t="s">
        <v>110</v>
      </c>
      <c r="D53" s="5">
        <v>304.5</v>
      </c>
      <c r="E53" s="5">
        <v>9298</v>
      </c>
      <c r="F53" s="5">
        <v>2845390</v>
      </c>
      <c r="G53" s="5">
        <v>1075000</v>
      </c>
      <c r="H53" s="5">
        <f t="shared" si="0"/>
        <v>306.02172510217252</v>
      </c>
      <c r="I53" s="5">
        <v>0</v>
      </c>
      <c r="J53" s="5">
        <f t="shared" si="1"/>
        <v>1</v>
      </c>
      <c r="K53" s="5">
        <f t="shared" si="2"/>
        <v>327337500</v>
      </c>
      <c r="N53" s="19" t="str">
        <v>BBIDEV</v>
      </c>
      <c r="O53" s="19" cm="1">
        <f t="array" ref="O53">MAX(_xlfn._xlws.FILTER($D$472:$D$941,$B$472:$B$941=N53))-MAX(_xlfn._xlws.FILTER($D$2:$D$471,$B$2:$B$471=N53))</f>
        <v>0</v>
      </c>
      <c r="P53" s="19" cm="1">
        <f t="array" ref="P53">MAX(_xlfn._xlws.FILTER($D$942:$D$1411,$B$942:$B$1411=N53))-MAX(_xlfn._xlws.FILTER($D$472:$D$941,$B$472:$B$941=N53))</f>
        <v>-1.9999999999999796E-2</v>
      </c>
      <c r="Q53" s="5" t="str">
        <f t="shared" si="3"/>
        <v>obserwuj</v>
      </c>
      <c r="U53" t="str">
        <v>BORYSZEW</v>
      </c>
      <c r="V53" t="str">
        <v>WESTAISIC</v>
      </c>
    </row>
    <row r="54" spans="1:22" x14ac:dyDescent="0.25">
      <c r="A54" s="4">
        <v>42025</v>
      </c>
      <c r="B54" s="5" t="s">
        <v>111</v>
      </c>
      <c r="C54" s="5" t="s">
        <v>112</v>
      </c>
      <c r="D54" s="5">
        <v>3.79</v>
      </c>
      <c r="E54" s="5">
        <v>5130</v>
      </c>
      <c r="F54" s="5">
        <v>19440</v>
      </c>
      <c r="G54" s="5">
        <v>0</v>
      </c>
      <c r="H54" s="5">
        <f t="shared" si="0"/>
        <v>3.7894736842105261</v>
      </c>
      <c r="I54" s="5">
        <v>0</v>
      </c>
      <c r="J54" s="5">
        <f t="shared" si="1"/>
        <v>1</v>
      </c>
      <c r="K54" s="5">
        <f t="shared" si="2"/>
        <v>0</v>
      </c>
      <c r="N54" s="19" t="str">
        <v>BEDZIN</v>
      </c>
      <c r="O54" s="19" cm="1">
        <f t="array" ref="O54">MAX(_xlfn._xlws.FILTER($D$472:$D$941,$B$472:$B$941=N54))-MAX(_xlfn._xlws.FILTER($D$2:$D$471,$B$2:$B$471=N54))</f>
        <v>0.69999999999999929</v>
      </c>
      <c r="P54" s="19" cm="1">
        <f t="array" ref="P54">MAX(_xlfn._xlws.FILTER($D$942:$D$1411,$B$942:$B$1411=N54))-MAX(_xlfn._xlws.FILTER($D$472:$D$941,$B$472:$B$941=N54))</f>
        <v>0</v>
      </c>
      <c r="Q54" s="5" t="str">
        <f t="shared" si="3"/>
        <v>obserwuj</v>
      </c>
      <c r="U54" t="str">
        <v>BOS</v>
      </c>
    </row>
    <row r="55" spans="1:22" x14ac:dyDescent="0.25">
      <c r="A55" s="4">
        <v>42025</v>
      </c>
      <c r="B55" s="5" t="s">
        <v>113</v>
      </c>
      <c r="C55" s="5" t="s">
        <v>114</v>
      </c>
      <c r="D55" s="5">
        <v>27.9</v>
      </c>
      <c r="E55" s="5">
        <v>0</v>
      </c>
      <c r="F55" s="5">
        <v>0</v>
      </c>
      <c r="G55" s="5">
        <v>0</v>
      </c>
      <c r="H55" s="5">
        <f t="shared" si="0"/>
        <v>27.9</v>
      </c>
      <c r="I55" s="5">
        <v>0</v>
      </c>
      <c r="J55" s="5">
        <f t="shared" si="1"/>
        <v>1</v>
      </c>
      <c r="K55" s="5">
        <f t="shared" si="2"/>
        <v>0</v>
      </c>
      <c r="N55" s="19" t="str">
        <v>BENEFIT</v>
      </c>
      <c r="O55" s="19" cm="1">
        <f t="array" ref="O55">MAX(_xlfn._xlws.FILTER($D$472:$D$941,$B$472:$B$941=N55))-MAX(_xlfn._xlws.FILTER($D$2:$D$471,$B$2:$B$471=N55))</f>
        <v>1.5500000000000114</v>
      </c>
      <c r="P55" s="19" cm="1">
        <f t="array" ref="P55">MAX(_xlfn._xlws.FILTER($D$942:$D$1411,$B$942:$B$1411=N55))-MAX(_xlfn._xlws.FILTER($D$472:$D$941,$B$472:$B$941=N55))</f>
        <v>2.3999999999999773</v>
      </c>
      <c r="Q55" s="5" t="str">
        <f t="shared" si="3"/>
        <v>kup</v>
      </c>
      <c r="U55" t="str">
        <v>BOWIM</v>
      </c>
    </row>
    <row r="56" spans="1:22" x14ac:dyDescent="0.25">
      <c r="A56" s="4">
        <v>42025</v>
      </c>
      <c r="B56" s="5" t="s">
        <v>115</v>
      </c>
      <c r="C56" s="5" t="s">
        <v>116</v>
      </c>
      <c r="D56" s="5">
        <v>11</v>
      </c>
      <c r="E56" s="5">
        <v>194</v>
      </c>
      <c r="F56" s="5">
        <v>2110</v>
      </c>
      <c r="G56" s="5">
        <v>911000</v>
      </c>
      <c r="H56" s="5">
        <f t="shared" si="0"/>
        <v>10.876288659793815</v>
      </c>
      <c r="I56" s="5">
        <v>0</v>
      </c>
      <c r="J56" s="5">
        <f t="shared" si="1"/>
        <v>1</v>
      </c>
      <c r="K56" s="5">
        <f t="shared" si="2"/>
        <v>10021000</v>
      </c>
      <c r="N56" s="19" t="str">
        <v>BERLING</v>
      </c>
      <c r="O56" s="19" cm="1">
        <f t="array" ref="O56">MAX(_xlfn._xlws.FILTER($D$472:$D$941,$B$472:$B$941=N56))-MAX(_xlfn._xlws.FILTER($D$2:$D$471,$B$2:$B$471=N56))</f>
        <v>-2.0000000000000018E-2</v>
      </c>
      <c r="P56" s="19" cm="1">
        <f t="array" ref="P56">MAX(_xlfn._xlws.FILTER($D$942:$D$1411,$B$942:$B$1411=N56))-MAX(_xlfn._xlws.FILTER($D$472:$D$941,$B$472:$B$941=N56))</f>
        <v>2.0000000000000018E-2</v>
      </c>
      <c r="Q56" s="5" t="str">
        <f t="shared" si="3"/>
        <v>obserwuj</v>
      </c>
      <c r="U56" t="str">
        <v>BRIJU</v>
      </c>
    </row>
    <row r="57" spans="1:22" x14ac:dyDescent="0.25">
      <c r="A57" s="4">
        <v>42025</v>
      </c>
      <c r="B57" s="5" t="s">
        <v>117</v>
      </c>
      <c r="C57" s="5" t="s">
        <v>118</v>
      </c>
      <c r="D57" s="5">
        <v>79.95</v>
      </c>
      <c r="E57" s="5">
        <v>0</v>
      </c>
      <c r="F57" s="5">
        <v>0</v>
      </c>
      <c r="G57" s="5">
        <v>0</v>
      </c>
      <c r="H57" s="5">
        <f t="shared" si="0"/>
        <v>79.95</v>
      </c>
      <c r="I57" s="5">
        <v>0</v>
      </c>
      <c r="J57" s="5">
        <f t="shared" si="1"/>
        <v>1</v>
      </c>
      <c r="K57" s="5">
        <f t="shared" si="2"/>
        <v>0</v>
      </c>
      <c r="N57" s="19" t="str">
        <v>BEST</v>
      </c>
      <c r="O57" s="19" cm="1">
        <f t="array" ref="O57">MAX(_xlfn._xlws.FILTER($D$472:$D$941,$B$472:$B$941=N57))-MAX(_xlfn._xlws.FILTER($D$2:$D$471,$B$2:$B$471=N57))</f>
        <v>0</v>
      </c>
      <c r="P57" s="19" cm="1">
        <f t="array" ref="P57">MAX(_xlfn._xlws.FILTER($D$942:$D$1411,$B$942:$B$1411=N57))-MAX(_xlfn._xlws.FILTER($D$472:$D$941,$B$472:$B$941=N57))</f>
        <v>0</v>
      </c>
      <c r="Q57" s="5" t="str">
        <f t="shared" si="3"/>
        <v>obserwuj</v>
      </c>
      <c r="U57" t="str">
        <v>BSCDRUK</v>
      </c>
    </row>
    <row r="58" spans="1:22" x14ac:dyDescent="0.25">
      <c r="A58" s="4">
        <v>42025</v>
      </c>
      <c r="B58" s="5" t="s">
        <v>119</v>
      </c>
      <c r="C58" s="5" t="s">
        <v>120</v>
      </c>
      <c r="D58" s="5">
        <v>4</v>
      </c>
      <c r="E58" s="5">
        <v>54134</v>
      </c>
      <c r="F58" s="5">
        <v>215930</v>
      </c>
      <c r="G58" s="5">
        <v>67191000</v>
      </c>
      <c r="H58" s="5">
        <f t="shared" si="0"/>
        <v>3.9888055565818155</v>
      </c>
      <c r="I58" s="5">
        <v>0</v>
      </c>
      <c r="J58" s="5">
        <f t="shared" si="1"/>
        <v>1</v>
      </c>
      <c r="K58" s="5">
        <f t="shared" si="2"/>
        <v>268764000</v>
      </c>
      <c r="N58" s="19" t="str">
        <v>BETACOM</v>
      </c>
      <c r="O58" s="19" cm="1">
        <f t="array" ref="O58">MAX(_xlfn._xlws.FILTER($D$472:$D$941,$B$472:$B$941=N58))-MAX(_xlfn._xlws.FILTER($D$2:$D$471,$B$2:$B$471=N58))</f>
        <v>1.9999999999999574E-2</v>
      </c>
      <c r="P58" s="19" cm="1">
        <f t="array" ref="P58">MAX(_xlfn._xlws.FILTER($D$942:$D$1411,$B$942:$B$1411=N58))-MAX(_xlfn._xlws.FILTER($D$472:$D$941,$B$472:$B$941=N58))</f>
        <v>-1.9999999999999574E-2</v>
      </c>
      <c r="Q58" s="5" t="str">
        <f t="shared" si="3"/>
        <v>obserwuj</v>
      </c>
      <c r="U58" t="str">
        <v>BUDIMEX</v>
      </c>
    </row>
    <row r="59" spans="1:22" x14ac:dyDescent="0.25">
      <c r="A59" s="4">
        <v>42025</v>
      </c>
      <c r="B59" s="5" t="s">
        <v>121</v>
      </c>
      <c r="C59" s="5" t="s">
        <v>122</v>
      </c>
      <c r="D59" s="5">
        <v>3.49</v>
      </c>
      <c r="E59" s="5">
        <v>2513</v>
      </c>
      <c r="F59" s="5">
        <v>8770</v>
      </c>
      <c r="G59" s="5">
        <v>1797000</v>
      </c>
      <c r="H59" s="5">
        <f t="shared" si="0"/>
        <v>3.4898527656187825</v>
      </c>
      <c r="I59" s="5">
        <v>0</v>
      </c>
      <c r="J59" s="5">
        <f t="shared" si="1"/>
        <v>1</v>
      </c>
      <c r="K59" s="5">
        <f t="shared" si="2"/>
        <v>6271530</v>
      </c>
      <c r="N59" s="19" t="str">
        <v>BGZ</v>
      </c>
      <c r="O59" s="19" cm="1">
        <f t="array" ref="O59">MAX(_xlfn._xlws.FILTER($D$472:$D$941,$B$472:$B$941=N59))-MAX(_xlfn._xlws.FILTER($D$2:$D$471,$B$2:$B$471=N59))</f>
        <v>0</v>
      </c>
      <c r="P59" s="19" cm="1">
        <f t="array" ref="P59">MAX(_xlfn._xlws.FILTER($D$942:$D$1411,$B$942:$B$1411=N59))-MAX(_xlfn._xlws.FILTER($D$472:$D$941,$B$472:$B$941=N59))</f>
        <v>0</v>
      </c>
      <c r="Q59" s="5" t="str">
        <f t="shared" si="3"/>
        <v>obserwuj</v>
      </c>
      <c r="U59" t="str">
        <v>BUDOPOL</v>
      </c>
    </row>
    <row r="60" spans="1:22" x14ac:dyDescent="0.25">
      <c r="A60" s="4">
        <v>42025</v>
      </c>
      <c r="B60" s="5" t="s">
        <v>123</v>
      </c>
      <c r="C60" s="5" t="s">
        <v>124</v>
      </c>
      <c r="D60" s="5">
        <v>1.2</v>
      </c>
      <c r="E60" s="5">
        <v>15438</v>
      </c>
      <c r="F60" s="5">
        <v>18910</v>
      </c>
      <c r="G60" s="5">
        <v>57095000</v>
      </c>
      <c r="H60" s="5">
        <f t="shared" si="0"/>
        <v>1.2248995983935742</v>
      </c>
      <c r="I60" s="5">
        <v>0</v>
      </c>
      <c r="J60" s="5">
        <f t="shared" si="1"/>
        <v>1</v>
      </c>
      <c r="K60" s="5">
        <f t="shared" si="2"/>
        <v>68514000</v>
      </c>
      <c r="N60" s="19" t="str">
        <v>BIOTON</v>
      </c>
      <c r="O60" s="19" cm="1">
        <f t="array" ref="O60">MAX(_xlfn._xlws.FILTER($D$472:$D$941,$B$472:$B$941=N60))-MAX(_xlfn._xlws.FILTER($D$2:$D$471,$B$2:$B$471=N60))</f>
        <v>0</v>
      </c>
      <c r="P60" s="19" cm="1">
        <f t="array" ref="P60">MAX(_xlfn._xlws.FILTER($D$942:$D$1411,$B$942:$B$1411=N60))-MAX(_xlfn._xlws.FILTER($D$472:$D$941,$B$472:$B$941=N60))</f>
        <v>7.0000000000000284E-2</v>
      </c>
      <c r="Q60" s="5" t="str">
        <f t="shared" si="3"/>
        <v>obserwuj</v>
      </c>
      <c r="U60" t="str">
        <v>BUMECH</v>
      </c>
    </row>
    <row r="61" spans="1:22" x14ac:dyDescent="0.25">
      <c r="A61" s="4">
        <v>42025</v>
      </c>
      <c r="B61" s="5" t="s">
        <v>125</v>
      </c>
      <c r="C61" s="5" t="s">
        <v>126</v>
      </c>
      <c r="D61" s="5">
        <v>2.81</v>
      </c>
      <c r="E61" s="5">
        <v>58</v>
      </c>
      <c r="F61" s="5">
        <v>160</v>
      </c>
      <c r="G61" s="5">
        <v>2181000</v>
      </c>
      <c r="H61" s="5">
        <f t="shared" si="0"/>
        <v>2.7586206896551726</v>
      </c>
      <c r="I61" s="5">
        <v>0</v>
      </c>
      <c r="J61" s="5">
        <f t="shared" si="1"/>
        <v>0</v>
      </c>
      <c r="K61" s="5">
        <f t="shared" si="2"/>
        <v>6128610</v>
      </c>
      <c r="N61" s="19" t="str">
        <v>BIPROMET</v>
      </c>
      <c r="O61" s="19" cm="1">
        <f t="array" ref="O61">MAX(_xlfn._xlws.FILTER($D$472:$D$941,$B$472:$B$941=N61))-MAX(_xlfn._xlws.FILTER($D$2:$D$471,$B$2:$B$471=N61))</f>
        <v>0</v>
      </c>
      <c r="P61" s="19" cm="1">
        <f t="array" ref="P61">MAX(_xlfn._xlws.FILTER($D$942:$D$1411,$B$942:$B$1411=N61))-MAX(_xlfn._xlws.FILTER($D$472:$D$941,$B$472:$B$941=N61))</f>
        <v>9.9999999999997868E-3</v>
      </c>
      <c r="Q61" s="5" t="str">
        <f t="shared" si="3"/>
        <v>obserwuj</v>
      </c>
      <c r="U61" t="str">
        <v>BYTOM</v>
      </c>
    </row>
    <row r="62" spans="1:22" x14ac:dyDescent="0.25">
      <c r="A62" s="4">
        <v>42025</v>
      </c>
      <c r="B62" s="5" t="s">
        <v>127</v>
      </c>
      <c r="C62" s="5" t="s">
        <v>128</v>
      </c>
      <c r="D62" s="5">
        <v>61</v>
      </c>
      <c r="E62" s="5">
        <v>971</v>
      </c>
      <c r="F62" s="5">
        <v>59230</v>
      </c>
      <c r="G62" s="5">
        <v>4735000</v>
      </c>
      <c r="H62" s="5">
        <f t="shared" si="0"/>
        <v>60.998970133882594</v>
      </c>
      <c r="I62" s="5">
        <v>0</v>
      </c>
      <c r="J62" s="5">
        <f t="shared" si="1"/>
        <v>1</v>
      </c>
      <c r="K62" s="5">
        <f t="shared" si="2"/>
        <v>288835000</v>
      </c>
      <c r="N62" s="19" t="str">
        <v>BLACKLION</v>
      </c>
      <c r="O62" s="19" cm="1">
        <f t="array" ref="O62">MAX(_xlfn._xlws.FILTER($D$472:$D$941,$B$472:$B$941=N62))-MAX(_xlfn._xlws.FILTER($D$2:$D$471,$B$2:$B$471=N62))</f>
        <v>4.0000000000000036E-2</v>
      </c>
      <c r="P62" s="19" cm="1">
        <f t="array" ref="P62">MAX(_xlfn._xlws.FILTER($D$942:$D$1411,$B$942:$B$1411=N62))-MAX(_xlfn._xlws.FILTER($D$472:$D$941,$B$472:$B$941=N62))</f>
        <v>0</v>
      </c>
      <c r="Q62" s="5" t="str">
        <f t="shared" si="3"/>
        <v>obserwuj</v>
      </c>
      <c r="U62" t="str">
        <v>BZWBK</v>
      </c>
    </row>
    <row r="63" spans="1:22" x14ac:dyDescent="0.25">
      <c r="A63" s="4">
        <v>42025</v>
      </c>
      <c r="B63" s="5" t="s">
        <v>129</v>
      </c>
      <c r="C63" s="5" t="s">
        <v>130</v>
      </c>
      <c r="D63" s="5">
        <v>99.4</v>
      </c>
      <c r="E63" s="5">
        <v>33494</v>
      </c>
      <c r="F63" s="5">
        <v>3312920</v>
      </c>
      <c r="G63" s="5">
        <v>34013000</v>
      </c>
      <c r="H63" s="5">
        <f t="shared" si="0"/>
        <v>98.910849704424677</v>
      </c>
      <c r="I63" s="5">
        <v>0</v>
      </c>
      <c r="J63" s="5">
        <f t="shared" si="1"/>
        <v>1</v>
      </c>
      <c r="K63" s="5">
        <f t="shared" si="2"/>
        <v>3380892200</v>
      </c>
      <c r="N63" s="19" t="str">
        <v>BMPAG</v>
      </c>
      <c r="O63" s="19" cm="1">
        <f t="array" ref="O63">MAX(_xlfn._xlws.FILTER($D$472:$D$941,$B$472:$B$941=N63))-MAX(_xlfn._xlws.FILTER($D$2:$D$471,$B$2:$B$471=N63))</f>
        <v>-0.16000000000000014</v>
      </c>
      <c r="P63" s="19" cm="1">
        <f t="array" ref="P63">MAX(_xlfn._xlws.FILTER($D$942:$D$1411,$B$942:$B$1411=N63))-MAX(_xlfn._xlws.FILTER($D$472:$D$941,$B$472:$B$941=N63))</f>
        <v>1.0000000000000231E-2</v>
      </c>
      <c r="Q63" s="5" t="str">
        <f t="shared" si="3"/>
        <v>obserwuj</v>
      </c>
      <c r="U63" t="str">
        <v>CALATRAVA</v>
      </c>
    </row>
    <row r="64" spans="1:22" x14ac:dyDescent="0.25">
      <c r="A64" s="4">
        <v>42025</v>
      </c>
      <c r="B64" s="5" t="s">
        <v>131</v>
      </c>
      <c r="C64" s="5" t="s">
        <v>132</v>
      </c>
      <c r="D64" s="5">
        <v>5.46</v>
      </c>
      <c r="E64" s="5">
        <v>266996</v>
      </c>
      <c r="F64" s="5">
        <v>1465440</v>
      </c>
      <c r="G64" s="5">
        <v>95414000</v>
      </c>
      <c r="H64" s="5">
        <f t="shared" si="0"/>
        <v>5.4886215523828072</v>
      </c>
      <c r="I64" s="5">
        <v>0</v>
      </c>
      <c r="J64" s="5">
        <f t="shared" si="1"/>
        <v>1</v>
      </c>
      <c r="K64" s="5">
        <f t="shared" si="2"/>
        <v>520960440</v>
      </c>
      <c r="N64" s="19" t="str">
        <v>BNPPL</v>
      </c>
      <c r="O64" s="19" cm="1">
        <f t="array" ref="O64">MAX(_xlfn._xlws.FILTER($D$472:$D$941,$B$472:$B$941=N64))-MAX(_xlfn._xlws.FILTER($D$2:$D$471,$B$2:$B$471=N64))</f>
        <v>0.5</v>
      </c>
      <c r="P64" s="19" cm="1">
        <f t="array" ref="P64">MAX(_xlfn._xlws.FILTER($D$942:$D$1411,$B$942:$B$1411=N64))-MAX(_xlfn._xlws.FILTER($D$472:$D$941,$B$472:$B$941=N64))</f>
        <v>0.10000000000000142</v>
      </c>
      <c r="Q64" s="5" t="str">
        <f t="shared" si="3"/>
        <v>obserwuj</v>
      </c>
      <c r="U64" t="str">
        <v>CAMMEDIA</v>
      </c>
    </row>
    <row r="65" spans="1:21" x14ac:dyDescent="0.25">
      <c r="A65" s="4">
        <v>42025</v>
      </c>
      <c r="B65" s="5" t="s">
        <v>133</v>
      </c>
      <c r="C65" s="5" t="s">
        <v>134</v>
      </c>
      <c r="D65" s="5">
        <v>36.64</v>
      </c>
      <c r="E65" s="5">
        <v>5286</v>
      </c>
      <c r="F65" s="5">
        <v>190220</v>
      </c>
      <c r="G65" s="5">
        <v>9289000</v>
      </c>
      <c r="H65" s="5">
        <f t="shared" si="0"/>
        <v>35.985622398789253</v>
      </c>
      <c r="I65" s="5">
        <v>0</v>
      </c>
      <c r="J65" s="5">
        <f t="shared" si="1"/>
        <v>1</v>
      </c>
      <c r="K65" s="5">
        <f t="shared" si="2"/>
        <v>340348960</v>
      </c>
      <c r="N65" s="19" t="str">
        <v>BOGDANKA</v>
      </c>
      <c r="O65" s="19" cm="1">
        <f t="array" ref="O65">MAX(_xlfn._xlws.FILTER($D$472:$D$941,$B$472:$B$941=N65))-MAX(_xlfn._xlws.FILTER($D$2:$D$471,$B$2:$B$471=N65))</f>
        <v>-0.70000000000000284</v>
      </c>
      <c r="P65" s="19" cm="1">
        <f t="array" ref="P65">MAX(_xlfn._xlws.FILTER($D$942:$D$1411,$B$942:$B$1411=N65))-MAX(_xlfn._xlws.FILTER($D$472:$D$941,$B$472:$B$941=N65))</f>
        <v>0.29999999999999716</v>
      </c>
      <c r="Q65" s="5" t="str">
        <f t="shared" si="3"/>
        <v>obserwuj</v>
      </c>
      <c r="U65" t="str">
        <v>CAPITAL</v>
      </c>
    </row>
    <row r="66" spans="1:21" x14ac:dyDescent="0.25">
      <c r="A66" s="4">
        <v>42025</v>
      </c>
      <c r="B66" s="5" t="s">
        <v>135</v>
      </c>
      <c r="C66" s="5" t="s">
        <v>136</v>
      </c>
      <c r="D66" s="5">
        <v>1.52</v>
      </c>
      <c r="E66" s="5">
        <v>0</v>
      </c>
      <c r="F66" s="5">
        <v>0</v>
      </c>
      <c r="G66" s="5">
        <v>5226000</v>
      </c>
      <c r="H66" s="5">
        <f t="shared" si="0"/>
        <v>1.52</v>
      </c>
      <c r="I66" s="5">
        <v>0</v>
      </c>
      <c r="J66" s="5">
        <f t="shared" si="1"/>
        <v>1</v>
      </c>
      <c r="K66" s="5">
        <f t="shared" si="2"/>
        <v>7943520</v>
      </c>
      <c r="N66" s="19" t="str">
        <v>BORYSZEW</v>
      </c>
      <c r="O66" s="19" cm="1">
        <f t="array" ref="O66">MAX(_xlfn._xlws.FILTER($D$472:$D$941,$B$472:$B$941=N66))-MAX(_xlfn._xlws.FILTER($D$2:$D$471,$B$2:$B$471=N66))</f>
        <v>-9.9999999999999645E-2</v>
      </c>
      <c r="P66" s="19" cm="1">
        <f t="array" ref="P66">MAX(_xlfn._xlws.FILTER($D$942:$D$1411,$B$942:$B$1411=N66))-MAX(_xlfn._xlws.FILTER($D$472:$D$941,$B$472:$B$941=N66))</f>
        <v>8.9999999999999858E-2</v>
      </c>
      <c r="Q66" s="5" t="str">
        <f t="shared" si="3"/>
        <v>obserwuj</v>
      </c>
      <c r="U66" t="str">
        <v>CASHFLOW</v>
      </c>
    </row>
    <row r="67" spans="1:21" x14ac:dyDescent="0.25">
      <c r="A67" s="4">
        <v>42025</v>
      </c>
      <c r="B67" s="5" t="s">
        <v>137</v>
      </c>
      <c r="C67" s="5" t="s">
        <v>138</v>
      </c>
      <c r="D67" s="5">
        <v>15.25</v>
      </c>
      <c r="E67" s="5">
        <v>78</v>
      </c>
      <c r="F67" s="5">
        <v>1200</v>
      </c>
      <c r="G67" s="5">
        <v>978000</v>
      </c>
      <c r="H67" s="5">
        <f t="shared" ref="H67:H130" si="5">IF(E67=0,D67,F67/E67)</f>
        <v>15.384615384615385</v>
      </c>
      <c r="I67" s="5">
        <v>0</v>
      </c>
      <c r="J67" s="5">
        <f t="shared" ref="J67:J130" si="6">IF(LEFT(C67,2)="PL",1,0)</f>
        <v>1</v>
      </c>
      <c r="K67" s="5">
        <f t="shared" ref="K67:K130" si="7">G67*D67</f>
        <v>14914500</v>
      </c>
      <c r="N67" s="19" t="str">
        <v>BOS</v>
      </c>
      <c r="O67" s="19" cm="1">
        <f t="array" ref="O67">MAX(_xlfn._xlws.FILTER($D$472:$D$941,$B$472:$B$941=N67))-MAX(_xlfn._xlws.FILTER($D$2:$D$471,$B$2:$B$471=N67))</f>
        <v>-1.0399999999999991</v>
      </c>
      <c r="P67" s="19" cm="1">
        <f t="array" ref="P67">MAX(_xlfn._xlws.FILTER($D$942:$D$1411,$B$942:$B$1411=N67))-MAX(_xlfn._xlws.FILTER($D$472:$D$941,$B$472:$B$941=N67))</f>
        <v>0</v>
      </c>
      <c r="Q67" s="5" t="str">
        <f t="shared" si="3"/>
        <v>obserwuj</v>
      </c>
      <c r="U67" t="str">
        <v>CCC</v>
      </c>
    </row>
    <row r="68" spans="1:21" x14ac:dyDescent="0.25">
      <c r="A68" s="4">
        <v>42025</v>
      </c>
      <c r="B68" s="5" t="s">
        <v>139</v>
      </c>
      <c r="C68" s="5" t="s">
        <v>140</v>
      </c>
      <c r="D68" s="5">
        <v>25.7</v>
      </c>
      <c r="E68" s="5">
        <v>105</v>
      </c>
      <c r="F68" s="5">
        <v>2700</v>
      </c>
      <c r="G68" s="5">
        <v>2468000</v>
      </c>
      <c r="H68" s="5">
        <f t="shared" si="5"/>
        <v>25.714285714285715</v>
      </c>
      <c r="I68" s="5">
        <v>0</v>
      </c>
      <c r="J68" s="5">
        <f t="shared" si="6"/>
        <v>1</v>
      </c>
      <c r="K68" s="5">
        <f t="shared" si="7"/>
        <v>63427600</v>
      </c>
      <c r="N68" s="19" t="str">
        <v>BOWIM</v>
      </c>
      <c r="O68" s="19" cm="1">
        <f t="array" ref="O68">MAX(_xlfn._xlws.FILTER($D$472:$D$941,$B$472:$B$941=N68))-MAX(_xlfn._xlws.FILTER($D$2:$D$471,$B$2:$B$471=N68))</f>
        <v>0</v>
      </c>
      <c r="P68" s="19" cm="1">
        <f t="array" ref="P68">MAX(_xlfn._xlws.FILTER($D$942:$D$1411,$B$942:$B$1411=N68))-MAX(_xlfn._xlws.FILTER($D$472:$D$941,$B$472:$B$941=N68))</f>
        <v>-2.0000000000000018E-2</v>
      </c>
      <c r="Q68" s="5" t="str">
        <f t="shared" si="3"/>
        <v>obserwuj</v>
      </c>
      <c r="U68" t="str">
        <v>CCENERGY</v>
      </c>
    </row>
    <row r="69" spans="1:21" x14ac:dyDescent="0.25">
      <c r="A69" s="4">
        <v>42025</v>
      </c>
      <c r="B69" s="5" t="s">
        <v>141</v>
      </c>
      <c r="C69" s="5" t="s">
        <v>142</v>
      </c>
      <c r="D69" s="5">
        <v>151.69999999999999</v>
      </c>
      <c r="E69" s="5">
        <v>2907</v>
      </c>
      <c r="F69" s="5">
        <v>438180</v>
      </c>
      <c r="G69" s="5">
        <v>10451000</v>
      </c>
      <c r="H69" s="5">
        <f t="shared" si="5"/>
        <v>150.73271413828689</v>
      </c>
      <c r="I69" s="5">
        <v>0</v>
      </c>
      <c r="J69" s="5">
        <f t="shared" si="6"/>
        <v>1</v>
      </c>
      <c r="K69" s="5">
        <f t="shared" si="7"/>
        <v>1585416700</v>
      </c>
      <c r="N69" s="19" t="str">
        <v>BRIJU</v>
      </c>
      <c r="O69" s="19" cm="1">
        <f t="array" ref="O69">MAX(_xlfn._xlws.FILTER($D$472:$D$941,$B$472:$B$941=N69))-MAX(_xlfn._xlws.FILTER($D$2:$D$471,$B$2:$B$471=N69))</f>
        <v>0.65000000000000036</v>
      </c>
      <c r="P69" s="19" cm="1">
        <f t="array" ref="P69">MAX(_xlfn._xlws.FILTER($D$942:$D$1411,$B$942:$B$1411=N69))-MAX(_xlfn._xlws.FILTER($D$472:$D$941,$B$472:$B$941=N69))</f>
        <v>0.99999999999999822</v>
      </c>
      <c r="Q69" s="5" t="str">
        <f t="shared" ref="Q69:Q132" si="8">IF(AND(O69&gt;0,P69&gt;O69),"kup",IF(AND(O69&lt;0,P69&lt;O69),"sprzedaj","obserwuj"))</f>
        <v>kup</v>
      </c>
      <c r="U69" t="str">
        <v>CDPROJEKT</v>
      </c>
    </row>
    <row r="70" spans="1:21" x14ac:dyDescent="0.25">
      <c r="A70" s="4">
        <v>42025</v>
      </c>
      <c r="B70" s="5" t="s">
        <v>143</v>
      </c>
      <c r="C70" s="5" t="s">
        <v>144</v>
      </c>
      <c r="D70" s="5">
        <v>0.05</v>
      </c>
      <c r="E70" s="5">
        <v>40768</v>
      </c>
      <c r="F70" s="5">
        <v>2120</v>
      </c>
      <c r="G70" s="5">
        <v>0</v>
      </c>
      <c r="H70" s="5">
        <f t="shared" si="5"/>
        <v>5.2001569858712716E-2</v>
      </c>
      <c r="I70" s="5">
        <v>0</v>
      </c>
      <c r="J70" s="5">
        <f t="shared" si="6"/>
        <v>1</v>
      </c>
      <c r="K70" s="5">
        <f t="shared" si="7"/>
        <v>0</v>
      </c>
      <c r="N70" s="19" t="str">
        <v>BSCDRUK</v>
      </c>
      <c r="O70" s="19" cm="1">
        <f t="array" ref="O70">MAX(_xlfn._xlws.FILTER($D$472:$D$941,$B$472:$B$941=N70))-MAX(_xlfn._xlws.FILTER($D$2:$D$471,$B$2:$B$471=N70))</f>
        <v>2</v>
      </c>
      <c r="P70" s="19" cm="1">
        <f t="array" ref="P70">MAX(_xlfn._xlws.FILTER($D$942:$D$1411,$B$942:$B$1411=N70))-MAX(_xlfn._xlws.FILTER($D$472:$D$941,$B$472:$B$941=N70))</f>
        <v>0</v>
      </c>
      <c r="Q70" s="5" t="str">
        <f t="shared" si="8"/>
        <v>obserwuj</v>
      </c>
      <c r="U70" t="str">
        <v>CDRL</v>
      </c>
    </row>
    <row r="71" spans="1:21" x14ac:dyDescent="0.25">
      <c r="A71" s="4">
        <v>42025</v>
      </c>
      <c r="B71" s="5" t="s">
        <v>145</v>
      </c>
      <c r="C71" s="5" t="s">
        <v>146</v>
      </c>
      <c r="D71" s="5">
        <v>1.24</v>
      </c>
      <c r="E71" s="5">
        <v>1916752</v>
      </c>
      <c r="F71" s="5">
        <v>1983870</v>
      </c>
      <c r="G71" s="5">
        <v>6078000</v>
      </c>
      <c r="H71" s="5">
        <f t="shared" si="5"/>
        <v>1.0350165279597987</v>
      </c>
      <c r="I71" s="5">
        <v>0</v>
      </c>
      <c r="J71" s="5">
        <f t="shared" si="6"/>
        <v>1</v>
      </c>
      <c r="K71" s="5">
        <f t="shared" si="7"/>
        <v>7536720</v>
      </c>
      <c r="N71" s="19" t="str">
        <v>BUDIMEX</v>
      </c>
      <c r="O71" s="19" cm="1">
        <f t="array" ref="O71">MAX(_xlfn._xlws.FILTER($D$472:$D$941,$B$472:$B$941=N71))-MAX(_xlfn._xlws.FILTER($D$2:$D$471,$B$2:$B$471=N71))</f>
        <v>-1.6999999999999886</v>
      </c>
      <c r="P71" s="19" cm="1">
        <f t="array" ref="P71">MAX(_xlfn._xlws.FILTER($D$942:$D$1411,$B$942:$B$1411=N71))-MAX(_xlfn._xlws.FILTER($D$472:$D$941,$B$472:$B$941=N71))</f>
        <v>3.25</v>
      </c>
      <c r="Q71" s="5" t="str">
        <f t="shared" si="8"/>
        <v>obserwuj</v>
      </c>
      <c r="U71" t="str">
        <v>CELTIC</v>
      </c>
    </row>
    <row r="72" spans="1:21" x14ac:dyDescent="0.25">
      <c r="A72" s="4">
        <v>42025</v>
      </c>
      <c r="B72" s="5" t="s">
        <v>147</v>
      </c>
      <c r="C72" s="5" t="s">
        <v>148</v>
      </c>
      <c r="D72" s="5">
        <v>73.36</v>
      </c>
      <c r="E72" s="5">
        <v>0</v>
      </c>
      <c r="F72" s="5">
        <v>0</v>
      </c>
      <c r="G72" s="5">
        <v>6034000</v>
      </c>
      <c r="H72" s="5">
        <f t="shared" si="5"/>
        <v>73.36</v>
      </c>
      <c r="I72" s="5">
        <v>0</v>
      </c>
      <c r="J72" s="5">
        <f t="shared" si="6"/>
        <v>0</v>
      </c>
      <c r="K72" s="5">
        <f t="shared" si="7"/>
        <v>442654240</v>
      </c>
      <c r="N72" s="19" t="str">
        <v>BUDOPOL</v>
      </c>
      <c r="O72" s="19" cm="1">
        <f t="array" ref="O72">MAX(_xlfn._xlws.FILTER($D$472:$D$941,$B$472:$B$941=N72))-MAX(_xlfn._xlws.FILTER($D$2:$D$471,$B$2:$B$471=N72))</f>
        <v>9.999999999999995E-3</v>
      </c>
      <c r="P72" s="19" cm="1">
        <f t="array" ref="P72">MAX(_xlfn._xlws.FILTER($D$942:$D$1411,$B$942:$B$1411=N72))-MAX(_xlfn._xlws.FILTER($D$472:$D$941,$B$472:$B$941=N72))</f>
        <v>0</v>
      </c>
      <c r="Q72" s="5" t="str">
        <f t="shared" si="8"/>
        <v>obserwuj</v>
      </c>
      <c r="U72" t="str">
        <v>CHEMOS</v>
      </c>
    </row>
    <row r="73" spans="1:21" x14ac:dyDescent="0.25">
      <c r="A73" s="4">
        <v>42025</v>
      </c>
      <c r="B73" s="5" t="s">
        <v>149</v>
      </c>
      <c r="C73" s="5" t="s">
        <v>150</v>
      </c>
      <c r="D73" s="5">
        <v>1.69</v>
      </c>
      <c r="E73" s="5">
        <v>470179</v>
      </c>
      <c r="F73" s="5">
        <v>808200</v>
      </c>
      <c r="G73" s="5">
        <v>50108000</v>
      </c>
      <c r="H73" s="5">
        <f t="shared" si="5"/>
        <v>1.7189198156446801</v>
      </c>
      <c r="I73" s="5">
        <v>0</v>
      </c>
      <c r="J73" s="5">
        <f t="shared" si="6"/>
        <v>1</v>
      </c>
      <c r="K73" s="5">
        <f t="shared" si="7"/>
        <v>84682520</v>
      </c>
      <c r="N73" s="19" t="str">
        <v>BUMECH</v>
      </c>
      <c r="O73" s="19" cm="1">
        <f t="array" ref="O73">MAX(_xlfn._xlws.FILTER($D$472:$D$941,$B$472:$B$941=N73))-MAX(_xlfn._xlws.FILTER($D$2:$D$471,$B$2:$B$471=N73))</f>
        <v>9.000000000000008E-2</v>
      </c>
      <c r="P73" s="19" cm="1">
        <f t="array" ref="P73">MAX(_xlfn._xlws.FILTER($D$942:$D$1411,$B$942:$B$1411=N73))-MAX(_xlfn._xlws.FILTER($D$472:$D$941,$B$472:$B$941=N73))</f>
        <v>4.0000000000000036E-2</v>
      </c>
      <c r="Q73" s="5" t="str">
        <f t="shared" si="8"/>
        <v>obserwuj</v>
      </c>
      <c r="U73" t="str">
        <v>CIECH</v>
      </c>
    </row>
    <row r="74" spans="1:21" x14ac:dyDescent="0.25">
      <c r="A74" s="4">
        <v>42025</v>
      </c>
      <c r="B74" s="5" t="s">
        <v>151</v>
      </c>
      <c r="C74" s="5" t="s">
        <v>152</v>
      </c>
      <c r="D74" s="5">
        <v>339</v>
      </c>
      <c r="E74" s="5">
        <v>64174</v>
      </c>
      <c r="F74" s="5">
        <v>21810080</v>
      </c>
      <c r="G74" s="5">
        <v>28420000</v>
      </c>
      <c r="H74" s="5">
        <f t="shared" si="5"/>
        <v>339.85850967681614</v>
      </c>
      <c r="I74" s="5">
        <v>0</v>
      </c>
      <c r="J74" s="5">
        <f t="shared" si="6"/>
        <v>1</v>
      </c>
      <c r="K74" s="5">
        <f t="shared" si="7"/>
        <v>9634380000</v>
      </c>
      <c r="N74" s="19" t="str">
        <v>BUWOG</v>
      </c>
      <c r="O74" s="19" cm="1">
        <f t="array" ref="O74">MAX(_xlfn._xlws.FILTER($D$472:$D$941,$B$472:$B$941=N74))-MAX(_xlfn._xlws.FILTER($D$2:$D$471,$B$2:$B$471=N74))</f>
        <v>0</v>
      </c>
      <c r="P74" s="19" cm="1">
        <f t="array" ref="P74">MAX(_xlfn._xlws.FILTER($D$942:$D$1411,$B$942:$B$1411=N74))-MAX(_xlfn._xlws.FILTER($D$472:$D$941,$B$472:$B$941=N74))</f>
        <v>0</v>
      </c>
      <c r="Q74" s="5" t="str">
        <f t="shared" si="8"/>
        <v>obserwuj</v>
      </c>
      <c r="U74" t="str">
        <v>CIGAMES</v>
      </c>
    </row>
    <row r="75" spans="1:21" x14ac:dyDescent="0.25">
      <c r="A75" s="4">
        <v>42025</v>
      </c>
      <c r="B75" s="5" t="s">
        <v>153</v>
      </c>
      <c r="C75" s="5" t="s">
        <v>154</v>
      </c>
      <c r="D75" s="5">
        <v>1.06</v>
      </c>
      <c r="E75" s="5">
        <v>23085</v>
      </c>
      <c r="F75" s="5">
        <v>23910</v>
      </c>
      <c r="G75" s="5">
        <v>0</v>
      </c>
      <c r="H75" s="5">
        <f t="shared" si="5"/>
        <v>1.0357374918778428</v>
      </c>
      <c r="I75" s="5">
        <v>0</v>
      </c>
      <c r="J75" s="5">
        <f t="shared" si="6"/>
        <v>1</v>
      </c>
      <c r="K75" s="5">
        <f t="shared" si="7"/>
        <v>0</v>
      </c>
      <c r="N75" s="19" t="str">
        <v>BYTOM</v>
      </c>
      <c r="O75" s="19" cm="1">
        <f t="array" ref="O75">MAX(_xlfn._xlws.FILTER($D$472:$D$941,$B$472:$B$941=N75))-MAX(_xlfn._xlws.FILTER($D$2:$D$471,$B$2:$B$471=N75))</f>
        <v>3.0000000000000027E-2</v>
      </c>
      <c r="P75" s="19" cm="1">
        <f t="array" ref="P75">MAX(_xlfn._xlws.FILTER($D$942:$D$1411,$B$942:$B$1411=N75))-MAX(_xlfn._xlws.FILTER($D$472:$D$941,$B$472:$B$941=N75))</f>
        <v>-7.0000000000000062E-2</v>
      </c>
      <c r="Q75" s="5" t="str">
        <f t="shared" si="8"/>
        <v>obserwuj</v>
      </c>
      <c r="U75" t="str">
        <v>CNT</v>
      </c>
    </row>
    <row r="76" spans="1:21" x14ac:dyDescent="0.25">
      <c r="A76" s="4">
        <v>42025</v>
      </c>
      <c r="B76" s="5" t="s">
        <v>155</v>
      </c>
      <c r="C76" s="5" t="s">
        <v>156</v>
      </c>
      <c r="D76" s="5">
        <v>4.2</v>
      </c>
      <c r="E76" s="5">
        <v>1114</v>
      </c>
      <c r="F76" s="5">
        <v>4700</v>
      </c>
      <c r="G76" s="5">
        <v>4262000</v>
      </c>
      <c r="H76" s="5">
        <f t="shared" si="5"/>
        <v>4.2190305206463199</v>
      </c>
      <c r="I76" s="5">
        <v>0</v>
      </c>
      <c r="J76" s="5">
        <f t="shared" si="6"/>
        <v>1</v>
      </c>
      <c r="K76" s="5">
        <f t="shared" si="7"/>
        <v>17900400</v>
      </c>
      <c r="N76" s="19" t="str">
        <v>BZWBK</v>
      </c>
      <c r="O76" s="19" cm="1">
        <f t="array" ref="O76">MAX(_xlfn._xlws.FILTER($D$472:$D$941,$B$472:$B$941=N76))-MAX(_xlfn._xlws.FILTER($D$2:$D$471,$B$2:$B$471=N76))</f>
        <v>-6.6000000000000227</v>
      </c>
      <c r="P76" s="19" cm="1">
        <f t="array" ref="P76">MAX(_xlfn._xlws.FILTER($D$942:$D$1411,$B$942:$B$1411=N76))-MAX(_xlfn._xlws.FILTER($D$472:$D$941,$B$472:$B$941=N76))</f>
        <v>10.75</v>
      </c>
      <c r="Q76" s="5" t="str">
        <f t="shared" si="8"/>
        <v>obserwuj</v>
      </c>
      <c r="U76" t="str">
        <v>COGNOR</v>
      </c>
    </row>
    <row r="77" spans="1:21" x14ac:dyDescent="0.25">
      <c r="A77" s="4">
        <v>42025</v>
      </c>
      <c r="B77" s="5" t="s">
        <v>157</v>
      </c>
      <c r="C77" s="5" t="s">
        <v>158</v>
      </c>
      <c r="D77" s="5">
        <v>2.4900000000000002</v>
      </c>
      <c r="E77" s="5">
        <v>30401</v>
      </c>
      <c r="F77" s="5">
        <v>74680</v>
      </c>
      <c r="G77" s="5">
        <v>14368000</v>
      </c>
      <c r="H77" s="5">
        <f t="shared" si="5"/>
        <v>2.456498141508503</v>
      </c>
      <c r="I77" s="5">
        <v>0</v>
      </c>
      <c r="J77" s="5">
        <f t="shared" si="6"/>
        <v>1</v>
      </c>
      <c r="K77" s="5">
        <f t="shared" si="7"/>
        <v>35776320</v>
      </c>
      <c r="N77" s="19" t="str">
        <v>CALATRAVA</v>
      </c>
      <c r="O77" s="19" cm="1">
        <f t="array" ref="O77">MAX(_xlfn._xlws.FILTER($D$472:$D$941,$B$472:$B$941=N77))-MAX(_xlfn._xlws.FILTER($D$2:$D$471,$B$2:$B$471=N77))</f>
        <v>0</v>
      </c>
      <c r="P77" s="19" cm="1">
        <f t="array" ref="P77">MAX(_xlfn._xlws.FILTER($D$942:$D$1411,$B$942:$B$1411=N77))-MAX(_xlfn._xlws.FILTER($D$472:$D$941,$B$472:$B$941=N77))</f>
        <v>-3.0000000000000027E-2</v>
      </c>
      <c r="Q77" s="5" t="str">
        <f t="shared" si="8"/>
        <v>obserwuj</v>
      </c>
      <c r="U77" t="str">
        <v>COLIAN</v>
      </c>
    </row>
    <row r="78" spans="1:21" x14ac:dyDescent="0.25">
      <c r="A78" s="4">
        <v>42025</v>
      </c>
      <c r="B78" s="5" t="s">
        <v>159</v>
      </c>
      <c r="C78" s="5" t="s">
        <v>160</v>
      </c>
      <c r="D78" s="5">
        <v>0.42</v>
      </c>
      <c r="E78" s="5">
        <v>1049</v>
      </c>
      <c r="F78" s="5">
        <v>440</v>
      </c>
      <c r="G78" s="5">
        <v>0</v>
      </c>
      <c r="H78" s="5">
        <f t="shared" si="5"/>
        <v>0.41944709246901812</v>
      </c>
      <c r="I78" s="5">
        <v>0</v>
      </c>
      <c r="J78" s="5">
        <f t="shared" si="6"/>
        <v>1</v>
      </c>
      <c r="K78" s="5">
        <f t="shared" si="7"/>
        <v>0</v>
      </c>
      <c r="N78" s="19" t="str">
        <v>CAMMEDIA</v>
      </c>
      <c r="O78" s="19" cm="1">
        <f t="array" ref="O78">MAX(_xlfn._xlws.FILTER($D$472:$D$941,$B$472:$B$941=N78))-MAX(_xlfn._xlws.FILTER($D$2:$D$471,$B$2:$B$471=N78))</f>
        <v>-0.20000000000000018</v>
      </c>
      <c r="P78" s="19" cm="1">
        <f t="array" ref="P78">MAX(_xlfn._xlws.FILTER($D$942:$D$1411,$B$942:$B$1411=N78))-MAX(_xlfn._xlws.FILTER($D$472:$D$941,$B$472:$B$941=N78))</f>
        <v>0</v>
      </c>
      <c r="Q78" s="5" t="str">
        <f t="shared" si="8"/>
        <v>obserwuj</v>
      </c>
      <c r="U78" t="str">
        <v>COMARCH</v>
      </c>
    </row>
    <row r="79" spans="1:21" x14ac:dyDescent="0.25">
      <c r="A79" s="4">
        <v>42025</v>
      </c>
      <c r="B79" s="5" t="s">
        <v>161</v>
      </c>
      <c r="C79" s="5" t="s">
        <v>162</v>
      </c>
      <c r="D79" s="5">
        <v>146</v>
      </c>
      <c r="E79" s="5">
        <v>85610</v>
      </c>
      <c r="F79" s="5">
        <v>12357490</v>
      </c>
      <c r="G79" s="5">
        <v>22030000</v>
      </c>
      <c r="H79" s="5">
        <f t="shared" si="5"/>
        <v>144.34633804462095</v>
      </c>
      <c r="I79" s="5">
        <v>0</v>
      </c>
      <c r="J79" s="5">
        <f t="shared" si="6"/>
        <v>1</v>
      </c>
      <c r="K79" s="5">
        <f t="shared" si="7"/>
        <v>3216380000</v>
      </c>
      <c r="N79" s="19" t="str">
        <v>CAPITAL</v>
      </c>
      <c r="O79" s="19" cm="1">
        <f t="array" ref="O79">MAX(_xlfn._xlws.FILTER($D$472:$D$941,$B$472:$B$941=N79))-MAX(_xlfn._xlws.FILTER($D$2:$D$471,$B$2:$B$471=N79))</f>
        <v>9.9999999999997868E-3</v>
      </c>
      <c r="P79" s="19" cm="1">
        <f t="array" ref="P79">MAX(_xlfn._xlws.FILTER($D$942:$D$1411,$B$942:$B$1411=N79))-MAX(_xlfn._xlws.FILTER($D$472:$D$941,$B$472:$B$941=N79))</f>
        <v>-2.0000000000000018E-2</v>
      </c>
      <c r="Q79" s="5" t="str">
        <f t="shared" si="8"/>
        <v>obserwuj</v>
      </c>
      <c r="U79" t="str">
        <v>COMP</v>
      </c>
    </row>
    <row r="80" spans="1:21" x14ac:dyDescent="0.25">
      <c r="A80" s="4">
        <v>42025</v>
      </c>
      <c r="B80" s="5" t="s">
        <v>163</v>
      </c>
      <c r="C80" s="5" t="s">
        <v>164</v>
      </c>
      <c r="D80" s="5">
        <v>0.06</v>
      </c>
      <c r="E80" s="5">
        <v>13097</v>
      </c>
      <c r="F80" s="5">
        <v>790</v>
      </c>
      <c r="G80" s="5">
        <v>0</v>
      </c>
      <c r="H80" s="5">
        <f t="shared" si="5"/>
        <v>6.0319157058868443E-2</v>
      </c>
      <c r="I80" s="5">
        <v>0</v>
      </c>
      <c r="J80" s="5">
        <f t="shared" si="6"/>
        <v>1</v>
      </c>
      <c r="K80" s="5">
        <f t="shared" si="7"/>
        <v>0</v>
      </c>
      <c r="N80" s="19" t="str">
        <v>CASHFLOW</v>
      </c>
      <c r="O80" s="19" cm="1">
        <f t="array" ref="O80">MAX(_xlfn._xlws.FILTER($D$472:$D$941,$B$472:$B$941=N80))-MAX(_xlfn._xlws.FILTER($D$2:$D$471,$B$2:$B$471=N80))</f>
        <v>1.0000000000000009E-2</v>
      </c>
      <c r="P80" s="19" cm="1">
        <f t="array" ref="P80">MAX(_xlfn._xlws.FILTER($D$942:$D$1411,$B$942:$B$1411=N80))-MAX(_xlfn._xlws.FILTER($D$472:$D$941,$B$472:$B$941=N80))</f>
        <v>0</v>
      </c>
      <c r="Q80" s="5" t="str">
        <f t="shared" si="8"/>
        <v>obserwuj</v>
      </c>
      <c r="U80" t="str">
        <v>COMPERIA</v>
      </c>
    </row>
    <row r="81" spans="1:21" x14ac:dyDescent="0.25">
      <c r="A81" s="4">
        <v>42025</v>
      </c>
      <c r="B81" s="5" t="s">
        <v>165</v>
      </c>
      <c r="C81" s="5" t="s">
        <v>166</v>
      </c>
      <c r="D81" s="5">
        <v>16.04</v>
      </c>
      <c r="E81" s="5">
        <v>77930</v>
      </c>
      <c r="F81" s="5">
        <v>1246560</v>
      </c>
      <c r="G81" s="5">
        <v>60952000</v>
      </c>
      <c r="H81" s="5">
        <f t="shared" si="5"/>
        <v>15.995893750802002</v>
      </c>
      <c r="I81" s="5">
        <v>0</v>
      </c>
      <c r="J81" s="5">
        <f t="shared" si="6"/>
        <v>1</v>
      </c>
      <c r="K81" s="5">
        <f t="shared" si="7"/>
        <v>977670080</v>
      </c>
      <c r="N81" s="19" t="str">
        <v>CCC</v>
      </c>
      <c r="O81" s="19" cm="1">
        <f t="array" ref="O81">MAX(_xlfn._xlws.FILTER($D$472:$D$941,$B$472:$B$941=N81))-MAX(_xlfn._xlws.FILTER($D$2:$D$471,$B$2:$B$471=N81))</f>
        <v>9.9999999999994316E-2</v>
      </c>
      <c r="P81" s="19" cm="1">
        <f t="array" ref="P81">MAX(_xlfn._xlws.FILTER($D$942:$D$1411,$B$942:$B$1411=N81))-MAX(_xlfn._xlws.FILTER($D$472:$D$941,$B$472:$B$941=N81))</f>
        <v>3.25</v>
      </c>
      <c r="Q81" s="5" t="str">
        <f t="shared" si="8"/>
        <v>kup</v>
      </c>
      <c r="U81" t="str">
        <v>CORMAY</v>
      </c>
    </row>
    <row r="82" spans="1:21" x14ac:dyDescent="0.25">
      <c r="A82" s="4">
        <v>42025</v>
      </c>
      <c r="B82" s="5" t="s">
        <v>167</v>
      </c>
      <c r="C82" s="5" t="s">
        <v>168</v>
      </c>
      <c r="D82" s="5">
        <v>17.649999999999999</v>
      </c>
      <c r="E82" s="5">
        <v>7037</v>
      </c>
      <c r="F82" s="5">
        <v>121350</v>
      </c>
      <c r="G82" s="5">
        <v>1050000</v>
      </c>
      <c r="H82" s="5">
        <f t="shared" si="5"/>
        <v>17.244564445076026</v>
      </c>
      <c r="I82" s="5">
        <v>0</v>
      </c>
      <c r="J82" s="5">
        <f t="shared" si="6"/>
        <v>1</v>
      </c>
      <c r="K82" s="5">
        <f t="shared" si="7"/>
        <v>18532500</v>
      </c>
      <c r="N82" s="19" t="str">
        <v>CCENERGY</v>
      </c>
      <c r="O82" s="19" cm="1">
        <f t="array" ref="O82">MAX(_xlfn._xlws.FILTER($D$472:$D$941,$B$472:$B$941=N82))-MAX(_xlfn._xlws.FILTER($D$2:$D$471,$B$2:$B$471=N82))</f>
        <v>0</v>
      </c>
      <c r="P82" s="19" cm="1">
        <f t="array" ref="P82">MAX(_xlfn._xlws.FILTER($D$942:$D$1411,$B$942:$B$1411=N82))-MAX(_xlfn._xlws.FILTER($D$472:$D$941,$B$472:$B$941=N82))</f>
        <v>0</v>
      </c>
      <c r="Q82" s="5" t="str">
        <f t="shared" si="8"/>
        <v>obserwuj</v>
      </c>
      <c r="U82" t="str">
        <v>CPGROUP</v>
      </c>
    </row>
    <row r="83" spans="1:21" x14ac:dyDescent="0.25">
      <c r="A83" s="4">
        <v>42025</v>
      </c>
      <c r="B83" s="5" t="s">
        <v>169</v>
      </c>
      <c r="C83" s="5" t="s">
        <v>170</v>
      </c>
      <c r="D83" s="5">
        <v>5.19</v>
      </c>
      <c r="E83" s="5">
        <v>0</v>
      </c>
      <c r="F83" s="5">
        <v>0</v>
      </c>
      <c r="G83" s="5">
        <v>4916000</v>
      </c>
      <c r="H83" s="5">
        <f t="shared" si="5"/>
        <v>5.19</v>
      </c>
      <c r="I83" s="5">
        <v>0</v>
      </c>
      <c r="J83" s="5">
        <f t="shared" si="6"/>
        <v>1</v>
      </c>
      <c r="K83" s="5">
        <f t="shared" si="7"/>
        <v>25514040.000000004</v>
      </c>
      <c r="N83" s="19" t="str">
        <v>CDPROJEKT</v>
      </c>
      <c r="O83" s="19" cm="1">
        <f t="array" ref="O83">MAX(_xlfn._xlws.FILTER($D$472:$D$941,$B$472:$B$941=N83))-MAX(_xlfn._xlws.FILTER($D$2:$D$471,$B$2:$B$471=N83))</f>
        <v>0.26000000000000156</v>
      </c>
      <c r="P83" s="19" cm="1">
        <f t="array" ref="P83">MAX(_xlfn._xlws.FILTER($D$942:$D$1411,$B$942:$B$1411=N83))-MAX(_xlfn._xlws.FILTER($D$472:$D$941,$B$472:$B$941=N83))</f>
        <v>0</v>
      </c>
      <c r="Q83" s="5" t="str">
        <f t="shared" si="8"/>
        <v>obserwuj</v>
      </c>
      <c r="U83" t="str">
        <v>CUBEITG</v>
      </c>
    </row>
    <row r="84" spans="1:21" x14ac:dyDescent="0.25">
      <c r="A84" s="4">
        <v>42025</v>
      </c>
      <c r="B84" s="5" t="s">
        <v>171</v>
      </c>
      <c r="C84" s="5" t="s">
        <v>172</v>
      </c>
      <c r="D84" s="5">
        <v>89.56</v>
      </c>
      <c r="E84" s="5">
        <v>41034</v>
      </c>
      <c r="F84" s="5">
        <v>3759570</v>
      </c>
      <c r="G84" s="5">
        <v>22240000</v>
      </c>
      <c r="H84" s="5">
        <f t="shared" si="5"/>
        <v>91.620851001608429</v>
      </c>
      <c r="I84" s="5">
        <v>0</v>
      </c>
      <c r="J84" s="5">
        <f t="shared" si="6"/>
        <v>0</v>
      </c>
      <c r="K84" s="5">
        <f t="shared" si="7"/>
        <v>1991814400</v>
      </c>
      <c r="N84" s="19" t="str">
        <v>CDRL</v>
      </c>
      <c r="O84" s="19" cm="1">
        <f t="array" ref="O84">MAX(_xlfn._xlws.FILTER($D$472:$D$941,$B$472:$B$941=N84))-MAX(_xlfn._xlws.FILTER($D$2:$D$471,$B$2:$B$471=N84))</f>
        <v>-0.64999999999999858</v>
      </c>
      <c r="P84" s="19" cm="1">
        <f t="array" ref="P84">MAX(_xlfn._xlws.FILTER($D$942:$D$1411,$B$942:$B$1411=N84))-MAX(_xlfn._xlws.FILTER($D$472:$D$941,$B$472:$B$941=N84))</f>
        <v>-0.69999999999999929</v>
      </c>
      <c r="Q84" s="5" t="str">
        <f t="shared" si="8"/>
        <v>sprzedaj</v>
      </c>
      <c r="U84" t="str">
        <v>CYFRPLSAT</v>
      </c>
    </row>
    <row r="85" spans="1:21" x14ac:dyDescent="0.25">
      <c r="A85" s="4">
        <v>42025</v>
      </c>
      <c r="B85" s="5" t="s">
        <v>173</v>
      </c>
      <c r="C85" s="5" t="s">
        <v>174</v>
      </c>
      <c r="D85" s="5">
        <v>1.05</v>
      </c>
      <c r="E85" s="5">
        <v>5951</v>
      </c>
      <c r="F85" s="5">
        <v>6150</v>
      </c>
      <c r="G85" s="5">
        <v>10109000</v>
      </c>
      <c r="H85" s="5">
        <f t="shared" si="5"/>
        <v>1.0334397580238615</v>
      </c>
      <c r="I85" s="5">
        <v>0</v>
      </c>
      <c r="J85" s="5">
        <f t="shared" si="6"/>
        <v>1</v>
      </c>
      <c r="K85" s="5">
        <f t="shared" si="7"/>
        <v>10614450</v>
      </c>
      <c r="N85" s="19" t="str">
        <v>CELTIC</v>
      </c>
      <c r="O85" s="19" cm="1">
        <f t="array" ref="O85">MAX(_xlfn._xlws.FILTER($D$472:$D$941,$B$472:$B$941=N85))-MAX(_xlfn._xlws.FILTER($D$2:$D$471,$B$2:$B$471=N85))</f>
        <v>-0.44000000000000039</v>
      </c>
      <c r="P85" s="19" cm="1">
        <f t="array" ref="P85">MAX(_xlfn._xlws.FILTER($D$942:$D$1411,$B$942:$B$1411=N85))-MAX(_xlfn._xlws.FILTER($D$472:$D$941,$B$472:$B$941=N85))</f>
        <v>0.25</v>
      </c>
      <c r="Q85" s="5" t="str">
        <f t="shared" si="8"/>
        <v>obserwuj</v>
      </c>
      <c r="U85" t="str">
        <v>CZTOREBKA</v>
      </c>
    </row>
    <row r="86" spans="1:21" x14ac:dyDescent="0.25">
      <c r="A86" s="4">
        <v>42025</v>
      </c>
      <c r="B86" s="5" t="s">
        <v>175</v>
      </c>
      <c r="C86" s="5" t="s">
        <v>176</v>
      </c>
      <c r="D86" s="5">
        <v>46.8</v>
      </c>
      <c r="E86" s="5">
        <v>44783</v>
      </c>
      <c r="F86" s="5">
        <v>2077850</v>
      </c>
      <c r="G86" s="5">
        <v>25747000</v>
      </c>
      <c r="H86" s="5">
        <f t="shared" si="5"/>
        <v>46.398186811959896</v>
      </c>
      <c r="I86" s="5">
        <v>0</v>
      </c>
      <c r="J86" s="5">
        <f t="shared" si="6"/>
        <v>1</v>
      </c>
      <c r="K86" s="5">
        <f t="shared" si="7"/>
        <v>1204959600</v>
      </c>
      <c r="N86" s="19" t="str">
        <v>CEZ</v>
      </c>
      <c r="O86" s="19" cm="1">
        <f t="array" ref="O86">MAX(_xlfn._xlws.FILTER($D$472:$D$941,$B$472:$B$941=N86))-MAX(_xlfn._xlws.FILTER($D$2:$D$471,$B$2:$B$471=N86))</f>
        <v>-1.0600000000000023</v>
      </c>
      <c r="P86" s="19" cm="1">
        <f t="array" ref="P86">MAX(_xlfn._xlws.FILTER($D$942:$D$1411,$B$942:$B$1411=N86))-MAX(_xlfn._xlws.FILTER($D$472:$D$941,$B$472:$B$941=N86))</f>
        <v>-0.20000000000000284</v>
      </c>
      <c r="Q86" s="5" t="str">
        <f t="shared" si="8"/>
        <v>obserwuj</v>
      </c>
      <c r="U86" t="str">
        <v>DEBICA</v>
      </c>
    </row>
    <row r="87" spans="1:21" x14ac:dyDescent="0.25">
      <c r="A87" s="4">
        <v>42025</v>
      </c>
      <c r="B87" s="5" t="s">
        <v>177</v>
      </c>
      <c r="C87" s="5" t="s">
        <v>178</v>
      </c>
      <c r="D87" s="5">
        <v>8.02</v>
      </c>
      <c r="E87" s="5">
        <v>14842</v>
      </c>
      <c r="F87" s="5">
        <v>119410</v>
      </c>
      <c r="G87" s="5">
        <v>7558000</v>
      </c>
      <c r="H87" s="5">
        <f t="shared" si="5"/>
        <v>8.0454116695863096</v>
      </c>
      <c r="I87" s="5">
        <v>0</v>
      </c>
      <c r="J87" s="5">
        <f t="shared" si="6"/>
        <v>1</v>
      </c>
      <c r="K87" s="5">
        <f t="shared" si="7"/>
        <v>60615160</v>
      </c>
      <c r="N87" s="19" t="str">
        <v>CHEMOS</v>
      </c>
      <c r="O87" s="19" cm="1">
        <f t="array" ref="O87">MAX(_xlfn._xlws.FILTER($D$472:$D$941,$B$472:$B$941=N87))-MAX(_xlfn._xlws.FILTER($D$2:$D$471,$B$2:$B$471=N87))</f>
        <v>-2.0000000000000018E-2</v>
      </c>
      <c r="P87" s="19" cm="1">
        <f t="array" ref="P87">MAX(_xlfn._xlws.FILTER($D$942:$D$1411,$B$942:$B$1411=N87))-MAX(_xlfn._xlws.FILTER($D$472:$D$941,$B$472:$B$941=N87))</f>
        <v>5.0000000000000044E-2</v>
      </c>
      <c r="Q87" s="5" t="str">
        <f t="shared" si="8"/>
        <v>obserwuj</v>
      </c>
      <c r="U87" t="str">
        <v>DECORA</v>
      </c>
    </row>
    <row r="88" spans="1:21" x14ac:dyDescent="0.25">
      <c r="A88" s="4">
        <v>42025</v>
      </c>
      <c r="B88" s="5" t="s">
        <v>179</v>
      </c>
      <c r="C88" s="5" t="s">
        <v>180</v>
      </c>
      <c r="D88" s="5">
        <v>8.25</v>
      </c>
      <c r="E88" s="5">
        <v>2706</v>
      </c>
      <c r="F88" s="5">
        <v>22130</v>
      </c>
      <c r="G88" s="5">
        <v>3648000</v>
      </c>
      <c r="H88" s="5">
        <f t="shared" si="5"/>
        <v>8.1781226903178119</v>
      </c>
      <c r="I88" s="5">
        <v>0</v>
      </c>
      <c r="J88" s="5">
        <f t="shared" si="6"/>
        <v>1</v>
      </c>
      <c r="K88" s="5">
        <f t="shared" si="7"/>
        <v>30096000</v>
      </c>
      <c r="N88" s="19" t="str">
        <v>CIECH</v>
      </c>
      <c r="O88" s="19" cm="1">
        <f t="array" ref="O88">MAX(_xlfn._xlws.FILTER($D$472:$D$941,$B$472:$B$941=N88))-MAX(_xlfn._xlws.FILTER($D$2:$D$471,$B$2:$B$471=N88))</f>
        <v>0.70000000000000284</v>
      </c>
      <c r="P88" s="19" cm="1">
        <f t="array" ref="P88">MAX(_xlfn._xlws.FILTER($D$942:$D$1411,$B$942:$B$1411=N88))-MAX(_xlfn._xlws.FILTER($D$472:$D$941,$B$472:$B$941=N88))</f>
        <v>0.89999999999999858</v>
      </c>
      <c r="Q88" s="5" t="str">
        <f t="shared" si="8"/>
        <v>kup</v>
      </c>
      <c r="U88" t="str">
        <v>DELKO</v>
      </c>
    </row>
    <row r="89" spans="1:21" x14ac:dyDescent="0.25">
      <c r="A89" s="4">
        <v>42025</v>
      </c>
      <c r="B89" s="5" t="s">
        <v>181</v>
      </c>
      <c r="C89" s="5" t="s">
        <v>182</v>
      </c>
      <c r="D89" s="5">
        <v>0.7</v>
      </c>
      <c r="E89" s="5">
        <v>2550</v>
      </c>
      <c r="F89" s="5">
        <v>1770</v>
      </c>
      <c r="G89" s="5">
        <v>11252000</v>
      </c>
      <c r="H89" s="5">
        <f t="shared" si="5"/>
        <v>0.69411764705882351</v>
      </c>
      <c r="I89" s="5">
        <v>0</v>
      </c>
      <c r="J89" s="5">
        <f t="shared" si="6"/>
        <v>0</v>
      </c>
      <c r="K89" s="5">
        <f t="shared" si="7"/>
        <v>7876399.9999999991</v>
      </c>
      <c r="N89" s="19" t="str">
        <v>CIGAMES</v>
      </c>
      <c r="O89" s="19" cm="1">
        <f t="array" ref="O89">MAX(_xlfn._xlws.FILTER($D$472:$D$941,$B$472:$B$941=N89))-MAX(_xlfn._xlws.FILTER($D$2:$D$471,$B$2:$B$471=N89))</f>
        <v>0.16999999999999993</v>
      </c>
      <c r="P89" s="19" cm="1">
        <f t="array" ref="P89">MAX(_xlfn._xlws.FILTER($D$942:$D$1411,$B$942:$B$1411=N89))-MAX(_xlfn._xlws.FILTER($D$472:$D$941,$B$472:$B$941=N89))</f>
        <v>0.25999999999999979</v>
      </c>
      <c r="Q89" s="5" t="str">
        <f t="shared" si="8"/>
        <v>kup</v>
      </c>
      <c r="U89" t="str">
        <v>DGA</v>
      </c>
    </row>
    <row r="90" spans="1:21" x14ac:dyDescent="0.25">
      <c r="A90" s="4">
        <v>42025</v>
      </c>
      <c r="B90" s="5" t="s">
        <v>183</v>
      </c>
      <c r="C90" s="5" t="s">
        <v>184</v>
      </c>
      <c r="D90" s="5">
        <v>1.37</v>
      </c>
      <c r="E90" s="5">
        <v>2286</v>
      </c>
      <c r="F90" s="5">
        <v>3090</v>
      </c>
      <c r="G90" s="5">
        <v>22530000</v>
      </c>
      <c r="H90" s="5">
        <f t="shared" si="5"/>
        <v>1.3517060367454068</v>
      </c>
      <c r="I90" s="5">
        <v>0</v>
      </c>
      <c r="J90" s="5">
        <f t="shared" si="6"/>
        <v>1</v>
      </c>
      <c r="K90" s="5">
        <f t="shared" si="7"/>
        <v>30866100.000000004</v>
      </c>
      <c r="N90" s="19" t="str">
        <v>CNT</v>
      </c>
      <c r="O90" s="19" cm="1">
        <f t="array" ref="O90">MAX(_xlfn._xlws.FILTER($D$472:$D$941,$B$472:$B$941=N90))-MAX(_xlfn._xlws.FILTER($D$2:$D$471,$B$2:$B$471=N90))</f>
        <v>0.22000000000000064</v>
      </c>
      <c r="P90" s="19" cm="1">
        <f t="array" ref="P90">MAX(_xlfn._xlws.FILTER($D$942:$D$1411,$B$942:$B$1411=N90))-MAX(_xlfn._xlws.FILTER($D$472:$D$941,$B$472:$B$941=N90))</f>
        <v>-0.18000000000000149</v>
      </c>
      <c r="Q90" s="5" t="str">
        <f t="shared" si="8"/>
        <v>obserwuj</v>
      </c>
      <c r="U90" t="str">
        <v>DMWDM</v>
      </c>
    </row>
    <row r="91" spans="1:21" x14ac:dyDescent="0.25">
      <c r="A91" s="4">
        <v>42025</v>
      </c>
      <c r="B91" s="5" t="s">
        <v>185</v>
      </c>
      <c r="C91" s="5" t="s">
        <v>186</v>
      </c>
      <c r="D91" s="5">
        <v>3.56</v>
      </c>
      <c r="E91" s="5">
        <v>16224</v>
      </c>
      <c r="F91" s="5">
        <v>58220</v>
      </c>
      <c r="G91" s="5">
        <v>48753000</v>
      </c>
      <c r="H91" s="5">
        <f t="shared" si="5"/>
        <v>3.5885108481262327</v>
      </c>
      <c r="I91" s="5">
        <v>0</v>
      </c>
      <c r="J91" s="5">
        <f t="shared" si="6"/>
        <v>1</v>
      </c>
      <c r="K91" s="5">
        <f t="shared" si="7"/>
        <v>173560680</v>
      </c>
      <c r="N91" s="19" t="str">
        <v>COALENERG</v>
      </c>
      <c r="O91" s="19" cm="1">
        <f t="array" ref="O91">MAX(_xlfn._xlws.FILTER($D$472:$D$941,$B$472:$B$941=N91))-MAX(_xlfn._xlws.FILTER($D$2:$D$471,$B$2:$B$471=N91))</f>
        <v>1.0000000000000009E-2</v>
      </c>
      <c r="P91" s="19" cm="1">
        <f t="array" ref="P91">MAX(_xlfn._xlws.FILTER($D$942:$D$1411,$B$942:$B$1411=N91))-MAX(_xlfn._xlws.FILTER($D$472:$D$941,$B$472:$B$941=N91))</f>
        <v>-6.9999999999999951E-2</v>
      </c>
      <c r="Q91" s="5" t="str">
        <f t="shared" si="8"/>
        <v>obserwuj</v>
      </c>
      <c r="U91" t="str">
        <v>DOMDEV</v>
      </c>
    </row>
    <row r="92" spans="1:21" x14ac:dyDescent="0.25">
      <c r="A92" s="4">
        <v>42025</v>
      </c>
      <c r="B92" s="5" t="s">
        <v>187</v>
      </c>
      <c r="C92" s="5" t="s">
        <v>188</v>
      </c>
      <c r="D92" s="5">
        <v>103.2</v>
      </c>
      <c r="E92" s="5">
        <v>344</v>
      </c>
      <c r="F92" s="5">
        <v>35510</v>
      </c>
      <c r="G92" s="5">
        <v>4610000</v>
      </c>
      <c r="H92" s="5">
        <f t="shared" si="5"/>
        <v>103.22674418604652</v>
      </c>
      <c r="I92" s="5">
        <v>0</v>
      </c>
      <c r="J92" s="5">
        <f t="shared" si="6"/>
        <v>1</v>
      </c>
      <c r="K92" s="5">
        <f t="shared" si="7"/>
        <v>475752000</v>
      </c>
      <c r="N92" s="19" t="str">
        <v>COGNOR</v>
      </c>
      <c r="O92" s="19" cm="1">
        <f t="array" ref="O92">MAX(_xlfn._xlws.FILTER($D$472:$D$941,$B$472:$B$941=N92))-MAX(_xlfn._xlws.FILTER($D$2:$D$471,$B$2:$B$471=N92))</f>
        <v>-1.0000000000000009E-2</v>
      </c>
      <c r="P92" s="19" cm="1">
        <f t="array" ref="P92">MAX(_xlfn._xlws.FILTER($D$942:$D$1411,$B$942:$B$1411=N92))-MAX(_xlfn._xlws.FILTER($D$472:$D$941,$B$472:$B$941=N92))</f>
        <v>-3.0000000000000027E-2</v>
      </c>
      <c r="Q92" s="5" t="str">
        <f t="shared" si="8"/>
        <v>sprzedaj</v>
      </c>
      <c r="U92" t="str">
        <v>DRAGOWSKI</v>
      </c>
    </row>
    <row r="93" spans="1:21" x14ac:dyDescent="0.25">
      <c r="A93" s="4">
        <v>42025</v>
      </c>
      <c r="B93" s="5" t="s">
        <v>189</v>
      </c>
      <c r="C93" s="5" t="s">
        <v>190</v>
      </c>
      <c r="D93" s="5">
        <v>53.49</v>
      </c>
      <c r="E93" s="5">
        <v>730</v>
      </c>
      <c r="F93" s="5">
        <v>39030</v>
      </c>
      <c r="G93" s="5">
        <v>4122000</v>
      </c>
      <c r="H93" s="5">
        <f t="shared" si="5"/>
        <v>53.465753424657535</v>
      </c>
      <c r="I93" s="5">
        <v>0</v>
      </c>
      <c r="J93" s="5">
        <f t="shared" si="6"/>
        <v>1</v>
      </c>
      <c r="K93" s="5">
        <f t="shared" si="7"/>
        <v>220485780</v>
      </c>
      <c r="N93" s="19" t="str">
        <v>COLIAN</v>
      </c>
      <c r="O93" s="19" cm="1">
        <f t="array" ref="O93">MAX(_xlfn._xlws.FILTER($D$472:$D$941,$B$472:$B$941=N93))-MAX(_xlfn._xlws.FILTER($D$2:$D$471,$B$2:$B$471=N93))</f>
        <v>4.0000000000000036E-2</v>
      </c>
      <c r="P93" s="19" cm="1">
        <f t="array" ref="P93">MAX(_xlfn._xlws.FILTER($D$942:$D$1411,$B$942:$B$1411=N93))-MAX(_xlfn._xlws.FILTER($D$472:$D$941,$B$472:$B$941=N93))</f>
        <v>-5.0000000000000266E-2</v>
      </c>
      <c r="Q93" s="5" t="str">
        <f t="shared" si="8"/>
        <v>obserwuj</v>
      </c>
      <c r="U93" t="str">
        <v>DREWEX</v>
      </c>
    </row>
    <row r="94" spans="1:21" x14ac:dyDescent="0.25">
      <c r="A94" s="4">
        <v>42025</v>
      </c>
      <c r="B94" s="5" t="s">
        <v>191</v>
      </c>
      <c r="C94" s="5" t="s">
        <v>192</v>
      </c>
      <c r="D94" s="5">
        <v>20.52</v>
      </c>
      <c r="E94" s="5">
        <v>0</v>
      </c>
      <c r="F94" s="5">
        <v>0</v>
      </c>
      <c r="G94" s="5">
        <v>1091000</v>
      </c>
      <c r="H94" s="5">
        <f t="shared" si="5"/>
        <v>20.52</v>
      </c>
      <c r="I94" s="5">
        <v>0</v>
      </c>
      <c r="J94" s="5">
        <f t="shared" si="6"/>
        <v>1</v>
      </c>
      <c r="K94" s="5">
        <f t="shared" si="7"/>
        <v>22387320</v>
      </c>
      <c r="N94" s="19" t="str">
        <v>COMARCH</v>
      </c>
      <c r="O94" s="19" cm="1">
        <f t="array" ref="O94">MAX(_xlfn._xlws.FILTER($D$472:$D$941,$B$472:$B$941=N94))-MAX(_xlfn._xlws.FILTER($D$2:$D$471,$B$2:$B$471=N94))</f>
        <v>2.6499999999999915</v>
      </c>
      <c r="P94" s="19" cm="1">
        <f t="array" ref="P94">MAX(_xlfn._xlws.FILTER($D$942:$D$1411,$B$942:$B$1411=N94))-MAX(_xlfn._xlws.FILTER($D$472:$D$941,$B$472:$B$941=N94))</f>
        <v>4.1500000000000057</v>
      </c>
      <c r="Q94" s="5" t="str">
        <f t="shared" si="8"/>
        <v>kup</v>
      </c>
      <c r="U94" t="str">
        <v>DROP</v>
      </c>
    </row>
    <row r="95" spans="1:21" x14ac:dyDescent="0.25">
      <c r="A95" s="4">
        <v>42025</v>
      </c>
      <c r="B95" s="5" t="s">
        <v>193</v>
      </c>
      <c r="C95" s="5" t="s">
        <v>194</v>
      </c>
      <c r="D95" s="5">
        <v>3.11</v>
      </c>
      <c r="E95" s="5">
        <v>109064</v>
      </c>
      <c r="F95" s="5">
        <v>336460</v>
      </c>
      <c r="G95" s="5">
        <v>20455000</v>
      </c>
      <c r="H95" s="5">
        <f t="shared" si="5"/>
        <v>3.0849776278148608</v>
      </c>
      <c r="I95" s="5">
        <v>0</v>
      </c>
      <c r="J95" s="5">
        <f t="shared" si="6"/>
        <v>1</v>
      </c>
      <c r="K95" s="5">
        <f t="shared" si="7"/>
        <v>63615050</v>
      </c>
      <c r="N95" s="19" t="str">
        <v>COMP</v>
      </c>
      <c r="O95" s="19" cm="1">
        <f t="array" ref="O95">MAX(_xlfn._xlws.FILTER($D$472:$D$941,$B$472:$B$941=N95))-MAX(_xlfn._xlws.FILTER($D$2:$D$471,$B$2:$B$471=N95))</f>
        <v>0.96000000000000085</v>
      </c>
      <c r="P95" s="19" cm="1">
        <f t="array" ref="P95">MAX(_xlfn._xlws.FILTER($D$942:$D$1411,$B$942:$B$1411=N95))-MAX(_xlfn._xlws.FILTER($D$472:$D$941,$B$472:$B$941=N95))</f>
        <v>1.2999999999999972</v>
      </c>
      <c r="Q95" s="5" t="str">
        <f t="shared" si="8"/>
        <v>kup</v>
      </c>
      <c r="U95" t="str">
        <v>DROZAPOL</v>
      </c>
    </row>
    <row r="96" spans="1:21" x14ac:dyDescent="0.25">
      <c r="A96" s="4">
        <v>42025</v>
      </c>
      <c r="B96" s="5" t="s">
        <v>195</v>
      </c>
      <c r="C96" s="5" t="s">
        <v>196</v>
      </c>
      <c r="D96" s="5">
        <v>4.1500000000000004</v>
      </c>
      <c r="E96" s="5">
        <v>62251</v>
      </c>
      <c r="F96" s="5">
        <v>249040</v>
      </c>
      <c r="G96" s="5">
        <v>26984000</v>
      </c>
      <c r="H96" s="5">
        <f t="shared" si="5"/>
        <v>4.000578303962989</v>
      </c>
      <c r="I96" s="5">
        <v>0</v>
      </c>
      <c r="J96" s="5">
        <f t="shared" si="6"/>
        <v>1</v>
      </c>
      <c r="K96" s="5">
        <f t="shared" si="7"/>
        <v>111983600.00000001</v>
      </c>
      <c r="N96" s="19" t="str">
        <v>COMPERIA</v>
      </c>
      <c r="O96" s="19" cm="1">
        <f t="array" ref="O96">MAX(_xlfn._xlws.FILTER($D$472:$D$941,$B$472:$B$941=N96))-MAX(_xlfn._xlws.FILTER($D$2:$D$471,$B$2:$B$471=N96))</f>
        <v>0.37999999999999901</v>
      </c>
      <c r="P96" s="19" cm="1">
        <f t="array" ref="P96">MAX(_xlfn._xlws.FILTER($D$942:$D$1411,$B$942:$B$1411=N96))-MAX(_xlfn._xlws.FILTER($D$472:$D$941,$B$472:$B$941=N96))</f>
        <v>0.45000000000000284</v>
      </c>
      <c r="Q96" s="5" t="str">
        <f t="shared" si="8"/>
        <v>kup</v>
      </c>
      <c r="U96" t="str">
        <v>DSS</v>
      </c>
    </row>
    <row r="97" spans="1:21" x14ac:dyDescent="0.25">
      <c r="A97" s="4">
        <v>42025</v>
      </c>
      <c r="B97" s="5" t="s">
        <v>197</v>
      </c>
      <c r="C97" s="5" t="s">
        <v>198</v>
      </c>
      <c r="D97" s="5">
        <v>4.4000000000000004</v>
      </c>
      <c r="E97" s="5">
        <v>0</v>
      </c>
      <c r="F97" s="5">
        <v>0</v>
      </c>
      <c r="G97" s="5">
        <v>0</v>
      </c>
      <c r="H97" s="5">
        <f t="shared" si="5"/>
        <v>4.4000000000000004</v>
      </c>
      <c r="I97" s="5">
        <v>0</v>
      </c>
      <c r="J97" s="5">
        <f t="shared" si="6"/>
        <v>1</v>
      </c>
      <c r="K97" s="5">
        <f t="shared" si="7"/>
        <v>0</v>
      </c>
      <c r="N97" s="19" t="str">
        <v>CORMAY</v>
      </c>
      <c r="O97" s="19" cm="1">
        <f t="array" ref="O97">MAX(_xlfn._xlws.FILTER($D$472:$D$941,$B$472:$B$941=N97))-MAX(_xlfn._xlws.FILTER($D$2:$D$471,$B$2:$B$471=N97))</f>
        <v>0.27</v>
      </c>
      <c r="P97" s="19" cm="1">
        <f t="array" ref="P97">MAX(_xlfn._xlws.FILTER($D$942:$D$1411,$B$942:$B$1411=N97))-MAX(_xlfn._xlws.FILTER($D$472:$D$941,$B$472:$B$941=N97))</f>
        <v>-4.9999999999999822E-2</v>
      </c>
      <c r="Q97" s="5" t="str">
        <f t="shared" si="8"/>
        <v>obserwuj</v>
      </c>
      <c r="U97" t="str">
        <v>DTP</v>
      </c>
    </row>
    <row r="98" spans="1:21" x14ac:dyDescent="0.25">
      <c r="A98" s="4">
        <v>42025</v>
      </c>
      <c r="B98" s="5" t="s">
        <v>199</v>
      </c>
      <c r="C98" s="5" t="s">
        <v>200</v>
      </c>
      <c r="D98" s="5">
        <v>22.98</v>
      </c>
      <c r="E98" s="5">
        <v>304471</v>
      </c>
      <c r="F98" s="5">
        <v>6877610</v>
      </c>
      <c r="G98" s="5">
        <v>214367000</v>
      </c>
      <c r="H98" s="5">
        <f t="shared" si="5"/>
        <v>22.588719451113572</v>
      </c>
      <c r="I98" s="5">
        <v>0</v>
      </c>
      <c r="J98" s="5">
        <f t="shared" si="6"/>
        <v>1</v>
      </c>
      <c r="K98" s="5">
        <f t="shared" si="7"/>
        <v>4926153660</v>
      </c>
      <c r="N98" s="19" t="str">
        <v>CPGROUP</v>
      </c>
      <c r="O98" s="19" cm="1">
        <f t="array" ref="O98">MAX(_xlfn._xlws.FILTER($D$472:$D$941,$B$472:$B$941=N98))-MAX(_xlfn._xlws.FILTER($D$2:$D$471,$B$2:$B$471=N98))</f>
        <v>-5.0000000000000711E-2</v>
      </c>
      <c r="P98" s="19" cm="1">
        <f t="array" ref="P98">MAX(_xlfn._xlws.FILTER($D$942:$D$1411,$B$942:$B$1411=N98))-MAX(_xlfn._xlws.FILTER($D$472:$D$941,$B$472:$B$941=N98))</f>
        <v>5.0000000000000711E-2</v>
      </c>
      <c r="Q98" s="5" t="str">
        <f t="shared" si="8"/>
        <v>obserwuj</v>
      </c>
      <c r="U98" t="str">
        <v>DUDA</v>
      </c>
    </row>
    <row r="99" spans="1:21" x14ac:dyDescent="0.25">
      <c r="A99" s="4">
        <v>42025</v>
      </c>
      <c r="B99" s="5" t="s">
        <v>201</v>
      </c>
      <c r="C99" s="5" t="s">
        <v>202</v>
      </c>
      <c r="D99" s="5">
        <v>2.2000000000000002</v>
      </c>
      <c r="E99" s="5">
        <v>105215</v>
      </c>
      <c r="F99" s="5">
        <v>235860</v>
      </c>
      <c r="G99" s="5">
        <v>0</v>
      </c>
      <c r="H99" s="5">
        <f t="shared" si="5"/>
        <v>2.2416955757258945</v>
      </c>
      <c r="I99" s="5">
        <v>0</v>
      </c>
      <c r="J99" s="5">
        <f t="shared" si="6"/>
        <v>1</v>
      </c>
      <c r="K99" s="5">
        <f t="shared" si="7"/>
        <v>0</v>
      </c>
      <c r="N99" s="19" t="str">
        <v>CUBEITG</v>
      </c>
      <c r="O99" s="19" cm="1">
        <f t="array" ref="O99">MAX(_xlfn._xlws.FILTER($D$472:$D$941,$B$472:$B$941=N99))-MAX(_xlfn._xlws.FILTER($D$2:$D$471,$B$2:$B$471=N99))</f>
        <v>0.19999999999999929</v>
      </c>
      <c r="P99" s="19" cm="1">
        <f t="array" ref="P99">MAX(_xlfn._xlws.FILTER($D$942:$D$1411,$B$942:$B$1411=N99))-MAX(_xlfn._xlws.FILTER($D$472:$D$941,$B$472:$B$941=N99))</f>
        <v>-0.19999999999999929</v>
      </c>
      <c r="Q99" s="5" t="str">
        <f t="shared" si="8"/>
        <v>obserwuj</v>
      </c>
      <c r="U99" t="str">
        <v>DUON</v>
      </c>
    </row>
    <row r="100" spans="1:21" x14ac:dyDescent="0.25">
      <c r="A100" s="4">
        <v>42025</v>
      </c>
      <c r="B100" s="5" t="s">
        <v>203</v>
      </c>
      <c r="C100" s="5" t="s">
        <v>204</v>
      </c>
      <c r="D100" s="5">
        <v>89.75</v>
      </c>
      <c r="E100" s="5">
        <v>18</v>
      </c>
      <c r="F100" s="5">
        <v>1600</v>
      </c>
      <c r="G100" s="5">
        <v>2567000</v>
      </c>
      <c r="H100" s="5">
        <f t="shared" si="5"/>
        <v>88.888888888888886</v>
      </c>
      <c r="I100" s="5">
        <v>0</v>
      </c>
      <c r="J100" s="5">
        <f t="shared" si="6"/>
        <v>1</v>
      </c>
      <c r="K100" s="5">
        <f t="shared" si="7"/>
        <v>230388250</v>
      </c>
      <c r="N100" s="19" t="str">
        <v>CYFRPLSAT</v>
      </c>
      <c r="O100" s="19" cm="1">
        <f t="array" ref="O100">MAX(_xlfn._xlws.FILTER($D$472:$D$941,$B$472:$B$941=N100))-MAX(_xlfn._xlws.FILTER($D$2:$D$471,$B$2:$B$471=N100))</f>
        <v>-0.51000000000000156</v>
      </c>
      <c r="P100" s="19" cm="1">
        <f t="array" ref="P100">MAX(_xlfn._xlws.FILTER($D$942:$D$1411,$B$942:$B$1411=N100))-MAX(_xlfn._xlws.FILTER($D$472:$D$941,$B$472:$B$941=N100))</f>
        <v>0.42999999999999972</v>
      </c>
      <c r="Q100" s="5" t="str">
        <f t="shared" si="8"/>
        <v>obserwuj</v>
      </c>
      <c r="U100" t="str">
        <v>ECARD</v>
      </c>
    </row>
    <row r="101" spans="1:21" x14ac:dyDescent="0.25">
      <c r="A101" s="4">
        <v>42025</v>
      </c>
      <c r="B101" s="5" t="s">
        <v>205</v>
      </c>
      <c r="C101" s="5" t="s">
        <v>206</v>
      </c>
      <c r="D101" s="5">
        <v>6.25</v>
      </c>
      <c r="E101" s="5">
        <v>3480</v>
      </c>
      <c r="F101" s="5">
        <v>21940</v>
      </c>
      <c r="G101" s="5">
        <v>8556000</v>
      </c>
      <c r="H101" s="5">
        <f t="shared" si="5"/>
        <v>6.304597701149425</v>
      </c>
      <c r="I101" s="5">
        <v>0</v>
      </c>
      <c r="J101" s="5">
        <f t="shared" si="6"/>
        <v>1</v>
      </c>
      <c r="K101" s="5">
        <f t="shared" si="7"/>
        <v>53475000</v>
      </c>
      <c r="N101" s="19" t="str">
        <v>CZTOREBKA</v>
      </c>
      <c r="O101" s="19" cm="1">
        <f t="array" ref="O101">MAX(_xlfn._xlws.FILTER($D$472:$D$941,$B$472:$B$941=N101))-MAX(_xlfn._xlws.FILTER($D$2:$D$471,$B$2:$B$471=N101))</f>
        <v>0.38999999999999968</v>
      </c>
      <c r="P101" s="19" cm="1">
        <f t="array" ref="P101">MAX(_xlfn._xlws.FILTER($D$942:$D$1411,$B$942:$B$1411=N101))-MAX(_xlfn._xlws.FILTER($D$472:$D$941,$B$472:$B$941=N101))</f>
        <v>0</v>
      </c>
      <c r="Q101" s="5" t="str">
        <f t="shared" si="8"/>
        <v>obserwuj</v>
      </c>
      <c r="U101" t="str">
        <v>ECHO</v>
      </c>
    </row>
    <row r="102" spans="1:21" x14ac:dyDescent="0.25">
      <c r="A102" s="4">
        <v>42025</v>
      </c>
      <c r="B102" s="5" t="s">
        <v>207</v>
      </c>
      <c r="C102" s="5" t="s">
        <v>208</v>
      </c>
      <c r="D102" s="5">
        <v>4.8899999999999997</v>
      </c>
      <c r="E102" s="5">
        <v>0</v>
      </c>
      <c r="F102" s="5">
        <v>0</v>
      </c>
      <c r="G102" s="5">
        <v>2659000</v>
      </c>
      <c r="H102" s="5">
        <f t="shared" si="5"/>
        <v>4.8899999999999997</v>
      </c>
      <c r="I102" s="5">
        <v>0</v>
      </c>
      <c r="J102" s="5">
        <f t="shared" si="6"/>
        <v>1</v>
      </c>
      <c r="K102" s="5">
        <f t="shared" si="7"/>
        <v>13002510</v>
      </c>
      <c r="N102" s="19" t="str">
        <v>DEBICA</v>
      </c>
      <c r="O102" s="19" cm="1">
        <f t="array" ref="O102">MAX(_xlfn._xlws.FILTER($D$472:$D$941,$B$472:$B$941=N102))-MAX(_xlfn._xlws.FILTER($D$2:$D$471,$B$2:$B$471=N102))</f>
        <v>-4.9999999999997158E-2</v>
      </c>
      <c r="P102" s="19" cm="1">
        <f t="array" ref="P102">MAX(_xlfn._xlws.FILTER($D$942:$D$1411,$B$942:$B$1411=N102))-MAX(_xlfn._xlws.FILTER($D$472:$D$941,$B$472:$B$941=N102))</f>
        <v>1.2000000000000028</v>
      </c>
      <c r="Q102" s="5" t="str">
        <f t="shared" si="8"/>
        <v>obserwuj</v>
      </c>
      <c r="U102" t="str">
        <v>EDINVEST</v>
      </c>
    </row>
    <row r="103" spans="1:21" x14ac:dyDescent="0.25">
      <c r="A103" s="4">
        <v>42025</v>
      </c>
      <c r="B103" s="5" t="s">
        <v>209</v>
      </c>
      <c r="C103" s="5" t="s">
        <v>210</v>
      </c>
      <c r="D103" s="5">
        <v>6.28</v>
      </c>
      <c r="E103" s="5">
        <v>4981</v>
      </c>
      <c r="F103" s="5">
        <v>31050</v>
      </c>
      <c r="G103" s="5">
        <v>0</v>
      </c>
      <c r="H103" s="5">
        <f t="shared" si="5"/>
        <v>6.2336880144549287</v>
      </c>
      <c r="I103" s="5">
        <v>0</v>
      </c>
      <c r="J103" s="5">
        <f t="shared" si="6"/>
        <v>1</v>
      </c>
      <c r="K103" s="5">
        <f t="shared" si="7"/>
        <v>0</v>
      </c>
      <c r="N103" s="19" t="str">
        <v>DECORA</v>
      </c>
      <c r="O103" s="19" cm="1">
        <f t="array" ref="O103">MAX(_xlfn._xlws.FILTER($D$472:$D$941,$B$472:$B$941=N103))-MAX(_xlfn._xlws.FILTER($D$2:$D$471,$B$2:$B$471=N103))</f>
        <v>9.9999999999997868E-3</v>
      </c>
      <c r="P103" s="19" cm="1">
        <f t="array" ref="P103">MAX(_xlfn._xlws.FILTER($D$942:$D$1411,$B$942:$B$1411=N103))-MAX(_xlfn._xlws.FILTER($D$472:$D$941,$B$472:$B$941=N103))</f>
        <v>-0.14999999999999947</v>
      </c>
      <c r="Q103" s="5" t="str">
        <f t="shared" si="8"/>
        <v>obserwuj</v>
      </c>
      <c r="U103" t="str">
        <v>EFEKT</v>
      </c>
    </row>
    <row r="104" spans="1:21" x14ac:dyDescent="0.25">
      <c r="A104" s="4">
        <v>42025</v>
      </c>
      <c r="B104" s="5" t="s">
        <v>211</v>
      </c>
      <c r="C104" s="5" t="s">
        <v>212</v>
      </c>
      <c r="D104" s="5">
        <v>0.72</v>
      </c>
      <c r="E104" s="5">
        <v>20924</v>
      </c>
      <c r="F104" s="5">
        <v>14920</v>
      </c>
      <c r="G104" s="5">
        <v>8257000</v>
      </c>
      <c r="H104" s="5">
        <f t="shared" si="5"/>
        <v>0.71305677690690117</v>
      </c>
      <c r="I104" s="5">
        <v>0</v>
      </c>
      <c r="J104" s="5">
        <f t="shared" si="6"/>
        <v>1</v>
      </c>
      <c r="K104" s="5">
        <f t="shared" si="7"/>
        <v>5945040</v>
      </c>
      <c r="N104" s="19" t="str">
        <v>DELKO</v>
      </c>
      <c r="O104" s="19" cm="1">
        <f t="array" ref="O104">MAX(_xlfn._xlws.FILTER($D$472:$D$941,$B$472:$B$941=N104))-MAX(_xlfn._xlws.FILTER($D$2:$D$471,$B$2:$B$471=N104))</f>
        <v>0.16999999999999993</v>
      </c>
      <c r="P104" s="19" cm="1">
        <f t="array" ref="P104">MAX(_xlfn._xlws.FILTER($D$942:$D$1411,$B$942:$B$1411=N104))-MAX(_xlfn._xlws.FILTER($D$472:$D$941,$B$472:$B$941=N104))</f>
        <v>0</v>
      </c>
      <c r="Q104" s="5" t="str">
        <f t="shared" si="8"/>
        <v>obserwuj</v>
      </c>
      <c r="U104" t="str">
        <v>EFH</v>
      </c>
    </row>
    <row r="105" spans="1:21" x14ac:dyDescent="0.25">
      <c r="A105" s="4">
        <v>42025</v>
      </c>
      <c r="B105" s="5" t="s">
        <v>213</v>
      </c>
      <c r="C105" s="5" t="s">
        <v>214</v>
      </c>
      <c r="D105" s="5">
        <v>48.1</v>
      </c>
      <c r="E105" s="5">
        <v>479</v>
      </c>
      <c r="F105" s="5">
        <v>22930</v>
      </c>
      <c r="G105" s="5">
        <v>7229000</v>
      </c>
      <c r="H105" s="5">
        <f t="shared" si="5"/>
        <v>47.870563674321502</v>
      </c>
      <c r="I105" s="5">
        <v>0</v>
      </c>
      <c r="J105" s="5">
        <f t="shared" si="6"/>
        <v>1</v>
      </c>
      <c r="K105" s="5">
        <f t="shared" si="7"/>
        <v>347714900</v>
      </c>
      <c r="N105" s="19" t="str">
        <v>DGA</v>
      </c>
      <c r="O105" s="19" cm="1">
        <f t="array" ref="O105">MAX(_xlfn._xlws.FILTER($D$472:$D$941,$B$472:$B$941=N105))-MAX(_xlfn._xlws.FILTER($D$2:$D$471,$B$2:$B$471=N105))</f>
        <v>0</v>
      </c>
      <c r="P105" s="19" cm="1">
        <f t="array" ref="P105">MAX(_xlfn._xlws.FILTER($D$942:$D$1411,$B$942:$B$1411=N105))-MAX(_xlfn._xlws.FILTER($D$472:$D$941,$B$472:$B$941=N105))</f>
        <v>0</v>
      </c>
      <c r="Q105" s="5" t="str">
        <f t="shared" si="8"/>
        <v>obserwuj</v>
      </c>
      <c r="U105" t="str">
        <v>EKANCELAR</v>
      </c>
    </row>
    <row r="106" spans="1:21" x14ac:dyDescent="0.25">
      <c r="A106" s="4">
        <v>42025</v>
      </c>
      <c r="B106" s="5" t="s">
        <v>215</v>
      </c>
      <c r="C106" s="5" t="s">
        <v>216</v>
      </c>
      <c r="D106" s="5">
        <v>2.8</v>
      </c>
      <c r="E106" s="5">
        <v>957</v>
      </c>
      <c r="F106" s="5">
        <v>2730</v>
      </c>
      <c r="G106" s="5">
        <v>0</v>
      </c>
      <c r="H106" s="5">
        <f t="shared" si="5"/>
        <v>2.8526645768025078</v>
      </c>
      <c r="I106" s="5">
        <v>0</v>
      </c>
      <c r="J106" s="5">
        <f t="shared" si="6"/>
        <v>1</v>
      </c>
      <c r="K106" s="5">
        <f t="shared" si="7"/>
        <v>0</v>
      </c>
      <c r="N106" s="19" t="str">
        <v>DMWDM</v>
      </c>
      <c r="O106" s="19" cm="1">
        <f t="array" ref="O106">MAX(_xlfn._xlws.FILTER($D$472:$D$941,$B$472:$B$941=N106))-MAX(_xlfn._xlws.FILTER($D$2:$D$471,$B$2:$B$471=N106))</f>
        <v>0</v>
      </c>
      <c r="P106" s="19" cm="1">
        <f t="array" ref="P106">MAX(_xlfn._xlws.FILTER($D$942:$D$1411,$B$942:$B$1411=N106))-MAX(_xlfn._xlws.FILTER($D$472:$D$941,$B$472:$B$941=N106))</f>
        <v>-2.0000000000000018E-2</v>
      </c>
      <c r="Q106" s="5" t="str">
        <f t="shared" si="8"/>
        <v>obserwuj</v>
      </c>
      <c r="U106" t="str">
        <v>EKOEXPORT</v>
      </c>
    </row>
    <row r="107" spans="1:21" x14ac:dyDescent="0.25">
      <c r="A107" s="4">
        <v>42025</v>
      </c>
      <c r="B107" s="5" t="s">
        <v>217</v>
      </c>
      <c r="C107" s="5" t="s">
        <v>218</v>
      </c>
      <c r="D107" s="5">
        <v>0.21</v>
      </c>
      <c r="E107" s="5">
        <v>18222</v>
      </c>
      <c r="F107" s="5">
        <v>3830</v>
      </c>
      <c r="G107" s="5">
        <v>0</v>
      </c>
      <c r="H107" s="5">
        <f t="shared" si="5"/>
        <v>0.21018549006695203</v>
      </c>
      <c r="I107" s="5">
        <v>0</v>
      </c>
      <c r="J107" s="5">
        <f t="shared" si="6"/>
        <v>1</v>
      </c>
      <c r="K107" s="5">
        <f t="shared" si="7"/>
        <v>0</v>
      </c>
      <c r="N107" s="19" t="str">
        <v>DOMDEV</v>
      </c>
      <c r="O107" s="19" cm="1">
        <f t="array" ref="O107">MAX(_xlfn._xlws.FILTER($D$472:$D$941,$B$472:$B$941=N107))-MAX(_xlfn._xlws.FILTER($D$2:$D$471,$B$2:$B$471=N107))</f>
        <v>-1.4500000000000028</v>
      </c>
      <c r="P107" s="19" cm="1">
        <f t="array" ref="P107">MAX(_xlfn._xlws.FILTER($D$942:$D$1411,$B$942:$B$1411=N107))-MAX(_xlfn._xlws.FILTER($D$472:$D$941,$B$472:$B$941=N107))</f>
        <v>5.0000000000004263E-2</v>
      </c>
      <c r="Q107" s="5" t="str">
        <f t="shared" si="8"/>
        <v>obserwuj</v>
      </c>
      <c r="U107" t="str">
        <v>ELBUDOWA</v>
      </c>
    </row>
    <row r="108" spans="1:21" x14ac:dyDescent="0.25">
      <c r="A108" s="4">
        <v>42025</v>
      </c>
      <c r="B108" s="5" t="s">
        <v>219</v>
      </c>
      <c r="C108" s="5" t="s">
        <v>220</v>
      </c>
      <c r="D108" s="5">
        <v>1.82</v>
      </c>
      <c r="E108" s="5">
        <v>700</v>
      </c>
      <c r="F108" s="5">
        <v>1270</v>
      </c>
      <c r="G108" s="5">
        <v>0</v>
      </c>
      <c r="H108" s="5">
        <f t="shared" si="5"/>
        <v>1.8142857142857143</v>
      </c>
      <c r="I108" s="5">
        <v>0</v>
      </c>
      <c r="J108" s="5">
        <f t="shared" si="6"/>
        <v>1</v>
      </c>
      <c r="K108" s="5">
        <f t="shared" si="7"/>
        <v>0</v>
      </c>
      <c r="N108" s="19" t="str">
        <v>DRAGOWSKI</v>
      </c>
      <c r="O108" s="19" cm="1">
        <f t="array" ref="O108">MAX(_xlfn._xlws.FILTER($D$472:$D$941,$B$472:$B$941=N108))-MAX(_xlfn._xlws.FILTER($D$2:$D$471,$B$2:$B$471=N108))</f>
        <v>5.0000000000000266E-2</v>
      </c>
      <c r="P108" s="19" cm="1">
        <f t="array" ref="P108">MAX(_xlfn._xlws.FILTER($D$942:$D$1411,$B$942:$B$1411=N108))-MAX(_xlfn._xlws.FILTER($D$472:$D$941,$B$472:$B$941=N108))</f>
        <v>-3.0000000000000249E-2</v>
      </c>
      <c r="Q108" s="5" t="str">
        <f t="shared" si="8"/>
        <v>obserwuj</v>
      </c>
      <c r="U108" t="str">
        <v>ELEKTROTI</v>
      </c>
    </row>
    <row r="109" spans="1:21" x14ac:dyDescent="0.25">
      <c r="A109" s="4">
        <v>42025</v>
      </c>
      <c r="B109" s="5" t="s">
        <v>221</v>
      </c>
      <c r="C109" s="5" t="s">
        <v>222</v>
      </c>
      <c r="D109" s="5">
        <v>3.35</v>
      </c>
      <c r="E109" s="5">
        <v>2769</v>
      </c>
      <c r="F109" s="5">
        <v>9270</v>
      </c>
      <c r="G109" s="5">
        <v>3196000</v>
      </c>
      <c r="H109" s="5">
        <f t="shared" si="5"/>
        <v>3.3477789815817984</v>
      </c>
      <c r="I109" s="5">
        <v>0</v>
      </c>
      <c r="J109" s="5">
        <f t="shared" si="6"/>
        <v>1</v>
      </c>
      <c r="K109" s="5">
        <f t="shared" si="7"/>
        <v>10706600</v>
      </c>
      <c r="N109" s="19" t="str">
        <v>DREWEX</v>
      </c>
      <c r="O109" s="19" cm="1">
        <f t="array" ref="O109">MAX(_xlfn._xlws.FILTER($D$472:$D$941,$B$472:$B$941=N109))-MAX(_xlfn._xlws.FILTER($D$2:$D$471,$B$2:$B$471=N109))</f>
        <v>0</v>
      </c>
      <c r="P109" s="19" cm="1">
        <f t="array" ref="P109">MAX(_xlfn._xlws.FILTER($D$942:$D$1411,$B$942:$B$1411=N109))-MAX(_xlfn._xlws.FILTER($D$472:$D$941,$B$472:$B$941=N109))</f>
        <v>0</v>
      </c>
      <c r="Q109" s="5" t="str">
        <f t="shared" si="8"/>
        <v>obserwuj</v>
      </c>
      <c r="U109" t="str">
        <v>ELEMENTAL</v>
      </c>
    </row>
    <row r="110" spans="1:21" x14ac:dyDescent="0.25">
      <c r="A110" s="4">
        <v>42025</v>
      </c>
      <c r="B110" s="5" t="s">
        <v>223</v>
      </c>
      <c r="C110" s="5" t="s">
        <v>224</v>
      </c>
      <c r="D110" s="5">
        <v>0.28000000000000003</v>
      </c>
      <c r="E110" s="5">
        <v>37863</v>
      </c>
      <c r="F110" s="5">
        <v>10600</v>
      </c>
      <c r="G110" s="5">
        <v>13003000</v>
      </c>
      <c r="H110" s="5">
        <f t="shared" si="5"/>
        <v>0.27995668594670259</v>
      </c>
      <c r="I110" s="5">
        <v>0</v>
      </c>
      <c r="J110" s="5">
        <f t="shared" si="6"/>
        <v>1</v>
      </c>
      <c r="K110" s="5">
        <f t="shared" si="7"/>
        <v>3640840.0000000005</v>
      </c>
      <c r="N110" s="19" t="str">
        <v>DROP</v>
      </c>
      <c r="O110" s="19" cm="1">
        <f t="array" ref="O110">MAX(_xlfn._xlws.FILTER($D$472:$D$941,$B$472:$B$941=N110))-MAX(_xlfn._xlws.FILTER($D$2:$D$471,$B$2:$B$471=N110))</f>
        <v>0</v>
      </c>
      <c r="P110" s="19" cm="1">
        <f t="array" ref="P110">MAX(_xlfn._xlws.FILTER($D$942:$D$1411,$B$942:$B$1411=N110))-MAX(_xlfn._xlws.FILTER($D$472:$D$941,$B$472:$B$941=N110))</f>
        <v>-0.10000000000000009</v>
      </c>
      <c r="Q110" s="5" t="str">
        <f t="shared" si="8"/>
        <v>obserwuj</v>
      </c>
      <c r="U110" t="str">
        <v>ELKOP</v>
      </c>
    </row>
    <row r="111" spans="1:21" x14ac:dyDescent="0.25">
      <c r="A111" s="4">
        <v>42025</v>
      </c>
      <c r="B111" s="5" t="s">
        <v>225</v>
      </c>
      <c r="C111" s="5" t="s">
        <v>226</v>
      </c>
      <c r="D111" s="5">
        <v>3.97</v>
      </c>
      <c r="E111" s="5">
        <v>6</v>
      </c>
      <c r="F111" s="5">
        <v>20</v>
      </c>
      <c r="G111" s="5">
        <v>0</v>
      </c>
      <c r="H111" s="5">
        <f t="shared" si="5"/>
        <v>3.3333333333333335</v>
      </c>
      <c r="I111" s="5">
        <v>0</v>
      </c>
      <c r="J111" s="5">
        <f t="shared" si="6"/>
        <v>1</v>
      </c>
      <c r="K111" s="5">
        <f t="shared" si="7"/>
        <v>0</v>
      </c>
      <c r="N111" s="19" t="str">
        <v>DROZAPOL</v>
      </c>
      <c r="O111" s="19" cm="1">
        <f t="array" ref="O111">MAX(_xlfn._xlws.FILTER($D$472:$D$941,$B$472:$B$941=N111))-MAX(_xlfn._xlws.FILTER($D$2:$D$471,$B$2:$B$471=N111))</f>
        <v>-5.0000000000000266E-2</v>
      </c>
      <c r="P111" s="19" cm="1">
        <f t="array" ref="P111">MAX(_xlfn._xlws.FILTER($D$942:$D$1411,$B$942:$B$1411=N111))-MAX(_xlfn._xlws.FILTER($D$472:$D$941,$B$472:$B$941=N111))</f>
        <v>0</v>
      </c>
      <c r="Q111" s="5" t="str">
        <f t="shared" si="8"/>
        <v>obserwuj</v>
      </c>
      <c r="U111" t="str">
        <v>ELZAB</v>
      </c>
    </row>
    <row r="112" spans="1:21" x14ac:dyDescent="0.25">
      <c r="A112" s="4">
        <v>42025</v>
      </c>
      <c r="B112" s="5" t="s">
        <v>227</v>
      </c>
      <c r="C112" s="5" t="s">
        <v>228</v>
      </c>
      <c r="D112" s="5">
        <v>7.25</v>
      </c>
      <c r="E112" s="5">
        <v>26816</v>
      </c>
      <c r="F112" s="5">
        <v>193120</v>
      </c>
      <c r="G112" s="5">
        <v>17743000</v>
      </c>
      <c r="H112" s="5">
        <f t="shared" si="5"/>
        <v>7.2016706443914078</v>
      </c>
      <c r="I112" s="5">
        <v>0</v>
      </c>
      <c r="J112" s="5">
        <f t="shared" si="6"/>
        <v>1</v>
      </c>
      <c r="K112" s="5">
        <f t="shared" si="7"/>
        <v>128636750</v>
      </c>
      <c r="N112" s="19" t="str">
        <v>DSS</v>
      </c>
      <c r="O112" s="19" cm="1">
        <f t="array" ref="O112">MAX(_xlfn._xlws.FILTER($D$472:$D$941,$B$472:$B$941=N112))-MAX(_xlfn._xlws.FILTER($D$2:$D$471,$B$2:$B$471=N112))</f>
        <v>0</v>
      </c>
      <c r="P112" s="19" cm="1">
        <f t="array" ref="P112">MAX(_xlfn._xlws.FILTER($D$942:$D$1411,$B$942:$B$1411=N112))-MAX(_xlfn._xlws.FILTER($D$472:$D$941,$B$472:$B$941=N112))</f>
        <v>1.9999999999999962E-2</v>
      </c>
      <c r="Q112" s="5" t="str">
        <f t="shared" si="8"/>
        <v>obserwuj</v>
      </c>
      <c r="U112" t="str">
        <v>EMCINSMED</v>
      </c>
    </row>
    <row r="113" spans="1:21" x14ac:dyDescent="0.25">
      <c r="A113" s="4">
        <v>42025</v>
      </c>
      <c r="B113" s="5" t="s">
        <v>229</v>
      </c>
      <c r="C113" s="5" t="s">
        <v>230</v>
      </c>
      <c r="D113" s="5">
        <v>1.92</v>
      </c>
      <c r="E113" s="5">
        <v>843176</v>
      </c>
      <c r="F113" s="5">
        <v>1616080</v>
      </c>
      <c r="G113" s="5">
        <v>45748000</v>
      </c>
      <c r="H113" s="5">
        <f t="shared" si="5"/>
        <v>1.9166579693919181</v>
      </c>
      <c r="I113" s="5">
        <v>0</v>
      </c>
      <c r="J113" s="5">
        <f t="shared" si="6"/>
        <v>1</v>
      </c>
      <c r="K113" s="5">
        <f t="shared" si="7"/>
        <v>87836160</v>
      </c>
      <c r="N113" s="19" t="str">
        <v>DTP</v>
      </c>
      <c r="O113" s="19" cm="1">
        <f t="array" ref="O113">MAX(_xlfn._xlws.FILTER($D$472:$D$941,$B$472:$B$941=N113))-MAX(_xlfn._xlws.FILTER($D$2:$D$471,$B$2:$B$471=N113))</f>
        <v>0</v>
      </c>
      <c r="P113" s="19" cm="1">
        <f t="array" ref="P113">MAX(_xlfn._xlws.FILTER($D$942:$D$1411,$B$942:$B$1411=N113))-MAX(_xlfn._xlws.FILTER($D$472:$D$941,$B$472:$B$941=N113))</f>
        <v>-0.12000000000000011</v>
      </c>
      <c r="Q113" s="5" t="str">
        <f t="shared" si="8"/>
        <v>obserwuj</v>
      </c>
      <c r="U113" t="str">
        <v>EMPERIA</v>
      </c>
    </row>
    <row r="114" spans="1:21" x14ac:dyDescent="0.25">
      <c r="A114" s="4">
        <v>42025</v>
      </c>
      <c r="B114" s="5" t="s">
        <v>231</v>
      </c>
      <c r="C114" s="5" t="s">
        <v>232</v>
      </c>
      <c r="D114" s="5">
        <v>1.66</v>
      </c>
      <c r="E114" s="5">
        <v>1028</v>
      </c>
      <c r="F114" s="5">
        <v>1660</v>
      </c>
      <c r="G114" s="5">
        <v>0</v>
      </c>
      <c r="H114" s="5">
        <f t="shared" si="5"/>
        <v>1.6147859922178989</v>
      </c>
      <c r="I114" s="5">
        <v>0</v>
      </c>
      <c r="J114" s="5">
        <f t="shared" si="6"/>
        <v>1</v>
      </c>
      <c r="K114" s="5">
        <f t="shared" si="7"/>
        <v>0</v>
      </c>
      <c r="N114" s="19" t="str">
        <v>DUDA</v>
      </c>
      <c r="O114" s="19" cm="1">
        <f t="array" ref="O114">MAX(_xlfn._xlws.FILTER($D$472:$D$941,$B$472:$B$941=N114))-MAX(_xlfn._xlws.FILTER($D$2:$D$471,$B$2:$B$471=N114))</f>
        <v>-8.0000000000000071E-2</v>
      </c>
      <c r="P114" s="19" cm="1">
        <f t="array" ref="P114">MAX(_xlfn._xlws.FILTER($D$942:$D$1411,$B$942:$B$1411=N114))-MAX(_xlfn._xlws.FILTER($D$472:$D$941,$B$472:$B$941=N114))</f>
        <v>9.9999999999997868E-3</v>
      </c>
      <c r="Q114" s="5" t="str">
        <f t="shared" si="8"/>
        <v>obserwuj</v>
      </c>
      <c r="U114" t="str">
        <v>ENAP</v>
      </c>
    </row>
    <row r="115" spans="1:21" x14ac:dyDescent="0.25">
      <c r="A115" s="4">
        <v>42025</v>
      </c>
      <c r="B115" s="5" t="s">
        <v>233</v>
      </c>
      <c r="C115" s="5" t="s">
        <v>234</v>
      </c>
      <c r="D115" s="5">
        <v>6.5</v>
      </c>
      <c r="E115" s="5">
        <v>1007967</v>
      </c>
      <c r="F115" s="5">
        <v>6458040</v>
      </c>
      <c r="G115" s="5">
        <v>223328000</v>
      </c>
      <c r="H115" s="5">
        <f t="shared" si="5"/>
        <v>6.4069954671135063</v>
      </c>
      <c r="I115" s="5">
        <v>0</v>
      </c>
      <c r="J115" s="5">
        <f t="shared" si="6"/>
        <v>1</v>
      </c>
      <c r="K115" s="5">
        <f t="shared" si="7"/>
        <v>1451632000</v>
      </c>
      <c r="N115" s="19" t="str">
        <v>DUON</v>
      </c>
      <c r="O115" s="19" cm="1">
        <f t="array" ref="O115">MAX(_xlfn._xlws.FILTER($D$472:$D$941,$B$472:$B$941=N115))-MAX(_xlfn._xlws.FILTER($D$2:$D$471,$B$2:$B$471=N115))</f>
        <v>3.0000000000000027E-2</v>
      </c>
      <c r="P115" s="19" cm="1">
        <f t="array" ref="P115">MAX(_xlfn._xlws.FILTER($D$942:$D$1411,$B$942:$B$1411=N115))-MAX(_xlfn._xlws.FILTER($D$472:$D$941,$B$472:$B$941=N115))</f>
        <v>0</v>
      </c>
      <c r="Q115" s="5" t="str">
        <f t="shared" si="8"/>
        <v>obserwuj</v>
      </c>
      <c r="U115" t="str">
        <v>ENEA</v>
      </c>
    </row>
    <row r="116" spans="1:21" x14ac:dyDescent="0.25">
      <c r="A116" s="4">
        <v>42025</v>
      </c>
      <c r="B116" s="5" t="s">
        <v>235</v>
      </c>
      <c r="C116" s="5" t="s">
        <v>236</v>
      </c>
      <c r="D116" s="5">
        <v>2.2400000000000002</v>
      </c>
      <c r="E116" s="5">
        <v>154</v>
      </c>
      <c r="F116" s="5">
        <v>340</v>
      </c>
      <c r="G116" s="5">
        <v>2588000</v>
      </c>
      <c r="H116" s="5">
        <f t="shared" si="5"/>
        <v>2.2077922077922079</v>
      </c>
      <c r="I116" s="5">
        <v>0</v>
      </c>
      <c r="J116" s="5">
        <f t="shared" si="6"/>
        <v>1</v>
      </c>
      <c r="K116" s="5">
        <f t="shared" si="7"/>
        <v>5797120.0000000009</v>
      </c>
      <c r="N116" s="19" t="str">
        <v>ECARD</v>
      </c>
      <c r="O116" s="19" cm="1">
        <f t="array" ref="O116">MAX(_xlfn._xlws.FILTER($D$472:$D$941,$B$472:$B$941=N116))-MAX(_xlfn._xlws.FILTER($D$2:$D$471,$B$2:$B$471=N116))</f>
        <v>0</v>
      </c>
      <c r="P116" s="19" cm="1">
        <f t="array" ref="P116">MAX(_xlfn._xlws.FILTER($D$942:$D$1411,$B$942:$B$1411=N116))-MAX(_xlfn._xlws.FILTER($D$472:$D$941,$B$472:$B$941=N116))</f>
        <v>0</v>
      </c>
      <c r="Q116" s="5" t="str">
        <f t="shared" si="8"/>
        <v>obserwuj</v>
      </c>
      <c r="U116" t="str">
        <v>ENELMED</v>
      </c>
    </row>
    <row r="117" spans="1:21" x14ac:dyDescent="0.25">
      <c r="A117" s="4">
        <v>42025</v>
      </c>
      <c r="B117" s="5" t="s">
        <v>237</v>
      </c>
      <c r="C117" s="5" t="s">
        <v>238</v>
      </c>
      <c r="D117" s="5">
        <v>15</v>
      </c>
      <c r="E117" s="5">
        <v>634</v>
      </c>
      <c r="F117" s="5">
        <v>9510</v>
      </c>
      <c r="G117" s="5">
        <v>1039000</v>
      </c>
      <c r="H117" s="5">
        <f t="shared" si="5"/>
        <v>15</v>
      </c>
      <c r="I117" s="5">
        <v>0</v>
      </c>
      <c r="J117" s="5">
        <f t="shared" si="6"/>
        <v>1</v>
      </c>
      <c r="K117" s="5">
        <f t="shared" si="7"/>
        <v>15585000</v>
      </c>
      <c r="N117" s="19" t="str">
        <v>ECHO</v>
      </c>
      <c r="O117" s="19" cm="1">
        <f t="array" ref="O117">MAX(_xlfn._xlws.FILTER($D$472:$D$941,$B$472:$B$941=N117))-MAX(_xlfn._xlws.FILTER($D$2:$D$471,$B$2:$B$471=N117))</f>
        <v>4.0000000000000036E-2</v>
      </c>
      <c r="P117" s="19" cm="1">
        <f t="array" ref="P117">MAX(_xlfn._xlws.FILTER($D$942:$D$1411,$B$942:$B$1411=N117))-MAX(_xlfn._xlws.FILTER($D$472:$D$941,$B$472:$B$941=N117))</f>
        <v>9.9999999999999645E-2</v>
      </c>
      <c r="Q117" s="5" t="str">
        <f t="shared" si="8"/>
        <v>kup</v>
      </c>
      <c r="U117" t="str">
        <v>ENERGA</v>
      </c>
    </row>
    <row r="118" spans="1:21" x14ac:dyDescent="0.25">
      <c r="A118" s="4">
        <v>42025</v>
      </c>
      <c r="B118" s="5" t="s">
        <v>239</v>
      </c>
      <c r="C118" s="5" t="s">
        <v>240</v>
      </c>
      <c r="D118" s="5">
        <v>0.17</v>
      </c>
      <c r="E118" s="5">
        <v>27427</v>
      </c>
      <c r="F118" s="5">
        <v>4500</v>
      </c>
      <c r="G118" s="5">
        <v>0</v>
      </c>
      <c r="H118" s="5">
        <f t="shared" si="5"/>
        <v>0.16407189995260146</v>
      </c>
      <c r="I118" s="5">
        <v>0</v>
      </c>
      <c r="J118" s="5">
        <f t="shared" si="6"/>
        <v>1</v>
      </c>
      <c r="K118" s="5">
        <f t="shared" si="7"/>
        <v>0</v>
      </c>
      <c r="N118" s="19" t="str">
        <v>EDINVEST</v>
      </c>
      <c r="O118" s="19" cm="1">
        <f t="array" ref="O118">MAX(_xlfn._xlws.FILTER($D$472:$D$941,$B$472:$B$941=N118))-MAX(_xlfn._xlws.FILTER($D$2:$D$471,$B$2:$B$471=N118))</f>
        <v>-2.0000000000000018E-2</v>
      </c>
      <c r="P118" s="19" cm="1">
        <f t="array" ref="P118">MAX(_xlfn._xlws.FILTER($D$942:$D$1411,$B$942:$B$1411=N118))-MAX(_xlfn._xlws.FILTER($D$472:$D$941,$B$472:$B$941=N118))</f>
        <v>0</v>
      </c>
      <c r="Q118" s="5" t="str">
        <f t="shared" si="8"/>
        <v>obserwuj</v>
      </c>
      <c r="U118" t="str">
        <v>ENERGOINS</v>
      </c>
    </row>
    <row r="119" spans="1:21" x14ac:dyDescent="0.25">
      <c r="A119" s="4">
        <v>42025</v>
      </c>
      <c r="B119" s="5" t="s">
        <v>241</v>
      </c>
      <c r="C119" s="5" t="s">
        <v>242</v>
      </c>
      <c r="D119" s="5">
        <v>0.28000000000000003</v>
      </c>
      <c r="E119" s="5">
        <v>19097</v>
      </c>
      <c r="F119" s="5">
        <v>5390</v>
      </c>
      <c r="G119" s="5">
        <v>0</v>
      </c>
      <c r="H119" s="5">
        <f t="shared" si="5"/>
        <v>0.28224328428548989</v>
      </c>
      <c r="I119" s="5">
        <v>0</v>
      </c>
      <c r="J119" s="5">
        <f t="shared" si="6"/>
        <v>1</v>
      </c>
      <c r="K119" s="5">
        <f t="shared" si="7"/>
        <v>0</v>
      </c>
      <c r="N119" s="19" t="str">
        <v>EFEKT</v>
      </c>
      <c r="O119" s="19" cm="1">
        <f t="array" ref="O119">MAX(_xlfn._xlws.FILTER($D$472:$D$941,$B$472:$B$941=N119))-MAX(_xlfn._xlws.FILTER($D$2:$D$471,$B$2:$B$471=N119))</f>
        <v>-0.30000000000000071</v>
      </c>
      <c r="P119" s="19" cm="1">
        <f t="array" ref="P119">MAX(_xlfn._xlws.FILTER($D$942:$D$1411,$B$942:$B$1411=N119))-MAX(_xlfn._xlws.FILTER($D$472:$D$941,$B$472:$B$941=N119))</f>
        <v>0.35000000000000142</v>
      </c>
      <c r="Q119" s="5" t="str">
        <f t="shared" si="8"/>
        <v>obserwuj</v>
      </c>
      <c r="U119" t="str">
        <v>ERBUD</v>
      </c>
    </row>
    <row r="120" spans="1:21" x14ac:dyDescent="0.25">
      <c r="A120" s="4">
        <v>42025</v>
      </c>
      <c r="B120" s="5" t="s">
        <v>243</v>
      </c>
      <c r="C120" s="5" t="s">
        <v>244</v>
      </c>
      <c r="D120" s="5">
        <v>26.86</v>
      </c>
      <c r="E120" s="5">
        <v>98677</v>
      </c>
      <c r="F120" s="5">
        <v>2336380</v>
      </c>
      <c r="G120" s="5">
        <v>7837000</v>
      </c>
      <c r="H120" s="5">
        <f t="shared" si="5"/>
        <v>23.677047336258703</v>
      </c>
      <c r="I120" s="5">
        <v>0</v>
      </c>
      <c r="J120" s="5">
        <f t="shared" si="6"/>
        <v>1</v>
      </c>
      <c r="K120" s="5">
        <f t="shared" si="7"/>
        <v>210501820</v>
      </c>
      <c r="N120" s="19" t="str">
        <v>EFH</v>
      </c>
      <c r="O120" s="19" cm="1">
        <f t="array" ref="O120">MAX(_xlfn._xlws.FILTER($D$472:$D$941,$B$472:$B$941=N120))-MAX(_xlfn._xlws.FILTER($D$2:$D$471,$B$2:$B$471=N120))</f>
        <v>0</v>
      </c>
      <c r="P120" s="19" cm="1">
        <f t="array" ref="P120">MAX(_xlfn._xlws.FILTER($D$942:$D$1411,$B$942:$B$1411=N120))-MAX(_xlfn._xlws.FILTER($D$472:$D$941,$B$472:$B$941=N120))</f>
        <v>0</v>
      </c>
      <c r="Q120" s="5" t="str">
        <f t="shared" si="8"/>
        <v>obserwuj</v>
      </c>
      <c r="U120" t="str">
        <v>ERG</v>
      </c>
    </row>
    <row r="121" spans="1:21" x14ac:dyDescent="0.25">
      <c r="A121" s="4">
        <v>42025</v>
      </c>
      <c r="B121" s="5" t="s">
        <v>245</v>
      </c>
      <c r="C121" s="5" t="s">
        <v>246</v>
      </c>
      <c r="D121" s="5">
        <v>81</v>
      </c>
      <c r="E121" s="5">
        <v>2556</v>
      </c>
      <c r="F121" s="5">
        <v>207120</v>
      </c>
      <c r="G121" s="5">
        <v>4747000</v>
      </c>
      <c r="H121" s="5">
        <f t="shared" si="5"/>
        <v>81.032863849765263</v>
      </c>
      <c r="I121" s="5">
        <v>0</v>
      </c>
      <c r="J121" s="5">
        <f t="shared" si="6"/>
        <v>1</v>
      </c>
      <c r="K121" s="5">
        <f t="shared" si="7"/>
        <v>384507000</v>
      </c>
      <c r="N121" s="19" t="str">
        <v>EKANCELAR</v>
      </c>
      <c r="O121" s="19" cm="1">
        <f t="array" ref="O121">MAX(_xlfn._xlws.FILTER($D$472:$D$941,$B$472:$B$941=N121))-MAX(_xlfn._xlws.FILTER($D$2:$D$471,$B$2:$B$471=N121))</f>
        <v>-2.0000000000000018E-2</v>
      </c>
      <c r="P121" s="19" cm="1">
        <f t="array" ref="P121">MAX(_xlfn._xlws.FILTER($D$942:$D$1411,$B$942:$B$1411=N121))-MAX(_xlfn._xlws.FILTER($D$472:$D$941,$B$472:$B$941=N121))</f>
        <v>2.0000000000000018E-2</v>
      </c>
      <c r="Q121" s="5" t="str">
        <f t="shared" si="8"/>
        <v>obserwuj</v>
      </c>
      <c r="U121" t="str">
        <v>ERGIS</v>
      </c>
    </row>
    <row r="122" spans="1:21" x14ac:dyDescent="0.25">
      <c r="A122" s="4">
        <v>42025</v>
      </c>
      <c r="B122" s="5" t="s">
        <v>247</v>
      </c>
      <c r="C122" s="5" t="s">
        <v>248</v>
      </c>
      <c r="D122" s="5">
        <v>10.71</v>
      </c>
      <c r="E122" s="5">
        <v>235</v>
      </c>
      <c r="F122" s="5">
        <v>2520</v>
      </c>
      <c r="G122" s="5">
        <v>7051000</v>
      </c>
      <c r="H122" s="5">
        <f t="shared" si="5"/>
        <v>10.723404255319149</v>
      </c>
      <c r="I122" s="5">
        <v>0</v>
      </c>
      <c r="J122" s="5">
        <f t="shared" si="6"/>
        <v>1</v>
      </c>
      <c r="K122" s="5">
        <f t="shared" si="7"/>
        <v>75516210</v>
      </c>
      <c r="N122" s="19" t="str">
        <v>EKOEXPORT</v>
      </c>
      <c r="O122" s="19" cm="1">
        <f t="array" ref="O122">MAX(_xlfn._xlws.FILTER($D$472:$D$941,$B$472:$B$941=N122))-MAX(_xlfn._xlws.FILTER($D$2:$D$471,$B$2:$B$471=N122))</f>
        <v>-0.58999999999999986</v>
      </c>
      <c r="P122" s="19" cm="1">
        <f t="array" ref="P122">MAX(_xlfn._xlws.FILTER($D$942:$D$1411,$B$942:$B$1411=N122))-MAX(_xlfn._xlws.FILTER($D$472:$D$941,$B$472:$B$941=N122))</f>
        <v>-1.2699999999999996</v>
      </c>
      <c r="Q122" s="5" t="str">
        <f t="shared" si="8"/>
        <v>sprzedaj</v>
      </c>
      <c r="U122" t="str">
        <v>ESSYSTEM</v>
      </c>
    </row>
    <row r="123" spans="1:21" x14ac:dyDescent="0.25">
      <c r="A123" s="4">
        <v>42025</v>
      </c>
      <c r="B123" s="5" t="s">
        <v>249</v>
      </c>
      <c r="C123" s="5" t="s">
        <v>250</v>
      </c>
      <c r="D123" s="5">
        <v>3.36</v>
      </c>
      <c r="E123" s="5">
        <v>18650</v>
      </c>
      <c r="F123" s="5">
        <v>62940</v>
      </c>
      <c r="G123" s="5">
        <v>110913000</v>
      </c>
      <c r="H123" s="5">
        <f t="shared" si="5"/>
        <v>3.374798927613941</v>
      </c>
      <c r="I123" s="5">
        <v>0</v>
      </c>
      <c r="J123" s="5">
        <f t="shared" si="6"/>
        <v>1</v>
      </c>
      <c r="K123" s="5">
        <f t="shared" si="7"/>
        <v>372667680</v>
      </c>
      <c r="N123" s="19" t="str">
        <v>ELBUDOWA</v>
      </c>
      <c r="O123" s="19" cm="1">
        <f t="array" ref="O123">MAX(_xlfn._xlws.FILTER($D$472:$D$941,$B$472:$B$941=N123))-MAX(_xlfn._xlws.FILTER($D$2:$D$471,$B$2:$B$471=N123))</f>
        <v>1</v>
      </c>
      <c r="P123" s="19" cm="1">
        <f t="array" ref="P123">MAX(_xlfn._xlws.FILTER($D$942:$D$1411,$B$942:$B$1411=N123))-MAX(_xlfn._xlws.FILTER($D$472:$D$941,$B$472:$B$941=N123))</f>
        <v>-0.78000000000000114</v>
      </c>
      <c r="Q123" s="5" t="str">
        <f t="shared" si="8"/>
        <v>obserwuj</v>
      </c>
      <c r="U123" t="str">
        <v>EUCO</v>
      </c>
    </row>
    <row r="124" spans="1:21" x14ac:dyDescent="0.25">
      <c r="A124" s="4">
        <v>42025</v>
      </c>
      <c r="B124" s="5" t="s">
        <v>251</v>
      </c>
      <c r="C124" s="5" t="s">
        <v>252</v>
      </c>
      <c r="D124" s="5">
        <v>1.45</v>
      </c>
      <c r="E124" s="5">
        <v>9699</v>
      </c>
      <c r="F124" s="5">
        <v>13810</v>
      </c>
      <c r="G124" s="5">
        <v>3333000</v>
      </c>
      <c r="H124" s="5">
        <f t="shared" si="5"/>
        <v>1.4238581297040933</v>
      </c>
      <c r="I124" s="5">
        <v>0</v>
      </c>
      <c r="J124" s="5">
        <f t="shared" si="6"/>
        <v>1</v>
      </c>
      <c r="K124" s="5">
        <f t="shared" si="7"/>
        <v>4832850</v>
      </c>
      <c r="N124" s="19" t="str">
        <v>ELEKTROTI</v>
      </c>
      <c r="O124" s="19" cm="1">
        <f t="array" ref="O124">MAX(_xlfn._xlws.FILTER($D$472:$D$941,$B$472:$B$941=N124))-MAX(_xlfn._xlws.FILTER($D$2:$D$471,$B$2:$B$471=N124))</f>
        <v>-1.0000000000001563E-2</v>
      </c>
      <c r="P124" s="19" cm="1">
        <f t="array" ref="P124">MAX(_xlfn._xlws.FILTER($D$942:$D$1411,$B$942:$B$1411=N124))-MAX(_xlfn._xlws.FILTER($D$472:$D$941,$B$472:$B$941=N124))</f>
        <v>-4.9999999999998934E-2</v>
      </c>
      <c r="Q124" s="5" t="str">
        <f t="shared" si="8"/>
        <v>sprzedaj</v>
      </c>
      <c r="U124" t="str">
        <v>EUIMPLANT</v>
      </c>
    </row>
    <row r="125" spans="1:21" x14ac:dyDescent="0.25">
      <c r="A125" s="4">
        <v>42025</v>
      </c>
      <c r="B125" s="5" t="s">
        <v>253</v>
      </c>
      <c r="C125" s="5" t="s">
        <v>254</v>
      </c>
      <c r="D125" s="5">
        <v>15.2</v>
      </c>
      <c r="E125" s="5">
        <v>11828</v>
      </c>
      <c r="F125" s="5">
        <v>179160</v>
      </c>
      <c r="G125" s="5">
        <v>2716000</v>
      </c>
      <c r="H125" s="5">
        <f t="shared" si="5"/>
        <v>15.147108555968888</v>
      </c>
      <c r="I125" s="5">
        <v>0</v>
      </c>
      <c r="J125" s="5">
        <f t="shared" si="6"/>
        <v>1</v>
      </c>
      <c r="K125" s="5">
        <f t="shared" si="7"/>
        <v>41283200</v>
      </c>
      <c r="N125" s="19" t="str">
        <v>ELEMENTAL</v>
      </c>
      <c r="O125" s="19" cm="1">
        <f t="array" ref="O125">MAX(_xlfn._xlws.FILTER($D$472:$D$941,$B$472:$B$941=N125))-MAX(_xlfn._xlws.FILTER($D$2:$D$471,$B$2:$B$471=N125))</f>
        <v>4.0000000000000036E-2</v>
      </c>
      <c r="P125" s="19" cm="1">
        <f t="array" ref="P125">MAX(_xlfn._xlws.FILTER($D$942:$D$1411,$B$942:$B$1411=N125))-MAX(_xlfn._xlws.FILTER($D$472:$D$941,$B$472:$B$941=N125))</f>
        <v>3.0000000000000249E-2</v>
      </c>
      <c r="Q125" s="5" t="str">
        <f t="shared" si="8"/>
        <v>obserwuj</v>
      </c>
      <c r="U125" t="str">
        <v>EUROCASH</v>
      </c>
    </row>
    <row r="126" spans="1:21" x14ac:dyDescent="0.25">
      <c r="A126" s="4">
        <v>42025</v>
      </c>
      <c r="B126" s="5" t="s">
        <v>255</v>
      </c>
      <c r="C126" s="5" t="s">
        <v>256</v>
      </c>
      <c r="D126" s="5">
        <v>13.18</v>
      </c>
      <c r="E126" s="5">
        <v>947</v>
      </c>
      <c r="F126" s="5">
        <v>12840</v>
      </c>
      <c r="G126" s="5">
        <v>3579000</v>
      </c>
      <c r="H126" s="5">
        <f t="shared" si="5"/>
        <v>13.558606124604013</v>
      </c>
      <c r="I126" s="5">
        <v>0</v>
      </c>
      <c r="J126" s="5">
        <f t="shared" si="6"/>
        <v>1</v>
      </c>
      <c r="K126" s="5">
        <f t="shared" si="7"/>
        <v>47171220</v>
      </c>
      <c r="N126" s="19" t="str">
        <v>ELKOP</v>
      </c>
      <c r="O126" s="19" cm="1">
        <f t="array" ref="O126">MAX(_xlfn._xlws.FILTER($D$472:$D$941,$B$472:$B$941=N126))-MAX(_xlfn._xlws.FILTER($D$2:$D$471,$B$2:$B$471=N126))</f>
        <v>-7.0000000000000062E-2</v>
      </c>
      <c r="P126" s="19" cm="1">
        <f t="array" ref="P126">MAX(_xlfn._xlws.FILTER($D$942:$D$1411,$B$942:$B$1411=N126))-MAX(_xlfn._xlws.FILTER($D$472:$D$941,$B$472:$B$941=N126))</f>
        <v>6.0000000000000053E-2</v>
      </c>
      <c r="Q126" s="5" t="str">
        <f t="shared" si="8"/>
        <v>obserwuj</v>
      </c>
      <c r="U126" t="str">
        <v>EUROTEL</v>
      </c>
    </row>
    <row r="127" spans="1:21" x14ac:dyDescent="0.25">
      <c r="A127" s="4">
        <v>42025</v>
      </c>
      <c r="B127" s="5" t="s">
        <v>257</v>
      </c>
      <c r="C127" s="5" t="s">
        <v>258</v>
      </c>
      <c r="D127" s="5">
        <v>49.63</v>
      </c>
      <c r="E127" s="5">
        <v>2708</v>
      </c>
      <c r="F127" s="5">
        <v>135400</v>
      </c>
      <c r="G127" s="5">
        <v>13044000</v>
      </c>
      <c r="H127" s="5">
        <f t="shared" si="5"/>
        <v>50</v>
      </c>
      <c r="I127" s="5">
        <v>0</v>
      </c>
      <c r="J127" s="5">
        <f t="shared" si="6"/>
        <v>1</v>
      </c>
      <c r="K127" s="5">
        <f t="shared" si="7"/>
        <v>647373720</v>
      </c>
      <c r="N127" s="19" t="str">
        <v>ELZAB</v>
      </c>
      <c r="O127" s="19" cm="1">
        <f t="array" ref="O127">MAX(_xlfn._xlws.FILTER($D$472:$D$941,$B$472:$B$941=N127))-MAX(_xlfn._xlws.FILTER($D$2:$D$471,$B$2:$B$471=N127))</f>
        <v>0.10000000000000142</v>
      </c>
      <c r="P127" s="19" cm="1">
        <f t="array" ref="P127">MAX(_xlfn._xlws.FILTER($D$942:$D$1411,$B$942:$B$1411=N127))-MAX(_xlfn._xlws.FILTER($D$472:$D$941,$B$472:$B$941=N127))</f>
        <v>0.29999999999999893</v>
      </c>
      <c r="Q127" s="5" t="str">
        <f t="shared" si="8"/>
        <v>kup</v>
      </c>
      <c r="U127" t="str">
        <v>FAM</v>
      </c>
    </row>
    <row r="128" spans="1:21" x14ac:dyDescent="0.25">
      <c r="A128" s="4">
        <v>42025</v>
      </c>
      <c r="B128" s="5" t="s">
        <v>259</v>
      </c>
      <c r="C128" s="5" t="s">
        <v>260</v>
      </c>
      <c r="D128" s="5">
        <v>1.03</v>
      </c>
      <c r="E128" s="5">
        <v>1945</v>
      </c>
      <c r="F128" s="5">
        <v>1960</v>
      </c>
      <c r="G128" s="5">
        <v>11545000</v>
      </c>
      <c r="H128" s="5">
        <f t="shared" si="5"/>
        <v>1.0077120822622108</v>
      </c>
      <c r="I128" s="5">
        <v>0</v>
      </c>
      <c r="J128" s="5">
        <f t="shared" si="6"/>
        <v>1</v>
      </c>
      <c r="K128" s="5">
        <f t="shared" si="7"/>
        <v>11891350</v>
      </c>
      <c r="N128" s="19" t="str">
        <v>EMCINSMED</v>
      </c>
      <c r="O128" s="19" cm="1">
        <f t="array" ref="O128">MAX(_xlfn._xlws.FILTER($D$472:$D$941,$B$472:$B$941=N128))-MAX(_xlfn._xlws.FILTER($D$2:$D$471,$B$2:$B$471=N128))</f>
        <v>0.16000000000000014</v>
      </c>
      <c r="P128" s="19" cm="1">
        <f t="array" ref="P128">MAX(_xlfn._xlws.FILTER($D$942:$D$1411,$B$942:$B$1411=N128))-MAX(_xlfn._xlws.FILTER($D$472:$D$941,$B$472:$B$941=N128))</f>
        <v>-9.9999999999997868E-3</v>
      </c>
      <c r="Q128" s="5" t="str">
        <f t="shared" si="8"/>
        <v>obserwuj</v>
      </c>
      <c r="U128" t="str">
        <v>FAMUR</v>
      </c>
    </row>
    <row r="129" spans="1:21" x14ac:dyDescent="0.25">
      <c r="A129" s="4">
        <v>42025</v>
      </c>
      <c r="B129" s="5" t="s">
        <v>261</v>
      </c>
      <c r="C129" s="5" t="s">
        <v>262</v>
      </c>
      <c r="D129" s="5">
        <v>16.43</v>
      </c>
      <c r="E129" s="5">
        <v>296942</v>
      </c>
      <c r="F129" s="5">
        <v>4802730</v>
      </c>
      <c r="G129" s="5">
        <v>214078000</v>
      </c>
      <c r="H129" s="5">
        <f t="shared" si="5"/>
        <v>16.173966633214569</v>
      </c>
      <c r="I129" s="5">
        <v>0</v>
      </c>
      <c r="J129" s="5">
        <f t="shared" si="6"/>
        <v>1</v>
      </c>
      <c r="K129" s="5">
        <f t="shared" si="7"/>
        <v>3517301540</v>
      </c>
      <c r="N129" s="19" t="str">
        <v>EMPERIA</v>
      </c>
      <c r="O129" s="19" cm="1">
        <f t="array" ref="O129">MAX(_xlfn._xlws.FILTER($D$472:$D$941,$B$472:$B$941=N129))-MAX(_xlfn._xlws.FILTER($D$2:$D$471,$B$2:$B$471=N129))</f>
        <v>1.3499999999999943</v>
      </c>
      <c r="P129" s="19" cm="1">
        <f t="array" ref="P129">MAX(_xlfn._xlws.FILTER($D$942:$D$1411,$B$942:$B$1411=N129))-MAX(_xlfn._xlws.FILTER($D$472:$D$941,$B$472:$B$941=N129))</f>
        <v>-0.46999999999999886</v>
      </c>
      <c r="Q129" s="5" t="str">
        <f t="shared" si="8"/>
        <v>obserwuj</v>
      </c>
      <c r="U129" t="str">
        <v>FARMACOL</v>
      </c>
    </row>
    <row r="130" spans="1:21" x14ac:dyDescent="0.25">
      <c r="A130" s="4">
        <v>42025</v>
      </c>
      <c r="B130" s="5" t="s">
        <v>263</v>
      </c>
      <c r="C130" s="5" t="s">
        <v>264</v>
      </c>
      <c r="D130" s="5">
        <v>11.55</v>
      </c>
      <c r="E130" s="5">
        <v>1477</v>
      </c>
      <c r="F130" s="5">
        <v>17000</v>
      </c>
      <c r="G130" s="5">
        <v>7353000</v>
      </c>
      <c r="H130" s="5">
        <f t="shared" si="5"/>
        <v>11.509817197020988</v>
      </c>
      <c r="I130" s="5">
        <v>0</v>
      </c>
      <c r="J130" s="5">
        <f t="shared" si="6"/>
        <v>1</v>
      </c>
      <c r="K130" s="5">
        <f t="shared" si="7"/>
        <v>84927150</v>
      </c>
      <c r="N130" s="19" t="str">
        <v>ENAP</v>
      </c>
      <c r="O130" s="19" cm="1">
        <f t="array" ref="O130">MAX(_xlfn._xlws.FILTER($D$472:$D$941,$B$472:$B$941=N130))-MAX(_xlfn._xlws.FILTER($D$2:$D$471,$B$2:$B$471=N130))</f>
        <v>0</v>
      </c>
      <c r="P130" s="19" cm="1">
        <f t="array" ref="P130">MAX(_xlfn._xlws.FILTER($D$942:$D$1411,$B$942:$B$1411=N130))-MAX(_xlfn._xlws.FILTER($D$472:$D$941,$B$472:$B$941=N130))</f>
        <v>0</v>
      </c>
      <c r="Q130" s="5" t="str">
        <f t="shared" si="8"/>
        <v>obserwuj</v>
      </c>
      <c r="U130" t="str">
        <v>FASING</v>
      </c>
    </row>
    <row r="131" spans="1:21" x14ac:dyDescent="0.25">
      <c r="A131" s="4">
        <v>42025</v>
      </c>
      <c r="B131" s="5" t="s">
        <v>265</v>
      </c>
      <c r="C131" s="5" t="s">
        <v>266</v>
      </c>
      <c r="D131" s="5">
        <v>22.19</v>
      </c>
      <c r="E131" s="5">
        <v>505916</v>
      </c>
      <c r="F131" s="5">
        <v>11116730</v>
      </c>
      <c r="G131" s="5">
        <v>200740000</v>
      </c>
      <c r="H131" s="5">
        <f t="shared" ref="H131:H194" si="9">IF(E131=0,D131,F131/E131)</f>
        <v>21.973469904094753</v>
      </c>
      <c r="I131" s="5">
        <v>0</v>
      </c>
      <c r="J131" s="5">
        <f t="shared" ref="J131:J194" si="10">IF(LEFT(C131,2)="PL",1,0)</f>
        <v>1</v>
      </c>
      <c r="K131" s="5">
        <f t="shared" ref="K131:K194" si="11">G131*D131</f>
        <v>4454420600</v>
      </c>
      <c r="N131" s="19" t="str">
        <v>ENEA</v>
      </c>
      <c r="O131" s="19" cm="1">
        <f t="array" ref="O131">MAX(_xlfn._xlws.FILTER($D$472:$D$941,$B$472:$B$941=N131))-MAX(_xlfn._xlws.FILTER($D$2:$D$471,$B$2:$B$471=N131))</f>
        <v>7.0000000000000284E-2</v>
      </c>
      <c r="P131" s="19" cm="1">
        <f t="array" ref="P131">MAX(_xlfn._xlws.FILTER($D$942:$D$1411,$B$942:$B$1411=N131))-MAX(_xlfn._xlws.FILTER($D$472:$D$941,$B$472:$B$941=N131))</f>
        <v>0.46000000000000085</v>
      </c>
      <c r="Q131" s="5" t="str">
        <f t="shared" si="8"/>
        <v>kup</v>
      </c>
      <c r="U131" t="str">
        <v>FASTFIN</v>
      </c>
    </row>
    <row r="132" spans="1:21" x14ac:dyDescent="0.25">
      <c r="A132" s="4">
        <v>42025</v>
      </c>
      <c r="B132" s="5" t="s">
        <v>267</v>
      </c>
      <c r="C132" s="5" t="s">
        <v>268</v>
      </c>
      <c r="D132" s="5">
        <v>10.8</v>
      </c>
      <c r="E132" s="5">
        <v>76</v>
      </c>
      <c r="F132" s="5">
        <v>830</v>
      </c>
      <c r="G132" s="5">
        <v>5047000</v>
      </c>
      <c r="H132" s="5">
        <f t="shared" si="9"/>
        <v>10.921052631578947</v>
      </c>
      <c r="I132" s="5">
        <v>0</v>
      </c>
      <c r="J132" s="5">
        <f t="shared" si="10"/>
        <v>1</v>
      </c>
      <c r="K132" s="5">
        <f t="shared" si="11"/>
        <v>54507600</v>
      </c>
      <c r="N132" s="19" t="str">
        <v>ENELMED</v>
      </c>
      <c r="O132" s="19" cm="1">
        <f t="array" ref="O132">MAX(_xlfn._xlws.FILTER($D$472:$D$941,$B$472:$B$941=N132))-MAX(_xlfn._xlws.FILTER($D$2:$D$471,$B$2:$B$471=N132))</f>
        <v>-5.0000000000000711E-2</v>
      </c>
      <c r="P132" s="19" cm="1">
        <f t="array" ref="P132">MAX(_xlfn._xlws.FILTER($D$942:$D$1411,$B$942:$B$1411=N132))-MAX(_xlfn._xlws.FILTER($D$472:$D$941,$B$472:$B$941=N132))</f>
        <v>-0.1899999999999995</v>
      </c>
      <c r="Q132" s="5" t="str">
        <f t="shared" si="8"/>
        <v>sprzedaj</v>
      </c>
      <c r="U132" t="str">
        <v>FEERUM</v>
      </c>
    </row>
    <row r="133" spans="1:21" x14ac:dyDescent="0.25">
      <c r="A133" s="4">
        <v>42025</v>
      </c>
      <c r="B133" s="5" t="s">
        <v>269</v>
      </c>
      <c r="C133" s="5" t="s">
        <v>270</v>
      </c>
      <c r="D133" s="5">
        <v>25.2</v>
      </c>
      <c r="E133" s="5">
        <v>1454</v>
      </c>
      <c r="F133" s="5">
        <v>36220</v>
      </c>
      <c r="G133" s="5">
        <v>4986000</v>
      </c>
      <c r="H133" s="5">
        <f t="shared" si="9"/>
        <v>24.910591471801926</v>
      </c>
      <c r="I133" s="5">
        <v>0</v>
      </c>
      <c r="J133" s="5">
        <f t="shared" si="10"/>
        <v>1</v>
      </c>
      <c r="K133" s="5">
        <f t="shared" si="11"/>
        <v>125647200</v>
      </c>
      <c r="N133" s="19" t="str">
        <v>ENERGA</v>
      </c>
      <c r="O133" s="19" cm="1">
        <f t="array" ref="O133">MAX(_xlfn._xlws.FILTER($D$472:$D$941,$B$472:$B$941=N133))-MAX(_xlfn._xlws.FILTER($D$2:$D$471,$B$2:$B$471=N133))</f>
        <v>0.64999999999999858</v>
      </c>
      <c r="P133" s="19" cm="1">
        <f t="array" ref="P133">MAX(_xlfn._xlws.FILTER($D$942:$D$1411,$B$942:$B$1411=N133))-MAX(_xlfn._xlws.FILTER($D$472:$D$941,$B$472:$B$941=N133))</f>
        <v>0.46000000000000085</v>
      </c>
      <c r="Q133" s="5" t="str">
        <f t="shared" ref="Q133:Q196" si="12">IF(AND(O133&gt;0,P133&gt;O133),"kup",IF(AND(O133&lt;0,P133&lt;O133),"sprzedaj","obserwuj"))</f>
        <v>obserwuj</v>
      </c>
      <c r="U133" t="str">
        <v>FERRO</v>
      </c>
    </row>
    <row r="134" spans="1:21" x14ac:dyDescent="0.25">
      <c r="A134" s="4">
        <v>42025</v>
      </c>
      <c r="B134" s="5" t="s">
        <v>271</v>
      </c>
      <c r="C134" s="5" t="s">
        <v>272</v>
      </c>
      <c r="D134" s="5">
        <v>16.57</v>
      </c>
      <c r="E134" s="5">
        <v>1999</v>
      </c>
      <c r="F134" s="5">
        <v>33370</v>
      </c>
      <c r="G134" s="5">
        <v>530000</v>
      </c>
      <c r="H134" s="5">
        <f t="shared" si="9"/>
        <v>16.69334667333667</v>
      </c>
      <c r="I134" s="5">
        <v>0</v>
      </c>
      <c r="J134" s="5">
        <f t="shared" si="10"/>
        <v>1</v>
      </c>
      <c r="K134" s="5">
        <f t="shared" si="11"/>
        <v>8782100</v>
      </c>
      <c r="N134" s="19" t="str">
        <v>ENERGOINS</v>
      </c>
      <c r="O134" s="19" cm="1">
        <f t="array" ref="O134">MAX(_xlfn._xlws.FILTER($D$472:$D$941,$B$472:$B$941=N134))-MAX(_xlfn._xlws.FILTER($D$2:$D$471,$B$2:$B$471=N134))</f>
        <v>0.63999999999999879</v>
      </c>
      <c r="P134" s="19" cm="1">
        <f t="array" ref="P134">MAX(_xlfn._xlws.FILTER($D$942:$D$1411,$B$942:$B$1411=N134))-MAX(_xlfn._xlws.FILTER($D$472:$D$941,$B$472:$B$941=N134))</f>
        <v>0</v>
      </c>
      <c r="Q134" s="5" t="str">
        <f t="shared" si="12"/>
        <v>obserwuj</v>
      </c>
      <c r="U134" t="str">
        <v>FERRUM</v>
      </c>
    </row>
    <row r="135" spans="1:21" x14ac:dyDescent="0.25">
      <c r="A135" s="4">
        <v>42025</v>
      </c>
      <c r="B135" s="5" t="s">
        <v>273</v>
      </c>
      <c r="C135" s="5" t="s">
        <v>274</v>
      </c>
      <c r="D135" s="5">
        <v>4.12</v>
      </c>
      <c r="E135" s="5">
        <v>16757</v>
      </c>
      <c r="F135" s="5">
        <v>68920</v>
      </c>
      <c r="G135" s="5">
        <v>24228000</v>
      </c>
      <c r="H135" s="5">
        <f t="shared" si="9"/>
        <v>4.1129080384317005</v>
      </c>
      <c r="I135" s="5">
        <v>0</v>
      </c>
      <c r="J135" s="5">
        <f t="shared" si="10"/>
        <v>1</v>
      </c>
      <c r="K135" s="5">
        <f t="shared" si="11"/>
        <v>99819360</v>
      </c>
      <c r="N135" s="19" t="str">
        <v>ERBUD</v>
      </c>
      <c r="O135" s="19" cm="1">
        <f t="array" ref="O135">MAX(_xlfn._xlws.FILTER($D$472:$D$941,$B$472:$B$941=N135))-MAX(_xlfn._xlws.FILTER($D$2:$D$471,$B$2:$B$471=N135))</f>
        <v>0.82000000000000028</v>
      </c>
      <c r="P135" s="19" cm="1">
        <f t="array" ref="P135">MAX(_xlfn._xlws.FILTER($D$942:$D$1411,$B$942:$B$1411=N135))-MAX(_xlfn._xlws.FILTER($D$472:$D$941,$B$472:$B$941=N135))</f>
        <v>-0.16000000000000014</v>
      </c>
      <c r="Q135" s="5" t="str">
        <f t="shared" si="12"/>
        <v>obserwuj</v>
      </c>
      <c r="U135" t="str">
        <v>FON</v>
      </c>
    </row>
    <row r="136" spans="1:21" x14ac:dyDescent="0.25">
      <c r="A136" s="4">
        <v>42025</v>
      </c>
      <c r="B136" s="5" t="s">
        <v>275</v>
      </c>
      <c r="C136" s="5" t="s">
        <v>276</v>
      </c>
      <c r="D136" s="5">
        <v>2.36</v>
      </c>
      <c r="E136" s="5">
        <v>786</v>
      </c>
      <c r="F136" s="5">
        <v>1830</v>
      </c>
      <c r="G136" s="5">
        <v>13646000</v>
      </c>
      <c r="H136" s="5">
        <f t="shared" si="9"/>
        <v>2.3282442748091605</v>
      </c>
      <c r="I136" s="5">
        <v>0</v>
      </c>
      <c r="J136" s="5">
        <f t="shared" si="10"/>
        <v>1</v>
      </c>
      <c r="K136" s="5">
        <f t="shared" si="11"/>
        <v>32204560</v>
      </c>
      <c r="N136" s="19" t="str">
        <v>ERG</v>
      </c>
      <c r="O136" s="19" cm="1">
        <f t="array" ref="O136">MAX(_xlfn._xlws.FILTER($D$472:$D$941,$B$472:$B$941=N136))-MAX(_xlfn._xlws.FILTER($D$2:$D$471,$B$2:$B$471=N136))</f>
        <v>-0.30000000000000071</v>
      </c>
      <c r="P136" s="19" cm="1">
        <f t="array" ref="P136">MAX(_xlfn._xlws.FILTER($D$942:$D$1411,$B$942:$B$1411=N136))-MAX(_xlfn._xlws.FILTER($D$472:$D$941,$B$472:$B$941=N136))</f>
        <v>-9.9999999999997868E-2</v>
      </c>
      <c r="Q136" s="5" t="str">
        <f t="shared" si="12"/>
        <v>obserwuj</v>
      </c>
      <c r="U136" t="str">
        <v>FORTE</v>
      </c>
    </row>
    <row r="137" spans="1:21" x14ac:dyDescent="0.25">
      <c r="A137" s="4">
        <v>42025</v>
      </c>
      <c r="B137" s="5" t="s">
        <v>277</v>
      </c>
      <c r="C137" s="5" t="s">
        <v>278</v>
      </c>
      <c r="D137" s="5">
        <v>1.69</v>
      </c>
      <c r="E137" s="5">
        <v>0</v>
      </c>
      <c r="F137" s="5">
        <v>0</v>
      </c>
      <c r="G137" s="5">
        <v>0</v>
      </c>
      <c r="H137" s="5">
        <f t="shared" si="9"/>
        <v>1.69</v>
      </c>
      <c r="I137" s="5">
        <v>0</v>
      </c>
      <c r="J137" s="5">
        <f t="shared" si="10"/>
        <v>0</v>
      </c>
      <c r="K137" s="5">
        <f t="shared" si="11"/>
        <v>0</v>
      </c>
      <c r="N137" s="19" t="str">
        <v>ERGIS</v>
      </c>
      <c r="O137" s="19" cm="1">
        <f t="array" ref="O137">MAX(_xlfn._xlws.FILTER($D$472:$D$941,$B$472:$B$941=N137))-MAX(_xlfn._xlws.FILTER($D$2:$D$471,$B$2:$B$471=N137))</f>
        <v>9.9999999999997868E-3</v>
      </c>
      <c r="P137" s="19" cm="1">
        <f t="array" ref="P137">MAX(_xlfn._xlws.FILTER($D$942:$D$1411,$B$942:$B$1411=N137))-MAX(_xlfn._xlws.FILTER($D$472:$D$941,$B$472:$B$941=N137))</f>
        <v>9.9999999999997868E-3</v>
      </c>
      <c r="Q137" s="5" t="str">
        <f t="shared" si="12"/>
        <v>obserwuj</v>
      </c>
      <c r="U137" t="str">
        <v>FOTA</v>
      </c>
    </row>
    <row r="138" spans="1:21" x14ac:dyDescent="0.25">
      <c r="A138" s="4">
        <v>42025</v>
      </c>
      <c r="B138" s="5" t="s">
        <v>279</v>
      </c>
      <c r="C138" s="5" t="s">
        <v>280</v>
      </c>
      <c r="D138" s="5">
        <v>25.71</v>
      </c>
      <c r="E138" s="5">
        <v>1807</v>
      </c>
      <c r="F138" s="5">
        <v>46440</v>
      </c>
      <c r="G138" s="5">
        <v>2121000</v>
      </c>
      <c r="H138" s="5">
        <f t="shared" si="9"/>
        <v>25.700055340343109</v>
      </c>
      <c r="I138" s="5">
        <v>0</v>
      </c>
      <c r="J138" s="5">
        <f t="shared" si="10"/>
        <v>1</v>
      </c>
      <c r="K138" s="5">
        <f t="shared" si="11"/>
        <v>54530910</v>
      </c>
      <c r="N138" s="19" t="str">
        <v>ESSYSTEM</v>
      </c>
      <c r="O138" s="19" cm="1">
        <f t="array" ref="O138">MAX(_xlfn._xlws.FILTER($D$472:$D$941,$B$472:$B$941=N138))-MAX(_xlfn._xlws.FILTER($D$2:$D$471,$B$2:$B$471=N138))</f>
        <v>5.0000000000000266E-2</v>
      </c>
      <c r="P138" s="19" cm="1">
        <f t="array" ref="P138">MAX(_xlfn._xlws.FILTER($D$942:$D$1411,$B$942:$B$1411=N138))-MAX(_xlfn._xlws.FILTER($D$472:$D$941,$B$472:$B$941=N138))</f>
        <v>2.9999999999999805E-2</v>
      </c>
      <c r="Q138" s="5" t="str">
        <f t="shared" si="12"/>
        <v>obserwuj</v>
      </c>
      <c r="U138" t="str">
        <v>GANT</v>
      </c>
    </row>
    <row r="139" spans="1:21" x14ac:dyDescent="0.25">
      <c r="A139" s="4">
        <v>42025</v>
      </c>
      <c r="B139" s="5" t="s">
        <v>281</v>
      </c>
      <c r="C139" s="5" t="s">
        <v>282</v>
      </c>
      <c r="D139" s="5">
        <v>0.01</v>
      </c>
      <c r="E139" s="5">
        <v>0</v>
      </c>
      <c r="F139" s="5">
        <v>0</v>
      </c>
      <c r="G139" s="5">
        <v>0</v>
      </c>
      <c r="H139" s="5">
        <f t="shared" si="9"/>
        <v>0.01</v>
      </c>
      <c r="I139" s="5">
        <v>0</v>
      </c>
      <c r="J139" s="5">
        <f t="shared" si="10"/>
        <v>1</v>
      </c>
      <c r="K139" s="5">
        <f t="shared" si="11"/>
        <v>0</v>
      </c>
      <c r="N139" s="19" t="str">
        <v>ESTAR</v>
      </c>
      <c r="O139" s="19" cm="1">
        <f t="array" ref="O139">MAX(_xlfn._xlws.FILTER($D$472:$D$941,$B$472:$B$941=N139))-MAX(_xlfn._xlws.FILTER($D$2:$D$471,$B$2:$B$471=N139))</f>
        <v>0</v>
      </c>
      <c r="P139" s="19" cm="1">
        <f t="array" ref="P139">MAX(_xlfn._xlws.FILTER($D$942:$D$1411,$B$942:$B$1411=N139))-MAX(_xlfn._xlws.FILTER($D$472:$D$941,$B$472:$B$941=N139))</f>
        <v>0</v>
      </c>
      <c r="Q139" s="5" t="str">
        <f t="shared" si="12"/>
        <v>obserwuj</v>
      </c>
      <c r="U139" t="str">
        <v>GETIN</v>
      </c>
    </row>
    <row r="140" spans="1:21" x14ac:dyDescent="0.25">
      <c r="A140" s="4">
        <v>42025</v>
      </c>
      <c r="B140" s="5" t="s">
        <v>283</v>
      </c>
      <c r="C140" s="5" t="s">
        <v>284</v>
      </c>
      <c r="D140" s="5">
        <v>35.35</v>
      </c>
      <c r="E140" s="5">
        <v>232991</v>
      </c>
      <c r="F140" s="5">
        <v>8200880</v>
      </c>
      <c r="G140" s="5">
        <v>77963000</v>
      </c>
      <c r="H140" s="5">
        <f t="shared" si="9"/>
        <v>35.198269461052142</v>
      </c>
      <c r="I140" s="5">
        <v>0</v>
      </c>
      <c r="J140" s="5">
        <f t="shared" si="10"/>
        <v>1</v>
      </c>
      <c r="K140" s="5">
        <f t="shared" si="11"/>
        <v>2755992050</v>
      </c>
      <c r="N140" s="19" t="str">
        <v>EUCO</v>
      </c>
      <c r="O140" s="19" cm="1">
        <f t="array" ref="O140">MAX(_xlfn._xlws.FILTER($D$472:$D$941,$B$472:$B$941=N140))-MAX(_xlfn._xlws.FILTER($D$2:$D$471,$B$2:$B$471=N140))</f>
        <v>-0.26000000000000156</v>
      </c>
      <c r="P140" s="19" cm="1">
        <f t="array" ref="P140">MAX(_xlfn._xlws.FILTER($D$942:$D$1411,$B$942:$B$1411=N140))-MAX(_xlfn._xlws.FILTER($D$472:$D$941,$B$472:$B$941=N140))</f>
        <v>-0.25</v>
      </c>
      <c r="Q140" s="5" t="str">
        <f t="shared" si="12"/>
        <v>obserwuj</v>
      </c>
      <c r="U140" t="str">
        <v>GETINOBLE</v>
      </c>
    </row>
    <row r="141" spans="1:21" x14ac:dyDescent="0.25">
      <c r="A141" s="4">
        <v>42025</v>
      </c>
      <c r="B141" s="5" t="s">
        <v>285</v>
      </c>
      <c r="C141" s="5" t="s">
        <v>286</v>
      </c>
      <c r="D141" s="5">
        <v>2.17</v>
      </c>
      <c r="E141" s="5">
        <v>0</v>
      </c>
      <c r="F141" s="5">
        <v>0</v>
      </c>
      <c r="G141" s="5">
        <v>453000</v>
      </c>
      <c r="H141" s="5">
        <f t="shared" si="9"/>
        <v>2.17</v>
      </c>
      <c r="I141" s="5">
        <v>0</v>
      </c>
      <c r="J141" s="5">
        <f t="shared" si="10"/>
        <v>0</v>
      </c>
      <c r="K141" s="5">
        <f t="shared" si="11"/>
        <v>983010</v>
      </c>
      <c r="N141" s="19" t="str">
        <v>EUIMPLANT</v>
      </c>
      <c r="O141" s="19" cm="1">
        <f t="array" ref="O141">MAX(_xlfn._xlws.FILTER($D$472:$D$941,$B$472:$B$941=N141))-MAX(_xlfn._xlws.FILTER($D$2:$D$471,$B$2:$B$471=N141))</f>
        <v>0</v>
      </c>
      <c r="P141" s="19" cm="1">
        <f t="array" ref="P141">MAX(_xlfn._xlws.FILTER($D$942:$D$1411,$B$942:$B$1411=N141))-MAX(_xlfn._xlws.FILTER($D$472:$D$941,$B$472:$B$941=N141))</f>
        <v>0</v>
      </c>
      <c r="Q141" s="5" t="str">
        <f t="shared" si="12"/>
        <v>obserwuj</v>
      </c>
      <c r="U141" t="str">
        <v>GINOROSSI</v>
      </c>
    </row>
    <row r="142" spans="1:21" x14ac:dyDescent="0.25">
      <c r="A142" s="4">
        <v>42025</v>
      </c>
      <c r="B142" s="5" t="s">
        <v>287</v>
      </c>
      <c r="C142" s="5" t="s">
        <v>288</v>
      </c>
      <c r="D142" s="5">
        <v>13.54</v>
      </c>
      <c r="E142" s="5">
        <v>5208</v>
      </c>
      <c r="F142" s="5">
        <v>70960</v>
      </c>
      <c r="G142" s="5">
        <v>1423000</v>
      </c>
      <c r="H142" s="5">
        <f t="shared" si="9"/>
        <v>13.625192012288787</v>
      </c>
      <c r="I142" s="5">
        <v>0</v>
      </c>
      <c r="J142" s="5">
        <f t="shared" si="10"/>
        <v>1</v>
      </c>
      <c r="K142" s="5">
        <f t="shared" si="11"/>
        <v>19267420</v>
      </c>
      <c r="N142" s="19" t="str">
        <v>EUROCASH</v>
      </c>
      <c r="O142" s="19" cm="1">
        <f t="array" ref="O142">MAX(_xlfn._xlws.FILTER($D$472:$D$941,$B$472:$B$941=N142))-MAX(_xlfn._xlws.FILTER($D$2:$D$471,$B$2:$B$471=N142))</f>
        <v>0.86999999999999744</v>
      </c>
      <c r="P142" s="19" cm="1">
        <f t="array" ref="P142">MAX(_xlfn._xlws.FILTER($D$942:$D$1411,$B$942:$B$1411=N142))-MAX(_xlfn._xlws.FILTER($D$472:$D$941,$B$472:$B$941=N142))</f>
        <v>0.28000000000000114</v>
      </c>
      <c r="Q142" s="5" t="str">
        <f t="shared" si="12"/>
        <v>obserwuj</v>
      </c>
      <c r="U142" t="str">
        <v>GLCOSMED</v>
      </c>
    </row>
    <row r="143" spans="1:21" x14ac:dyDescent="0.25">
      <c r="A143" s="4">
        <v>42025</v>
      </c>
      <c r="B143" s="5" t="s">
        <v>289</v>
      </c>
      <c r="C143" s="5" t="s">
        <v>290</v>
      </c>
      <c r="D143" s="5">
        <v>7.14</v>
      </c>
      <c r="E143" s="5">
        <v>0</v>
      </c>
      <c r="F143" s="5">
        <v>0</v>
      </c>
      <c r="G143" s="5">
        <v>14000</v>
      </c>
      <c r="H143" s="5">
        <f t="shared" si="9"/>
        <v>7.14</v>
      </c>
      <c r="I143" s="5">
        <v>0</v>
      </c>
      <c r="J143" s="5">
        <f t="shared" si="10"/>
        <v>0</v>
      </c>
      <c r="K143" s="5">
        <f t="shared" si="11"/>
        <v>99960</v>
      </c>
      <c r="N143" s="19" t="str">
        <v>EUROHOLD</v>
      </c>
      <c r="O143" s="19" cm="1">
        <f t="array" ref="O143">MAX(_xlfn._xlws.FILTER($D$472:$D$941,$B$472:$B$941=N143))-MAX(_xlfn._xlws.FILTER($D$2:$D$471,$B$2:$B$471=N143))</f>
        <v>0</v>
      </c>
      <c r="P143" s="19" cm="1">
        <f t="array" ref="P143">MAX(_xlfn._xlws.FILTER($D$942:$D$1411,$B$942:$B$1411=N143))-MAX(_xlfn._xlws.FILTER($D$472:$D$941,$B$472:$B$941=N143))</f>
        <v>0</v>
      </c>
      <c r="Q143" s="5" t="str">
        <f t="shared" si="12"/>
        <v>obserwuj</v>
      </c>
      <c r="U143" t="str">
        <v>GPW</v>
      </c>
    </row>
    <row r="144" spans="1:21" x14ac:dyDescent="0.25">
      <c r="A144" s="4">
        <v>42025</v>
      </c>
      <c r="B144" s="5" t="s">
        <v>291</v>
      </c>
      <c r="C144" s="5" t="s">
        <v>292</v>
      </c>
      <c r="D144" s="5">
        <v>0.43</v>
      </c>
      <c r="E144" s="5">
        <v>0</v>
      </c>
      <c r="F144" s="5">
        <v>0</v>
      </c>
      <c r="G144" s="5">
        <v>0</v>
      </c>
      <c r="H144" s="5">
        <f t="shared" si="9"/>
        <v>0.43</v>
      </c>
      <c r="I144" s="5">
        <v>0</v>
      </c>
      <c r="J144" s="5">
        <f t="shared" si="10"/>
        <v>1</v>
      </c>
      <c r="K144" s="5">
        <f t="shared" si="11"/>
        <v>0</v>
      </c>
      <c r="N144" s="19" t="str">
        <v>EUROTEL</v>
      </c>
      <c r="O144" s="19" cm="1">
        <f t="array" ref="O144">MAX(_xlfn._xlws.FILTER($D$472:$D$941,$B$472:$B$941=N144))-MAX(_xlfn._xlws.FILTER($D$2:$D$471,$B$2:$B$471=N144))</f>
        <v>5.0000000000000711E-2</v>
      </c>
      <c r="P144" s="19" cm="1">
        <f t="array" ref="P144">MAX(_xlfn._xlws.FILTER($D$942:$D$1411,$B$942:$B$1411=N144))-MAX(_xlfn._xlws.FILTER($D$472:$D$941,$B$472:$B$941=N144))</f>
        <v>0.21000000000000085</v>
      </c>
      <c r="Q144" s="5" t="str">
        <f t="shared" si="12"/>
        <v>kup</v>
      </c>
      <c r="U144" t="str">
        <v>GRAAL</v>
      </c>
    </row>
    <row r="145" spans="1:21" x14ac:dyDescent="0.25">
      <c r="A145" s="4">
        <v>42025</v>
      </c>
      <c r="B145" s="5" t="s">
        <v>293</v>
      </c>
      <c r="C145" s="5" t="s">
        <v>294</v>
      </c>
      <c r="D145" s="5">
        <v>3.26</v>
      </c>
      <c r="E145" s="5">
        <v>2714</v>
      </c>
      <c r="F145" s="5">
        <v>8840</v>
      </c>
      <c r="G145" s="5">
        <v>138273000</v>
      </c>
      <c r="H145" s="5">
        <f t="shared" si="9"/>
        <v>3.2571849668386146</v>
      </c>
      <c r="I145" s="5">
        <v>0</v>
      </c>
      <c r="J145" s="5">
        <f t="shared" si="10"/>
        <v>1</v>
      </c>
      <c r="K145" s="5">
        <f t="shared" si="11"/>
        <v>450769980</v>
      </c>
      <c r="N145" s="19" t="str">
        <v>EXILLON</v>
      </c>
      <c r="O145" s="19" cm="1">
        <f t="array" ref="O145">MAX(_xlfn._xlws.FILTER($D$472:$D$941,$B$472:$B$941=N145))-MAX(_xlfn._xlws.FILTER($D$2:$D$471,$B$2:$B$471=N145))</f>
        <v>0</v>
      </c>
      <c r="P145" s="19" cm="1">
        <f t="array" ref="P145">MAX(_xlfn._xlws.FILTER($D$942:$D$1411,$B$942:$B$1411=N145))-MAX(_xlfn._xlws.FILTER($D$472:$D$941,$B$472:$B$941=N145))</f>
        <v>0</v>
      </c>
      <c r="Q145" s="5" t="str">
        <f t="shared" si="12"/>
        <v>obserwuj</v>
      </c>
      <c r="U145" t="str">
        <v>GRAJEWO</v>
      </c>
    </row>
    <row r="146" spans="1:21" x14ac:dyDescent="0.25">
      <c r="A146" s="4">
        <v>42025</v>
      </c>
      <c r="B146" s="5" t="s">
        <v>295</v>
      </c>
      <c r="C146" s="5" t="s">
        <v>296</v>
      </c>
      <c r="D146" s="5">
        <v>51</v>
      </c>
      <c r="E146" s="5">
        <v>1714</v>
      </c>
      <c r="F146" s="5">
        <v>86040</v>
      </c>
      <c r="G146" s="5">
        <v>11601000</v>
      </c>
      <c r="H146" s="5">
        <f t="shared" si="9"/>
        <v>50.198366394399066</v>
      </c>
      <c r="I146" s="5">
        <v>0</v>
      </c>
      <c r="J146" s="5">
        <f t="shared" si="10"/>
        <v>1</v>
      </c>
      <c r="K146" s="5">
        <f t="shared" si="11"/>
        <v>591651000</v>
      </c>
      <c r="N146" s="19" t="str">
        <v>FAM</v>
      </c>
      <c r="O146" s="19" cm="1">
        <f t="array" ref="O146">MAX(_xlfn._xlws.FILTER($D$472:$D$941,$B$472:$B$941=N146))-MAX(_xlfn._xlws.FILTER($D$2:$D$471,$B$2:$B$471=N146))</f>
        <v>1.0000000000000009E-2</v>
      </c>
      <c r="P146" s="19" cm="1">
        <f t="array" ref="P146">MAX(_xlfn._xlws.FILTER($D$942:$D$1411,$B$942:$B$1411=N146))-MAX(_xlfn._xlws.FILTER($D$472:$D$941,$B$472:$B$941=N146))</f>
        <v>0</v>
      </c>
      <c r="Q146" s="5" t="str">
        <f t="shared" si="12"/>
        <v>obserwuj</v>
      </c>
      <c r="U146" t="str">
        <v>GREMMEDIA</v>
      </c>
    </row>
    <row r="147" spans="1:21" x14ac:dyDescent="0.25">
      <c r="A147" s="4">
        <v>42025</v>
      </c>
      <c r="B147" s="5" t="s">
        <v>297</v>
      </c>
      <c r="C147" s="5" t="s">
        <v>298</v>
      </c>
      <c r="D147" s="5">
        <v>18.489999999999998</v>
      </c>
      <c r="E147" s="5">
        <v>1579</v>
      </c>
      <c r="F147" s="5">
        <v>28690</v>
      </c>
      <c r="G147" s="5">
        <v>1239000</v>
      </c>
      <c r="H147" s="5">
        <f t="shared" si="9"/>
        <v>18.169727675744141</v>
      </c>
      <c r="I147" s="5">
        <v>0</v>
      </c>
      <c r="J147" s="5">
        <f t="shared" si="10"/>
        <v>1</v>
      </c>
      <c r="K147" s="5">
        <f t="shared" si="11"/>
        <v>22909109.999999996</v>
      </c>
      <c r="N147" s="19" t="str">
        <v>FAMUR</v>
      </c>
      <c r="O147" s="19" cm="1">
        <f t="array" ref="O147">MAX(_xlfn._xlws.FILTER($D$472:$D$941,$B$472:$B$941=N147))-MAX(_xlfn._xlws.FILTER($D$2:$D$471,$B$2:$B$471=N147))</f>
        <v>4.0000000000000036E-2</v>
      </c>
      <c r="P147" s="19" cm="1">
        <f t="array" ref="P147">MAX(_xlfn._xlws.FILTER($D$942:$D$1411,$B$942:$B$1411=N147))-MAX(_xlfn._xlws.FILTER($D$472:$D$941,$B$472:$B$941=N147))</f>
        <v>-2.0000000000000018E-2</v>
      </c>
      <c r="Q147" s="5" t="str">
        <f t="shared" si="12"/>
        <v>obserwuj</v>
      </c>
      <c r="U147" t="str">
        <v>GROCLIN</v>
      </c>
    </row>
    <row r="148" spans="1:21" x14ac:dyDescent="0.25">
      <c r="A148" s="4">
        <v>42025</v>
      </c>
      <c r="B148" s="5" t="s">
        <v>299</v>
      </c>
      <c r="C148" s="5" t="s">
        <v>300</v>
      </c>
      <c r="D148" s="5">
        <v>1.47</v>
      </c>
      <c r="E148" s="5">
        <v>0</v>
      </c>
      <c r="F148" s="5">
        <v>0</v>
      </c>
      <c r="G148" s="5">
        <v>0</v>
      </c>
      <c r="H148" s="5">
        <f t="shared" si="9"/>
        <v>1.47</v>
      </c>
      <c r="I148" s="5">
        <v>0</v>
      </c>
      <c r="J148" s="5">
        <f t="shared" si="10"/>
        <v>1</v>
      </c>
      <c r="K148" s="5">
        <f t="shared" si="11"/>
        <v>0</v>
      </c>
      <c r="N148" s="19" t="str">
        <v>FARMACOL</v>
      </c>
      <c r="O148" s="19" cm="1">
        <f t="array" ref="O148">MAX(_xlfn._xlws.FILTER($D$472:$D$941,$B$472:$B$941=N148))-MAX(_xlfn._xlws.FILTER($D$2:$D$471,$B$2:$B$471=N148))</f>
        <v>-0.28999999999999915</v>
      </c>
      <c r="P148" s="19" cm="1">
        <f t="array" ref="P148">MAX(_xlfn._xlws.FILTER($D$942:$D$1411,$B$942:$B$1411=N148))-MAX(_xlfn._xlws.FILTER($D$472:$D$941,$B$472:$B$941=N148))</f>
        <v>0.68999999999999773</v>
      </c>
      <c r="Q148" s="5" t="str">
        <f t="shared" si="12"/>
        <v>obserwuj</v>
      </c>
      <c r="U148" t="str">
        <v>GRUPAAZOTY</v>
      </c>
    </row>
    <row r="149" spans="1:21" x14ac:dyDescent="0.25">
      <c r="A149" s="4">
        <v>42025</v>
      </c>
      <c r="B149" s="5" t="s">
        <v>301</v>
      </c>
      <c r="C149" s="5" t="s">
        <v>302</v>
      </c>
      <c r="D149" s="5">
        <v>16.25</v>
      </c>
      <c r="E149" s="5">
        <v>110</v>
      </c>
      <c r="F149" s="5">
        <v>1820</v>
      </c>
      <c r="G149" s="5">
        <v>3144000</v>
      </c>
      <c r="H149" s="5">
        <f t="shared" si="9"/>
        <v>16.545454545454547</v>
      </c>
      <c r="I149" s="5">
        <v>0</v>
      </c>
      <c r="J149" s="5">
        <f t="shared" si="10"/>
        <v>1</v>
      </c>
      <c r="K149" s="5">
        <f t="shared" si="11"/>
        <v>51090000</v>
      </c>
      <c r="N149" s="19" t="str">
        <v>FASING</v>
      </c>
      <c r="O149" s="19" cm="1">
        <f t="array" ref="O149">MAX(_xlfn._xlws.FILTER($D$472:$D$941,$B$472:$B$941=N149))-MAX(_xlfn._xlws.FILTER($D$2:$D$471,$B$2:$B$471=N149))</f>
        <v>0</v>
      </c>
      <c r="P149" s="19" cm="1">
        <f t="array" ref="P149">MAX(_xlfn._xlws.FILTER($D$942:$D$1411,$B$942:$B$1411=N149))-MAX(_xlfn._xlws.FILTER($D$472:$D$941,$B$472:$B$941=N149))</f>
        <v>0.71000000000000085</v>
      </c>
      <c r="Q149" s="5" t="str">
        <f t="shared" si="12"/>
        <v>obserwuj</v>
      </c>
      <c r="U149" t="str">
        <v>GTC</v>
      </c>
    </row>
    <row r="150" spans="1:21" x14ac:dyDescent="0.25">
      <c r="A150" s="4">
        <v>42025</v>
      </c>
      <c r="B150" s="5" t="s">
        <v>303</v>
      </c>
      <c r="C150" s="5" t="s">
        <v>304</v>
      </c>
      <c r="D150" s="5">
        <v>26</v>
      </c>
      <c r="E150" s="5">
        <v>1</v>
      </c>
      <c r="F150" s="5">
        <v>30</v>
      </c>
      <c r="G150" s="5">
        <v>3305000</v>
      </c>
      <c r="H150" s="5">
        <f t="shared" si="9"/>
        <v>30</v>
      </c>
      <c r="I150" s="5">
        <v>0</v>
      </c>
      <c r="J150" s="5">
        <f t="shared" si="10"/>
        <v>0</v>
      </c>
      <c r="K150" s="5">
        <f t="shared" si="11"/>
        <v>85930000</v>
      </c>
      <c r="N150" s="19" t="str">
        <v>FASTFIN</v>
      </c>
      <c r="O150" s="19" cm="1">
        <f t="array" ref="O150">MAX(_xlfn._xlws.FILTER($D$472:$D$941,$B$472:$B$941=N150))-MAX(_xlfn._xlws.FILTER($D$2:$D$471,$B$2:$B$471=N150))</f>
        <v>1.0000000000000009E-2</v>
      </c>
      <c r="P150" s="19" cm="1">
        <f t="array" ref="P150">MAX(_xlfn._xlws.FILTER($D$942:$D$1411,$B$942:$B$1411=N150))-MAX(_xlfn._xlws.FILTER($D$472:$D$941,$B$472:$B$941=N150))</f>
        <v>-3.0000000000000027E-2</v>
      </c>
      <c r="Q150" s="5" t="str">
        <f t="shared" si="12"/>
        <v>obserwuj</v>
      </c>
      <c r="U150" t="str">
        <v>HANDLOWY</v>
      </c>
    </row>
    <row r="151" spans="1:21" x14ac:dyDescent="0.25">
      <c r="A151" s="4">
        <v>42025</v>
      </c>
      <c r="B151" s="5" t="s">
        <v>305</v>
      </c>
      <c r="C151" s="5" t="s">
        <v>306</v>
      </c>
      <c r="D151" s="5">
        <v>8.81</v>
      </c>
      <c r="E151" s="5">
        <v>26757</v>
      </c>
      <c r="F151" s="5">
        <v>235580</v>
      </c>
      <c r="G151" s="5">
        <v>17846000</v>
      </c>
      <c r="H151" s="5">
        <f t="shared" si="9"/>
        <v>8.8044250102776846</v>
      </c>
      <c r="I151" s="5">
        <v>0</v>
      </c>
      <c r="J151" s="5">
        <f t="shared" si="10"/>
        <v>1</v>
      </c>
      <c r="K151" s="5">
        <f t="shared" si="11"/>
        <v>157223260</v>
      </c>
      <c r="N151" s="19" t="str">
        <v>FEERUM</v>
      </c>
      <c r="O151" s="19" cm="1">
        <f t="array" ref="O151">MAX(_xlfn._xlws.FILTER($D$472:$D$941,$B$472:$B$941=N151))-MAX(_xlfn._xlws.FILTER($D$2:$D$471,$B$2:$B$471=N151))</f>
        <v>-0.55000000000000071</v>
      </c>
      <c r="P151" s="19" cm="1">
        <f t="array" ref="P151">MAX(_xlfn._xlws.FILTER($D$942:$D$1411,$B$942:$B$1411=N151))-MAX(_xlfn._xlws.FILTER($D$472:$D$941,$B$472:$B$941=N151))</f>
        <v>0.94000000000000128</v>
      </c>
      <c r="Q151" s="5" t="str">
        <f t="shared" si="12"/>
        <v>obserwuj</v>
      </c>
      <c r="U151" t="str">
        <v>HARPER</v>
      </c>
    </row>
    <row r="152" spans="1:21" x14ac:dyDescent="0.25">
      <c r="A152" s="4">
        <v>42025</v>
      </c>
      <c r="B152" s="5" t="s">
        <v>307</v>
      </c>
      <c r="C152" s="5" t="s">
        <v>308</v>
      </c>
      <c r="D152" s="5">
        <v>4.6399999999999997</v>
      </c>
      <c r="E152" s="5">
        <v>41</v>
      </c>
      <c r="F152" s="5">
        <v>180</v>
      </c>
      <c r="G152" s="5">
        <v>4501000</v>
      </c>
      <c r="H152" s="5">
        <f t="shared" si="9"/>
        <v>4.3902439024390247</v>
      </c>
      <c r="I152" s="5">
        <v>0</v>
      </c>
      <c r="J152" s="5">
        <f t="shared" si="10"/>
        <v>1</v>
      </c>
      <c r="K152" s="5">
        <f t="shared" si="11"/>
        <v>20884640</v>
      </c>
      <c r="N152" s="19" t="str">
        <v>FENGHUA</v>
      </c>
      <c r="O152" s="19" cm="1">
        <f t="array" ref="O152">MAX(_xlfn._xlws.FILTER($D$472:$D$941,$B$472:$B$941=N152))-MAX(_xlfn._xlws.FILTER($D$2:$D$471,$B$2:$B$471=N152))</f>
        <v>-0.10000000000000142</v>
      </c>
      <c r="P152" s="19" cm="1">
        <f t="array" ref="P152">MAX(_xlfn._xlws.FILTER($D$942:$D$1411,$B$942:$B$1411=N152))-MAX(_xlfn._xlws.FILTER($D$472:$D$941,$B$472:$B$941=N152))</f>
        <v>0</v>
      </c>
      <c r="Q152" s="5" t="str">
        <f t="shared" si="12"/>
        <v>obserwuj</v>
      </c>
      <c r="U152" t="str">
        <v>HAWE</v>
      </c>
    </row>
    <row r="153" spans="1:21" x14ac:dyDescent="0.25">
      <c r="A153" s="4">
        <v>42025</v>
      </c>
      <c r="B153" s="5" t="s">
        <v>309</v>
      </c>
      <c r="C153" s="5" t="s">
        <v>310</v>
      </c>
      <c r="D153" s="5">
        <v>0.92</v>
      </c>
      <c r="E153" s="5">
        <v>7024</v>
      </c>
      <c r="F153" s="5">
        <v>6480</v>
      </c>
      <c r="G153" s="5">
        <v>11150000</v>
      </c>
      <c r="H153" s="5">
        <f t="shared" si="9"/>
        <v>0.92255125284738038</v>
      </c>
      <c r="I153" s="5">
        <v>0</v>
      </c>
      <c r="J153" s="5">
        <f t="shared" si="10"/>
        <v>1</v>
      </c>
      <c r="K153" s="5">
        <f t="shared" si="11"/>
        <v>10258000</v>
      </c>
      <c r="N153" s="19" t="str">
        <v>FERRO</v>
      </c>
      <c r="O153" s="19" cm="1">
        <f t="array" ref="O153">MAX(_xlfn._xlws.FILTER($D$472:$D$941,$B$472:$B$941=N153))-MAX(_xlfn._xlws.FILTER($D$2:$D$471,$B$2:$B$471=N153))</f>
        <v>-9.9999999999997868E-3</v>
      </c>
      <c r="P153" s="19" cm="1">
        <f t="array" ref="P153">MAX(_xlfn._xlws.FILTER($D$942:$D$1411,$B$942:$B$1411=N153))-MAX(_xlfn._xlws.FILTER($D$472:$D$941,$B$472:$B$941=N153))</f>
        <v>0.39999999999999858</v>
      </c>
      <c r="Q153" s="5" t="str">
        <f t="shared" si="12"/>
        <v>obserwuj</v>
      </c>
      <c r="U153" t="str">
        <v>HELIO</v>
      </c>
    </row>
    <row r="154" spans="1:21" x14ac:dyDescent="0.25">
      <c r="A154" s="4">
        <v>42025</v>
      </c>
      <c r="B154" s="5" t="s">
        <v>311</v>
      </c>
      <c r="C154" s="5" t="s">
        <v>312</v>
      </c>
      <c r="D154" s="5">
        <v>50</v>
      </c>
      <c r="E154" s="5">
        <v>3230</v>
      </c>
      <c r="F154" s="5">
        <v>160430</v>
      </c>
      <c r="G154" s="5">
        <v>16737000</v>
      </c>
      <c r="H154" s="5">
        <f t="shared" si="9"/>
        <v>49.668730650154799</v>
      </c>
      <c r="I154" s="5">
        <v>0</v>
      </c>
      <c r="J154" s="5">
        <f t="shared" si="10"/>
        <v>1</v>
      </c>
      <c r="K154" s="5">
        <f t="shared" si="11"/>
        <v>836850000</v>
      </c>
      <c r="N154" s="19" t="str">
        <v>FERRUM</v>
      </c>
      <c r="O154" s="19" cm="1">
        <f t="array" ref="O154">MAX(_xlfn._xlws.FILTER($D$472:$D$941,$B$472:$B$941=N154))-MAX(_xlfn._xlws.FILTER($D$2:$D$471,$B$2:$B$471=N154))</f>
        <v>-8.9999999999999858E-2</v>
      </c>
      <c r="P154" s="19" cm="1">
        <f t="array" ref="P154">MAX(_xlfn._xlws.FILTER($D$942:$D$1411,$B$942:$B$1411=N154))-MAX(_xlfn._xlws.FILTER($D$472:$D$941,$B$472:$B$941=N154))</f>
        <v>8.9999999999999858E-2</v>
      </c>
      <c r="Q154" s="5" t="str">
        <f t="shared" si="12"/>
        <v>obserwuj</v>
      </c>
      <c r="U154" t="str">
        <v>HERKULES</v>
      </c>
    </row>
    <row r="155" spans="1:21" x14ac:dyDescent="0.25">
      <c r="A155" s="4">
        <v>42025</v>
      </c>
      <c r="B155" s="5" t="s">
        <v>313</v>
      </c>
      <c r="C155" s="5" t="s">
        <v>314</v>
      </c>
      <c r="D155" s="5">
        <v>18.73</v>
      </c>
      <c r="E155" s="5">
        <v>178</v>
      </c>
      <c r="F155" s="5">
        <v>3330</v>
      </c>
      <c r="G155" s="5">
        <v>17024000</v>
      </c>
      <c r="H155" s="5">
        <f t="shared" si="9"/>
        <v>18.707865168539325</v>
      </c>
      <c r="I155" s="5">
        <v>0</v>
      </c>
      <c r="J155" s="5">
        <f t="shared" si="10"/>
        <v>0</v>
      </c>
      <c r="K155" s="5">
        <f t="shared" si="11"/>
        <v>318859520</v>
      </c>
      <c r="N155" s="19" t="str">
        <v>FON</v>
      </c>
      <c r="O155" s="19" cm="1">
        <f t="array" ref="O155">MAX(_xlfn._xlws.FILTER($D$472:$D$941,$B$472:$B$941=N155))-MAX(_xlfn._xlws.FILTER($D$2:$D$471,$B$2:$B$471=N155))</f>
        <v>1.0000000000000009E-2</v>
      </c>
      <c r="P155" s="19" cm="1">
        <f t="array" ref="P155">MAX(_xlfn._xlws.FILTER($D$942:$D$1411,$B$942:$B$1411=N155))-MAX(_xlfn._xlws.FILTER($D$472:$D$941,$B$472:$B$941=N155))</f>
        <v>1.9999999999999907E-2</v>
      </c>
      <c r="Q155" s="5" t="str">
        <f t="shared" si="12"/>
        <v>kup</v>
      </c>
      <c r="U155" t="str">
        <v>HUTMEN</v>
      </c>
    </row>
    <row r="156" spans="1:21" x14ac:dyDescent="0.25">
      <c r="A156" s="4">
        <v>42025</v>
      </c>
      <c r="B156" s="5" t="s">
        <v>315</v>
      </c>
      <c r="C156" s="5" t="s">
        <v>316</v>
      </c>
      <c r="D156" s="5">
        <v>0.86</v>
      </c>
      <c r="E156" s="5">
        <v>80752</v>
      </c>
      <c r="F156" s="5">
        <v>69900</v>
      </c>
      <c r="G156" s="5">
        <v>0</v>
      </c>
      <c r="H156" s="5">
        <f t="shared" si="9"/>
        <v>0.8656132355854963</v>
      </c>
      <c r="I156" s="5">
        <v>0</v>
      </c>
      <c r="J156" s="5">
        <f t="shared" si="10"/>
        <v>1</v>
      </c>
      <c r="K156" s="5">
        <f t="shared" si="11"/>
        <v>0</v>
      </c>
      <c r="N156" s="19" t="str">
        <v>FORTE</v>
      </c>
      <c r="O156" s="19" cm="1">
        <f t="array" ref="O156">MAX(_xlfn._xlws.FILTER($D$472:$D$941,$B$472:$B$941=N156))-MAX(_xlfn._xlws.FILTER($D$2:$D$471,$B$2:$B$471=N156))</f>
        <v>-0.5</v>
      </c>
      <c r="P156" s="19" cm="1">
        <f t="array" ref="P156">MAX(_xlfn._xlws.FILTER($D$942:$D$1411,$B$942:$B$1411=N156))-MAX(_xlfn._xlws.FILTER($D$472:$D$941,$B$472:$B$941=N156))</f>
        <v>0.5</v>
      </c>
      <c r="Q156" s="5" t="str">
        <f t="shared" si="12"/>
        <v>obserwuj</v>
      </c>
      <c r="U156" t="str">
        <v>HYDROTOR</v>
      </c>
    </row>
    <row r="157" spans="1:21" x14ac:dyDescent="0.25">
      <c r="A157" s="4">
        <v>42025</v>
      </c>
      <c r="B157" s="5" t="s">
        <v>317</v>
      </c>
      <c r="C157" s="5" t="s">
        <v>318</v>
      </c>
      <c r="D157" s="5">
        <v>0.33</v>
      </c>
      <c r="E157" s="5">
        <v>10110</v>
      </c>
      <c r="F157" s="5">
        <v>3340</v>
      </c>
      <c r="G157" s="5">
        <v>0</v>
      </c>
      <c r="H157" s="5">
        <f t="shared" si="9"/>
        <v>0.33036597428288822</v>
      </c>
      <c r="I157" s="5">
        <v>0</v>
      </c>
      <c r="J157" s="5">
        <f t="shared" si="10"/>
        <v>1</v>
      </c>
      <c r="K157" s="5">
        <f t="shared" si="11"/>
        <v>0</v>
      </c>
      <c r="N157" s="19" t="str">
        <v>FORTUNA</v>
      </c>
      <c r="O157" s="19" cm="1">
        <f t="array" ref="O157">MAX(_xlfn._xlws.FILTER($D$472:$D$941,$B$472:$B$941=N157))-MAX(_xlfn._xlws.FILTER($D$2:$D$471,$B$2:$B$471=N157))</f>
        <v>0</v>
      </c>
      <c r="P157" s="19" cm="1">
        <f t="array" ref="P157">MAX(_xlfn._xlws.FILTER($D$942:$D$1411,$B$942:$B$1411=N157))-MAX(_xlfn._xlws.FILTER($D$472:$D$941,$B$472:$B$941=N157))</f>
        <v>3.0000000000001137E-2</v>
      </c>
      <c r="Q157" s="5" t="str">
        <f t="shared" si="12"/>
        <v>obserwuj</v>
      </c>
      <c r="U157" t="str">
        <v>HYPERION</v>
      </c>
    </row>
    <row r="158" spans="1:21" x14ac:dyDescent="0.25">
      <c r="A158" s="4">
        <v>42025</v>
      </c>
      <c r="B158" s="5" t="s">
        <v>319</v>
      </c>
      <c r="C158" s="5" t="s">
        <v>320</v>
      </c>
      <c r="D158" s="5">
        <v>1.98</v>
      </c>
      <c r="E158" s="5">
        <v>79169</v>
      </c>
      <c r="F158" s="5">
        <v>156980</v>
      </c>
      <c r="G158" s="5">
        <v>293645000</v>
      </c>
      <c r="H158" s="5">
        <f t="shared" si="9"/>
        <v>1.9828468213568442</v>
      </c>
      <c r="I158" s="5">
        <v>0</v>
      </c>
      <c r="J158" s="5">
        <f t="shared" si="10"/>
        <v>1</v>
      </c>
      <c r="K158" s="5">
        <f t="shared" si="11"/>
        <v>581417100</v>
      </c>
      <c r="N158" s="19" t="str">
        <v>FOTA</v>
      </c>
      <c r="O158" s="19" cm="1">
        <f t="array" ref="O158">MAX(_xlfn._xlws.FILTER($D$472:$D$941,$B$472:$B$941=N158))-MAX(_xlfn._xlws.FILTER($D$2:$D$471,$B$2:$B$471=N158))</f>
        <v>-1.0000000000000009E-2</v>
      </c>
      <c r="P158" s="19" cm="1">
        <f t="array" ref="P158">MAX(_xlfn._xlws.FILTER($D$942:$D$1411,$B$942:$B$1411=N158))-MAX(_xlfn._xlws.FILTER($D$472:$D$941,$B$472:$B$941=N158))</f>
        <v>0</v>
      </c>
      <c r="Q158" s="5" t="str">
        <f t="shared" si="12"/>
        <v>obserwuj</v>
      </c>
      <c r="U158" t="str">
        <v>IDEON</v>
      </c>
    </row>
    <row r="159" spans="1:21" x14ac:dyDescent="0.25">
      <c r="A159" s="4">
        <v>42025</v>
      </c>
      <c r="B159" s="5" t="s">
        <v>321</v>
      </c>
      <c r="C159" s="5" t="s">
        <v>322</v>
      </c>
      <c r="D159" s="5">
        <v>1.77</v>
      </c>
      <c r="E159" s="5">
        <v>3861519</v>
      </c>
      <c r="F159" s="5">
        <v>6824130</v>
      </c>
      <c r="G159" s="5">
        <v>1095354000</v>
      </c>
      <c r="H159" s="5">
        <f t="shared" si="9"/>
        <v>1.7672138865560418</v>
      </c>
      <c r="I159" s="5">
        <v>0</v>
      </c>
      <c r="J159" s="5">
        <f t="shared" si="10"/>
        <v>1</v>
      </c>
      <c r="K159" s="5">
        <f t="shared" si="11"/>
        <v>1938776580</v>
      </c>
      <c r="N159" s="19" t="str">
        <v>GANT</v>
      </c>
      <c r="O159" s="19" cm="1">
        <f t="array" ref="O159">MAX(_xlfn._xlws.FILTER($D$472:$D$941,$B$472:$B$941=N159))-MAX(_xlfn._xlws.FILTER($D$2:$D$471,$B$2:$B$471=N159))</f>
        <v>1.9999999999999962E-2</v>
      </c>
      <c r="P159" s="19" cm="1">
        <f t="array" ref="P159">MAX(_xlfn._xlws.FILTER($D$942:$D$1411,$B$942:$B$1411=N159))-MAX(_xlfn._xlws.FILTER($D$472:$D$941,$B$472:$B$941=N159))</f>
        <v>0</v>
      </c>
      <c r="Q159" s="5" t="str">
        <f t="shared" si="12"/>
        <v>obserwuj</v>
      </c>
      <c r="U159" t="str">
        <v>IDMSA</v>
      </c>
    </row>
    <row r="160" spans="1:21" x14ac:dyDescent="0.25">
      <c r="A160" s="4">
        <v>42025</v>
      </c>
      <c r="B160" s="5" t="s">
        <v>323</v>
      </c>
      <c r="C160" s="5" t="s">
        <v>324</v>
      </c>
      <c r="D160" s="5">
        <v>3.4</v>
      </c>
      <c r="E160" s="5">
        <v>318015</v>
      </c>
      <c r="F160" s="5">
        <v>1091190</v>
      </c>
      <c r="G160" s="5">
        <v>43628000</v>
      </c>
      <c r="H160" s="5">
        <f t="shared" si="9"/>
        <v>3.4312532427715672</v>
      </c>
      <c r="I160" s="5">
        <v>0</v>
      </c>
      <c r="J160" s="5">
        <f t="shared" si="10"/>
        <v>1</v>
      </c>
      <c r="K160" s="5">
        <f t="shared" si="11"/>
        <v>148335200</v>
      </c>
      <c r="N160" s="19" t="str">
        <v>GETIN</v>
      </c>
      <c r="O160" s="19" cm="1">
        <f t="array" ref="O160">MAX(_xlfn._xlws.FILTER($D$472:$D$941,$B$472:$B$941=N160))-MAX(_xlfn._xlws.FILTER($D$2:$D$471,$B$2:$B$471=N160))</f>
        <v>2.0000000000000018E-2</v>
      </c>
      <c r="P160" s="19" cm="1">
        <f t="array" ref="P160">MAX(_xlfn._xlws.FILTER($D$942:$D$1411,$B$942:$B$1411=N160))-MAX(_xlfn._xlws.FILTER($D$472:$D$941,$B$472:$B$941=N160))</f>
        <v>-2.0000000000000018E-2</v>
      </c>
      <c r="Q160" s="5" t="str">
        <f t="shared" si="12"/>
        <v>obserwuj</v>
      </c>
      <c r="U160" t="str">
        <v>IFCAPITAL</v>
      </c>
    </row>
    <row r="161" spans="1:21" x14ac:dyDescent="0.25">
      <c r="A161" s="4">
        <v>42025</v>
      </c>
      <c r="B161" s="5" t="s">
        <v>325</v>
      </c>
      <c r="C161" s="5" t="s">
        <v>326</v>
      </c>
      <c r="D161" s="5">
        <v>6.89</v>
      </c>
      <c r="E161" s="5">
        <v>2478</v>
      </c>
      <c r="F161" s="5">
        <v>16950</v>
      </c>
      <c r="G161" s="5">
        <v>6721000</v>
      </c>
      <c r="H161" s="5">
        <f t="shared" si="9"/>
        <v>6.8401937046004839</v>
      </c>
      <c r="I161" s="5">
        <v>0</v>
      </c>
      <c r="J161" s="5">
        <f t="shared" si="10"/>
        <v>1</v>
      </c>
      <c r="K161" s="5">
        <f t="shared" si="11"/>
        <v>46307690</v>
      </c>
      <c r="N161" s="19" t="str">
        <v>GETINOBLE</v>
      </c>
      <c r="O161" s="19" cm="1">
        <f t="array" ref="O161">MAX(_xlfn._xlws.FILTER($D$472:$D$941,$B$472:$B$941=N161))-MAX(_xlfn._xlws.FILTER($D$2:$D$471,$B$2:$B$471=N161))</f>
        <v>4.0000000000000036E-2</v>
      </c>
      <c r="P161" s="19" cm="1">
        <f t="array" ref="P161">MAX(_xlfn._xlws.FILTER($D$942:$D$1411,$B$942:$B$1411=N161))-MAX(_xlfn._xlws.FILTER($D$472:$D$941,$B$472:$B$941=N161))</f>
        <v>-1.0000000000000009E-2</v>
      </c>
      <c r="Q161" s="5" t="str">
        <f t="shared" si="12"/>
        <v>obserwuj</v>
      </c>
      <c r="U161" t="str">
        <v>IFSA</v>
      </c>
    </row>
    <row r="162" spans="1:21" x14ac:dyDescent="0.25">
      <c r="A162" s="4">
        <v>42025</v>
      </c>
      <c r="B162" s="5" t="s">
        <v>327</v>
      </c>
      <c r="C162" s="5" t="s">
        <v>328</v>
      </c>
      <c r="D162" s="5">
        <v>41.95</v>
      </c>
      <c r="E162" s="5">
        <v>374</v>
      </c>
      <c r="F162" s="5">
        <v>15690</v>
      </c>
      <c r="G162" s="5">
        <v>20769000</v>
      </c>
      <c r="H162" s="5">
        <f t="shared" si="9"/>
        <v>41.951871657754012</v>
      </c>
      <c r="I162" s="5">
        <v>0</v>
      </c>
      <c r="J162" s="5">
        <f t="shared" si="10"/>
        <v>0</v>
      </c>
      <c r="K162" s="5">
        <f t="shared" si="11"/>
        <v>871259550</v>
      </c>
      <c r="N162" s="19" t="str">
        <v>GINOROSSI</v>
      </c>
      <c r="O162" s="19" cm="1">
        <f t="array" ref="O162">MAX(_xlfn._xlws.FILTER($D$472:$D$941,$B$472:$B$941=N162))-MAX(_xlfn._xlws.FILTER($D$2:$D$471,$B$2:$B$471=N162))</f>
        <v>0</v>
      </c>
      <c r="P162" s="19" cm="1">
        <f t="array" ref="P162">MAX(_xlfn._xlws.FILTER($D$942:$D$1411,$B$942:$B$1411=N162))-MAX(_xlfn._xlws.FILTER($D$472:$D$941,$B$472:$B$941=N162))</f>
        <v>-2.9999999999999805E-2</v>
      </c>
      <c r="Q162" s="5" t="str">
        <f t="shared" si="12"/>
        <v>obserwuj</v>
      </c>
      <c r="U162" t="str">
        <v>IMMOBILE</v>
      </c>
    </row>
    <row r="163" spans="1:21" x14ac:dyDescent="0.25">
      <c r="A163" s="4">
        <v>42025</v>
      </c>
      <c r="B163" s="5" t="s">
        <v>329</v>
      </c>
      <c r="C163" s="5" t="s">
        <v>330</v>
      </c>
      <c r="D163" s="5">
        <v>24.3</v>
      </c>
      <c r="E163" s="5">
        <v>1</v>
      </c>
      <c r="F163" s="5">
        <v>20</v>
      </c>
      <c r="G163" s="5">
        <v>1991000</v>
      </c>
      <c r="H163" s="5">
        <f t="shared" si="9"/>
        <v>20</v>
      </c>
      <c r="I163" s="5">
        <v>0</v>
      </c>
      <c r="J163" s="5">
        <f t="shared" si="10"/>
        <v>0</v>
      </c>
      <c r="K163" s="5">
        <f t="shared" si="11"/>
        <v>48381300</v>
      </c>
      <c r="N163" s="19" t="str">
        <v>GLCOSMED</v>
      </c>
      <c r="O163" s="19" cm="1">
        <f t="array" ref="O163">MAX(_xlfn._xlws.FILTER($D$472:$D$941,$B$472:$B$941=N163))-MAX(_xlfn._xlws.FILTER($D$2:$D$471,$B$2:$B$471=N163))</f>
        <v>-5.9999999999999609E-2</v>
      </c>
      <c r="P163" s="19" cm="1">
        <f t="array" ref="P163">MAX(_xlfn._xlws.FILTER($D$942:$D$1411,$B$942:$B$1411=N163))-MAX(_xlfn._xlws.FILTER($D$472:$D$941,$B$472:$B$941=N163))</f>
        <v>1.9999999999999574E-2</v>
      </c>
      <c r="Q163" s="5" t="str">
        <f t="shared" si="12"/>
        <v>obserwuj</v>
      </c>
      <c r="U163" t="str">
        <v>IMPEL</v>
      </c>
    </row>
    <row r="164" spans="1:21" x14ac:dyDescent="0.25">
      <c r="A164" s="4">
        <v>42025</v>
      </c>
      <c r="B164" s="5" t="s">
        <v>331</v>
      </c>
      <c r="C164" s="5" t="s">
        <v>332</v>
      </c>
      <c r="D164" s="5">
        <v>43.4</v>
      </c>
      <c r="E164" s="5">
        <v>8995</v>
      </c>
      <c r="F164" s="5">
        <v>390700</v>
      </c>
      <c r="G164" s="5">
        <v>27164000</v>
      </c>
      <c r="H164" s="5">
        <f t="shared" si="9"/>
        <v>43.435241801000558</v>
      </c>
      <c r="I164" s="5">
        <v>0</v>
      </c>
      <c r="J164" s="5">
        <f t="shared" si="10"/>
        <v>1</v>
      </c>
      <c r="K164" s="5">
        <f t="shared" si="11"/>
        <v>1178917600</v>
      </c>
      <c r="N164" s="19" t="str">
        <v>GLOBCITYHD</v>
      </c>
      <c r="O164" s="19" cm="1">
        <f t="array" ref="O164">MAX(_xlfn._xlws.FILTER($D$472:$D$941,$B$472:$B$941=N164))-MAX(_xlfn._xlws.FILTER($D$2:$D$471,$B$2:$B$471=N164))</f>
        <v>0.25</v>
      </c>
      <c r="P164" s="19" cm="1">
        <f t="array" ref="P164">MAX(_xlfn._xlws.FILTER($D$942:$D$1411,$B$942:$B$1411=N164))-MAX(_xlfn._xlws.FILTER($D$472:$D$941,$B$472:$B$941=N164))</f>
        <v>-0.67000000000000171</v>
      </c>
      <c r="Q164" s="5" t="str">
        <f t="shared" si="12"/>
        <v>obserwuj</v>
      </c>
      <c r="U164" t="str">
        <v>IMPERA</v>
      </c>
    </row>
    <row r="165" spans="1:21" x14ac:dyDescent="0.25">
      <c r="A165" s="4">
        <v>42025</v>
      </c>
      <c r="B165" s="5" t="s">
        <v>333</v>
      </c>
      <c r="C165" s="5" t="s">
        <v>334</v>
      </c>
      <c r="D165" s="5">
        <v>17.05</v>
      </c>
      <c r="E165" s="5">
        <v>80257</v>
      </c>
      <c r="F165" s="5">
        <v>1368700</v>
      </c>
      <c r="G165" s="5">
        <v>3502000</v>
      </c>
      <c r="H165" s="5">
        <f t="shared" si="9"/>
        <v>17.053964140199607</v>
      </c>
      <c r="I165" s="5">
        <v>0</v>
      </c>
      <c r="J165" s="5">
        <f t="shared" si="10"/>
        <v>1</v>
      </c>
      <c r="K165" s="5">
        <f t="shared" si="11"/>
        <v>59709100</v>
      </c>
      <c r="N165" s="19" t="str">
        <v>GORENJE</v>
      </c>
      <c r="O165" s="19" cm="1">
        <f t="array" ref="O165">MAX(_xlfn._xlws.FILTER($D$472:$D$941,$B$472:$B$941=N165))-MAX(_xlfn._xlws.FILTER($D$2:$D$471,$B$2:$B$471=N165))</f>
        <v>0.68999999999999773</v>
      </c>
      <c r="P165" s="19" cm="1">
        <f t="array" ref="P165">MAX(_xlfn._xlws.FILTER($D$942:$D$1411,$B$942:$B$1411=N165))-MAX(_xlfn._xlws.FILTER($D$472:$D$941,$B$472:$B$941=N165))</f>
        <v>0</v>
      </c>
      <c r="Q165" s="5" t="str">
        <f t="shared" si="12"/>
        <v>obserwuj</v>
      </c>
      <c r="U165" t="str">
        <v>IMPEXMET</v>
      </c>
    </row>
    <row r="166" spans="1:21" x14ac:dyDescent="0.25">
      <c r="A166" s="4">
        <v>42025</v>
      </c>
      <c r="B166" s="5" t="s">
        <v>335</v>
      </c>
      <c r="C166" s="5" t="s">
        <v>336</v>
      </c>
      <c r="D166" s="5">
        <v>30.5</v>
      </c>
      <c r="E166" s="5">
        <v>65</v>
      </c>
      <c r="F166" s="5">
        <v>1990</v>
      </c>
      <c r="G166" s="5">
        <v>17315000</v>
      </c>
      <c r="H166" s="5">
        <f t="shared" si="9"/>
        <v>30.615384615384617</v>
      </c>
      <c r="I166" s="5">
        <v>0</v>
      </c>
      <c r="J166" s="5">
        <f t="shared" si="10"/>
        <v>1</v>
      </c>
      <c r="K166" s="5">
        <f t="shared" si="11"/>
        <v>528107500</v>
      </c>
      <c r="N166" s="19" t="str">
        <v>GPW</v>
      </c>
      <c r="O166" s="19" cm="1">
        <f t="array" ref="O166">MAX(_xlfn._xlws.FILTER($D$472:$D$941,$B$472:$B$941=N166))-MAX(_xlfn._xlws.FILTER($D$2:$D$471,$B$2:$B$471=N166))</f>
        <v>0</v>
      </c>
      <c r="P166" s="19" cm="1">
        <f t="array" ref="P166">MAX(_xlfn._xlws.FILTER($D$942:$D$1411,$B$942:$B$1411=N166))-MAX(_xlfn._xlws.FILTER($D$472:$D$941,$B$472:$B$941=N166))</f>
        <v>1.1000000000000014</v>
      </c>
      <c r="Q166" s="5" t="str">
        <f t="shared" si="12"/>
        <v>obserwuj</v>
      </c>
      <c r="U166" t="str">
        <v>IMS</v>
      </c>
    </row>
    <row r="167" spans="1:21" x14ac:dyDescent="0.25">
      <c r="A167" s="4">
        <v>42025</v>
      </c>
      <c r="B167" s="5" t="s">
        <v>337</v>
      </c>
      <c r="C167" s="5" t="s">
        <v>338</v>
      </c>
      <c r="D167" s="5">
        <v>1.51</v>
      </c>
      <c r="E167" s="5">
        <v>0</v>
      </c>
      <c r="F167" s="5">
        <v>0</v>
      </c>
      <c r="G167" s="5">
        <v>0</v>
      </c>
      <c r="H167" s="5">
        <f t="shared" si="9"/>
        <v>1.51</v>
      </c>
      <c r="I167" s="5">
        <v>0</v>
      </c>
      <c r="J167" s="5">
        <f t="shared" si="10"/>
        <v>1</v>
      </c>
      <c r="K167" s="5">
        <f t="shared" si="11"/>
        <v>0</v>
      </c>
      <c r="N167" s="19" t="str">
        <v>GRAAL</v>
      </c>
      <c r="O167" s="19" cm="1">
        <f t="array" ref="O167">MAX(_xlfn._xlws.FILTER($D$472:$D$941,$B$472:$B$941=N167))-MAX(_xlfn._xlws.FILTER($D$2:$D$471,$B$2:$B$471=N167))</f>
        <v>-0.10000000000000142</v>
      </c>
      <c r="P167" s="19" cm="1">
        <f t="array" ref="P167">MAX(_xlfn._xlws.FILTER($D$942:$D$1411,$B$942:$B$1411=N167))-MAX(_xlfn._xlws.FILTER($D$472:$D$941,$B$472:$B$941=N167))</f>
        <v>-0.37999999999999901</v>
      </c>
      <c r="Q167" s="5" t="str">
        <f t="shared" si="12"/>
        <v>sprzedaj</v>
      </c>
      <c r="U167" t="str">
        <v>INC</v>
      </c>
    </row>
    <row r="168" spans="1:21" x14ac:dyDescent="0.25">
      <c r="A168" s="4">
        <v>42025</v>
      </c>
      <c r="B168" s="5" t="s">
        <v>339</v>
      </c>
      <c r="C168" s="5" t="s">
        <v>340</v>
      </c>
      <c r="D168" s="5">
        <v>9.8000000000000007</v>
      </c>
      <c r="E168" s="5">
        <v>31212</v>
      </c>
      <c r="F168" s="5">
        <v>306500</v>
      </c>
      <c r="G168" s="5">
        <v>3233000</v>
      </c>
      <c r="H168" s="5">
        <f t="shared" si="9"/>
        <v>9.8199410483147513</v>
      </c>
      <c r="I168" s="5">
        <v>0</v>
      </c>
      <c r="J168" s="5">
        <f t="shared" si="10"/>
        <v>1</v>
      </c>
      <c r="K168" s="5">
        <f t="shared" si="11"/>
        <v>31683400.000000004</v>
      </c>
      <c r="N168" s="19" t="str">
        <v>GRAJEWO</v>
      </c>
      <c r="O168" s="19" cm="1">
        <f t="array" ref="O168">MAX(_xlfn._xlws.FILTER($D$472:$D$941,$B$472:$B$941=N168))-MAX(_xlfn._xlws.FILTER($D$2:$D$471,$B$2:$B$471=N168))</f>
        <v>-0.80000000000000071</v>
      </c>
      <c r="P168" s="19" cm="1">
        <f t="array" ref="P168">MAX(_xlfn._xlws.FILTER($D$942:$D$1411,$B$942:$B$1411=N168))-MAX(_xlfn._xlws.FILTER($D$472:$D$941,$B$472:$B$941=N168))</f>
        <v>0.94999999999999929</v>
      </c>
      <c r="Q168" s="5" t="str">
        <f t="shared" si="12"/>
        <v>obserwuj</v>
      </c>
      <c r="U168" t="str">
        <v>INDYGO</v>
      </c>
    </row>
    <row r="169" spans="1:21" x14ac:dyDescent="0.25">
      <c r="A169" s="4">
        <v>42025</v>
      </c>
      <c r="B169" s="5" t="s">
        <v>341</v>
      </c>
      <c r="C169" s="5" t="s">
        <v>342</v>
      </c>
      <c r="D169" s="5">
        <v>71.989999999999995</v>
      </c>
      <c r="E169" s="5">
        <v>22673</v>
      </c>
      <c r="F169" s="5">
        <v>1607120</v>
      </c>
      <c r="G169" s="5">
        <v>40919000</v>
      </c>
      <c r="H169" s="5">
        <f t="shared" si="9"/>
        <v>70.882547523486082</v>
      </c>
      <c r="I169" s="5">
        <v>0</v>
      </c>
      <c r="J169" s="5">
        <f t="shared" si="10"/>
        <v>1</v>
      </c>
      <c r="K169" s="5">
        <f t="shared" si="11"/>
        <v>2945758810</v>
      </c>
      <c r="N169" s="19" t="str">
        <v>GREMMEDIA</v>
      </c>
      <c r="O169" s="19" cm="1">
        <f t="array" ref="O169">MAX(_xlfn._xlws.FILTER($D$472:$D$941,$B$472:$B$941=N169))-MAX(_xlfn._xlws.FILTER($D$2:$D$471,$B$2:$B$471=N169))</f>
        <v>0</v>
      </c>
      <c r="P169" s="19" cm="1">
        <f t="array" ref="P169">MAX(_xlfn._xlws.FILTER($D$942:$D$1411,$B$942:$B$1411=N169))-MAX(_xlfn._xlws.FILTER($D$472:$D$941,$B$472:$B$941=N169))</f>
        <v>0</v>
      </c>
      <c r="Q169" s="5" t="str">
        <f t="shared" si="12"/>
        <v>obserwuj</v>
      </c>
      <c r="U169" t="str">
        <v>INDYKPOL</v>
      </c>
    </row>
    <row r="170" spans="1:21" x14ac:dyDescent="0.25">
      <c r="A170" s="4">
        <v>42025</v>
      </c>
      <c r="B170" s="5" t="s">
        <v>343</v>
      </c>
      <c r="C170" s="5" t="s">
        <v>344</v>
      </c>
      <c r="D170" s="5">
        <v>4.8</v>
      </c>
      <c r="E170" s="5">
        <v>271444</v>
      </c>
      <c r="F170" s="5">
        <v>1314780</v>
      </c>
      <c r="G170" s="5">
        <v>245350000</v>
      </c>
      <c r="H170" s="5">
        <f t="shared" si="9"/>
        <v>4.8436509924699021</v>
      </c>
      <c r="I170" s="5">
        <v>0</v>
      </c>
      <c r="J170" s="5">
        <f t="shared" si="10"/>
        <v>1</v>
      </c>
      <c r="K170" s="5">
        <f t="shared" si="11"/>
        <v>1177680000</v>
      </c>
      <c r="N170" s="19" t="str">
        <v>GROCLIN</v>
      </c>
      <c r="O170" s="19" cm="1">
        <f t="array" ref="O170">MAX(_xlfn._xlws.FILTER($D$472:$D$941,$B$472:$B$941=N170))-MAX(_xlfn._xlws.FILTER($D$2:$D$471,$B$2:$B$471=N170))</f>
        <v>1.6899999999999995</v>
      </c>
      <c r="P170" s="19" cm="1">
        <f t="array" ref="P170">MAX(_xlfn._xlws.FILTER($D$942:$D$1411,$B$942:$B$1411=N170))-MAX(_xlfn._xlws.FILTER($D$472:$D$941,$B$472:$B$941=N170))</f>
        <v>-0.1899999999999995</v>
      </c>
      <c r="Q170" s="5" t="str">
        <f t="shared" si="12"/>
        <v>obserwuj</v>
      </c>
      <c r="U170" t="str">
        <v>INGBSK</v>
      </c>
    </row>
    <row r="171" spans="1:21" x14ac:dyDescent="0.25">
      <c r="A171" s="4">
        <v>42025</v>
      </c>
      <c r="B171" s="5" t="s">
        <v>345</v>
      </c>
      <c r="C171" s="5" t="s">
        <v>346</v>
      </c>
      <c r="D171" s="5">
        <v>103.5</v>
      </c>
      <c r="E171" s="5">
        <v>83808</v>
      </c>
      <c r="F171" s="5">
        <v>8680820</v>
      </c>
      <c r="G171" s="5">
        <v>30584000</v>
      </c>
      <c r="H171" s="5">
        <f t="shared" si="9"/>
        <v>103.57984917907598</v>
      </c>
      <c r="I171" s="5">
        <v>0</v>
      </c>
      <c r="J171" s="5">
        <f t="shared" si="10"/>
        <v>1</v>
      </c>
      <c r="K171" s="5">
        <f t="shared" si="11"/>
        <v>3165444000</v>
      </c>
      <c r="N171" s="19" t="str">
        <v>GRUPAAZOTY</v>
      </c>
      <c r="O171" s="19" cm="1">
        <f t="array" ref="O171">MAX(_xlfn._xlws.FILTER($D$472:$D$941,$B$472:$B$941=N171))-MAX(_xlfn._xlws.FILTER($D$2:$D$471,$B$2:$B$471=N171))</f>
        <v>-0.98999999999999488</v>
      </c>
      <c r="P171" s="19" cm="1">
        <f t="array" ref="P171">MAX(_xlfn._xlws.FILTER($D$942:$D$1411,$B$942:$B$1411=N171))-MAX(_xlfn._xlws.FILTER($D$472:$D$941,$B$472:$B$941=N171))</f>
        <v>1</v>
      </c>
      <c r="Q171" s="5" t="str">
        <f t="shared" si="12"/>
        <v>obserwuj</v>
      </c>
      <c r="U171" t="str">
        <v>INPRO</v>
      </c>
    </row>
    <row r="172" spans="1:21" x14ac:dyDescent="0.25">
      <c r="A172" s="4">
        <v>42025</v>
      </c>
      <c r="B172" s="5" t="s">
        <v>347</v>
      </c>
      <c r="C172" s="5" t="s">
        <v>348</v>
      </c>
      <c r="D172" s="5">
        <v>3.3</v>
      </c>
      <c r="E172" s="5">
        <v>678</v>
      </c>
      <c r="F172" s="5">
        <v>2240</v>
      </c>
      <c r="G172" s="5">
        <v>25500000</v>
      </c>
      <c r="H172" s="5">
        <f t="shared" si="9"/>
        <v>3.303834808259587</v>
      </c>
      <c r="I172" s="5">
        <v>0</v>
      </c>
      <c r="J172" s="5">
        <f t="shared" si="10"/>
        <v>1</v>
      </c>
      <c r="K172" s="5">
        <f t="shared" si="11"/>
        <v>84150000</v>
      </c>
      <c r="N172" s="19" t="str">
        <v>GTC</v>
      </c>
      <c r="O172" s="19" cm="1">
        <f t="array" ref="O172">MAX(_xlfn._xlws.FILTER($D$472:$D$941,$B$472:$B$941=N172))-MAX(_xlfn._xlws.FILTER($D$2:$D$471,$B$2:$B$471=N172))</f>
        <v>0.15000000000000036</v>
      </c>
      <c r="P172" s="19" cm="1">
        <f t="array" ref="P172">MAX(_xlfn._xlws.FILTER($D$942:$D$1411,$B$942:$B$1411=N172))-MAX(_xlfn._xlws.FILTER($D$472:$D$941,$B$472:$B$941=N172))</f>
        <v>-4.0000000000000036E-2</v>
      </c>
      <c r="Q172" s="5" t="str">
        <f t="shared" si="12"/>
        <v>obserwuj</v>
      </c>
      <c r="U172" t="str">
        <v>INSTALKRK</v>
      </c>
    </row>
    <row r="173" spans="1:21" x14ac:dyDescent="0.25">
      <c r="A173" s="4">
        <v>42025</v>
      </c>
      <c r="B173" s="5" t="s">
        <v>349</v>
      </c>
      <c r="C173" s="5" t="s">
        <v>350</v>
      </c>
      <c r="D173" s="5">
        <v>1.83</v>
      </c>
      <c r="E173" s="5">
        <v>704651</v>
      </c>
      <c r="F173" s="5">
        <v>1242180</v>
      </c>
      <c r="G173" s="5">
        <v>70928000</v>
      </c>
      <c r="H173" s="5">
        <f t="shared" si="9"/>
        <v>1.7628301102247779</v>
      </c>
      <c r="I173" s="5">
        <v>0</v>
      </c>
      <c r="J173" s="5">
        <f t="shared" si="10"/>
        <v>1</v>
      </c>
      <c r="K173" s="5">
        <f t="shared" si="11"/>
        <v>129798240</v>
      </c>
      <c r="N173" s="19" t="str">
        <v>HANDLOWY</v>
      </c>
      <c r="O173" s="19" cm="1">
        <f t="array" ref="O173">MAX(_xlfn._xlws.FILTER($D$472:$D$941,$B$472:$B$941=N173))-MAX(_xlfn._xlws.FILTER($D$2:$D$471,$B$2:$B$471=N173))</f>
        <v>3.1500000000000057</v>
      </c>
      <c r="P173" s="19" cm="1">
        <f t="array" ref="P173">MAX(_xlfn._xlws.FILTER($D$942:$D$1411,$B$942:$B$1411=N173))-MAX(_xlfn._xlws.FILTER($D$472:$D$941,$B$472:$B$941=N173))</f>
        <v>2.1499999999999915</v>
      </c>
      <c r="Q173" s="5" t="str">
        <f t="shared" si="12"/>
        <v>obserwuj</v>
      </c>
      <c r="U173" t="str">
        <v>INTAKUS</v>
      </c>
    </row>
    <row r="174" spans="1:21" x14ac:dyDescent="0.25">
      <c r="A174" s="4">
        <v>42025</v>
      </c>
      <c r="B174" s="5" t="s">
        <v>351</v>
      </c>
      <c r="C174" s="5" t="s">
        <v>352</v>
      </c>
      <c r="D174" s="5">
        <v>4.87</v>
      </c>
      <c r="E174" s="5">
        <v>22</v>
      </c>
      <c r="F174" s="5">
        <v>110</v>
      </c>
      <c r="G174" s="5">
        <v>1143000</v>
      </c>
      <c r="H174" s="5">
        <f t="shared" si="9"/>
        <v>5</v>
      </c>
      <c r="I174" s="5">
        <v>0</v>
      </c>
      <c r="J174" s="5">
        <f t="shared" si="10"/>
        <v>1</v>
      </c>
      <c r="K174" s="5">
        <f t="shared" si="11"/>
        <v>5566410</v>
      </c>
      <c r="N174" s="19" t="str">
        <v>HARPER</v>
      </c>
      <c r="O174" s="19" cm="1">
        <f t="array" ref="O174">MAX(_xlfn._xlws.FILTER($D$472:$D$941,$B$472:$B$941=N174))-MAX(_xlfn._xlws.FILTER($D$2:$D$471,$B$2:$B$471=N174))</f>
        <v>0</v>
      </c>
      <c r="P174" s="19" cm="1">
        <f t="array" ref="P174">MAX(_xlfn._xlws.FILTER($D$942:$D$1411,$B$942:$B$1411=N174))-MAX(_xlfn._xlws.FILTER($D$472:$D$941,$B$472:$B$941=N174))</f>
        <v>0</v>
      </c>
      <c r="Q174" s="5" t="str">
        <f t="shared" si="12"/>
        <v>obserwuj</v>
      </c>
      <c r="U174" t="str">
        <v>INTEGERPL</v>
      </c>
    </row>
    <row r="175" spans="1:21" x14ac:dyDescent="0.25">
      <c r="A175" s="4">
        <v>42025</v>
      </c>
      <c r="B175" s="5" t="s">
        <v>353</v>
      </c>
      <c r="C175" s="5" t="s">
        <v>354</v>
      </c>
      <c r="D175" s="5">
        <v>3.15</v>
      </c>
      <c r="E175" s="5">
        <v>398899</v>
      </c>
      <c r="F175" s="5">
        <v>1248650</v>
      </c>
      <c r="G175" s="5">
        <v>36119000</v>
      </c>
      <c r="H175" s="5">
        <f t="shared" si="9"/>
        <v>3.1302409883203519</v>
      </c>
      <c r="I175" s="5">
        <v>0</v>
      </c>
      <c r="J175" s="5">
        <f t="shared" si="10"/>
        <v>1</v>
      </c>
      <c r="K175" s="5">
        <f t="shared" si="11"/>
        <v>113774850</v>
      </c>
      <c r="N175" s="19" t="str">
        <v>HAWE</v>
      </c>
      <c r="O175" s="19" cm="1">
        <f t="array" ref="O175">MAX(_xlfn._xlws.FILTER($D$472:$D$941,$B$472:$B$941=N175))-MAX(_xlfn._xlws.FILTER($D$2:$D$471,$B$2:$B$471=N175))</f>
        <v>5.9999999999999831E-2</v>
      </c>
      <c r="P175" s="19" cm="1">
        <f t="array" ref="P175">MAX(_xlfn._xlws.FILTER($D$942:$D$1411,$B$942:$B$1411=N175))-MAX(_xlfn._xlws.FILTER($D$472:$D$941,$B$472:$B$941=N175))</f>
        <v>-2.9999999999999805E-2</v>
      </c>
      <c r="Q175" s="5" t="str">
        <f t="shared" si="12"/>
        <v>obserwuj</v>
      </c>
      <c r="U175" t="str">
        <v>INTERBUD</v>
      </c>
    </row>
    <row r="176" spans="1:21" x14ac:dyDescent="0.25">
      <c r="A176" s="4">
        <v>42025</v>
      </c>
      <c r="B176" s="5" t="s">
        <v>355</v>
      </c>
      <c r="C176" s="5" t="s">
        <v>356</v>
      </c>
      <c r="D176" s="5">
        <v>5.01</v>
      </c>
      <c r="E176" s="5">
        <v>6119</v>
      </c>
      <c r="F176" s="5">
        <v>31310</v>
      </c>
      <c r="G176" s="5">
        <v>4199000</v>
      </c>
      <c r="H176" s="5">
        <f t="shared" si="9"/>
        <v>5.1168491583592086</v>
      </c>
      <c r="I176" s="5">
        <v>0</v>
      </c>
      <c r="J176" s="5">
        <f t="shared" si="10"/>
        <v>1</v>
      </c>
      <c r="K176" s="5">
        <f t="shared" si="11"/>
        <v>21036990</v>
      </c>
      <c r="N176" s="19" t="str">
        <v>HELIO</v>
      </c>
      <c r="O176" s="19" cm="1">
        <f t="array" ref="O176">MAX(_xlfn._xlws.FILTER($D$472:$D$941,$B$472:$B$941=N176))-MAX(_xlfn._xlws.FILTER($D$2:$D$471,$B$2:$B$471=N176))</f>
        <v>0.16000000000000014</v>
      </c>
      <c r="P176" s="19" cm="1">
        <f t="array" ref="P176">MAX(_xlfn._xlws.FILTER($D$942:$D$1411,$B$942:$B$1411=N176))-MAX(_xlfn._xlws.FILTER($D$472:$D$941,$B$472:$B$941=N176))</f>
        <v>-3.0000000000000249E-2</v>
      </c>
      <c r="Q176" s="5" t="str">
        <f t="shared" si="12"/>
        <v>obserwuj</v>
      </c>
      <c r="U176" t="str">
        <v>INTERCARS</v>
      </c>
    </row>
    <row r="177" spans="1:21" x14ac:dyDescent="0.25">
      <c r="A177" s="4">
        <v>42025</v>
      </c>
      <c r="B177" s="5" t="s">
        <v>357</v>
      </c>
      <c r="C177" s="5" t="s">
        <v>358</v>
      </c>
      <c r="D177" s="5">
        <v>31.24</v>
      </c>
      <c r="E177" s="5">
        <v>3004</v>
      </c>
      <c r="F177" s="5">
        <v>93130</v>
      </c>
      <c r="G177" s="5">
        <v>1839000</v>
      </c>
      <c r="H177" s="5">
        <f t="shared" si="9"/>
        <v>31.001997336884155</v>
      </c>
      <c r="I177" s="5">
        <v>0</v>
      </c>
      <c r="J177" s="5">
        <f t="shared" si="10"/>
        <v>1</v>
      </c>
      <c r="K177" s="5">
        <f t="shared" si="11"/>
        <v>57450360</v>
      </c>
      <c r="N177" s="19" t="str">
        <v>HERKULES</v>
      </c>
      <c r="O177" s="19" cm="1">
        <f t="array" ref="O177">MAX(_xlfn._xlws.FILTER($D$472:$D$941,$B$472:$B$941=N177))-MAX(_xlfn._xlws.FILTER($D$2:$D$471,$B$2:$B$471=N177))</f>
        <v>0.14000000000000012</v>
      </c>
      <c r="P177" s="19" cm="1">
        <f t="array" ref="P177">MAX(_xlfn._xlws.FILTER($D$942:$D$1411,$B$942:$B$1411=N177))-MAX(_xlfn._xlws.FILTER($D$472:$D$941,$B$472:$B$941=N177))</f>
        <v>-6.999999999999984E-2</v>
      </c>
      <c r="Q177" s="5" t="str">
        <f t="shared" si="12"/>
        <v>obserwuj</v>
      </c>
      <c r="U177" t="str">
        <v>INTERFERI</v>
      </c>
    </row>
    <row r="178" spans="1:21" x14ac:dyDescent="0.25">
      <c r="A178" s="4">
        <v>42025</v>
      </c>
      <c r="B178" s="5" t="s">
        <v>359</v>
      </c>
      <c r="C178" s="5" t="s">
        <v>360</v>
      </c>
      <c r="D178" s="5">
        <v>3</v>
      </c>
      <c r="E178" s="5">
        <v>19017</v>
      </c>
      <c r="F178" s="5">
        <v>55740</v>
      </c>
      <c r="G178" s="5">
        <v>7831000</v>
      </c>
      <c r="H178" s="5">
        <f t="shared" si="9"/>
        <v>2.9310616816532575</v>
      </c>
      <c r="I178" s="5">
        <v>0</v>
      </c>
      <c r="J178" s="5">
        <f t="shared" si="10"/>
        <v>1</v>
      </c>
      <c r="K178" s="5">
        <f t="shared" si="11"/>
        <v>23493000</v>
      </c>
      <c r="N178" s="19" t="str">
        <v>HUTMEN</v>
      </c>
      <c r="O178" s="19" cm="1">
        <f t="array" ref="O178">MAX(_xlfn._xlws.FILTER($D$472:$D$941,$B$472:$B$941=N178))-MAX(_xlfn._xlws.FILTER($D$2:$D$471,$B$2:$B$471=N178))</f>
        <v>0.12999999999999989</v>
      </c>
      <c r="P178" s="19" cm="1">
        <f t="array" ref="P178">MAX(_xlfn._xlws.FILTER($D$942:$D$1411,$B$942:$B$1411=N178))-MAX(_xlfn._xlws.FILTER($D$472:$D$941,$B$472:$B$941=N178))</f>
        <v>-1.9999999999999574E-2</v>
      </c>
      <c r="Q178" s="5" t="str">
        <f t="shared" si="12"/>
        <v>obserwuj</v>
      </c>
      <c r="U178" t="str">
        <v>INTERSPPL</v>
      </c>
    </row>
    <row r="179" spans="1:21" x14ac:dyDescent="0.25">
      <c r="A179" s="4">
        <v>42025</v>
      </c>
      <c r="B179" s="5" t="s">
        <v>361</v>
      </c>
      <c r="C179" s="5" t="s">
        <v>362</v>
      </c>
      <c r="D179" s="5">
        <v>0.02</v>
      </c>
      <c r="E179" s="5">
        <v>0</v>
      </c>
      <c r="F179" s="5">
        <v>0</v>
      </c>
      <c r="G179" s="5">
        <v>0</v>
      </c>
      <c r="H179" s="5">
        <f t="shared" si="9"/>
        <v>0.02</v>
      </c>
      <c r="I179" s="5">
        <v>0</v>
      </c>
      <c r="J179" s="5">
        <f t="shared" si="10"/>
        <v>1</v>
      </c>
      <c r="K179" s="5">
        <f t="shared" si="11"/>
        <v>0</v>
      </c>
      <c r="N179" s="19" t="str">
        <v>HYDROTOR</v>
      </c>
      <c r="O179" s="19" cm="1">
        <f t="array" ref="O179">MAX(_xlfn._xlws.FILTER($D$472:$D$941,$B$472:$B$941=N179))-MAX(_xlfn._xlws.FILTER($D$2:$D$471,$B$2:$B$471=N179))</f>
        <v>4.00000000000027E-2</v>
      </c>
      <c r="P179" s="19" cm="1">
        <f t="array" ref="P179">MAX(_xlfn._xlws.FILTER($D$942:$D$1411,$B$942:$B$1411=N179))-MAX(_xlfn._xlws.FILTER($D$472:$D$941,$B$472:$B$941=N179))</f>
        <v>0.86999999999999744</v>
      </c>
      <c r="Q179" s="5" t="str">
        <f t="shared" si="12"/>
        <v>kup</v>
      </c>
      <c r="U179" t="str">
        <v>INTROL</v>
      </c>
    </row>
    <row r="180" spans="1:21" x14ac:dyDescent="0.25">
      <c r="A180" s="4">
        <v>42025</v>
      </c>
      <c r="B180" s="5" t="s">
        <v>363</v>
      </c>
      <c r="C180" s="5" t="s">
        <v>364</v>
      </c>
      <c r="D180" s="5">
        <v>0.1</v>
      </c>
      <c r="E180" s="5">
        <v>311505</v>
      </c>
      <c r="F180" s="5">
        <v>31280</v>
      </c>
      <c r="G180" s="5">
        <v>0</v>
      </c>
      <c r="H180" s="5">
        <f t="shared" si="9"/>
        <v>0.10041572366414664</v>
      </c>
      <c r="I180" s="5">
        <v>0</v>
      </c>
      <c r="J180" s="5">
        <f t="shared" si="10"/>
        <v>1</v>
      </c>
      <c r="K180" s="5">
        <f t="shared" si="11"/>
        <v>0</v>
      </c>
      <c r="N180" s="19" t="str">
        <v>HYPERION</v>
      </c>
      <c r="O180" s="19" cm="1">
        <f t="array" ref="O180">MAX(_xlfn._xlws.FILTER($D$472:$D$941,$B$472:$B$941=N180))-MAX(_xlfn._xlws.FILTER($D$2:$D$471,$B$2:$B$471=N180))</f>
        <v>6.999999999999984E-2</v>
      </c>
      <c r="P180" s="19" cm="1">
        <f t="array" ref="P180">MAX(_xlfn._xlws.FILTER($D$942:$D$1411,$B$942:$B$1411=N180))-MAX(_xlfn._xlws.FILTER($D$472:$D$941,$B$472:$B$941=N180))</f>
        <v>1.0000000000000231E-2</v>
      </c>
      <c r="Q180" s="5" t="str">
        <f t="shared" si="12"/>
        <v>obserwuj</v>
      </c>
      <c r="U180" t="str">
        <v>INVENTUM</v>
      </c>
    </row>
    <row r="181" spans="1:21" x14ac:dyDescent="0.25">
      <c r="A181" s="4">
        <v>42025</v>
      </c>
      <c r="B181" s="5" t="s">
        <v>365</v>
      </c>
      <c r="C181" s="5" t="s">
        <v>366</v>
      </c>
      <c r="D181" s="5">
        <v>1.0900000000000001</v>
      </c>
      <c r="E181" s="5">
        <v>2252</v>
      </c>
      <c r="F181" s="5">
        <v>2400</v>
      </c>
      <c r="G181" s="5">
        <v>4084000</v>
      </c>
      <c r="H181" s="5">
        <f t="shared" si="9"/>
        <v>1.0657193605683837</v>
      </c>
      <c r="I181" s="5">
        <v>0</v>
      </c>
      <c r="J181" s="5">
        <f t="shared" si="10"/>
        <v>1</v>
      </c>
      <c r="K181" s="5">
        <f t="shared" si="11"/>
        <v>4451560</v>
      </c>
      <c r="N181" s="19" t="str">
        <v>IDEON</v>
      </c>
      <c r="O181" s="19" cm="1">
        <f t="array" ref="O181">MAX(_xlfn._xlws.FILTER($D$472:$D$941,$B$472:$B$941=N181))-MAX(_xlfn._xlws.FILTER($D$2:$D$471,$B$2:$B$471=N181))</f>
        <v>0</v>
      </c>
      <c r="P181" s="19" cm="1">
        <f t="array" ref="P181">MAX(_xlfn._xlws.FILTER($D$942:$D$1411,$B$942:$B$1411=N181))-MAX(_xlfn._xlws.FILTER($D$472:$D$941,$B$472:$B$941=N181))</f>
        <v>0</v>
      </c>
      <c r="Q181" s="5" t="str">
        <f t="shared" si="12"/>
        <v>obserwuj</v>
      </c>
      <c r="U181" t="str">
        <v>INVISTA</v>
      </c>
    </row>
    <row r="182" spans="1:21" x14ac:dyDescent="0.25">
      <c r="A182" s="4">
        <v>42025</v>
      </c>
      <c r="B182" s="5" t="s">
        <v>367</v>
      </c>
      <c r="C182" s="5" t="s">
        <v>368</v>
      </c>
      <c r="D182" s="5">
        <v>0.99</v>
      </c>
      <c r="E182" s="5">
        <v>93994</v>
      </c>
      <c r="F182" s="5">
        <v>92500</v>
      </c>
      <c r="G182" s="5">
        <v>5438000</v>
      </c>
      <c r="H182" s="5">
        <f t="shared" si="9"/>
        <v>0.98410536842777196</v>
      </c>
      <c r="I182" s="5">
        <v>0</v>
      </c>
      <c r="J182" s="5">
        <f t="shared" si="10"/>
        <v>1</v>
      </c>
      <c r="K182" s="5">
        <f t="shared" si="11"/>
        <v>5383620</v>
      </c>
      <c r="N182" s="19" t="str">
        <v>IDMSA</v>
      </c>
      <c r="O182" s="19" cm="1">
        <f t="array" ref="O182">MAX(_xlfn._xlws.FILTER($D$472:$D$941,$B$472:$B$941=N182))-MAX(_xlfn._xlws.FILTER($D$2:$D$471,$B$2:$B$471=N182))</f>
        <v>9.999999999999995E-3</v>
      </c>
      <c r="P182" s="19" cm="1">
        <f t="array" ref="P182">MAX(_xlfn._xlws.FILTER($D$942:$D$1411,$B$942:$B$1411=N182))-MAX(_xlfn._xlws.FILTER($D$472:$D$941,$B$472:$B$941=N182))</f>
        <v>2.0000000000000004E-2</v>
      </c>
      <c r="Q182" s="5" t="str">
        <f t="shared" si="12"/>
        <v>kup</v>
      </c>
      <c r="U182" t="str">
        <v>IPOPEMA</v>
      </c>
    </row>
    <row r="183" spans="1:21" x14ac:dyDescent="0.25">
      <c r="A183" s="4">
        <v>42025</v>
      </c>
      <c r="B183" s="5" t="s">
        <v>369</v>
      </c>
      <c r="C183" s="5" t="s">
        <v>370</v>
      </c>
      <c r="D183" s="5">
        <v>9.01</v>
      </c>
      <c r="E183" s="5">
        <v>0</v>
      </c>
      <c r="F183" s="5">
        <v>0</v>
      </c>
      <c r="G183" s="5">
        <v>15129000</v>
      </c>
      <c r="H183" s="5">
        <f t="shared" si="9"/>
        <v>9.01</v>
      </c>
      <c r="I183" s="5">
        <v>0</v>
      </c>
      <c r="J183" s="5">
        <f t="shared" si="10"/>
        <v>0</v>
      </c>
      <c r="K183" s="5">
        <f t="shared" si="11"/>
        <v>136312290</v>
      </c>
      <c r="N183" s="19" t="str">
        <v>IFCAPITAL</v>
      </c>
      <c r="O183" s="19" cm="1">
        <f t="array" ref="O183">MAX(_xlfn._xlws.FILTER($D$472:$D$941,$B$472:$B$941=N183))-MAX(_xlfn._xlws.FILTER($D$2:$D$471,$B$2:$B$471=N183))</f>
        <v>1.0000000000000009E-2</v>
      </c>
      <c r="P183" s="19" cm="1">
        <f t="array" ref="P183">MAX(_xlfn._xlws.FILTER($D$942:$D$1411,$B$942:$B$1411=N183))-MAX(_xlfn._xlws.FILTER($D$472:$D$941,$B$472:$B$941=N183))</f>
        <v>0</v>
      </c>
      <c r="Q183" s="5" t="str">
        <f t="shared" si="12"/>
        <v>obserwuj</v>
      </c>
      <c r="U183" t="str">
        <v>IQP</v>
      </c>
    </row>
    <row r="184" spans="1:21" x14ac:dyDescent="0.25">
      <c r="A184" s="4">
        <v>42025</v>
      </c>
      <c r="B184" s="5" t="s">
        <v>371</v>
      </c>
      <c r="C184" s="5" t="s">
        <v>372</v>
      </c>
      <c r="D184" s="5">
        <v>5.9</v>
      </c>
      <c r="E184" s="5">
        <v>1040</v>
      </c>
      <c r="F184" s="5">
        <v>6130</v>
      </c>
      <c r="G184" s="5">
        <v>9809000</v>
      </c>
      <c r="H184" s="5">
        <f t="shared" si="9"/>
        <v>5.8942307692307692</v>
      </c>
      <c r="I184" s="5">
        <v>0</v>
      </c>
      <c r="J184" s="5">
        <f t="shared" si="10"/>
        <v>0</v>
      </c>
      <c r="K184" s="5">
        <f t="shared" si="11"/>
        <v>57873100</v>
      </c>
      <c r="N184" s="19" t="str">
        <v>IFSA</v>
      </c>
      <c r="O184" s="19" cm="1">
        <f t="array" ref="O184">MAX(_xlfn._xlws.FILTER($D$472:$D$941,$B$472:$B$941=N184))-MAX(_xlfn._xlws.FILTER($D$2:$D$471,$B$2:$B$471=N184))</f>
        <v>-1.0000000000000009E-2</v>
      </c>
      <c r="P184" s="19" cm="1">
        <f t="array" ref="P184">MAX(_xlfn._xlws.FILTER($D$942:$D$1411,$B$942:$B$1411=N184))-MAX(_xlfn._xlws.FILTER($D$472:$D$941,$B$472:$B$941=N184))</f>
        <v>0</v>
      </c>
      <c r="Q184" s="5" t="str">
        <f t="shared" si="12"/>
        <v>obserwuj</v>
      </c>
      <c r="U184" t="str">
        <v>IVMX</v>
      </c>
    </row>
    <row r="185" spans="1:21" x14ac:dyDescent="0.25">
      <c r="A185" s="4">
        <v>42025</v>
      </c>
      <c r="B185" s="5" t="s">
        <v>373</v>
      </c>
      <c r="C185" s="5" t="s">
        <v>374</v>
      </c>
      <c r="D185" s="5">
        <v>2.1</v>
      </c>
      <c r="E185" s="5">
        <v>26</v>
      </c>
      <c r="F185" s="5">
        <v>50</v>
      </c>
      <c r="G185" s="5">
        <v>11568000</v>
      </c>
      <c r="H185" s="5">
        <f t="shared" si="9"/>
        <v>1.9230769230769231</v>
      </c>
      <c r="I185" s="5">
        <v>0</v>
      </c>
      <c r="J185" s="5">
        <f t="shared" si="10"/>
        <v>1</v>
      </c>
      <c r="K185" s="5">
        <f t="shared" si="11"/>
        <v>24292800</v>
      </c>
      <c r="N185" s="19" t="str">
        <v>IIAAV</v>
      </c>
      <c r="O185" s="19" cm="1">
        <f t="array" ref="O185">MAX(_xlfn._xlws.FILTER($D$472:$D$941,$B$472:$B$941=N185))-MAX(_xlfn._xlws.FILTER($D$2:$D$471,$B$2:$B$471=N185))</f>
        <v>-9.9999999999997868E-3</v>
      </c>
      <c r="P185" s="19" cm="1">
        <f t="array" ref="P185">MAX(_xlfn._xlws.FILTER($D$942:$D$1411,$B$942:$B$1411=N185))-MAX(_xlfn._xlws.FILTER($D$472:$D$941,$B$472:$B$941=N185))</f>
        <v>0</v>
      </c>
      <c r="Q185" s="5" t="str">
        <f t="shared" si="12"/>
        <v>obserwuj</v>
      </c>
      <c r="U185" t="str">
        <v>IZOLACJA</v>
      </c>
    </row>
    <row r="186" spans="1:21" x14ac:dyDescent="0.25">
      <c r="A186" s="4">
        <v>42025</v>
      </c>
      <c r="B186" s="5" t="s">
        <v>375</v>
      </c>
      <c r="C186" s="5" t="s">
        <v>376</v>
      </c>
      <c r="D186" s="5">
        <v>29.9</v>
      </c>
      <c r="E186" s="5">
        <v>7</v>
      </c>
      <c r="F186" s="5">
        <v>210</v>
      </c>
      <c r="G186" s="5">
        <v>4187000</v>
      </c>
      <c r="H186" s="5">
        <f t="shared" si="9"/>
        <v>30</v>
      </c>
      <c r="I186" s="5">
        <v>0</v>
      </c>
      <c r="J186" s="5">
        <f t="shared" si="10"/>
        <v>1</v>
      </c>
      <c r="K186" s="5">
        <f t="shared" si="11"/>
        <v>125191300</v>
      </c>
      <c r="N186" s="19" t="str">
        <v>IMCOMPANY</v>
      </c>
      <c r="O186" s="19" cm="1">
        <f t="array" ref="O186">MAX(_xlfn._xlws.FILTER($D$472:$D$941,$B$472:$B$941=N186))-MAX(_xlfn._xlws.FILTER($D$2:$D$471,$B$2:$B$471=N186))</f>
        <v>-0.10000000000000053</v>
      </c>
      <c r="P186" s="19" cm="1">
        <f t="array" ref="P186">MAX(_xlfn._xlws.FILTER($D$942:$D$1411,$B$942:$B$1411=N186))-MAX(_xlfn._xlws.FILTER($D$472:$D$941,$B$472:$B$941=N186))</f>
        <v>0</v>
      </c>
      <c r="Q186" s="5" t="str">
        <f t="shared" si="12"/>
        <v>obserwuj</v>
      </c>
      <c r="U186" t="str">
        <v>IZOSTAL</v>
      </c>
    </row>
    <row r="187" spans="1:21" x14ac:dyDescent="0.25">
      <c r="A187" s="4">
        <v>42025</v>
      </c>
      <c r="B187" s="5" t="s">
        <v>377</v>
      </c>
      <c r="C187" s="5" t="s">
        <v>378</v>
      </c>
      <c r="D187" s="5">
        <v>1.56</v>
      </c>
      <c r="E187" s="5">
        <v>6</v>
      </c>
      <c r="F187" s="5">
        <v>10</v>
      </c>
      <c r="G187" s="5">
        <v>3715000</v>
      </c>
      <c r="H187" s="5">
        <f t="shared" si="9"/>
        <v>1.6666666666666667</v>
      </c>
      <c r="I187" s="5">
        <v>0</v>
      </c>
      <c r="J187" s="5">
        <f t="shared" si="10"/>
        <v>1</v>
      </c>
      <c r="K187" s="5">
        <f t="shared" si="11"/>
        <v>5795400</v>
      </c>
      <c r="N187" s="19" t="str">
        <v>IMMOBILE</v>
      </c>
      <c r="O187" s="19" cm="1">
        <f t="array" ref="O187">MAX(_xlfn._xlws.FILTER($D$472:$D$941,$B$472:$B$941=N187))-MAX(_xlfn._xlws.FILTER($D$2:$D$471,$B$2:$B$471=N187))</f>
        <v>0.10000000000000009</v>
      </c>
      <c r="P187" s="19" cm="1">
        <f t="array" ref="P187">MAX(_xlfn._xlws.FILTER($D$942:$D$1411,$B$942:$B$1411=N187))-MAX(_xlfn._xlws.FILTER($D$472:$D$941,$B$472:$B$941=N187))</f>
        <v>8.9999999999999858E-2</v>
      </c>
      <c r="Q187" s="5" t="str">
        <f t="shared" si="12"/>
        <v>obserwuj</v>
      </c>
      <c r="U187" t="str">
        <v>JHMDEV</v>
      </c>
    </row>
    <row r="188" spans="1:21" x14ac:dyDescent="0.25">
      <c r="A188" s="4">
        <v>42025</v>
      </c>
      <c r="B188" s="5" t="s">
        <v>379</v>
      </c>
      <c r="C188" s="5" t="s">
        <v>380</v>
      </c>
      <c r="D188" s="5">
        <v>2.63</v>
      </c>
      <c r="E188" s="5">
        <v>20351</v>
      </c>
      <c r="F188" s="5">
        <v>53450</v>
      </c>
      <c r="G188" s="5">
        <v>93737000</v>
      </c>
      <c r="H188" s="5">
        <f t="shared" si="9"/>
        <v>2.6264065647879713</v>
      </c>
      <c r="I188" s="5">
        <v>0</v>
      </c>
      <c r="J188" s="5">
        <f t="shared" si="10"/>
        <v>1</v>
      </c>
      <c r="K188" s="5">
        <f t="shared" si="11"/>
        <v>246528310</v>
      </c>
      <c r="N188" s="19" t="str">
        <v>IMPEL</v>
      </c>
      <c r="O188" s="19" cm="1">
        <f t="array" ref="O188">MAX(_xlfn._xlws.FILTER($D$472:$D$941,$B$472:$B$941=N188))-MAX(_xlfn._xlws.FILTER($D$2:$D$471,$B$2:$B$471=N188))</f>
        <v>0</v>
      </c>
      <c r="P188" s="19" cm="1">
        <f t="array" ref="P188">MAX(_xlfn._xlws.FILTER($D$942:$D$1411,$B$942:$B$1411=N188))-MAX(_xlfn._xlws.FILTER($D$472:$D$941,$B$472:$B$941=N188))</f>
        <v>0</v>
      </c>
      <c r="Q188" s="5" t="str">
        <f t="shared" si="12"/>
        <v>obserwuj</v>
      </c>
      <c r="U188" t="str">
        <v>JSW</v>
      </c>
    </row>
    <row r="189" spans="1:21" x14ac:dyDescent="0.25">
      <c r="A189" s="4">
        <v>42025</v>
      </c>
      <c r="B189" s="5" t="s">
        <v>381</v>
      </c>
      <c r="C189" s="5" t="s">
        <v>382</v>
      </c>
      <c r="D189" s="5">
        <v>2.2400000000000002</v>
      </c>
      <c r="E189" s="5">
        <v>6475</v>
      </c>
      <c r="F189" s="5">
        <v>14500</v>
      </c>
      <c r="G189" s="5">
        <v>7444000</v>
      </c>
      <c r="H189" s="5">
        <f t="shared" si="9"/>
        <v>2.2393822393822393</v>
      </c>
      <c r="I189" s="5">
        <v>0</v>
      </c>
      <c r="J189" s="5">
        <f t="shared" si="10"/>
        <v>1</v>
      </c>
      <c r="K189" s="5">
        <f t="shared" si="11"/>
        <v>16674560.000000002</v>
      </c>
      <c r="N189" s="19" t="str">
        <v>IMPERA</v>
      </c>
      <c r="O189" s="19" cm="1">
        <f t="array" ref="O189">MAX(_xlfn._xlws.FILTER($D$472:$D$941,$B$472:$B$941=N189))-MAX(_xlfn._xlws.FILTER($D$2:$D$471,$B$2:$B$471=N189))</f>
        <v>-2.0000000000000018E-2</v>
      </c>
      <c r="P189" s="19" cm="1">
        <f t="array" ref="P189">MAX(_xlfn._xlws.FILTER($D$942:$D$1411,$B$942:$B$1411=N189))-MAX(_xlfn._xlws.FILTER($D$472:$D$941,$B$472:$B$941=N189))</f>
        <v>0</v>
      </c>
      <c r="Q189" s="5" t="str">
        <f t="shared" si="12"/>
        <v>obserwuj</v>
      </c>
      <c r="U189" t="str">
        <v>JUPITER</v>
      </c>
    </row>
    <row r="190" spans="1:21" x14ac:dyDescent="0.25">
      <c r="A190" s="4">
        <v>42025</v>
      </c>
      <c r="B190" s="5" t="s">
        <v>383</v>
      </c>
      <c r="C190" s="5" t="s">
        <v>384</v>
      </c>
      <c r="D190" s="5">
        <v>1.73</v>
      </c>
      <c r="E190" s="5">
        <v>5847</v>
      </c>
      <c r="F190" s="5">
        <v>10000</v>
      </c>
      <c r="G190" s="5">
        <v>5435000</v>
      </c>
      <c r="H190" s="5">
        <f t="shared" si="9"/>
        <v>1.7102787754403967</v>
      </c>
      <c r="I190" s="5">
        <v>0</v>
      </c>
      <c r="J190" s="5">
        <f t="shared" si="10"/>
        <v>1</v>
      </c>
      <c r="K190" s="5">
        <f t="shared" si="11"/>
        <v>9402550</v>
      </c>
      <c r="N190" s="19" t="str">
        <v>IMPEXMET</v>
      </c>
      <c r="O190" s="19" cm="1">
        <f t="array" ref="O190">MAX(_xlfn._xlws.FILTER($D$472:$D$941,$B$472:$B$941=N190))-MAX(_xlfn._xlws.FILTER($D$2:$D$471,$B$2:$B$471=N190))</f>
        <v>-2.0000000000000018E-2</v>
      </c>
      <c r="P190" s="19" cm="1">
        <f t="array" ref="P190">MAX(_xlfn._xlws.FILTER($D$942:$D$1411,$B$942:$B$1411=N190))-MAX(_xlfn._xlws.FILTER($D$472:$D$941,$B$472:$B$941=N190))</f>
        <v>1.0000000000000231E-2</v>
      </c>
      <c r="Q190" s="5" t="str">
        <f t="shared" si="12"/>
        <v>obserwuj</v>
      </c>
      <c r="U190" t="str">
        <v>JWCONSTR</v>
      </c>
    </row>
    <row r="191" spans="1:21" x14ac:dyDescent="0.25">
      <c r="A191" s="4">
        <v>42025</v>
      </c>
      <c r="B191" s="5" t="s">
        <v>385</v>
      </c>
      <c r="C191" s="5" t="s">
        <v>386</v>
      </c>
      <c r="D191" s="5">
        <v>0.76</v>
      </c>
      <c r="E191" s="5">
        <v>68752</v>
      </c>
      <c r="F191" s="5">
        <v>52950</v>
      </c>
      <c r="G191" s="5">
        <v>23452000</v>
      </c>
      <c r="H191" s="5">
        <f t="shared" si="9"/>
        <v>0.77015941354433326</v>
      </c>
      <c r="I191" s="5">
        <v>0</v>
      </c>
      <c r="J191" s="5">
        <f t="shared" si="10"/>
        <v>1</v>
      </c>
      <c r="K191" s="5">
        <f t="shared" si="11"/>
        <v>17823520</v>
      </c>
      <c r="N191" s="19" t="str">
        <v>IMS</v>
      </c>
      <c r="O191" s="19" cm="1">
        <f t="array" ref="O191">MAX(_xlfn._xlws.FILTER($D$472:$D$941,$B$472:$B$941=N191))-MAX(_xlfn._xlws.FILTER($D$2:$D$471,$B$2:$B$471=N191))</f>
        <v>9.9999999999997868E-3</v>
      </c>
      <c r="P191" s="19" cm="1">
        <f t="array" ref="P191">MAX(_xlfn._xlws.FILTER($D$942:$D$1411,$B$942:$B$1411=N191))-MAX(_xlfn._xlws.FILTER($D$472:$D$941,$B$472:$B$941=N191))</f>
        <v>2.0000000000000018E-2</v>
      </c>
      <c r="Q191" s="5" t="str">
        <f t="shared" si="12"/>
        <v>kup</v>
      </c>
      <c r="U191" t="str">
        <v>K2INTERNT</v>
      </c>
    </row>
    <row r="192" spans="1:21" x14ac:dyDescent="0.25">
      <c r="A192" s="4">
        <v>42025</v>
      </c>
      <c r="B192" s="5" t="s">
        <v>387</v>
      </c>
      <c r="C192" s="5" t="s">
        <v>388</v>
      </c>
      <c r="D192" s="5">
        <v>56.85</v>
      </c>
      <c r="E192" s="5">
        <v>750</v>
      </c>
      <c r="F192" s="5">
        <v>42630</v>
      </c>
      <c r="G192" s="5">
        <v>1165000</v>
      </c>
      <c r="H192" s="5">
        <f t="shared" si="9"/>
        <v>56.84</v>
      </c>
      <c r="I192" s="5">
        <v>0</v>
      </c>
      <c r="J192" s="5">
        <f t="shared" si="10"/>
        <v>1</v>
      </c>
      <c r="K192" s="5">
        <f t="shared" si="11"/>
        <v>66230250</v>
      </c>
      <c r="N192" s="19" t="str">
        <v>INC</v>
      </c>
      <c r="O192" s="19" cm="1">
        <f t="array" ref="O192">MAX(_xlfn._xlws.FILTER($D$472:$D$941,$B$472:$B$941=N192))-MAX(_xlfn._xlws.FILTER($D$2:$D$471,$B$2:$B$471=N192))</f>
        <v>0</v>
      </c>
      <c r="P192" s="19" cm="1">
        <f t="array" ref="P192">MAX(_xlfn._xlws.FILTER($D$942:$D$1411,$B$942:$B$1411=N192))-MAX(_xlfn._xlws.FILTER($D$472:$D$941,$B$472:$B$941=N192))</f>
        <v>3.0000000000000027E-2</v>
      </c>
      <c r="Q192" s="5" t="str">
        <f t="shared" si="12"/>
        <v>obserwuj</v>
      </c>
      <c r="U192" t="str">
        <v>KANIA</v>
      </c>
    </row>
    <row r="193" spans="1:21" x14ac:dyDescent="0.25">
      <c r="A193" s="4">
        <v>42025</v>
      </c>
      <c r="B193" s="5" t="s">
        <v>389</v>
      </c>
      <c r="C193" s="5" t="s">
        <v>390</v>
      </c>
      <c r="D193" s="5">
        <v>137.9</v>
      </c>
      <c r="E193" s="5">
        <v>101554</v>
      </c>
      <c r="F193" s="5">
        <v>14003930</v>
      </c>
      <c r="G193" s="5">
        <v>30454000</v>
      </c>
      <c r="H193" s="5">
        <f t="shared" si="9"/>
        <v>137.89639009787896</v>
      </c>
      <c r="I193" s="5">
        <v>0</v>
      </c>
      <c r="J193" s="5">
        <f t="shared" si="10"/>
        <v>1</v>
      </c>
      <c r="K193" s="5">
        <f t="shared" si="11"/>
        <v>4199606600</v>
      </c>
      <c r="N193" s="19" t="str">
        <v>INDYGO</v>
      </c>
      <c r="O193" s="19" cm="1">
        <f t="array" ref="O193">MAX(_xlfn._xlws.FILTER($D$472:$D$941,$B$472:$B$941=N193))-MAX(_xlfn._xlws.FILTER($D$2:$D$471,$B$2:$B$471=N193))</f>
        <v>1.0000000000000009E-2</v>
      </c>
      <c r="P193" s="19" cm="1">
        <f t="array" ref="P193">MAX(_xlfn._xlws.FILTER($D$942:$D$1411,$B$942:$B$1411=N193))-MAX(_xlfn._xlws.FILTER($D$472:$D$941,$B$472:$B$941=N193))</f>
        <v>3.0000000000000027E-2</v>
      </c>
      <c r="Q193" s="5" t="str">
        <f t="shared" si="12"/>
        <v>kup</v>
      </c>
      <c r="U193" t="str">
        <v>KBDOM</v>
      </c>
    </row>
    <row r="194" spans="1:21" x14ac:dyDescent="0.25">
      <c r="A194" s="4">
        <v>42025</v>
      </c>
      <c r="B194" s="5" t="s">
        <v>391</v>
      </c>
      <c r="C194" s="5" t="s">
        <v>392</v>
      </c>
      <c r="D194" s="5">
        <v>3.5</v>
      </c>
      <c r="E194" s="5">
        <v>76</v>
      </c>
      <c r="F194" s="5">
        <v>270</v>
      </c>
      <c r="G194" s="5">
        <v>12110000</v>
      </c>
      <c r="H194" s="5">
        <f t="shared" si="9"/>
        <v>3.5526315789473686</v>
      </c>
      <c r="I194" s="5">
        <v>0</v>
      </c>
      <c r="J194" s="5">
        <f t="shared" si="10"/>
        <v>1</v>
      </c>
      <c r="K194" s="5">
        <f t="shared" si="11"/>
        <v>42385000</v>
      </c>
      <c r="N194" s="19" t="str">
        <v>INDYKPOL</v>
      </c>
      <c r="O194" s="19" cm="1">
        <f t="array" ref="O194">MAX(_xlfn._xlws.FILTER($D$472:$D$941,$B$472:$B$941=N194))-MAX(_xlfn._xlws.FILTER($D$2:$D$471,$B$2:$B$471=N194))</f>
        <v>0</v>
      </c>
      <c r="P194" s="19" cm="1">
        <f t="array" ref="P194">MAX(_xlfn._xlws.FILTER($D$942:$D$1411,$B$942:$B$1411=N194))-MAX(_xlfn._xlws.FILTER($D$472:$D$941,$B$472:$B$941=N194))</f>
        <v>0</v>
      </c>
      <c r="Q194" s="5" t="str">
        <f t="shared" si="12"/>
        <v>obserwuj</v>
      </c>
      <c r="U194" t="str">
        <v>KCI</v>
      </c>
    </row>
    <row r="195" spans="1:21" x14ac:dyDescent="0.25">
      <c r="A195" s="4">
        <v>42025</v>
      </c>
      <c r="B195" s="5" t="s">
        <v>393</v>
      </c>
      <c r="C195" s="5" t="s">
        <v>394</v>
      </c>
      <c r="D195" s="5">
        <v>16.14</v>
      </c>
      <c r="E195" s="5">
        <v>510</v>
      </c>
      <c r="F195" s="5">
        <v>8230</v>
      </c>
      <c r="G195" s="5">
        <v>6189000</v>
      </c>
      <c r="H195" s="5">
        <f t="shared" ref="H195:H258" si="13">IF(E195=0,D195,F195/E195)</f>
        <v>16.137254901960784</v>
      </c>
      <c r="I195" s="5">
        <v>0</v>
      </c>
      <c r="J195" s="5">
        <f t="shared" ref="J195:J258" si="14">IF(LEFT(C195,2)="PL",1,0)</f>
        <v>1</v>
      </c>
      <c r="K195" s="5">
        <f t="shared" ref="K195:K258" si="15">G195*D195</f>
        <v>99890460</v>
      </c>
      <c r="N195" s="19" t="str">
        <v>INGBSK</v>
      </c>
      <c r="O195" s="19" cm="1">
        <f t="array" ref="O195">MAX(_xlfn._xlws.FILTER($D$472:$D$941,$B$472:$B$941=N195))-MAX(_xlfn._xlws.FILTER($D$2:$D$471,$B$2:$B$471=N195))</f>
        <v>-1.8499999999999943</v>
      </c>
      <c r="P195" s="19" cm="1">
        <f t="array" ref="P195">MAX(_xlfn._xlws.FILTER($D$942:$D$1411,$B$942:$B$1411=N195))-MAX(_xlfn._xlws.FILTER($D$472:$D$941,$B$472:$B$941=N195))</f>
        <v>0.44999999999998863</v>
      </c>
      <c r="Q195" s="5" t="str">
        <f t="shared" si="12"/>
        <v>obserwuj</v>
      </c>
      <c r="U195" t="str">
        <v>KERDOS</v>
      </c>
    </row>
    <row r="196" spans="1:21" x14ac:dyDescent="0.25">
      <c r="A196" s="4">
        <v>42025</v>
      </c>
      <c r="B196" s="5" t="s">
        <v>395</v>
      </c>
      <c r="C196" s="5" t="s">
        <v>396</v>
      </c>
      <c r="D196" s="5">
        <v>12.97</v>
      </c>
      <c r="E196" s="5">
        <v>55</v>
      </c>
      <c r="F196" s="5">
        <v>700</v>
      </c>
      <c r="G196" s="5">
        <v>0</v>
      </c>
      <c r="H196" s="5">
        <f t="shared" si="13"/>
        <v>12.727272727272727</v>
      </c>
      <c r="I196" s="5">
        <v>0</v>
      </c>
      <c r="J196" s="5">
        <f t="shared" si="14"/>
        <v>1</v>
      </c>
      <c r="K196" s="5">
        <f t="shared" si="15"/>
        <v>0</v>
      </c>
      <c r="N196" s="19" t="str">
        <v>INPRO</v>
      </c>
      <c r="O196" s="19" cm="1">
        <f t="array" ref="O196">MAX(_xlfn._xlws.FILTER($D$472:$D$941,$B$472:$B$941=N196))-MAX(_xlfn._xlws.FILTER($D$2:$D$471,$B$2:$B$471=N196))</f>
        <v>-4.0000000000000036E-2</v>
      </c>
      <c r="P196" s="19" cm="1">
        <f t="array" ref="P196">MAX(_xlfn._xlws.FILTER($D$942:$D$1411,$B$942:$B$1411=N196))-MAX(_xlfn._xlws.FILTER($D$472:$D$941,$B$472:$B$941=N196))</f>
        <v>0</v>
      </c>
      <c r="Q196" s="5" t="str">
        <f t="shared" si="12"/>
        <v>obserwuj</v>
      </c>
      <c r="U196" t="str">
        <v>KETY</v>
      </c>
    </row>
    <row r="197" spans="1:21" x14ac:dyDescent="0.25">
      <c r="A197" s="4">
        <v>42025</v>
      </c>
      <c r="B197" s="5" t="s">
        <v>397</v>
      </c>
      <c r="C197" s="5" t="s">
        <v>398</v>
      </c>
      <c r="D197" s="5">
        <v>159.94999999999999</v>
      </c>
      <c r="E197" s="5">
        <v>10724</v>
      </c>
      <c r="F197" s="5">
        <v>1699750</v>
      </c>
      <c r="G197" s="5">
        <v>5028000</v>
      </c>
      <c r="H197" s="5">
        <f t="shared" si="13"/>
        <v>158.49962700484895</v>
      </c>
      <c r="I197" s="5">
        <v>0</v>
      </c>
      <c r="J197" s="5">
        <f t="shared" si="14"/>
        <v>1</v>
      </c>
      <c r="K197" s="5">
        <f t="shared" si="15"/>
        <v>804228600</v>
      </c>
      <c r="N197" s="19" t="str">
        <v>INSTALKRK</v>
      </c>
      <c r="O197" s="19" cm="1">
        <f t="array" ref="O197">MAX(_xlfn._xlws.FILTER($D$472:$D$941,$B$472:$B$941=N197))-MAX(_xlfn._xlws.FILTER($D$2:$D$471,$B$2:$B$471=N197))</f>
        <v>0.25999999999999801</v>
      </c>
      <c r="P197" s="19" cm="1">
        <f t="array" ref="P197">MAX(_xlfn._xlws.FILTER($D$942:$D$1411,$B$942:$B$1411=N197))-MAX(_xlfn._xlws.FILTER($D$472:$D$941,$B$472:$B$941=N197))</f>
        <v>-0.17999999999999972</v>
      </c>
      <c r="Q197" s="5" t="str">
        <f t="shared" ref="Q197:Q260" si="16">IF(AND(O197&gt;0,P197&gt;O197),"kup",IF(AND(O197&lt;0,P197&lt;O197),"sprzedaj","obserwuj"))</f>
        <v>obserwuj</v>
      </c>
      <c r="U197" t="str">
        <v>KGHM</v>
      </c>
    </row>
    <row r="198" spans="1:21" x14ac:dyDescent="0.25">
      <c r="A198" s="4">
        <v>42025</v>
      </c>
      <c r="B198" s="5" t="s">
        <v>399</v>
      </c>
      <c r="C198" s="5" t="s">
        <v>400</v>
      </c>
      <c r="D198" s="5">
        <v>18.440000000000001</v>
      </c>
      <c r="E198" s="5">
        <v>728</v>
      </c>
      <c r="F198" s="5">
        <v>13450</v>
      </c>
      <c r="G198" s="5">
        <v>4000000</v>
      </c>
      <c r="H198" s="5">
        <f t="shared" si="13"/>
        <v>18.475274725274726</v>
      </c>
      <c r="I198" s="5">
        <v>0</v>
      </c>
      <c r="J198" s="5">
        <f t="shared" si="14"/>
        <v>0</v>
      </c>
      <c r="K198" s="5">
        <f t="shared" si="15"/>
        <v>73760000</v>
      </c>
      <c r="N198" s="19" t="str">
        <v>INTAKUS</v>
      </c>
      <c r="O198" s="19" cm="1">
        <f t="array" ref="O198">MAX(_xlfn._xlws.FILTER($D$472:$D$941,$B$472:$B$941=N198))-MAX(_xlfn._xlws.FILTER($D$2:$D$471,$B$2:$B$471=N198))</f>
        <v>2.9999999999999361E-2</v>
      </c>
      <c r="P198" s="19" cm="1">
        <f t="array" ref="P198">MAX(_xlfn._xlws.FILTER($D$942:$D$1411,$B$942:$B$1411=N198))-MAX(_xlfn._xlws.FILTER($D$472:$D$941,$B$472:$B$941=N198))</f>
        <v>0</v>
      </c>
      <c r="Q198" s="5" t="str">
        <f t="shared" si="16"/>
        <v>obserwuj</v>
      </c>
      <c r="U198" t="str">
        <v>KINOPOL</v>
      </c>
    </row>
    <row r="199" spans="1:21" x14ac:dyDescent="0.25">
      <c r="A199" s="4">
        <v>42025</v>
      </c>
      <c r="B199" s="5" t="s">
        <v>401</v>
      </c>
      <c r="C199" s="5" t="s">
        <v>402</v>
      </c>
      <c r="D199" s="5">
        <v>0.92</v>
      </c>
      <c r="E199" s="5">
        <v>0</v>
      </c>
      <c r="F199" s="5">
        <v>0</v>
      </c>
      <c r="G199" s="5">
        <v>0</v>
      </c>
      <c r="H199" s="5">
        <f t="shared" si="13"/>
        <v>0.92</v>
      </c>
      <c r="I199" s="5">
        <v>0</v>
      </c>
      <c r="J199" s="5">
        <f t="shared" si="14"/>
        <v>1</v>
      </c>
      <c r="K199" s="5">
        <f t="shared" si="15"/>
        <v>0</v>
      </c>
      <c r="N199" s="19" t="str">
        <v>INTEGERPL</v>
      </c>
      <c r="O199" s="19" cm="1">
        <f t="array" ref="O199">MAX(_xlfn._xlws.FILTER($D$472:$D$941,$B$472:$B$941=N199))-MAX(_xlfn._xlws.FILTER($D$2:$D$471,$B$2:$B$471=N199))</f>
        <v>7.0500000000000114</v>
      </c>
      <c r="P199" s="19" cm="1">
        <f t="array" ref="P199">MAX(_xlfn._xlws.FILTER($D$942:$D$1411,$B$942:$B$1411=N199))-MAX(_xlfn._xlws.FILTER($D$472:$D$941,$B$472:$B$941=N199))</f>
        <v>8.5</v>
      </c>
      <c r="Q199" s="5" t="str">
        <f t="shared" si="16"/>
        <v>kup</v>
      </c>
      <c r="U199" t="str">
        <v>KOFOLA</v>
      </c>
    </row>
    <row r="200" spans="1:21" x14ac:dyDescent="0.25">
      <c r="A200" s="4">
        <v>42025</v>
      </c>
      <c r="B200" s="5" t="s">
        <v>403</v>
      </c>
      <c r="C200" s="5" t="s">
        <v>404</v>
      </c>
      <c r="D200" s="5">
        <v>204</v>
      </c>
      <c r="E200" s="5">
        <v>6595</v>
      </c>
      <c r="F200" s="5">
        <v>1344550</v>
      </c>
      <c r="G200" s="5">
        <v>8393000</v>
      </c>
      <c r="H200" s="5">
        <f t="shared" si="13"/>
        <v>203.87414708112206</v>
      </c>
      <c r="I200" s="5">
        <v>0</v>
      </c>
      <c r="J200" s="5">
        <f t="shared" si="14"/>
        <v>1</v>
      </c>
      <c r="K200" s="5">
        <f t="shared" si="15"/>
        <v>1712172000</v>
      </c>
      <c r="N200" s="19" t="str">
        <v>INTERAOLT</v>
      </c>
      <c r="O200" s="19" cm="1">
        <f t="array" ref="O200">MAX(_xlfn._xlws.FILTER($D$472:$D$941,$B$472:$B$941=N200))-MAX(_xlfn._xlws.FILTER($D$2:$D$471,$B$2:$B$471=N200))</f>
        <v>0.2099999999999973</v>
      </c>
      <c r="P200" s="19" cm="1">
        <f t="array" ref="P200">MAX(_xlfn._xlws.FILTER($D$942:$D$1411,$B$942:$B$1411=N200))-MAX(_xlfn._xlws.FILTER($D$472:$D$941,$B$472:$B$941=N200))</f>
        <v>2.0000000000003126E-2</v>
      </c>
      <c r="Q200" s="5" t="str">
        <f t="shared" si="16"/>
        <v>obserwuj</v>
      </c>
      <c r="U200" t="str">
        <v>KOGENERA</v>
      </c>
    </row>
    <row r="201" spans="1:21" x14ac:dyDescent="0.25">
      <c r="A201" s="4">
        <v>42025</v>
      </c>
      <c r="B201" s="5" t="s">
        <v>405</v>
      </c>
      <c r="C201" s="5" t="s">
        <v>406</v>
      </c>
      <c r="D201" s="5">
        <v>4</v>
      </c>
      <c r="E201" s="5">
        <v>0</v>
      </c>
      <c r="F201" s="5">
        <v>0</v>
      </c>
      <c r="G201" s="5">
        <v>2639000</v>
      </c>
      <c r="H201" s="5">
        <f t="shared" si="13"/>
        <v>4</v>
      </c>
      <c r="I201" s="5">
        <v>0</v>
      </c>
      <c r="J201" s="5">
        <f t="shared" si="14"/>
        <v>1</v>
      </c>
      <c r="K201" s="5">
        <f t="shared" si="15"/>
        <v>10556000</v>
      </c>
      <c r="N201" s="19" t="str">
        <v>INTERBUD</v>
      </c>
      <c r="O201" s="19" cm="1">
        <f t="array" ref="O201">MAX(_xlfn._xlws.FILTER($D$472:$D$941,$B$472:$B$941=N201))-MAX(_xlfn._xlws.FILTER($D$2:$D$471,$B$2:$B$471=N201))</f>
        <v>1.0000000000000009E-2</v>
      </c>
      <c r="P201" s="19" cm="1">
        <f t="array" ref="P201">MAX(_xlfn._xlws.FILTER($D$942:$D$1411,$B$942:$B$1411=N201))-MAX(_xlfn._xlws.FILTER($D$472:$D$941,$B$472:$B$941=N201))</f>
        <v>-3.0000000000000027E-2</v>
      </c>
      <c r="Q201" s="5" t="str">
        <f t="shared" si="16"/>
        <v>obserwuj</v>
      </c>
      <c r="U201" t="str">
        <v>KOMPAP</v>
      </c>
    </row>
    <row r="202" spans="1:21" x14ac:dyDescent="0.25">
      <c r="A202" s="4">
        <v>42025</v>
      </c>
      <c r="B202" s="5" t="s">
        <v>407</v>
      </c>
      <c r="C202" s="5" t="s">
        <v>408</v>
      </c>
      <c r="D202" s="5">
        <v>1.06</v>
      </c>
      <c r="E202" s="5">
        <v>15193</v>
      </c>
      <c r="F202" s="5">
        <v>15860</v>
      </c>
      <c r="G202" s="5">
        <v>0</v>
      </c>
      <c r="H202" s="5">
        <f t="shared" si="13"/>
        <v>1.0439017968801421</v>
      </c>
      <c r="I202" s="5">
        <v>0</v>
      </c>
      <c r="J202" s="5">
        <f t="shared" si="14"/>
        <v>1</v>
      </c>
      <c r="K202" s="5">
        <f t="shared" si="15"/>
        <v>0</v>
      </c>
      <c r="N202" s="19" t="str">
        <v>INTERCARS</v>
      </c>
      <c r="O202" s="19" cm="1">
        <f t="array" ref="O202">MAX(_xlfn._xlws.FILTER($D$472:$D$941,$B$472:$B$941=N202))-MAX(_xlfn._xlws.FILTER($D$2:$D$471,$B$2:$B$471=N202))</f>
        <v>2</v>
      </c>
      <c r="P202" s="19" cm="1">
        <f t="array" ref="P202">MAX(_xlfn._xlws.FILTER($D$942:$D$1411,$B$942:$B$1411=N202))-MAX(_xlfn._xlws.FILTER($D$472:$D$941,$B$472:$B$941=N202))</f>
        <v>6.9499999999999886</v>
      </c>
      <c r="Q202" s="5" t="str">
        <f t="shared" si="16"/>
        <v>kup</v>
      </c>
      <c r="U202" t="str">
        <v>KOMPUTRON</v>
      </c>
    </row>
    <row r="203" spans="1:21" x14ac:dyDescent="0.25">
      <c r="A203" s="4">
        <v>42025</v>
      </c>
      <c r="B203" s="5" t="s">
        <v>409</v>
      </c>
      <c r="C203" s="5" t="s">
        <v>410</v>
      </c>
      <c r="D203" s="5">
        <v>9.0500000000000007</v>
      </c>
      <c r="E203" s="5">
        <v>455</v>
      </c>
      <c r="F203" s="5">
        <v>4120</v>
      </c>
      <c r="G203" s="5">
        <v>5944000</v>
      </c>
      <c r="H203" s="5">
        <f t="shared" si="13"/>
        <v>9.0549450549450547</v>
      </c>
      <c r="I203" s="5">
        <v>0</v>
      </c>
      <c r="J203" s="5">
        <f t="shared" si="14"/>
        <v>1</v>
      </c>
      <c r="K203" s="5">
        <f t="shared" si="15"/>
        <v>53793200.000000007</v>
      </c>
      <c r="N203" s="19" t="str">
        <v>INTERFERI</v>
      </c>
      <c r="O203" s="19" cm="1">
        <f t="array" ref="O203">MAX(_xlfn._xlws.FILTER($D$472:$D$941,$B$472:$B$941=N203))-MAX(_xlfn._xlws.FILTER($D$2:$D$471,$B$2:$B$471=N203))</f>
        <v>0</v>
      </c>
      <c r="P203" s="19" cm="1">
        <f t="array" ref="P203">MAX(_xlfn._xlws.FILTER($D$942:$D$1411,$B$942:$B$1411=N203))-MAX(_xlfn._xlws.FILTER($D$472:$D$941,$B$472:$B$941=N203))</f>
        <v>0.24000000000000021</v>
      </c>
      <c r="Q203" s="5" t="str">
        <f t="shared" si="16"/>
        <v>obserwuj</v>
      </c>
      <c r="U203" t="str">
        <v>KONSSTALI</v>
      </c>
    </row>
    <row r="204" spans="1:21" x14ac:dyDescent="0.25">
      <c r="A204" s="4">
        <v>42025</v>
      </c>
      <c r="B204" s="5" t="s">
        <v>411</v>
      </c>
      <c r="C204" s="5" t="s">
        <v>412</v>
      </c>
      <c r="D204" s="5">
        <v>0.08</v>
      </c>
      <c r="E204" s="5">
        <v>3550</v>
      </c>
      <c r="F204" s="5">
        <v>280</v>
      </c>
      <c r="G204" s="5">
        <v>0</v>
      </c>
      <c r="H204" s="5">
        <f t="shared" si="13"/>
        <v>7.8873239436619724E-2</v>
      </c>
      <c r="I204" s="5">
        <v>0</v>
      </c>
      <c r="J204" s="5">
        <f t="shared" si="14"/>
        <v>1</v>
      </c>
      <c r="K204" s="5">
        <f t="shared" si="15"/>
        <v>0</v>
      </c>
      <c r="N204" s="19" t="str">
        <v>INTERSPPL</v>
      </c>
      <c r="O204" s="19" cm="1">
        <f t="array" ref="O204">MAX(_xlfn._xlws.FILTER($D$472:$D$941,$B$472:$B$941=N204))-MAX(_xlfn._xlws.FILTER($D$2:$D$471,$B$2:$B$471=N204))</f>
        <v>0</v>
      </c>
      <c r="P204" s="19" cm="1">
        <f t="array" ref="P204">MAX(_xlfn._xlws.FILTER($D$942:$D$1411,$B$942:$B$1411=N204))-MAX(_xlfn._xlws.FILTER($D$472:$D$941,$B$472:$B$941=N204))</f>
        <v>0</v>
      </c>
      <c r="Q204" s="5" t="str">
        <f t="shared" si="16"/>
        <v>obserwuj</v>
      </c>
      <c r="U204" t="str">
        <v>KOPEX</v>
      </c>
    </row>
    <row r="205" spans="1:21" x14ac:dyDescent="0.25">
      <c r="A205" s="4">
        <v>42025</v>
      </c>
      <c r="B205" s="5" t="s">
        <v>413</v>
      </c>
      <c r="C205" s="5" t="s">
        <v>414</v>
      </c>
      <c r="D205" s="5">
        <v>2.2000000000000002</v>
      </c>
      <c r="E205" s="5">
        <v>100</v>
      </c>
      <c r="F205" s="5">
        <v>220</v>
      </c>
      <c r="G205" s="5">
        <v>0</v>
      </c>
      <c r="H205" s="5">
        <f t="shared" si="13"/>
        <v>2.2000000000000002</v>
      </c>
      <c r="I205" s="5">
        <v>0</v>
      </c>
      <c r="J205" s="5">
        <f t="shared" si="14"/>
        <v>1</v>
      </c>
      <c r="K205" s="5">
        <f t="shared" si="15"/>
        <v>0</v>
      </c>
      <c r="N205" s="19" t="str">
        <v>INTROL</v>
      </c>
      <c r="O205" s="19" cm="1">
        <f t="array" ref="O205">MAX(_xlfn._xlws.FILTER($D$472:$D$941,$B$472:$B$941=N205))-MAX(_xlfn._xlws.FILTER($D$2:$D$471,$B$2:$B$471=N205))</f>
        <v>0</v>
      </c>
      <c r="P205" s="19" cm="1">
        <f t="array" ref="P205">MAX(_xlfn._xlws.FILTER($D$942:$D$1411,$B$942:$B$1411=N205))-MAX(_xlfn._xlws.FILTER($D$472:$D$941,$B$472:$B$941=N205))</f>
        <v>0</v>
      </c>
      <c r="Q205" s="5" t="str">
        <f t="shared" si="16"/>
        <v>obserwuj</v>
      </c>
      <c r="U205" t="str">
        <v>KPPD</v>
      </c>
    </row>
    <row r="206" spans="1:21" x14ac:dyDescent="0.25">
      <c r="A206" s="4">
        <v>42025</v>
      </c>
      <c r="B206" s="5" t="s">
        <v>415</v>
      </c>
      <c r="C206" s="5" t="s">
        <v>416</v>
      </c>
      <c r="D206" s="5">
        <v>4.07</v>
      </c>
      <c r="E206" s="5">
        <v>11117</v>
      </c>
      <c r="F206" s="5">
        <v>44830</v>
      </c>
      <c r="G206" s="5">
        <v>18968000</v>
      </c>
      <c r="H206" s="5">
        <f t="shared" si="13"/>
        <v>4.0325627417468741</v>
      </c>
      <c r="I206" s="5">
        <v>0</v>
      </c>
      <c r="J206" s="5">
        <f t="shared" si="14"/>
        <v>1</v>
      </c>
      <c r="K206" s="5">
        <f t="shared" si="15"/>
        <v>77199760</v>
      </c>
      <c r="N206" s="19" t="str">
        <v>INVENTUM</v>
      </c>
      <c r="O206" s="19" cm="1">
        <f t="array" ref="O206">MAX(_xlfn._xlws.FILTER($D$472:$D$941,$B$472:$B$941=N206))-MAX(_xlfn._xlws.FILTER($D$2:$D$471,$B$2:$B$471=N206))</f>
        <v>2.0000000000000004E-2</v>
      </c>
      <c r="P206" s="19" cm="1">
        <f t="array" ref="P206">MAX(_xlfn._xlws.FILTER($D$942:$D$1411,$B$942:$B$1411=N206))-MAX(_xlfn._xlws.FILTER($D$472:$D$941,$B$472:$B$941=N206))</f>
        <v>9.999999999999995E-3</v>
      </c>
      <c r="Q206" s="5" t="str">
        <f t="shared" si="16"/>
        <v>obserwuj</v>
      </c>
      <c r="U206" t="str">
        <v>KRAKCHEM</v>
      </c>
    </row>
    <row r="207" spans="1:21" x14ac:dyDescent="0.25">
      <c r="A207" s="4">
        <v>42025</v>
      </c>
      <c r="B207" s="5" t="s">
        <v>417</v>
      </c>
      <c r="C207" s="5" t="s">
        <v>418</v>
      </c>
      <c r="D207" s="5">
        <v>0.83</v>
      </c>
      <c r="E207" s="5">
        <v>14</v>
      </c>
      <c r="F207" s="5">
        <v>10</v>
      </c>
      <c r="G207" s="5">
        <v>8070000</v>
      </c>
      <c r="H207" s="5">
        <f t="shared" si="13"/>
        <v>0.7142857142857143</v>
      </c>
      <c r="I207" s="5">
        <v>0</v>
      </c>
      <c r="J207" s="5">
        <f t="shared" si="14"/>
        <v>1</v>
      </c>
      <c r="K207" s="5">
        <f t="shared" si="15"/>
        <v>6698100</v>
      </c>
      <c r="N207" s="19" t="str">
        <v>INVISTA</v>
      </c>
      <c r="O207" s="19" cm="1">
        <f t="array" ref="O207">MAX(_xlfn._xlws.FILTER($D$472:$D$941,$B$472:$B$941=N207))-MAX(_xlfn._xlws.FILTER($D$2:$D$471,$B$2:$B$471=N207))</f>
        <v>0</v>
      </c>
      <c r="P207" s="19" cm="1">
        <f t="array" ref="P207">MAX(_xlfn._xlws.FILTER($D$942:$D$1411,$B$942:$B$1411=N207))-MAX(_xlfn._xlws.FILTER($D$472:$D$941,$B$472:$B$941=N207))</f>
        <v>0</v>
      </c>
      <c r="Q207" s="5" t="str">
        <f t="shared" si="16"/>
        <v>obserwuj</v>
      </c>
      <c r="U207" t="str">
        <v>KREC</v>
      </c>
    </row>
    <row r="208" spans="1:21" x14ac:dyDescent="0.25">
      <c r="A208" s="4">
        <v>42025</v>
      </c>
      <c r="B208" s="5" t="s">
        <v>419</v>
      </c>
      <c r="C208" s="5" t="s">
        <v>420</v>
      </c>
      <c r="D208" s="5">
        <v>3.34</v>
      </c>
      <c r="E208" s="5">
        <v>404</v>
      </c>
      <c r="F208" s="5">
        <v>1290</v>
      </c>
      <c r="G208" s="5">
        <v>3600000</v>
      </c>
      <c r="H208" s="5">
        <f t="shared" si="13"/>
        <v>3.1930693069306932</v>
      </c>
      <c r="I208" s="5">
        <v>0</v>
      </c>
      <c r="J208" s="5">
        <f t="shared" si="14"/>
        <v>1</v>
      </c>
      <c r="K208" s="5">
        <f t="shared" si="15"/>
        <v>12024000</v>
      </c>
      <c r="N208" s="19" t="str">
        <v>IPOPEMA</v>
      </c>
      <c r="O208" s="19" cm="1">
        <f t="array" ref="O208">MAX(_xlfn._xlws.FILTER($D$472:$D$941,$B$472:$B$941=N208))-MAX(_xlfn._xlws.FILTER($D$2:$D$471,$B$2:$B$471=N208))</f>
        <v>-5.0000000000000711E-2</v>
      </c>
      <c r="P208" s="19" cm="1">
        <f t="array" ref="P208">MAX(_xlfn._xlws.FILTER($D$942:$D$1411,$B$942:$B$1411=N208))-MAX(_xlfn._xlws.FILTER($D$472:$D$941,$B$472:$B$941=N208))</f>
        <v>0</v>
      </c>
      <c r="Q208" s="5" t="str">
        <f t="shared" si="16"/>
        <v>obserwuj</v>
      </c>
      <c r="U208" t="str">
        <v>KREDYTIN</v>
      </c>
    </row>
    <row r="209" spans="1:21" x14ac:dyDescent="0.25">
      <c r="A209" s="4">
        <v>42025</v>
      </c>
      <c r="B209" s="5" t="s">
        <v>421</v>
      </c>
      <c r="C209" s="5" t="s">
        <v>422</v>
      </c>
      <c r="D209" s="5">
        <v>1.62</v>
      </c>
      <c r="E209" s="5">
        <v>504</v>
      </c>
      <c r="F209" s="5">
        <v>820</v>
      </c>
      <c r="G209" s="5">
        <v>0</v>
      </c>
      <c r="H209" s="5">
        <f t="shared" si="13"/>
        <v>1.626984126984127</v>
      </c>
      <c r="I209" s="5">
        <v>0</v>
      </c>
      <c r="J209" s="5">
        <f t="shared" si="14"/>
        <v>1</v>
      </c>
      <c r="K209" s="5">
        <f t="shared" si="15"/>
        <v>0</v>
      </c>
      <c r="N209" s="19" t="str">
        <v>IQP</v>
      </c>
      <c r="O209" s="19" cm="1">
        <f t="array" ref="O209">MAX(_xlfn._xlws.FILTER($D$472:$D$941,$B$472:$B$941=N209))-MAX(_xlfn._xlws.FILTER($D$2:$D$471,$B$2:$B$471=N209))</f>
        <v>2.0000000000000018E-2</v>
      </c>
      <c r="P209" s="19" cm="1">
        <f t="array" ref="P209">MAX(_xlfn._xlws.FILTER($D$942:$D$1411,$B$942:$B$1411=N209))-MAX(_xlfn._xlws.FILTER($D$472:$D$941,$B$472:$B$941=N209))</f>
        <v>0</v>
      </c>
      <c r="Q209" s="5" t="str">
        <f t="shared" si="16"/>
        <v>obserwuj</v>
      </c>
      <c r="U209" t="str">
        <v>KREZUS</v>
      </c>
    </row>
    <row r="210" spans="1:21" x14ac:dyDescent="0.25">
      <c r="A210" s="4">
        <v>42025</v>
      </c>
      <c r="B210" s="5" t="s">
        <v>423</v>
      </c>
      <c r="C210" s="5" t="s">
        <v>424</v>
      </c>
      <c r="D210" s="5">
        <v>5</v>
      </c>
      <c r="E210" s="5">
        <v>1</v>
      </c>
      <c r="F210" s="5">
        <v>5</v>
      </c>
      <c r="G210" s="5">
        <v>11334000</v>
      </c>
      <c r="H210" s="5">
        <f t="shared" si="13"/>
        <v>5</v>
      </c>
      <c r="I210" s="5">
        <v>0</v>
      </c>
      <c r="J210" s="5">
        <f t="shared" si="14"/>
        <v>1</v>
      </c>
      <c r="K210" s="5">
        <f t="shared" si="15"/>
        <v>56670000</v>
      </c>
      <c r="N210" s="19" t="str">
        <v>IVMX</v>
      </c>
      <c r="O210" s="19" cm="1">
        <f t="array" ref="O210">MAX(_xlfn._xlws.FILTER($D$472:$D$941,$B$472:$B$941=N210))-MAX(_xlfn._xlws.FILTER($D$2:$D$471,$B$2:$B$471=N210))</f>
        <v>0</v>
      </c>
      <c r="P210" s="19" cm="1">
        <f t="array" ref="P210">MAX(_xlfn._xlws.FILTER($D$942:$D$1411,$B$942:$B$1411=N210))-MAX(_xlfn._xlws.FILTER($D$472:$D$941,$B$472:$B$941=N210))</f>
        <v>0</v>
      </c>
      <c r="Q210" s="5" t="str">
        <f t="shared" si="16"/>
        <v>obserwuj</v>
      </c>
      <c r="U210" t="str">
        <v>KRUK</v>
      </c>
    </row>
    <row r="211" spans="1:21" x14ac:dyDescent="0.25">
      <c r="A211" s="4">
        <v>42025</v>
      </c>
      <c r="B211" s="5" t="s">
        <v>425</v>
      </c>
      <c r="C211" s="5" t="s">
        <v>426</v>
      </c>
      <c r="D211" s="5">
        <v>1.93</v>
      </c>
      <c r="E211" s="5">
        <v>10718</v>
      </c>
      <c r="F211" s="5">
        <v>20230</v>
      </c>
      <c r="G211" s="5">
        <v>0</v>
      </c>
      <c r="H211" s="5">
        <f t="shared" si="13"/>
        <v>1.8874790072774772</v>
      </c>
      <c r="I211" s="5">
        <v>0</v>
      </c>
      <c r="J211" s="5">
        <f t="shared" si="14"/>
        <v>1</v>
      </c>
      <c r="K211" s="5">
        <f t="shared" si="15"/>
        <v>0</v>
      </c>
      <c r="N211" s="19" t="str">
        <v>IZOLACJA</v>
      </c>
      <c r="O211" s="19" cm="1">
        <f t="array" ref="O211">MAX(_xlfn._xlws.FILTER($D$472:$D$941,$B$472:$B$941=N211))-MAX(_xlfn._xlws.FILTER($D$2:$D$471,$B$2:$B$471=N211))</f>
        <v>-1.0000000000000009E-2</v>
      </c>
      <c r="P211" s="19" cm="1">
        <f t="array" ref="P211">MAX(_xlfn._xlws.FILTER($D$942:$D$1411,$B$942:$B$1411=N211))-MAX(_xlfn._xlws.FILTER($D$472:$D$941,$B$472:$B$941=N211))</f>
        <v>0</v>
      </c>
      <c r="Q211" s="5" t="str">
        <f t="shared" si="16"/>
        <v>obserwuj</v>
      </c>
      <c r="U211" t="str">
        <v>KRUSZWICA</v>
      </c>
    </row>
    <row r="212" spans="1:21" x14ac:dyDescent="0.25">
      <c r="A212" s="4">
        <v>42025</v>
      </c>
      <c r="B212" s="5" t="s">
        <v>427</v>
      </c>
      <c r="C212" s="5" t="s">
        <v>428</v>
      </c>
      <c r="D212" s="5">
        <v>22</v>
      </c>
      <c r="E212" s="5">
        <v>40</v>
      </c>
      <c r="F212" s="5">
        <v>880</v>
      </c>
      <c r="G212" s="5">
        <v>0</v>
      </c>
      <c r="H212" s="5">
        <f t="shared" si="13"/>
        <v>22</v>
      </c>
      <c r="I212" s="5">
        <v>0</v>
      </c>
      <c r="J212" s="5">
        <f t="shared" si="14"/>
        <v>0</v>
      </c>
      <c r="K212" s="5">
        <f t="shared" si="15"/>
        <v>0</v>
      </c>
      <c r="N212" s="19" t="str">
        <v>IZOSTAL</v>
      </c>
      <c r="O212" s="19" cm="1">
        <f t="array" ref="O212">MAX(_xlfn._xlws.FILTER($D$472:$D$941,$B$472:$B$941=N212))-MAX(_xlfn._xlws.FILTER($D$2:$D$471,$B$2:$B$471=N212))</f>
        <v>-4.9999999999999822E-2</v>
      </c>
      <c r="P212" s="19" cm="1">
        <f t="array" ref="P212">MAX(_xlfn._xlws.FILTER($D$942:$D$1411,$B$942:$B$1411=N212))-MAX(_xlfn._xlws.FILTER($D$472:$D$941,$B$472:$B$941=N212))</f>
        <v>4.9999999999999822E-2</v>
      </c>
      <c r="Q212" s="5" t="str">
        <f t="shared" si="16"/>
        <v>obserwuj</v>
      </c>
      <c r="U212" t="str">
        <v>LCCORP</v>
      </c>
    </row>
    <row r="213" spans="1:21" x14ac:dyDescent="0.25">
      <c r="A213" s="4">
        <v>42025</v>
      </c>
      <c r="B213" s="5" t="s">
        <v>429</v>
      </c>
      <c r="C213" s="5" t="s">
        <v>430</v>
      </c>
      <c r="D213" s="5">
        <v>20.89</v>
      </c>
      <c r="E213" s="5">
        <v>347328</v>
      </c>
      <c r="F213" s="5">
        <v>7153770</v>
      </c>
      <c r="G213" s="5">
        <v>52636000</v>
      </c>
      <c r="H213" s="5">
        <f t="shared" si="13"/>
        <v>20.596583056937533</v>
      </c>
      <c r="I213" s="5">
        <v>0</v>
      </c>
      <c r="J213" s="5">
        <f t="shared" si="14"/>
        <v>1</v>
      </c>
      <c r="K213" s="5">
        <f t="shared" si="15"/>
        <v>1099566040</v>
      </c>
      <c r="N213" s="19" t="str">
        <v>JHMDEV</v>
      </c>
      <c r="O213" s="19" cm="1">
        <f t="array" ref="O213">MAX(_xlfn._xlws.FILTER($D$472:$D$941,$B$472:$B$941=N213))-MAX(_xlfn._xlws.FILTER($D$2:$D$471,$B$2:$B$471=N213))</f>
        <v>0</v>
      </c>
      <c r="P213" s="19" cm="1">
        <f t="array" ref="P213">MAX(_xlfn._xlws.FILTER($D$942:$D$1411,$B$942:$B$1411=N213))-MAX(_xlfn._xlws.FILTER($D$472:$D$941,$B$472:$B$941=N213))</f>
        <v>-6.999999999999984E-2</v>
      </c>
      <c r="Q213" s="5" t="str">
        <f t="shared" si="16"/>
        <v>obserwuj</v>
      </c>
      <c r="U213" t="str">
        <v>LENA</v>
      </c>
    </row>
    <row r="214" spans="1:21" x14ac:dyDescent="0.25">
      <c r="A214" s="4">
        <v>42025</v>
      </c>
      <c r="B214" s="5" t="s">
        <v>431</v>
      </c>
      <c r="C214" s="5" t="s">
        <v>432</v>
      </c>
      <c r="D214" s="5">
        <v>0.28999999999999998</v>
      </c>
      <c r="E214" s="5">
        <v>2216</v>
      </c>
      <c r="F214" s="5">
        <v>640</v>
      </c>
      <c r="G214" s="5">
        <v>0</v>
      </c>
      <c r="H214" s="5">
        <f t="shared" si="13"/>
        <v>0.28880866425992779</v>
      </c>
      <c r="I214" s="5">
        <v>0</v>
      </c>
      <c r="J214" s="5">
        <f t="shared" si="14"/>
        <v>1</v>
      </c>
      <c r="K214" s="5">
        <f t="shared" si="15"/>
        <v>0</v>
      </c>
      <c r="N214" s="19" t="str">
        <v>JJAUTO</v>
      </c>
      <c r="O214" s="19" cm="1">
        <f t="array" ref="O214">MAX(_xlfn._xlws.FILTER($D$472:$D$941,$B$472:$B$941=N214))-MAX(_xlfn._xlws.FILTER($D$2:$D$471,$B$2:$B$471=N214))</f>
        <v>-2</v>
      </c>
      <c r="P214" s="19" cm="1">
        <f t="array" ref="P214">MAX(_xlfn._xlws.FILTER($D$942:$D$1411,$B$942:$B$1411=N214))-MAX(_xlfn._xlws.FILTER($D$472:$D$941,$B$472:$B$941=N214))</f>
        <v>1</v>
      </c>
      <c r="Q214" s="5" t="str">
        <f t="shared" si="16"/>
        <v>obserwuj</v>
      </c>
      <c r="U214" t="str">
        <v>LENTEX</v>
      </c>
    </row>
    <row r="215" spans="1:21" x14ac:dyDescent="0.25">
      <c r="A215" s="4">
        <v>42025</v>
      </c>
      <c r="B215" s="5" t="s">
        <v>433</v>
      </c>
      <c r="C215" s="5" t="s">
        <v>434</v>
      </c>
      <c r="D215" s="5">
        <v>2.6</v>
      </c>
      <c r="E215" s="5">
        <v>23437</v>
      </c>
      <c r="F215" s="5">
        <v>61320</v>
      </c>
      <c r="G215" s="5">
        <v>32447000</v>
      </c>
      <c r="H215" s="5">
        <f t="shared" si="13"/>
        <v>2.6163758160174084</v>
      </c>
      <c r="I215" s="5">
        <v>0</v>
      </c>
      <c r="J215" s="5">
        <f t="shared" si="14"/>
        <v>1</v>
      </c>
      <c r="K215" s="5">
        <f t="shared" si="15"/>
        <v>84362200</v>
      </c>
      <c r="N215" s="19" t="str">
        <v>JSW</v>
      </c>
      <c r="O215" s="19" cm="1">
        <f t="array" ref="O215">MAX(_xlfn._xlws.FILTER($D$472:$D$941,$B$472:$B$941=N215))-MAX(_xlfn._xlws.FILTER($D$2:$D$471,$B$2:$B$471=N215))</f>
        <v>0.46000000000000085</v>
      </c>
      <c r="P215" s="19" cm="1">
        <f t="array" ref="P215">MAX(_xlfn._xlws.FILTER($D$942:$D$1411,$B$942:$B$1411=N215))-MAX(_xlfn._xlws.FILTER($D$472:$D$941,$B$472:$B$941=N215))</f>
        <v>-0.95000000000000284</v>
      </c>
      <c r="Q215" s="5" t="str">
        <f t="shared" si="16"/>
        <v>obserwuj</v>
      </c>
      <c r="U215" t="str">
        <v>LIBET</v>
      </c>
    </row>
    <row r="216" spans="1:21" x14ac:dyDescent="0.25">
      <c r="A216" s="4">
        <v>42025</v>
      </c>
      <c r="B216" s="5" t="s">
        <v>435</v>
      </c>
      <c r="C216" s="5" t="s">
        <v>436</v>
      </c>
      <c r="D216" s="5">
        <v>9.65</v>
      </c>
      <c r="E216" s="5">
        <v>1036</v>
      </c>
      <c r="F216" s="5">
        <v>9900</v>
      </c>
      <c r="G216" s="5">
        <v>1509000</v>
      </c>
      <c r="H216" s="5">
        <f t="shared" si="13"/>
        <v>9.5559845559845566</v>
      </c>
      <c r="I216" s="5">
        <v>0</v>
      </c>
      <c r="J216" s="5">
        <f t="shared" si="14"/>
        <v>1</v>
      </c>
      <c r="K216" s="5">
        <f t="shared" si="15"/>
        <v>14561850</v>
      </c>
      <c r="N216" s="19" t="str">
        <v>JUPITER</v>
      </c>
      <c r="O216" s="19" cm="1">
        <f t="array" ref="O216">MAX(_xlfn._xlws.FILTER($D$472:$D$941,$B$472:$B$941=N216))-MAX(_xlfn._xlws.FILTER($D$2:$D$471,$B$2:$B$471=N216))</f>
        <v>0</v>
      </c>
      <c r="P216" s="19" cm="1">
        <f t="array" ref="P216">MAX(_xlfn._xlws.FILTER($D$942:$D$1411,$B$942:$B$1411=N216))-MAX(_xlfn._xlws.FILTER($D$472:$D$941,$B$472:$B$941=N216))</f>
        <v>1.0000000000000009E-2</v>
      </c>
      <c r="Q216" s="5" t="str">
        <f t="shared" si="16"/>
        <v>obserwuj</v>
      </c>
      <c r="U216" t="str">
        <v>LIVECHAT</v>
      </c>
    </row>
    <row r="217" spans="1:21" x14ac:dyDescent="0.25">
      <c r="A217" s="4">
        <v>42025</v>
      </c>
      <c r="B217" s="5" t="s">
        <v>437</v>
      </c>
      <c r="C217" s="5" t="s">
        <v>438</v>
      </c>
      <c r="D217" s="5">
        <v>2.87</v>
      </c>
      <c r="E217" s="5">
        <v>47950</v>
      </c>
      <c r="F217" s="5">
        <v>135790</v>
      </c>
      <c r="G217" s="5">
        <v>26333000</v>
      </c>
      <c r="H217" s="5">
        <f t="shared" si="13"/>
        <v>2.8319082377476539</v>
      </c>
      <c r="I217" s="5">
        <v>0</v>
      </c>
      <c r="J217" s="5">
        <f t="shared" si="14"/>
        <v>1</v>
      </c>
      <c r="K217" s="5">
        <f t="shared" si="15"/>
        <v>75575710</v>
      </c>
      <c r="N217" s="19" t="str">
        <v>JWCONSTR</v>
      </c>
      <c r="O217" s="19" cm="1">
        <f t="array" ref="O217">MAX(_xlfn._xlws.FILTER($D$472:$D$941,$B$472:$B$941=N217))-MAX(_xlfn._xlws.FILTER($D$2:$D$471,$B$2:$B$471=N217))</f>
        <v>-2.0000000000000018E-2</v>
      </c>
      <c r="P217" s="19" cm="1">
        <f t="array" ref="P217">MAX(_xlfn._xlws.FILTER($D$942:$D$1411,$B$942:$B$1411=N217))-MAX(_xlfn._xlws.FILTER($D$472:$D$941,$B$472:$B$941=N217))</f>
        <v>2.0000000000000018E-2</v>
      </c>
      <c r="Q217" s="5" t="str">
        <f t="shared" si="16"/>
        <v>obserwuj</v>
      </c>
      <c r="U217" t="str">
        <v>LOTOS</v>
      </c>
    </row>
    <row r="218" spans="1:21" x14ac:dyDescent="0.25">
      <c r="A218" s="4">
        <v>42025</v>
      </c>
      <c r="B218" s="5" t="s">
        <v>439</v>
      </c>
      <c r="C218" s="5" t="s">
        <v>440</v>
      </c>
      <c r="D218" s="5">
        <v>2.2400000000000002</v>
      </c>
      <c r="E218" s="5">
        <v>5</v>
      </c>
      <c r="F218" s="5">
        <v>10</v>
      </c>
      <c r="G218" s="5">
        <v>4047000</v>
      </c>
      <c r="H218" s="5">
        <f t="shared" si="13"/>
        <v>2</v>
      </c>
      <c r="I218" s="5">
        <v>0</v>
      </c>
      <c r="J218" s="5">
        <f t="shared" si="14"/>
        <v>1</v>
      </c>
      <c r="K218" s="5">
        <f t="shared" si="15"/>
        <v>9065280</v>
      </c>
      <c r="N218" s="19" t="str">
        <v>K2INTERNT</v>
      </c>
      <c r="O218" s="19" cm="1">
        <f t="array" ref="O218">MAX(_xlfn._xlws.FILTER($D$472:$D$941,$B$472:$B$941=N218))-MAX(_xlfn._xlws.FILTER($D$2:$D$471,$B$2:$B$471=N218))</f>
        <v>0.34999999999999964</v>
      </c>
      <c r="P218" s="19" cm="1">
        <f t="array" ref="P218">MAX(_xlfn._xlws.FILTER($D$942:$D$1411,$B$942:$B$1411=N218))-MAX(_xlfn._xlws.FILTER($D$472:$D$941,$B$472:$B$941=N218))</f>
        <v>-0.1899999999999995</v>
      </c>
      <c r="Q218" s="5" t="str">
        <f t="shared" si="16"/>
        <v>obserwuj</v>
      </c>
      <c r="U218" t="str">
        <v>LPP</v>
      </c>
    </row>
    <row r="219" spans="1:21" x14ac:dyDescent="0.25">
      <c r="A219" s="4">
        <v>42025</v>
      </c>
      <c r="B219" s="5" t="s">
        <v>441</v>
      </c>
      <c r="C219" s="5" t="s">
        <v>442</v>
      </c>
      <c r="D219" s="5">
        <v>0.02</v>
      </c>
      <c r="E219" s="5">
        <v>0</v>
      </c>
      <c r="F219" s="5">
        <v>0</v>
      </c>
      <c r="G219" s="5">
        <v>0</v>
      </c>
      <c r="H219" s="5">
        <f t="shared" si="13"/>
        <v>0.02</v>
      </c>
      <c r="I219" s="5">
        <v>0</v>
      </c>
      <c r="J219" s="5">
        <f t="shared" si="14"/>
        <v>1</v>
      </c>
      <c r="K219" s="5">
        <f t="shared" si="15"/>
        <v>0</v>
      </c>
      <c r="N219" s="19" t="str">
        <v>KANIA</v>
      </c>
      <c r="O219" s="19" cm="1">
        <f t="array" ref="O219">MAX(_xlfn._xlws.FILTER($D$472:$D$941,$B$472:$B$941=N219))-MAX(_xlfn._xlws.FILTER($D$2:$D$471,$B$2:$B$471=N219))</f>
        <v>0</v>
      </c>
      <c r="P219" s="19" cm="1">
        <f t="array" ref="P219">MAX(_xlfn._xlws.FILTER($D$942:$D$1411,$B$942:$B$1411=N219))-MAX(_xlfn._xlws.FILTER($D$472:$D$941,$B$472:$B$941=N219))</f>
        <v>6.999999999999984E-2</v>
      </c>
      <c r="Q219" s="5" t="str">
        <f t="shared" si="16"/>
        <v>obserwuj</v>
      </c>
      <c r="U219" t="str">
        <v>LSISOFT</v>
      </c>
    </row>
    <row r="220" spans="1:21" x14ac:dyDescent="0.25">
      <c r="A220" s="4">
        <v>42025</v>
      </c>
      <c r="B220" s="5" t="s">
        <v>443</v>
      </c>
      <c r="C220" s="5" t="s">
        <v>444</v>
      </c>
      <c r="D220" s="5">
        <v>6.66</v>
      </c>
      <c r="E220" s="5">
        <v>0</v>
      </c>
      <c r="F220" s="5">
        <v>0</v>
      </c>
      <c r="G220" s="5">
        <v>3329000</v>
      </c>
      <c r="H220" s="5">
        <f t="shared" si="13"/>
        <v>6.66</v>
      </c>
      <c r="I220" s="5">
        <v>0</v>
      </c>
      <c r="J220" s="5">
        <f t="shared" si="14"/>
        <v>0</v>
      </c>
      <c r="K220" s="5">
        <f t="shared" si="15"/>
        <v>22171140</v>
      </c>
      <c r="N220" s="19" t="str">
        <v>KBDOM</v>
      </c>
      <c r="O220" s="19" cm="1">
        <f t="array" ref="O220">MAX(_xlfn._xlws.FILTER($D$472:$D$941,$B$472:$B$941=N220))-MAX(_xlfn._xlws.FILTER($D$2:$D$471,$B$2:$B$471=N220))</f>
        <v>0</v>
      </c>
      <c r="P220" s="19" cm="1">
        <f t="array" ref="P220">MAX(_xlfn._xlws.FILTER($D$942:$D$1411,$B$942:$B$1411=N220))-MAX(_xlfn._xlws.FILTER($D$472:$D$941,$B$472:$B$941=N220))</f>
        <v>0.1599999999999997</v>
      </c>
      <c r="Q220" s="5" t="str">
        <f t="shared" si="16"/>
        <v>obserwuj</v>
      </c>
      <c r="U220" t="str">
        <v>LUBAWA</v>
      </c>
    </row>
    <row r="221" spans="1:21" x14ac:dyDescent="0.25">
      <c r="A221" s="4">
        <v>42025</v>
      </c>
      <c r="B221" s="5" t="s">
        <v>445</v>
      </c>
      <c r="C221" s="5" t="s">
        <v>446</v>
      </c>
      <c r="D221" s="5">
        <v>1.22</v>
      </c>
      <c r="E221" s="5">
        <v>368872</v>
      </c>
      <c r="F221" s="5">
        <v>444170</v>
      </c>
      <c r="G221" s="5">
        <v>45144000</v>
      </c>
      <c r="H221" s="5">
        <f t="shared" si="13"/>
        <v>1.2041304300678826</v>
      </c>
      <c r="I221" s="5">
        <v>0</v>
      </c>
      <c r="J221" s="5">
        <f t="shared" si="14"/>
        <v>1</v>
      </c>
      <c r="K221" s="5">
        <f t="shared" si="15"/>
        <v>55075680</v>
      </c>
      <c r="N221" s="19" t="str">
        <v>KCI</v>
      </c>
      <c r="O221" s="19" cm="1">
        <f t="array" ref="O221">MAX(_xlfn._xlws.FILTER($D$472:$D$941,$B$472:$B$941=N221))-MAX(_xlfn._xlws.FILTER($D$2:$D$471,$B$2:$B$471=N221))</f>
        <v>0</v>
      </c>
      <c r="P221" s="19" cm="1">
        <f t="array" ref="P221">MAX(_xlfn._xlws.FILTER($D$942:$D$1411,$B$942:$B$1411=N221))-MAX(_xlfn._xlws.FILTER($D$472:$D$941,$B$472:$B$941=N221))</f>
        <v>0</v>
      </c>
      <c r="Q221" s="5" t="str">
        <f t="shared" si="16"/>
        <v>obserwuj</v>
      </c>
      <c r="U221" t="str">
        <v>MABION</v>
      </c>
    </row>
    <row r="222" spans="1:21" x14ac:dyDescent="0.25">
      <c r="A222" s="4">
        <v>42025</v>
      </c>
      <c r="B222" s="5" t="s">
        <v>447</v>
      </c>
      <c r="C222" s="5" t="s">
        <v>448</v>
      </c>
      <c r="D222" s="5">
        <v>33.4</v>
      </c>
      <c r="E222" s="5">
        <v>97681</v>
      </c>
      <c r="F222" s="5">
        <v>3223540</v>
      </c>
      <c r="G222" s="5">
        <v>48500000</v>
      </c>
      <c r="H222" s="5">
        <f t="shared" si="13"/>
        <v>33.000685906163945</v>
      </c>
      <c r="I222" s="5">
        <v>0</v>
      </c>
      <c r="J222" s="5">
        <f t="shared" si="14"/>
        <v>0</v>
      </c>
      <c r="K222" s="5">
        <f t="shared" si="15"/>
        <v>1619900000</v>
      </c>
      <c r="N222" s="19" t="str">
        <v>KDMSHIPNG</v>
      </c>
      <c r="O222" s="19" cm="1">
        <f t="array" ref="O222">MAX(_xlfn._xlws.FILTER($D$472:$D$941,$B$472:$B$941=N222))-MAX(_xlfn._xlws.FILTER($D$2:$D$471,$B$2:$B$471=N222))</f>
        <v>0</v>
      </c>
      <c r="P222" s="19" cm="1">
        <f t="array" ref="P222">MAX(_xlfn._xlws.FILTER($D$942:$D$1411,$B$942:$B$1411=N222))-MAX(_xlfn._xlws.FILTER($D$472:$D$941,$B$472:$B$941=N222))</f>
        <v>0</v>
      </c>
      <c r="Q222" s="5" t="str">
        <f t="shared" si="16"/>
        <v>obserwuj</v>
      </c>
      <c r="U222" t="str">
        <v>MAGELLAN</v>
      </c>
    </row>
    <row r="223" spans="1:21" x14ac:dyDescent="0.25">
      <c r="A223" s="4">
        <v>42025</v>
      </c>
      <c r="B223" s="5" t="s">
        <v>449</v>
      </c>
      <c r="C223" s="5" t="s">
        <v>450</v>
      </c>
      <c r="D223" s="5">
        <v>271</v>
      </c>
      <c r="E223" s="5">
        <v>5543</v>
      </c>
      <c r="F223" s="5">
        <v>1501260</v>
      </c>
      <c r="G223" s="5">
        <v>9380000</v>
      </c>
      <c r="H223" s="5">
        <f t="shared" si="13"/>
        <v>270.83889590474473</v>
      </c>
      <c r="I223" s="5">
        <v>0</v>
      </c>
      <c r="J223" s="5">
        <f t="shared" si="14"/>
        <v>1</v>
      </c>
      <c r="K223" s="5">
        <f t="shared" si="15"/>
        <v>2541980000</v>
      </c>
      <c r="N223" s="19" t="str">
        <v>KERDOS</v>
      </c>
      <c r="O223" s="19" cm="1">
        <f t="array" ref="O223">MAX(_xlfn._xlws.FILTER($D$472:$D$941,$B$472:$B$941=N223))-MAX(_xlfn._xlws.FILTER($D$2:$D$471,$B$2:$B$471=N223))</f>
        <v>0</v>
      </c>
      <c r="P223" s="19" cm="1">
        <f t="array" ref="P223">MAX(_xlfn._xlws.FILTER($D$942:$D$1411,$B$942:$B$1411=N223))-MAX(_xlfn._xlws.FILTER($D$472:$D$941,$B$472:$B$941=N223))</f>
        <v>-1.0000000000000009E-2</v>
      </c>
      <c r="Q223" s="5" t="str">
        <f t="shared" si="16"/>
        <v>obserwuj</v>
      </c>
      <c r="U223" t="str">
        <v>MAKARONPL</v>
      </c>
    </row>
    <row r="224" spans="1:21" x14ac:dyDescent="0.25">
      <c r="A224" s="4">
        <v>42025</v>
      </c>
      <c r="B224" s="5" t="s">
        <v>451</v>
      </c>
      <c r="C224" s="5" t="s">
        <v>452</v>
      </c>
      <c r="D224" s="5">
        <v>107.5</v>
      </c>
      <c r="E224" s="5">
        <v>956444</v>
      </c>
      <c r="F224" s="5">
        <v>101259470</v>
      </c>
      <c r="G224" s="5">
        <v>136410000</v>
      </c>
      <c r="H224" s="5">
        <f t="shared" si="13"/>
        <v>105.87077758865129</v>
      </c>
      <c r="I224" s="5">
        <v>0</v>
      </c>
      <c r="J224" s="5">
        <f t="shared" si="14"/>
        <v>1</v>
      </c>
      <c r="K224" s="5">
        <f t="shared" si="15"/>
        <v>14664075000</v>
      </c>
      <c r="N224" s="19" t="str">
        <v>KERNEL</v>
      </c>
      <c r="O224" s="19" cm="1">
        <f t="array" ref="O224">MAX(_xlfn._xlws.FILTER($D$472:$D$941,$B$472:$B$941=N224))-MAX(_xlfn._xlws.FILTER($D$2:$D$471,$B$2:$B$471=N224))</f>
        <v>-0.39999999999999858</v>
      </c>
      <c r="P224" s="19" cm="1">
        <f t="array" ref="P224">MAX(_xlfn._xlws.FILTER($D$942:$D$1411,$B$942:$B$1411=N224))-MAX(_xlfn._xlws.FILTER($D$472:$D$941,$B$472:$B$941=N224))</f>
        <v>-0.52000000000000313</v>
      </c>
      <c r="Q224" s="5" t="str">
        <f t="shared" si="16"/>
        <v>sprzedaj</v>
      </c>
      <c r="U224" t="str">
        <v>MARVIPOL</v>
      </c>
    </row>
    <row r="225" spans="1:21" x14ac:dyDescent="0.25">
      <c r="A225" s="4">
        <v>42025</v>
      </c>
      <c r="B225" s="5" t="s">
        <v>453</v>
      </c>
      <c r="C225" s="5" t="s">
        <v>454</v>
      </c>
      <c r="D225" s="5">
        <v>12.64</v>
      </c>
      <c r="E225" s="5">
        <v>46733</v>
      </c>
      <c r="F225" s="5">
        <v>574930</v>
      </c>
      <c r="G225" s="5">
        <v>6739000</v>
      </c>
      <c r="H225" s="5">
        <f t="shared" si="13"/>
        <v>12.302441529540154</v>
      </c>
      <c r="I225" s="5">
        <v>0</v>
      </c>
      <c r="J225" s="5">
        <f t="shared" si="14"/>
        <v>1</v>
      </c>
      <c r="K225" s="5">
        <f t="shared" si="15"/>
        <v>85180960</v>
      </c>
      <c r="N225" s="19" t="str">
        <v>KETY</v>
      </c>
      <c r="O225" s="19" cm="1">
        <f t="array" ref="O225">MAX(_xlfn._xlws.FILTER($D$472:$D$941,$B$472:$B$941=N225))-MAX(_xlfn._xlws.FILTER($D$2:$D$471,$B$2:$B$471=N225))</f>
        <v>6</v>
      </c>
      <c r="P225" s="19" cm="1">
        <f t="array" ref="P225">MAX(_xlfn._xlws.FILTER($D$942:$D$1411,$B$942:$B$1411=N225))-MAX(_xlfn._xlws.FILTER($D$472:$D$941,$B$472:$B$941=N225))</f>
        <v>3</v>
      </c>
      <c r="Q225" s="5" t="str">
        <f t="shared" si="16"/>
        <v>obserwuj</v>
      </c>
      <c r="U225" t="str">
        <v>MBANK</v>
      </c>
    </row>
    <row r="226" spans="1:21" x14ac:dyDescent="0.25">
      <c r="A226" s="4">
        <v>42025</v>
      </c>
      <c r="B226" s="5" t="s">
        <v>455</v>
      </c>
      <c r="C226" s="5" t="s">
        <v>456</v>
      </c>
      <c r="D226" s="5">
        <v>39.24</v>
      </c>
      <c r="E226" s="5">
        <v>37</v>
      </c>
      <c r="F226" s="5">
        <v>1350</v>
      </c>
      <c r="G226" s="5">
        <v>13085000</v>
      </c>
      <c r="H226" s="5">
        <f t="shared" si="13"/>
        <v>36.486486486486484</v>
      </c>
      <c r="I226" s="5">
        <v>0</v>
      </c>
      <c r="J226" s="5">
        <f t="shared" si="14"/>
        <v>1</v>
      </c>
      <c r="K226" s="5">
        <f t="shared" si="15"/>
        <v>513455400</v>
      </c>
      <c r="N226" s="19" t="str">
        <v>KGHM</v>
      </c>
      <c r="O226" s="19" cm="1">
        <f t="array" ref="O226">MAX(_xlfn._xlws.FILTER($D$472:$D$941,$B$472:$B$941=N226))-MAX(_xlfn._xlws.FILTER($D$2:$D$471,$B$2:$B$471=N226))</f>
        <v>2.5</v>
      </c>
      <c r="P226" s="19" cm="1">
        <f t="array" ref="P226">MAX(_xlfn._xlws.FILTER($D$942:$D$1411,$B$942:$B$1411=N226))-MAX(_xlfn._xlws.FILTER($D$472:$D$941,$B$472:$B$941=N226))</f>
        <v>-1.75</v>
      </c>
      <c r="Q226" s="5" t="str">
        <f t="shared" si="16"/>
        <v>obserwuj</v>
      </c>
      <c r="U226" t="str">
        <v>MCI</v>
      </c>
    </row>
    <row r="227" spans="1:21" x14ac:dyDescent="0.25">
      <c r="A227" s="4">
        <v>42025</v>
      </c>
      <c r="B227" s="5" t="s">
        <v>457</v>
      </c>
      <c r="C227" s="5" t="s">
        <v>458</v>
      </c>
      <c r="D227" s="5">
        <v>51.75</v>
      </c>
      <c r="E227" s="5">
        <v>63</v>
      </c>
      <c r="F227" s="5">
        <v>3260</v>
      </c>
      <c r="G227" s="5">
        <v>7449000</v>
      </c>
      <c r="H227" s="5">
        <f t="shared" si="13"/>
        <v>51.746031746031747</v>
      </c>
      <c r="I227" s="5">
        <v>0</v>
      </c>
      <c r="J227" s="5">
        <f t="shared" si="14"/>
        <v>1</v>
      </c>
      <c r="K227" s="5">
        <f t="shared" si="15"/>
        <v>385485750</v>
      </c>
      <c r="N227" s="19" t="str">
        <v>KINOPOL</v>
      </c>
      <c r="O227" s="19" cm="1">
        <f t="array" ref="O227">MAX(_xlfn._xlws.FILTER($D$472:$D$941,$B$472:$B$941=N227))-MAX(_xlfn._xlws.FILTER($D$2:$D$471,$B$2:$B$471=N227))</f>
        <v>8.9999999999999858E-2</v>
      </c>
      <c r="P227" s="19" cm="1">
        <f t="array" ref="P227">MAX(_xlfn._xlws.FILTER($D$942:$D$1411,$B$942:$B$1411=N227))-MAX(_xlfn._xlws.FILTER($D$472:$D$941,$B$472:$B$941=N227))</f>
        <v>0.30999999999999872</v>
      </c>
      <c r="Q227" s="5" t="str">
        <f t="shared" si="16"/>
        <v>kup</v>
      </c>
      <c r="U227" t="str">
        <v>MCLOGIC</v>
      </c>
    </row>
    <row r="228" spans="1:21" x14ac:dyDescent="0.25">
      <c r="A228" s="4">
        <v>42025</v>
      </c>
      <c r="B228" s="5" t="s">
        <v>459</v>
      </c>
      <c r="C228" s="5" t="s">
        <v>460</v>
      </c>
      <c r="D228" s="5">
        <v>7.38</v>
      </c>
      <c r="E228" s="5">
        <v>5</v>
      </c>
      <c r="F228" s="5">
        <v>40</v>
      </c>
      <c r="G228" s="5">
        <v>0</v>
      </c>
      <c r="H228" s="5">
        <f t="shared" si="13"/>
        <v>8</v>
      </c>
      <c r="I228" s="5">
        <v>0</v>
      </c>
      <c r="J228" s="5">
        <f t="shared" si="14"/>
        <v>1</v>
      </c>
      <c r="K228" s="5">
        <f t="shared" si="15"/>
        <v>0</v>
      </c>
      <c r="N228" s="19" t="str">
        <v>KOFOLA</v>
      </c>
      <c r="O228" s="19" cm="1">
        <f t="array" ref="O228">MAX(_xlfn._xlws.FILTER($D$472:$D$941,$B$472:$B$941=N228))-MAX(_xlfn._xlws.FILTER($D$2:$D$471,$B$2:$B$471=N228))</f>
        <v>-1.240000000000002</v>
      </c>
      <c r="P228" s="19" cm="1">
        <f t="array" ref="P228">MAX(_xlfn._xlws.FILTER($D$942:$D$1411,$B$942:$B$1411=N228))-MAX(_xlfn._xlws.FILTER($D$472:$D$941,$B$472:$B$941=N228))</f>
        <v>-1.8100000000000023</v>
      </c>
      <c r="Q228" s="5" t="str">
        <f t="shared" si="16"/>
        <v>sprzedaj</v>
      </c>
      <c r="U228" t="str">
        <v>MEDIATEL</v>
      </c>
    </row>
    <row r="229" spans="1:21" x14ac:dyDescent="0.25">
      <c r="A229" s="4">
        <v>42025</v>
      </c>
      <c r="B229" s="5" t="s">
        <v>461</v>
      </c>
      <c r="C229" s="5" t="s">
        <v>462</v>
      </c>
      <c r="D229" s="5">
        <v>7.6</v>
      </c>
      <c r="E229" s="5">
        <v>8098</v>
      </c>
      <c r="F229" s="5">
        <v>61590</v>
      </c>
      <c r="G229" s="5">
        <v>4222000</v>
      </c>
      <c r="H229" s="5">
        <f t="shared" si="13"/>
        <v>7.6055816250926158</v>
      </c>
      <c r="I229" s="5">
        <v>0</v>
      </c>
      <c r="J229" s="5">
        <f t="shared" si="14"/>
        <v>1</v>
      </c>
      <c r="K229" s="5">
        <f t="shared" si="15"/>
        <v>32087200</v>
      </c>
      <c r="N229" s="19" t="str">
        <v>KOGENERA</v>
      </c>
      <c r="O229" s="19" cm="1">
        <f t="array" ref="O229">MAX(_xlfn._xlws.FILTER($D$472:$D$941,$B$472:$B$941=N229))-MAX(_xlfn._xlws.FILTER($D$2:$D$471,$B$2:$B$471=N229))</f>
        <v>0.24000000000000199</v>
      </c>
      <c r="P229" s="19" cm="1">
        <f t="array" ref="P229">MAX(_xlfn._xlws.FILTER($D$942:$D$1411,$B$942:$B$1411=N229))-MAX(_xlfn._xlws.FILTER($D$472:$D$941,$B$472:$B$941=N229))</f>
        <v>0.50999999999999801</v>
      </c>
      <c r="Q229" s="5" t="str">
        <f t="shared" si="16"/>
        <v>kup</v>
      </c>
      <c r="U229" t="str">
        <v>MEDICALG</v>
      </c>
    </row>
    <row r="230" spans="1:21" x14ac:dyDescent="0.25">
      <c r="A230" s="4">
        <v>42025</v>
      </c>
      <c r="B230" s="5" t="s">
        <v>463</v>
      </c>
      <c r="C230" s="5" t="s">
        <v>464</v>
      </c>
      <c r="D230" s="5">
        <v>20.98</v>
      </c>
      <c r="E230" s="5">
        <v>131265</v>
      </c>
      <c r="F230" s="5">
        <v>2690930</v>
      </c>
      <c r="G230" s="5">
        <v>3459000</v>
      </c>
      <c r="H230" s="5">
        <f t="shared" si="13"/>
        <v>20.499980954557575</v>
      </c>
      <c r="I230" s="5">
        <v>0</v>
      </c>
      <c r="J230" s="5">
        <f t="shared" si="14"/>
        <v>1</v>
      </c>
      <c r="K230" s="5">
        <f t="shared" si="15"/>
        <v>72569820</v>
      </c>
      <c r="N230" s="19" t="str">
        <v>KOMPAP</v>
      </c>
      <c r="O230" s="19" cm="1">
        <f t="array" ref="O230">MAX(_xlfn._xlws.FILTER($D$472:$D$941,$B$472:$B$941=N230))-MAX(_xlfn._xlws.FILTER($D$2:$D$471,$B$2:$B$471=N230))</f>
        <v>0</v>
      </c>
      <c r="P230" s="19" cm="1">
        <f t="array" ref="P230">MAX(_xlfn._xlws.FILTER($D$942:$D$1411,$B$942:$B$1411=N230))-MAX(_xlfn._xlws.FILTER($D$472:$D$941,$B$472:$B$941=N230))</f>
        <v>-9.9999999999997868E-3</v>
      </c>
      <c r="Q230" s="5" t="str">
        <f t="shared" si="16"/>
        <v>obserwuj</v>
      </c>
      <c r="U230" t="str">
        <v>MEGARON</v>
      </c>
    </row>
    <row r="231" spans="1:21" x14ac:dyDescent="0.25">
      <c r="A231" s="4">
        <v>42025</v>
      </c>
      <c r="B231" s="5" t="s">
        <v>465</v>
      </c>
      <c r="C231" s="5" t="s">
        <v>466</v>
      </c>
      <c r="D231" s="5">
        <v>10.73</v>
      </c>
      <c r="E231" s="5">
        <v>16767</v>
      </c>
      <c r="F231" s="5">
        <v>179990</v>
      </c>
      <c r="G231" s="5">
        <v>23006000</v>
      </c>
      <c r="H231" s="5">
        <f t="shared" si="13"/>
        <v>10.734776644599512</v>
      </c>
      <c r="I231" s="5">
        <v>0</v>
      </c>
      <c r="J231" s="5">
        <f t="shared" si="14"/>
        <v>1</v>
      </c>
      <c r="K231" s="5">
        <f t="shared" si="15"/>
        <v>246854380</v>
      </c>
      <c r="N231" s="19" t="str">
        <v>KOMPUTRON</v>
      </c>
      <c r="O231" s="19" cm="1">
        <f t="array" ref="O231">MAX(_xlfn._xlws.FILTER($D$472:$D$941,$B$472:$B$941=N231))-MAX(_xlfn._xlws.FILTER($D$2:$D$471,$B$2:$B$471=N231))</f>
        <v>-4.9999999999999822E-2</v>
      </c>
      <c r="P231" s="19" cm="1">
        <f t="array" ref="P231">MAX(_xlfn._xlws.FILTER($D$942:$D$1411,$B$942:$B$1411=N231))-MAX(_xlfn._xlws.FILTER($D$472:$D$941,$B$472:$B$941=N231))</f>
        <v>-0.20000000000000018</v>
      </c>
      <c r="Q231" s="5" t="str">
        <f t="shared" si="16"/>
        <v>sprzedaj</v>
      </c>
      <c r="U231" t="str">
        <v>MENNICA</v>
      </c>
    </row>
    <row r="232" spans="1:21" x14ac:dyDescent="0.25">
      <c r="A232" s="4">
        <v>42025</v>
      </c>
      <c r="B232" s="5" t="s">
        <v>467</v>
      </c>
      <c r="C232" s="5" t="s">
        <v>468</v>
      </c>
      <c r="D232" s="5">
        <v>29.25</v>
      </c>
      <c r="E232" s="5">
        <v>240</v>
      </c>
      <c r="F232" s="5">
        <v>7020</v>
      </c>
      <c r="G232" s="5">
        <v>184000</v>
      </c>
      <c r="H232" s="5">
        <f t="shared" si="13"/>
        <v>29.25</v>
      </c>
      <c r="I232" s="5">
        <v>0</v>
      </c>
      <c r="J232" s="5">
        <f t="shared" si="14"/>
        <v>1</v>
      </c>
      <c r="K232" s="5">
        <f t="shared" si="15"/>
        <v>5382000</v>
      </c>
      <c r="N232" s="19" t="str">
        <v>KONSSTALI</v>
      </c>
      <c r="O232" s="19" cm="1">
        <f t="array" ref="O232">MAX(_xlfn._xlws.FILTER($D$472:$D$941,$B$472:$B$941=N232))-MAX(_xlfn._xlws.FILTER($D$2:$D$471,$B$2:$B$471=N232))</f>
        <v>0</v>
      </c>
      <c r="P232" s="19" cm="1">
        <f t="array" ref="P232">MAX(_xlfn._xlws.FILTER($D$942:$D$1411,$B$942:$B$1411=N232))-MAX(_xlfn._xlws.FILTER($D$472:$D$941,$B$472:$B$941=N232))</f>
        <v>1.5</v>
      </c>
      <c r="Q232" s="5" t="str">
        <f t="shared" si="16"/>
        <v>obserwuj</v>
      </c>
      <c r="U232" t="str">
        <v>MERCATOR</v>
      </c>
    </row>
    <row r="233" spans="1:21" x14ac:dyDescent="0.25">
      <c r="A233" s="4">
        <v>42025</v>
      </c>
      <c r="B233" s="5" t="s">
        <v>469</v>
      </c>
      <c r="C233" s="5" t="s">
        <v>470</v>
      </c>
      <c r="D233" s="5">
        <v>3.84</v>
      </c>
      <c r="E233" s="5">
        <v>390</v>
      </c>
      <c r="F233" s="5">
        <v>1500</v>
      </c>
      <c r="G233" s="5">
        <v>4815000</v>
      </c>
      <c r="H233" s="5">
        <f t="shared" si="13"/>
        <v>3.8461538461538463</v>
      </c>
      <c r="I233" s="5">
        <v>0</v>
      </c>
      <c r="J233" s="5">
        <f t="shared" si="14"/>
        <v>1</v>
      </c>
      <c r="K233" s="5">
        <f t="shared" si="15"/>
        <v>18489600</v>
      </c>
      <c r="N233" s="19" t="str">
        <v>KOPEX</v>
      </c>
      <c r="O233" s="19" cm="1">
        <f t="array" ref="O233">MAX(_xlfn._xlws.FILTER($D$472:$D$941,$B$472:$B$941=N233))-MAX(_xlfn._xlws.FILTER($D$2:$D$471,$B$2:$B$471=N233))</f>
        <v>5.9999999999998721E-2</v>
      </c>
      <c r="P233" s="19" cm="1">
        <f t="array" ref="P233">MAX(_xlfn._xlws.FILTER($D$942:$D$1411,$B$942:$B$1411=N233))-MAX(_xlfn._xlws.FILTER($D$472:$D$941,$B$472:$B$941=N233))</f>
        <v>3.0000000000001137E-2</v>
      </c>
      <c r="Q233" s="5" t="str">
        <f t="shared" si="16"/>
        <v>obserwuj</v>
      </c>
      <c r="U233" t="str">
        <v>MERCOR</v>
      </c>
    </row>
    <row r="234" spans="1:21" x14ac:dyDescent="0.25">
      <c r="A234" s="4">
        <v>42025</v>
      </c>
      <c r="B234" s="5" t="s">
        <v>471</v>
      </c>
      <c r="C234" s="5" t="s">
        <v>472</v>
      </c>
      <c r="D234" s="5">
        <v>9.3800000000000008</v>
      </c>
      <c r="E234" s="5">
        <v>1766</v>
      </c>
      <c r="F234" s="5">
        <v>16480</v>
      </c>
      <c r="G234" s="5">
        <v>6713000</v>
      </c>
      <c r="H234" s="5">
        <f t="shared" si="13"/>
        <v>9.3318233295583237</v>
      </c>
      <c r="I234" s="5">
        <v>0</v>
      </c>
      <c r="J234" s="5">
        <f t="shared" si="14"/>
        <v>1</v>
      </c>
      <c r="K234" s="5">
        <f t="shared" si="15"/>
        <v>62967940.000000007</v>
      </c>
      <c r="N234" s="19" t="str">
        <v>KPPD</v>
      </c>
      <c r="O234" s="19" cm="1">
        <f t="array" ref="O234">MAX(_xlfn._xlws.FILTER($D$472:$D$941,$B$472:$B$941=N234))-MAX(_xlfn._xlws.FILTER($D$2:$D$471,$B$2:$B$471=N234))</f>
        <v>0</v>
      </c>
      <c r="P234" s="19" cm="1">
        <f t="array" ref="P234">MAX(_xlfn._xlws.FILTER($D$942:$D$1411,$B$942:$B$1411=N234))-MAX(_xlfn._xlws.FILTER($D$472:$D$941,$B$472:$B$941=N234))</f>
        <v>0</v>
      </c>
      <c r="Q234" s="5" t="str">
        <f t="shared" si="16"/>
        <v>obserwuj</v>
      </c>
      <c r="U234" t="str">
        <v>MEWA</v>
      </c>
    </row>
    <row r="235" spans="1:21" x14ac:dyDescent="0.25">
      <c r="A235" s="4">
        <v>42025</v>
      </c>
      <c r="B235" s="5" t="s">
        <v>473</v>
      </c>
      <c r="C235" s="5" t="s">
        <v>474</v>
      </c>
      <c r="D235" s="5">
        <v>19.14</v>
      </c>
      <c r="E235" s="5">
        <v>443</v>
      </c>
      <c r="F235" s="5">
        <v>8330</v>
      </c>
      <c r="G235" s="5">
        <v>10769000</v>
      </c>
      <c r="H235" s="5">
        <f t="shared" si="13"/>
        <v>18.803611738148984</v>
      </c>
      <c r="I235" s="5">
        <v>0</v>
      </c>
      <c r="J235" s="5">
        <f t="shared" si="14"/>
        <v>1</v>
      </c>
      <c r="K235" s="5">
        <f t="shared" si="15"/>
        <v>206118660</v>
      </c>
      <c r="N235" s="19" t="str">
        <v>KRAKCHEM</v>
      </c>
      <c r="O235" s="19" cm="1">
        <f t="array" ref="O235">MAX(_xlfn._xlws.FILTER($D$472:$D$941,$B$472:$B$941=N235))-MAX(_xlfn._xlws.FILTER($D$2:$D$471,$B$2:$B$471=N235))</f>
        <v>1.0000000000000231E-2</v>
      </c>
      <c r="P235" s="19" cm="1">
        <f t="array" ref="P235">MAX(_xlfn._xlws.FILTER($D$942:$D$1411,$B$942:$B$1411=N235))-MAX(_xlfn._xlws.FILTER($D$472:$D$941,$B$472:$B$941=N235))</f>
        <v>-5.0000000000000266E-2</v>
      </c>
      <c r="Q235" s="5" t="str">
        <f t="shared" si="16"/>
        <v>obserwuj</v>
      </c>
      <c r="U235" t="str">
        <v>MEXPOLSKA</v>
      </c>
    </row>
    <row r="236" spans="1:21" x14ac:dyDescent="0.25">
      <c r="A236" s="4">
        <v>42025</v>
      </c>
      <c r="B236" s="5" t="s">
        <v>475</v>
      </c>
      <c r="C236" s="5" t="s">
        <v>476</v>
      </c>
      <c r="D236" s="5">
        <v>3.33</v>
      </c>
      <c r="E236" s="5">
        <v>15993</v>
      </c>
      <c r="F236" s="5">
        <v>52860</v>
      </c>
      <c r="G236" s="5">
        <v>11880000</v>
      </c>
      <c r="H236" s="5">
        <f t="shared" si="13"/>
        <v>3.3051960232601765</v>
      </c>
      <c r="I236" s="5">
        <v>0</v>
      </c>
      <c r="J236" s="5">
        <f t="shared" si="14"/>
        <v>1</v>
      </c>
      <c r="K236" s="5">
        <f t="shared" si="15"/>
        <v>39560400</v>
      </c>
      <c r="N236" s="19" t="str">
        <v>KREC</v>
      </c>
      <c r="O236" s="19" cm="1">
        <f t="array" ref="O236">MAX(_xlfn._xlws.FILTER($D$472:$D$941,$B$472:$B$941=N236))-MAX(_xlfn._xlws.FILTER($D$2:$D$471,$B$2:$B$471=N236))</f>
        <v>-0.10000000000000142</v>
      </c>
      <c r="P236" s="19" cm="1">
        <f t="array" ref="P236">MAX(_xlfn._xlws.FILTER($D$942:$D$1411,$B$942:$B$1411=N236))-MAX(_xlfn._xlws.FILTER($D$472:$D$941,$B$472:$B$941=N236))</f>
        <v>3.0000000000001137E-2</v>
      </c>
      <c r="Q236" s="5" t="str">
        <f t="shared" si="16"/>
        <v>obserwuj</v>
      </c>
      <c r="U236" t="str">
        <v>MFO</v>
      </c>
    </row>
    <row r="237" spans="1:21" x14ac:dyDescent="0.25">
      <c r="A237" s="4">
        <v>42025</v>
      </c>
      <c r="B237" s="5" t="s">
        <v>477</v>
      </c>
      <c r="C237" s="5" t="s">
        <v>478</v>
      </c>
      <c r="D237" s="5">
        <v>260</v>
      </c>
      <c r="E237" s="5">
        <v>0</v>
      </c>
      <c r="F237" s="5">
        <v>0</v>
      </c>
      <c r="G237" s="5">
        <v>1231000</v>
      </c>
      <c r="H237" s="5">
        <f t="shared" si="13"/>
        <v>260</v>
      </c>
      <c r="I237" s="5">
        <v>0</v>
      </c>
      <c r="J237" s="5">
        <f t="shared" si="14"/>
        <v>0</v>
      </c>
      <c r="K237" s="5">
        <f t="shared" si="15"/>
        <v>320060000</v>
      </c>
      <c r="N237" s="19" t="str">
        <v>KREDYTIN</v>
      </c>
      <c r="O237" s="19" cm="1">
        <f t="array" ref="O237">MAX(_xlfn._xlws.FILTER($D$472:$D$941,$B$472:$B$941=N237))-MAX(_xlfn._xlws.FILTER($D$2:$D$471,$B$2:$B$471=N237))</f>
        <v>0</v>
      </c>
      <c r="P237" s="19" cm="1">
        <f t="array" ref="P237">MAX(_xlfn._xlws.FILTER($D$942:$D$1411,$B$942:$B$1411=N237))-MAX(_xlfn._xlws.FILTER($D$472:$D$941,$B$472:$B$941=N237))</f>
        <v>0.14999999999999858</v>
      </c>
      <c r="Q237" s="5" t="str">
        <f t="shared" si="16"/>
        <v>obserwuj</v>
      </c>
      <c r="U237" t="str">
        <v>MIDAS</v>
      </c>
    </row>
    <row r="238" spans="1:21" x14ac:dyDescent="0.25">
      <c r="A238" s="4">
        <v>42025</v>
      </c>
      <c r="B238" s="5" t="s">
        <v>479</v>
      </c>
      <c r="C238" s="5" t="s">
        <v>480</v>
      </c>
      <c r="D238" s="5">
        <v>115</v>
      </c>
      <c r="E238" s="5">
        <v>8413</v>
      </c>
      <c r="F238" s="5">
        <v>969190</v>
      </c>
      <c r="G238" s="5">
        <v>14953000</v>
      </c>
      <c r="H238" s="5">
        <f t="shared" si="13"/>
        <v>115.20147390942589</v>
      </c>
      <c r="I238" s="5">
        <v>0</v>
      </c>
      <c r="J238" s="5">
        <f t="shared" si="14"/>
        <v>1</v>
      </c>
      <c r="K238" s="5">
        <f t="shared" si="15"/>
        <v>1719595000</v>
      </c>
      <c r="N238" s="19" t="str">
        <v>KREZUS</v>
      </c>
      <c r="O238" s="19" cm="1">
        <f t="array" ref="O238">MAX(_xlfn._xlws.FILTER($D$472:$D$941,$B$472:$B$941=N238))-MAX(_xlfn._xlws.FILTER($D$2:$D$471,$B$2:$B$471=N238))</f>
        <v>-2.0000000000000018E-2</v>
      </c>
      <c r="P238" s="19" cm="1">
        <f t="array" ref="P238">MAX(_xlfn._xlws.FILTER($D$942:$D$1411,$B$942:$B$1411=N238))-MAX(_xlfn._xlws.FILTER($D$472:$D$941,$B$472:$B$941=N238))</f>
        <v>-1.0000000000000231E-2</v>
      </c>
      <c r="Q238" s="5" t="str">
        <f t="shared" si="16"/>
        <v>obserwuj</v>
      </c>
      <c r="U238" t="str">
        <v>MILLENNIUM</v>
      </c>
    </row>
    <row r="239" spans="1:21" x14ac:dyDescent="0.25">
      <c r="A239" s="4">
        <v>42025</v>
      </c>
      <c r="B239" s="5" t="s">
        <v>481</v>
      </c>
      <c r="C239" s="5" t="s">
        <v>482</v>
      </c>
      <c r="D239" s="5">
        <v>52</v>
      </c>
      <c r="E239" s="5">
        <v>1186</v>
      </c>
      <c r="F239" s="5">
        <v>61860</v>
      </c>
      <c r="G239" s="5">
        <v>2418000</v>
      </c>
      <c r="H239" s="5">
        <f t="shared" si="13"/>
        <v>52.158516020236085</v>
      </c>
      <c r="I239" s="5">
        <v>0</v>
      </c>
      <c r="J239" s="5">
        <f t="shared" si="14"/>
        <v>1</v>
      </c>
      <c r="K239" s="5">
        <f t="shared" si="15"/>
        <v>125736000</v>
      </c>
      <c r="N239" s="19" t="str">
        <v>KRKA</v>
      </c>
      <c r="O239" s="19" cm="1">
        <f t="array" ref="O239">MAX(_xlfn._xlws.FILTER($D$472:$D$941,$B$472:$B$941=N239))-MAX(_xlfn._xlws.FILTER($D$2:$D$471,$B$2:$B$471=N239))</f>
        <v>0</v>
      </c>
      <c r="P239" s="19" cm="1">
        <f t="array" ref="P239">MAX(_xlfn._xlws.FILTER($D$942:$D$1411,$B$942:$B$1411=N239))-MAX(_xlfn._xlws.FILTER($D$472:$D$941,$B$472:$B$941=N239))</f>
        <v>0</v>
      </c>
      <c r="Q239" s="5" t="str">
        <f t="shared" si="16"/>
        <v>obserwuj</v>
      </c>
      <c r="U239" t="str">
        <v>MIRACULUM</v>
      </c>
    </row>
    <row r="240" spans="1:21" x14ac:dyDescent="0.25">
      <c r="A240" s="4">
        <v>42025</v>
      </c>
      <c r="B240" s="5" t="s">
        <v>483</v>
      </c>
      <c r="C240" s="5" t="s">
        <v>484</v>
      </c>
      <c r="D240" s="5">
        <v>1.1000000000000001</v>
      </c>
      <c r="E240" s="5">
        <v>39264</v>
      </c>
      <c r="F240" s="5">
        <v>42250</v>
      </c>
      <c r="G240" s="5">
        <v>5093000</v>
      </c>
      <c r="H240" s="5">
        <f t="shared" si="13"/>
        <v>1.0760493072534638</v>
      </c>
      <c r="I240" s="5">
        <v>0</v>
      </c>
      <c r="J240" s="5">
        <f t="shared" si="14"/>
        <v>0</v>
      </c>
      <c r="K240" s="5">
        <f t="shared" si="15"/>
        <v>5602300</v>
      </c>
      <c r="N240" s="19" t="str">
        <v>KRUK</v>
      </c>
      <c r="O240" s="19" cm="1">
        <f t="array" ref="O240">MAX(_xlfn._xlws.FILTER($D$472:$D$941,$B$472:$B$941=N240))-MAX(_xlfn._xlws.FILTER($D$2:$D$471,$B$2:$B$471=N240))</f>
        <v>-2.0999999999999943</v>
      </c>
      <c r="P240" s="19" cm="1">
        <f t="array" ref="P240">MAX(_xlfn._xlws.FILTER($D$942:$D$1411,$B$942:$B$1411=N240))-MAX(_xlfn._xlws.FILTER($D$472:$D$941,$B$472:$B$941=N240))</f>
        <v>9.9999999999994316E-2</v>
      </c>
      <c r="Q240" s="5" t="str">
        <f t="shared" si="16"/>
        <v>obserwuj</v>
      </c>
      <c r="U240" t="str">
        <v>MIRBUD</v>
      </c>
    </row>
    <row r="241" spans="1:21" x14ac:dyDescent="0.25">
      <c r="A241" s="4">
        <v>42025</v>
      </c>
      <c r="B241" s="5" t="s">
        <v>485</v>
      </c>
      <c r="C241" s="5" t="s">
        <v>486</v>
      </c>
      <c r="D241" s="5">
        <v>1.77</v>
      </c>
      <c r="E241" s="5">
        <v>59884</v>
      </c>
      <c r="F241" s="5">
        <v>105420</v>
      </c>
      <c r="G241" s="5">
        <v>218198000</v>
      </c>
      <c r="H241" s="5">
        <f t="shared" si="13"/>
        <v>1.7604034466635494</v>
      </c>
      <c r="I241" s="5">
        <v>0</v>
      </c>
      <c r="J241" s="5">
        <f t="shared" si="14"/>
        <v>1</v>
      </c>
      <c r="K241" s="5">
        <f t="shared" si="15"/>
        <v>386210460</v>
      </c>
      <c r="N241" s="19" t="str">
        <v>KRUSZWICA</v>
      </c>
      <c r="O241" s="19" cm="1">
        <f t="array" ref="O241">MAX(_xlfn._xlws.FILTER($D$472:$D$941,$B$472:$B$941=N241))-MAX(_xlfn._xlws.FILTER($D$2:$D$471,$B$2:$B$471=N241))</f>
        <v>1.8800000000000026</v>
      </c>
      <c r="P241" s="19" cm="1">
        <f t="array" ref="P241">MAX(_xlfn._xlws.FILTER($D$942:$D$1411,$B$942:$B$1411=N241))-MAX(_xlfn._xlws.FILTER($D$472:$D$941,$B$472:$B$941=N241))</f>
        <v>1.9199999999999946</v>
      </c>
      <c r="Q241" s="5" t="str">
        <f t="shared" si="16"/>
        <v>kup</v>
      </c>
      <c r="U241" t="str">
        <v>MIT</v>
      </c>
    </row>
    <row r="242" spans="1:21" x14ac:dyDescent="0.25">
      <c r="A242" s="4">
        <v>42025</v>
      </c>
      <c r="B242" s="5" t="s">
        <v>487</v>
      </c>
      <c r="C242" s="5" t="s">
        <v>488</v>
      </c>
      <c r="D242" s="5">
        <v>4.22</v>
      </c>
      <c r="E242" s="5">
        <v>21572</v>
      </c>
      <c r="F242" s="5">
        <v>91010</v>
      </c>
      <c r="G242" s="5">
        <v>10150000</v>
      </c>
      <c r="H242" s="5">
        <f t="shared" si="13"/>
        <v>4.2188948637122197</v>
      </c>
      <c r="I242" s="5">
        <v>0</v>
      </c>
      <c r="J242" s="5">
        <f t="shared" si="14"/>
        <v>1</v>
      </c>
      <c r="K242" s="5">
        <f t="shared" si="15"/>
        <v>42833000</v>
      </c>
      <c r="N242" s="19" t="str">
        <v>KSGAGRO</v>
      </c>
      <c r="O242" s="19" cm="1">
        <f t="array" ref="O242">MAX(_xlfn._xlws.FILTER($D$472:$D$941,$B$472:$B$941=N242))-MAX(_xlfn._xlws.FILTER($D$2:$D$471,$B$2:$B$471=N242))</f>
        <v>2.0000000000000018E-2</v>
      </c>
      <c r="P242" s="19" cm="1">
        <f t="array" ref="P242">MAX(_xlfn._xlws.FILTER($D$942:$D$1411,$B$942:$B$1411=N242))-MAX(_xlfn._xlws.FILTER($D$472:$D$941,$B$472:$B$941=N242))</f>
        <v>-5.0000000000000044E-2</v>
      </c>
      <c r="Q242" s="5" t="str">
        <f t="shared" si="16"/>
        <v>obserwuj</v>
      </c>
      <c r="U242" t="str">
        <v>MLPGROUP</v>
      </c>
    </row>
    <row r="243" spans="1:21" x14ac:dyDescent="0.25">
      <c r="A243" s="4">
        <v>42025</v>
      </c>
      <c r="B243" s="5" t="s">
        <v>489</v>
      </c>
      <c r="C243" s="5" t="s">
        <v>490</v>
      </c>
      <c r="D243" s="5">
        <v>8.31</v>
      </c>
      <c r="E243" s="5">
        <v>2966</v>
      </c>
      <c r="F243" s="5">
        <v>24650</v>
      </c>
      <c r="G243" s="5">
        <v>30148000</v>
      </c>
      <c r="H243" s="5">
        <f t="shared" si="13"/>
        <v>8.3108563722184758</v>
      </c>
      <c r="I243" s="5">
        <v>0</v>
      </c>
      <c r="J243" s="5">
        <f t="shared" si="14"/>
        <v>1</v>
      </c>
      <c r="K243" s="5">
        <f t="shared" si="15"/>
        <v>250529880.00000003</v>
      </c>
      <c r="N243" s="19" t="str">
        <v>LCCORP</v>
      </c>
      <c r="O243" s="19" cm="1">
        <f t="array" ref="O243">MAX(_xlfn._xlws.FILTER($D$472:$D$941,$B$472:$B$941=N243))-MAX(_xlfn._xlws.FILTER($D$2:$D$471,$B$2:$B$471=N243))</f>
        <v>6.0000000000000053E-2</v>
      </c>
      <c r="P243" s="19" cm="1">
        <f t="array" ref="P243">MAX(_xlfn._xlws.FILTER($D$942:$D$1411,$B$942:$B$1411=N243))-MAX(_xlfn._xlws.FILTER($D$472:$D$941,$B$472:$B$941=N243))</f>
        <v>-3.0000000000000027E-2</v>
      </c>
      <c r="Q243" s="5" t="str">
        <f t="shared" si="16"/>
        <v>obserwuj</v>
      </c>
      <c r="U243" t="str">
        <v>MNI</v>
      </c>
    </row>
    <row r="244" spans="1:21" x14ac:dyDescent="0.25">
      <c r="A244" s="4">
        <v>42025</v>
      </c>
      <c r="B244" s="5" t="s">
        <v>491</v>
      </c>
      <c r="C244" s="5" t="s">
        <v>492</v>
      </c>
      <c r="D244" s="5">
        <v>2.4500000000000002</v>
      </c>
      <c r="E244" s="5">
        <v>40672</v>
      </c>
      <c r="F244" s="5">
        <v>98030</v>
      </c>
      <c r="G244" s="5">
        <v>34971000</v>
      </c>
      <c r="H244" s="5">
        <f t="shared" si="13"/>
        <v>2.4102576711250983</v>
      </c>
      <c r="I244" s="5">
        <v>0</v>
      </c>
      <c r="J244" s="5">
        <f t="shared" si="14"/>
        <v>1</v>
      </c>
      <c r="K244" s="5">
        <f t="shared" si="15"/>
        <v>85678950</v>
      </c>
      <c r="N244" s="19" t="str">
        <v>LENA</v>
      </c>
      <c r="O244" s="19" cm="1">
        <f t="array" ref="O244">MAX(_xlfn._xlws.FILTER($D$472:$D$941,$B$472:$B$941=N244))-MAX(_xlfn._xlws.FILTER($D$2:$D$471,$B$2:$B$471=N244))</f>
        <v>0</v>
      </c>
      <c r="P244" s="19" cm="1">
        <f t="array" ref="P244">MAX(_xlfn._xlws.FILTER($D$942:$D$1411,$B$942:$B$1411=N244))-MAX(_xlfn._xlws.FILTER($D$472:$D$941,$B$472:$B$941=N244))</f>
        <v>4.0000000000000036E-2</v>
      </c>
      <c r="Q244" s="5" t="str">
        <f t="shared" si="16"/>
        <v>obserwuj</v>
      </c>
      <c r="U244" t="str">
        <v>MOBRUK</v>
      </c>
    </row>
    <row r="245" spans="1:21" x14ac:dyDescent="0.25">
      <c r="A245" s="4">
        <v>42025</v>
      </c>
      <c r="B245" s="5" t="s">
        <v>493</v>
      </c>
      <c r="C245" s="5" t="s">
        <v>494</v>
      </c>
      <c r="D245" s="5">
        <v>27.4</v>
      </c>
      <c r="E245" s="5">
        <v>6092</v>
      </c>
      <c r="F245" s="5">
        <v>164600</v>
      </c>
      <c r="G245" s="5">
        <v>5128000</v>
      </c>
      <c r="H245" s="5">
        <f t="shared" si="13"/>
        <v>27.019041365725542</v>
      </c>
      <c r="I245" s="5">
        <v>0</v>
      </c>
      <c r="J245" s="5">
        <f t="shared" si="14"/>
        <v>1</v>
      </c>
      <c r="K245" s="5">
        <f t="shared" si="15"/>
        <v>140507200</v>
      </c>
      <c r="N245" s="19" t="str">
        <v>LENTEX</v>
      </c>
      <c r="O245" s="19" cm="1">
        <f t="array" ref="O245">MAX(_xlfn._xlws.FILTER($D$472:$D$941,$B$472:$B$941=N245))-MAX(_xlfn._xlws.FILTER($D$2:$D$471,$B$2:$B$471=N245))</f>
        <v>2.9999999999999361E-2</v>
      </c>
      <c r="P245" s="19" cm="1">
        <f t="array" ref="P245">MAX(_xlfn._xlws.FILTER($D$942:$D$1411,$B$942:$B$1411=N245))-MAX(_xlfn._xlws.FILTER($D$472:$D$941,$B$472:$B$941=N245))</f>
        <v>6.0000000000000497E-2</v>
      </c>
      <c r="Q245" s="5" t="str">
        <f t="shared" si="16"/>
        <v>kup</v>
      </c>
      <c r="U245" t="str">
        <v>MOJ</v>
      </c>
    </row>
    <row r="246" spans="1:21" x14ac:dyDescent="0.25">
      <c r="A246" s="4">
        <v>42025</v>
      </c>
      <c r="B246" s="5" t="s">
        <v>495</v>
      </c>
      <c r="C246" s="5" t="s">
        <v>496</v>
      </c>
      <c r="D246" s="5">
        <v>24.38</v>
      </c>
      <c r="E246" s="5">
        <v>246690</v>
      </c>
      <c r="F246" s="5">
        <v>5975090</v>
      </c>
      <c r="G246" s="5">
        <v>60796000</v>
      </c>
      <c r="H246" s="5">
        <f t="shared" si="13"/>
        <v>24.221046657748591</v>
      </c>
      <c r="I246" s="5">
        <v>0</v>
      </c>
      <c r="J246" s="5">
        <f t="shared" si="14"/>
        <v>1</v>
      </c>
      <c r="K246" s="5">
        <f t="shared" si="15"/>
        <v>1482206480</v>
      </c>
      <c r="N246" s="19" t="str">
        <v>LIBET</v>
      </c>
      <c r="O246" s="19" cm="1">
        <f t="array" ref="O246">MAX(_xlfn._xlws.FILTER($D$472:$D$941,$B$472:$B$941=N246))-MAX(_xlfn._xlws.FILTER($D$2:$D$471,$B$2:$B$471=N246))</f>
        <v>2.0000000000000018E-2</v>
      </c>
      <c r="P246" s="19" cm="1">
        <f t="array" ref="P246">MAX(_xlfn._xlws.FILTER($D$942:$D$1411,$B$942:$B$1411=N246))-MAX(_xlfn._xlws.FILTER($D$472:$D$941,$B$472:$B$941=N246))</f>
        <v>-4.0000000000000036E-2</v>
      </c>
      <c r="Q246" s="5" t="str">
        <f t="shared" si="16"/>
        <v>obserwuj</v>
      </c>
      <c r="U246" t="str">
        <v>MONNARI</v>
      </c>
    </row>
    <row r="247" spans="1:21" x14ac:dyDescent="0.25">
      <c r="A247" s="4">
        <v>42025</v>
      </c>
      <c r="B247" s="5" t="s">
        <v>497</v>
      </c>
      <c r="C247" s="5" t="s">
        <v>498</v>
      </c>
      <c r="D247" s="5">
        <v>7539</v>
      </c>
      <c r="E247" s="5">
        <v>2159</v>
      </c>
      <c r="F247" s="5">
        <v>16161920</v>
      </c>
      <c r="G247" s="5">
        <v>1279000</v>
      </c>
      <c r="H247" s="5">
        <f t="shared" si="13"/>
        <v>7485.8360352014824</v>
      </c>
      <c r="I247" s="5">
        <v>0</v>
      </c>
      <c r="J247" s="5">
        <f t="shared" si="14"/>
        <v>1</v>
      </c>
      <c r="K247" s="5">
        <f t="shared" si="15"/>
        <v>9642381000</v>
      </c>
      <c r="N247" s="19" t="str">
        <v>LIVECHAT</v>
      </c>
      <c r="O247" s="19" cm="1">
        <f t="array" ref="O247">MAX(_xlfn._xlws.FILTER($D$472:$D$941,$B$472:$B$941=N247))-MAX(_xlfn._xlws.FILTER($D$2:$D$471,$B$2:$B$471=N247))</f>
        <v>-0.28999999999999915</v>
      </c>
      <c r="P247" s="19" cm="1">
        <f t="array" ref="P247">MAX(_xlfn._xlws.FILTER($D$942:$D$1411,$B$942:$B$1411=N247))-MAX(_xlfn._xlws.FILTER($D$472:$D$941,$B$472:$B$941=N247))</f>
        <v>0.24000000000000199</v>
      </c>
      <c r="Q247" s="5" t="str">
        <f t="shared" si="16"/>
        <v>obserwuj</v>
      </c>
      <c r="U247" t="str">
        <v>MOSTALPLC</v>
      </c>
    </row>
    <row r="248" spans="1:21" x14ac:dyDescent="0.25">
      <c r="A248" s="4">
        <v>42025</v>
      </c>
      <c r="B248" s="5" t="s">
        <v>499</v>
      </c>
      <c r="C248" s="5" t="s">
        <v>500</v>
      </c>
      <c r="D248" s="5">
        <v>4.0999999999999996</v>
      </c>
      <c r="E248" s="5">
        <v>6185</v>
      </c>
      <c r="F248" s="5">
        <v>24870</v>
      </c>
      <c r="G248" s="5">
        <v>1827000</v>
      </c>
      <c r="H248" s="5">
        <f t="shared" si="13"/>
        <v>4.0210185933710587</v>
      </c>
      <c r="I248" s="5">
        <v>0</v>
      </c>
      <c r="J248" s="5">
        <f t="shared" si="14"/>
        <v>1</v>
      </c>
      <c r="K248" s="5">
        <f t="shared" si="15"/>
        <v>7490699.9999999991</v>
      </c>
      <c r="N248" s="19" t="str">
        <v>LOTOS</v>
      </c>
      <c r="O248" s="19" cm="1">
        <f t="array" ref="O248">MAX(_xlfn._xlws.FILTER($D$472:$D$941,$B$472:$B$941=N248))-MAX(_xlfn._xlws.FILTER($D$2:$D$471,$B$2:$B$471=N248))</f>
        <v>0.82000000000000028</v>
      </c>
      <c r="P248" s="19" cm="1">
        <f t="array" ref="P248">MAX(_xlfn._xlws.FILTER($D$942:$D$1411,$B$942:$B$1411=N248))-MAX(_xlfn._xlws.FILTER($D$472:$D$941,$B$472:$B$941=N248))</f>
        <v>-0.46000000000000085</v>
      </c>
      <c r="Q248" s="5" t="str">
        <f t="shared" si="16"/>
        <v>obserwuj</v>
      </c>
      <c r="U248" t="str">
        <v>MOSTALWAR</v>
      </c>
    </row>
    <row r="249" spans="1:21" x14ac:dyDescent="0.25">
      <c r="A249" s="4">
        <v>42025</v>
      </c>
      <c r="B249" s="5" t="s">
        <v>501</v>
      </c>
      <c r="C249" s="5" t="s">
        <v>502</v>
      </c>
      <c r="D249" s="5">
        <v>1.07</v>
      </c>
      <c r="E249" s="5">
        <v>179615</v>
      </c>
      <c r="F249" s="5">
        <v>194270</v>
      </c>
      <c r="G249" s="5">
        <v>72970000</v>
      </c>
      <c r="H249" s="5">
        <f t="shared" si="13"/>
        <v>1.0815911811374328</v>
      </c>
      <c r="I249" s="5">
        <v>0</v>
      </c>
      <c r="J249" s="5">
        <f t="shared" si="14"/>
        <v>1</v>
      </c>
      <c r="K249" s="5">
        <f t="shared" si="15"/>
        <v>78077900</v>
      </c>
      <c r="N249" s="19" t="str">
        <v>LPP</v>
      </c>
      <c r="O249" s="19" cm="1">
        <f t="array" ref="O249">MAX(_xlfn._xlws.FILTER($D$472:$D$941,$B$472:$B$941=N249))-MAX(_xlfn._xlws.FILTER($D$2:$D$471,$B$2:$B$471=N249))</f>
        <v>210</v>
      </c>
      <c r="P249" s="19" cm="1">
        <f t="array" ref="P249">MAX(_xlfn._xlws.FILTER($D$942:$D$1411,$B$942:$B$1411=N249))-MAX(_xlfn._xlws.FILTER($D$472:$D$941,$B$472:$B$941=N249))</f>
        <v>-33</v>
      </c>
      <c r="Q249" s="5" t="str">
        <f t="shared" si="16"/>
        <v>obserwuj</v>
      </c>
      <c r="U249" t="str">
        <v>MOSTALZAB</v>
      </c>
    </row>
    <row r="250" spans="1:21" x14ac:dyDescent="0.25">
      <c r="A250" s="4">
        <v>42025</v>
      </c>
      <c r="B250" s="5" t="s">
        <v>503</v>
      </c>
      <c r="C250" s="5" t="s">
        <v>504</v>
      </c>
      <c r="D250" s="5">
        <v>41.22</v>
      </c>
      <c r="E250" s="5">
        <v>1558</v>
      </c>
      <c r="F250" s="5">
        <v>64880</v>
      </c>
      <c r="G250" s="5">
        <v>5975000</v>
      </c>
      <c r="H250" s="5">
        <f t="shared" si="13"/>
        <v>41.643132220795891</v>
      </c>
      <c r="I250" s="5">
        <v>0</v>
      </c>
      <c r="J250" s="5">
        <f t="shared" si="14"/>
        <v>1</v>
      </c>
      <c r="K250" s="5">
        <f t="shared" si="15"/>
        <v>246289500</v>
      </c>
      <c r="N250" s="19" t="str">
        <v>LSISOFT</v>
      </c>
      <c r="O250" s="19" cm="1">
        <f t="array" ref="O250">MAX(_xlfn._xlws.FILTER($D$472:$D$941,$B$472:$B$941=N250))-MAX(_xlfn._xlws.FILTER($D$2:$D$471,$B$2:$B$471=N250))</f>
        <v>2.0000000000000462E-2</v>
      </c>
      <c r="P250" s="19" cm="1">
        <f t="array" ref="P250">MAX(_xlfn._xlws.FILTER($D$942:$D$1411,$B$942:$B$1411=N250))-MAX(_xlfn._xlws.FILTER($D$472:$D$941,$B$472:$B$941=N250))</f>
        <v>0.22999999999999954</v>
      </c>
      <c r="Q250" s="5" t="str">
        <f t="shared" si="16"/>
        <v>kup</v>
      </c>
      <c r="U250" t="str">
        <v>MSXRESOUR</v>
      </c>
    </row>
    <row r="251" spans="1:21" x14ac:dyDescent="0.25">
      <c r="A251" s="4">
        <v>42025</v>
      </c>
      <c r="B251" s="5" t="s">
        <v>505</v>
      </c>
      <c r="C251" s="5" t="s">
        <v>506</v>
      </c>
      <c r="D251" s="5">
        <v>66.05</v>
      </c>
      <c r="E251" s="5">
        <v>5155</v>
      </c>
      <c r="F251" s="5">
        <v>340320</v>
      </c>
      <c r="G251" s="5">
        <v>6611000</v>
      </c>
      <c r="H251" s="5">
        <f t="shared" si="13"/>
        <v>66.017458777885551</v>
      </c>
      <c r="I251" s="5">
        <v>0</v>
      </c>
      <c r="J251" s="5">
        <f t="shared" si="14"/>
        <v>1</v>
      </c>
      <c r="K251" s="5">
        <f t="shared" si="15"/>
        <v>436656550</v>
      </c>
      <c r="N251" s="19" t="str">
        <v>LUBAWA</v>
      </c>
      <c r="O251" s="19" cm="1">
        <f t="array" ref="O251">MAX(_xlfn._xlws.FILTER($D$472:$D$941,$B$472:$B$941=N251))-MAX(_xlfn._xlws.FILTER($D$2:$D$471,$B$2:$B$471=N251))</f>
        <v>3.0000000000000027E-2</v>
      </c>
      <c r="P251" s="19" cm="1">
        <f t="array" ref="P251">MAX(_xlfn._xlws.FILTER($D$942:$D$1411,$B$942:$B$1411=N251))-MAX(_xlfn._xlws.FILTER($D$472:$D$941,$B$472:$B$941=N251))</f>
        <v>-2.0000000000000018E-2</v>
      </c>
      <c r="Q251" s="5" t="str">
        <f t="shared" si="16"/>
        <v>obserwuj</v>
      </c>
      <c r="U251" t="str">
        <v>MUZA</v>
      </c>
    </row>
    <row r="252" spans="1:21" x14ac:dyDescent="0.25">
      <c r="A252" s="4">
        <v>42025</v>
      </c>
      <c r="B252" s="5" t="s">
        <v>507</v>
      </c>
      <c r="C252" s="5" t="s">
        <v>508</v>
      </c>
      <c r="D252" s="5">
        <v>5.84</v>
      </c>
      <c r="E252" s="5">
        <v>11</v>
      </c>
      <c r="F252" s="5">
        <v>60</v>
      </c>
      <c r="G252" s="5">
        <v>3832000</v>
      </c>
      <c r="H252" s="5">
        <f t="shared" si="13"/>
        <v>5.4545454545454541</v>
      </c>
      <c r="I252" s="5">
        <v>0</v>
      </c>
      <c r="J252" s="5">
        <f t="shared" si="14"/>
        <v>1</v>
      </c>
      <c r="K252" s="5">
        <f t="shared" si="15"/>
        <v>22378880</v>
      </c>
      <c r="N252" s="19" t="str">
        <v>MABION</v>
      </c>
      <c r="O252" s="19" cm="1">
        <f t="array" ref="O252">MAX(_xlfn._xlws.FILTER($D$472:$D$941,$B$472:$B$941=N252))-MAX(_xlfn._xlws.FILTER($D$2:$D$471,$B$2:$B$471=N252))</f>
        <v>-0.32000000000000028</v>
      </c>
      <c r="P252" s="19" cm="1">
        <f t="array" ref="P252">MAX(_xlfn._xlws.FILTER($D$942:$D$1411,$B$942:$B$1411=N252))-MAX(_xlfn._xlws.FILTER($D$472:$D$941,$B$472:$B$941=N252))</f>
        <v>0.37000000000000455</v>
      </c>
      <c r="Q252" s="5" t="str">
        <f t="shared" si="16"/>
        <v>obserwuj</v>
      </c>
      <c r="U252" t="str">
        <v>MWTRADE</v>
      </c>
    </row>
    <row r="253" spans="1:21" x14ac:dyDescent="0.25">
      <c r="A253" s="4">
        <v>42025</v>
      </c>
      <c r="B253" s="5" t="s">
        <v>509</v>
      </c>
      <c r="C253" s="5" t="s">
        <v>510</v>
      </c>
      <c r="D253" s="5">
        <v>7.5</v>
      </c>
      <c r="E253" s="5">
        <v>4397</v>
      </c>
      <c r="F253" s="5">
        <v>33160</v>
      </c>
      <c r="G253" s="5">
        <v>11888000</v>
      </c>
      <c r="H253" s="5">
        <f t="shared" si="13"/>
        <v>7.5415055719808963</v>
      </c>
      <c r="I253" s="5">
        <v>0</v>
      </c>
      <c r="J253" s="5">
        <f t="shared" si="14"/>
        <v>1</v>
      </c>
      <c r="K253" s="5">
        <f t="shared" si="15"/>
        <v>89160000</v>
      </c>
      <c r="N253" s="19" t="str">
        <v>MAGELLAN</v>
      </c>
      <c r="O253" s="19" cm="1">
        <f t="array" ref="O253">MAX(_xlfn._xlws.FILTER($D$472:$D$941,$B$472:$B$941=N253))-MAX(_xlfn._xlws.FILTER($D$2:$D$471,$B$2:$B$471=N253))</f>
        <v>0.13000000000000966</v>
      </c>
      <c r="P253" s="19" cm="1">
        <f t="array" ref="P253">MAX(_xlfn._xlws.FILTER($D$942:$D$1411,$B$942:$B$1411=N253))-MAX(_xlfn._xlws.FILTER($D$472:$D$941,$B$472:$B$941=N253))</f>
        <v>-3.0000000000001137E-2</v>
      </c>
      <c r="Q253" s="5" t="str">
        <f t="shared" si="16"/>
        <v>obserwuj</v>
      </c>
      <c r="U253" t="str">
        <v>NETIA</v>
      </c>
    </row>
    <row r="254" spans="1:21" x14ac:dyDescent="0.25">
      <c r="A254" s="4">
        <v>42025</v>
      </c>
      <c r="B254" s="5" t="s">
        <v>511</v>
      </c>
      <c r="C254" s="5" t="s">
        <v>512</v>
      </c>
      <c r="D254" s="5">
        <v>452.1</v>
      </c>
      <c r="E254" s="5">
        <v>39445</v>
      </c>
      <c r="F254" s="5">
        <v>17512530</v>
      </c>
      <c r="G254" s="5">
        <v>12038000</v>
      </c>
      <c r="H254" s="5">
        <f t="shared" si="13"/>
        <v>443.97338065661046</v>
      </c>
      <c r="I254" s="5">
        <v>0</v>
      </c>
      <c r="J254" s="5">
        <f t="shared" si="14"/>
        <v>1</v>
      </c>
      <c r="K254" s="5">
        <f t="shared" si="15"/>
        <v>5442379800</v>
      </c>
      <c r="N254" s="19" t="str">
        <v>MAKARONPL</v>
      </c>
      <c r="O254" s="19" cm="1">
        <f t="array" ref="O254">MAX(_xlfn._xlws.FILTER($D$472:$D$941,$B$472:$B$941=N254))-MAX(_xlfn._xlws.FILTER($D$2:$D$471,$B$2:$B$471=N254))</f>
        <v>0.12999999999999989</v>
      </c>
      <c r="P254" s="19" cm="1">
        <f t="array" ref="P254">MAX(_xlfn._xlws.FILTER($D$942:$D$1411,$B$942:$B$1411=N254))-MAX(_xlfn._xlws.FILTER($D$472:$D$941,$B$472:$B$941=N254))</f>
        <v>3.0000000000000249E-2</v>
      </c>
      <c r="Q254" s="5" t="str">
        <f t="shared" si="16"/>
        <v>obserwuj</v>
      </c>
      <c r="U254" t="str">
        <v>NETMEDIA</v>
      </c>
    </row>
    <row r="255" spans="1:21" x14ac:dyDescent="0.25">
      <c r="A255" s="4">
        <v>42025</v>
      </c>
      <c r="B255" s="5" t="s">
        <v>513</v>
      </c>
      <c r="C255" s="5" t="s">
        <v>514</v>
      </c>
      <c r="D255" s="5">
        <v>10.26</v>
      </c>
      <c r="E255" s="5">
        <v>69138</v>
      </c>
      <c r="F255" s="5">
        <v>701790</v>
      </c>
      <c r="G255" s="5">
        <v>30174000</v>
      </c>
      <c r="H255" s="5">
        <f t="shared" si="13"/>
        <v>10.150568428360669</v>
      </c>
      <c r="I255" s="5">
        <v>0</v>
      </c>
      <c r="J255" s="5">
        <f t="shared" si="14"/>
        <v>1</v>
      </c>
      <c r="K255" s="5">
        <f t="shared" si="15"/>
        <v>309585240</v>
      </c>
      <c r="N255" s="19" t="str">
        <v>MARVIPOL</v>
      </c>
      <c r="O255" s="19" cm="1">
        <f t="array" ref="O255">MAX(_xlfn._xlws.FILTER($D$472:$D$941,$B$472:$B$941=N255))-MAX(_xlfn._xlws.FILTER($D$2:$D$471,$B$2:$B$471=N255))</f>
        <v>4.9999999999999822E-2</v>
      </c>
      <c r="P255" s="19" cm="1">
        <f t="array" ref="P255">MAX(_xlfn._xlws.FILTER($D$942:$D$1411,$B$942:$B$1411=N255))-MAX(_xlfn._xlws.FILTER($D$472:$D$941,$B$472:$B$941=N255))</f>
        <v>3.0000000000000249E-2</v>
      </c>
      <c r="Q255" s="5" t="str">
        <f t="shared" si="16"/>
        <v>obserwuj</v>
      </c>
      <c r="U255" t="str">
        <v>NEUCA</v>
      </c>
    </row>
    <row r="256" spans="1:21" x14ac:dyDescent="0.25">
      <c r="A256" s="4">
        <v>42025</v>
      </c>
      <c r="B256" s="5" t="s">
        <v>515</v>
      </c>
      <c r="C256" s="5" t="s">
        <v>516</v>
      </c>
      <c r="D256" s="5">
        <v>35.200000000000003</v>
      </c>
      <c r="E256" s="5">
        <v>103</v>
      </c>
      <c r="F256" s="5">
        <v>3630</v>
      </c>
      <c r="G256" s="5">
        <v>689000</v>
      </c>
      <c r="H256" s="5">
        <f t="shared" si="13"/>
        <v>35.242718446601941</v>
      </c>
      <c r="I256" s="5">
        <v>0</v>
      </c>
      <c r="J256" s="5">
        <f t="shared" si="14"/>
        <v>1</v>
      </c>
      <c r="K256" s="5">
        <f t="shared" si="15"/>
        <v>24252800.000000004</v>
      </c>
      <c r="N256" s="19" t="str">
        <v>MBANK</v>
      </c>
      <c r="O256" s="19" cm="1">
        <f t="array" ref="O256">MAX(_xlfn._xlws.FILTER($D$472:$D$941,$B$472:$B$941=N256))-MAX(_xlfn._xlws.FILTER($D$2:$D$471,$B$2:$B$471=N256))</f>
        <v>-1.1000000000000227</v>
      </c>
      <c r="P256" s="19" cm="1">
        <f t="array" ref="P256">MAX(_xlfn._xlws.FILTER($D$942:$D$1411,$B$942:$B$1411=N256))-MAX(_xlfn._xlws.FILTER($D$472:$D$941,$B$472:$B$941=N256))</f>
        <v>15.199999999999989</v>
      </c>
      <c r="Q256" s="5" t="str">
        <f t="shared" si="16"/>
        <v>obserwuj</v>
      </c>
      <c r="U256" t="str">
        <v>NEWAG</v>
      </c>
    </row>
    <row r="257" spans="1:21" x14ac:dyDescent="0.25">
      <c r="A257" s="4">
        <v>42025</v>
      </c>
      <c r="B257" s="5" t="s">
        <v>517</v>
      </c>
      <c r="C257" s="5" t="s">
        <v>518</v>
      </c>
      <c r="D257" s="5">
        <v>0.5</v>
      </c>
      <c r="E257" s="5">
        <v>3174</v>
      </c>
      <c r="F257" s="5">
        <v>1590</v>
      </c>
      <c r="G257" s="5">
        <v>0</v>
      </c>
      <c r="H257" s="5">
        <f t="shared" si="13"/>
        <v>0.50094517958412099</v>
      </c>
      <c r="I257" s="5">
        <v>0</v>
      </c>
      <c r="J257" s="5">
        <f t="shared" si="14"/>
        <v>1</v>
      </c>
      <c r="K257" s="5">
        <f t="shared" si="15"/>
        <v>0</v>
      </c>
      <c r="N257" s="19" t="str">
        <v>MCI</v>
      </c>
      <c r="O257" s="19" cm="1">
        <f t="array" ref="O257">MAX(_xlfn._xlws.FILTER($D$472:$D$941,$B$472:$B$941=N257))-MAX(_xlfn._xlws.FILTER($D$2:$D$471,$B$2:$B$471=N257))</f>
        <v>-6.0000000000000497E-2</v>
      </c>
      <c r="P257" s="19" cm="1">
        <f t="array" ref="P257">MAX(_xlfn._xlws.FILTER($D$942:$D$1411,$B$942:$B$1411=N257))-MAX(_xlfn._xlws.FILTER($D$472:$D$941,$B$472:$B$941=N257))</f>
        <v>0</v>
      </c>
      <c r="Q257" s="5" t="str">
        <f t="shared" si="16"/>
        <v>obserwuj</v>
      </c>
      <c r="U257" t="str">
        <v>NFIEMF</v>
      </c>
    </row>
    <row r="258" spans="1:21" x14ac:dyDescent="0.25">
      <c r="A258" s="4">
        <v>42025</v>
      </c>
      <c r="B258" s="5" t="s">
        <v>519</v>
      </c>
      <c r="C258" s="5" t="s">
        <v>520</v>
      </c>
      <c r="D258" s="5">
        <v>201.7</v>
      </c>
      <c r="E258" s="5">
        <v>827</v>
      </c>
      <c r="F258" s="5">
        <v>165650</v>
      </c>
      <c r="G258" s="5">
        <v>2559000</v>
      </c>
      <c r="H258" s="5">
        <f t="shared" si="13"/>
        <v>200.30229746070134</v>
      </c>
      <c r="I258" s="5">
        <v>0</v>
      </c>
      <c r="J258" s="5">
        <f t="shared" si="14"/>
        <v>1</v>
      </c>
      <c r="K258" s="5">
        <f t="shared" si="15"/>
        <v>516150300</v>
      </c>
      <c r="N258" s="19" t="str">
        <v>MCLOGIC</v>
      </c>
      <c r="O258" s="19" cm="1">
        <f t="array" ref="O258">MAX(_xlfn._xlws.FILTER($D$472:$D$941,$B$472:$B$941=N258))-MAX(_xlfn._xlws.FILTER($D$2:$D$471,$B$2:$B$471=N258))</f>
        <v>-0.20000000000000284</v>
      </c>
      <c r="P258" s="19" cm="1">
        <f t="array" ref="P258">MAX(_xlfn._xlws.FILTER($D$942:$D$1411,$B$942:$B$1411=N258))-MAX(_xlfn._xlws.FILTER($D$472:$D$941,$B$472:$B$941=N258))</f>
        <v>0</v>
      </c>
      <c r="Q258" s="5" t="str">
        <f t="shared" si="16"/>
        <v>obserwuj</v>
      </c>
      <c r="U258" t="str">
        <v>NOKAUT</v>
      </c>
    </row>
    <row r="259" spans="1:21" x14ac:dyDescent="0.25">
      <c r="A259" s="4">
        <v>42025</v>
      </c>
      <c r="B259" s="5" t="s">
        <v>521</v>
      </c>
      <c r="C259" s="5" t="s">
        <v>522</v>
      </c>
      <c r="D259" s="5">
        <v>21</v>
      </c>
      <c r="E259" s="5">
        <v>0</v>
      </c>
      <c r="F259" s="5">
        <v>0</v>
      </c>
      <c r="G259" s="5">
        <v>0</v>
      </c>
      <c r="H259" s="5">
        <f t="shared" ref="H259:H322" si="17">IF(E259=0,D259,F259/E259)</f>
        <v>21</v>
      </c>
      <c r="I259" s="5">
        <v>0</v>
      </c>
      <c r="J259" s="5">
        <f t="shared" ref="J259:J322" si="18">IF(LEFT(C259,2)="PL",1,0)</f>
        <v>1</v>
      </c>
      <c r="K259" s="5">
        <f t="shared" ref="K259:K322" si="19">G259*D259</f>
        <v>0</v>
      </c>
      <c r="N259" s="19" t="str">
        <v>MEDIATEL</v>
      </c>
      <c r="O259" s="19" cm="1">
        <f t="array" ref="O259">MAX(_xlfn._xlws.FILTER($D$472:$D$941,$B$472:$B$941=N259))-MAX(_xlfn._xlws.FILTER($D$2:$D$471,$B$2:$B$471=N259))</f>
        <v>-3.0000000000000027E-2</v>
      </c>
      <c r="P259" s="19" cm="1">
        <f t="array" ref="P259">MAX(_xlfn._xlws.FILTER($D$942:$D$1411,$B$942:$B$1411=N259))-MAX(_xlfn._xlws.FILTER($D$472:$D$941,$B$472:$B$941=N259))</f>
        <v>4.0000000000000036E-2</v>
      </c>
      <c r="Q259" s="5" t="str">
        <f t="shared" si="16"/>
        <v>obserwuj</v>
      </c>
      <c r="U259" t="str">
        <v>NORTCOAST</v>
      </c>
    </row>
    <row r="260" spans="1:21" x14ac:dyDescent="0.25">
      <c r="A260" s="4">
        <v>42025</v>
      </c>
      <c r="B260" s="5" t="s">
        <v>523</v>
      </c>
      <c r="C260" s="5" t="s">
        <v>524</v>
      </c>
      <c r="D260" s="5">
        <v>13.25</v>
      </c>
      <c r="E260" s="5">
        <v>609</v>
      </c>
      <c r="F260" s="5">
        <v>8100</v>
      </c>
      <c r="G260" s="5">
        <v>23198000</v>
      </c>
      <c r="H260" s="5">
        <f t="shared" si="17"/>
        <v>13.300492610837438</v>
      </c>
      <c r="I260" s="5">
        <v>0</v>
      </c>
      <c r="J260" s="5">
        <f t="shared" si="18"/>
        <v>1</v>
      </c>
      <c r="K260" s="5">
        <f t="shared" si="19"/>
        <v>307373500</v>
      </c>
      <c r="N260" s="19" t="str">
        <v>MEDICALG</v>
      </c>
      <c r="O260" s="19" cm="1">
        <f t="array" ref="O260">MAX(_xlfn._xlws.FILTER($D$472:$D$941,$B$472:$B$941=N260))-MAX(_xlfn._xlws.FILTER($D$2:$D$471,$B$2:$B$471=N260))</f>
        <v>-0.79999999999998295</v>
      </c>
      <c r="P260" s="19" cm="1">
        <f t="array" ref="P260">MAX(_xlfn._xlws.FILTER($D$942:$D$1411,$B$942:$B$1411=N260))-MAX(_xlfn._xlws.FILTER($D$472:$D$941,$B$472:$B$941=N260))</f>
        <v>10.599999999999994</v>
      </c>
      <c r="Q260" s="5" t="str">
        <f t="shared" si="16"/>
        <v>obserwuj</v>
      </c>
      <c r="U260" t="str">
        <v>NOVITA</v>
      </c>
    </row>
    <row r="261" spans="1:21" x14ac:dyDescent="0.25">
      <c r="A261" s="4">
        <v>42025</v>
      </c>
      <c r="B261" s="5" t="s">
        <v>525</v>
      </c>
      <c r="C261" s="5" t="s">
        <v>526</v>
      </c>
      <c r="D261" s="5">
        <v>13.69</v>
      </c>
      <c r="E261" s="5">
        <v>304</v>
      </c>
      <c r="F261" s="5">
        <v>4120</v>
      </c>
      <c r="G261" s="5">
        <v>2276000</v>
      </c>
      <c r="H261" s="5">
        <f t="shared" si="17"/>
        <v>13.552631578947368</v>
      </c>
      <c r="I261" s="5">
        <v>0</v>
      </c>
      <c r="J261" s="5">
        <f t="shared" si="18"/>
        <v>1</v>
      </c>
      <c r="K261" s="5">
        <f t="shared" si="19"/>
        <v>31158440</v>
      </c>
      <c r="N261" s="19" t="str">
        <v>MEGARON</v>
      </c>
      <c r="O261" s="19" cm="1">
        <f t="array" ref="O261">MAX(_xlfn._xlws.FILTER($D$472:$D$941,$B$472:$B$941=N261))-MAX(_xlfn._xlws.FILTER($D$2:$D$471,$B$2:$B$471=N261))</f>
        <v>0</v>
      </c>
      <c r="P261" s="19" cm="1">
        <f t="array" ref="P261">MAX(_xlfn._xlws.FILTER($D$942:$D$1411,$B$942:$B$1411=N261))-MAX(_xlfn._xlws.FILTER($D$472:$D$941,$B$472:$B$941=N261))</f>
        <v>0</v>
      </c>
      <c r="Q261" s="5" t="str">
        <f t="shared" ref="Q261:Q324" si="20">IF(AND(O261&gt;0,P261&gt;O261),"kup",IF(AND(O261&lt;0,P261&lt;O261),"sprzedaj","obserwuj"))</f>
        <v>obserwuj</v>
      </c>
      <c r="U261" t="str">
        <v>NOWAGALA</v>
      </c>
    </row>
    <row r="262" spans="1:21" x14ac:dyDescent="0.25">
      <c r="A262" s="4">
        <v>42025</v>
      </c>
      <c r="B262" s="5" t="s">
        <v>527</v>
      </c>
      <c r="C262" s="5" t="s">
        <v>528</v>
      </c>
      <c r="D262" s="5">
        <v>8.5</v>
      </c>
      <c r="E262" s="5">
        <v>7558</v>
      </c>
      <c r="F262" s="5">
        <v>63090</v>
      </c>
      <c r="G262" s="5">
        <v>9921000</v>
      </c>
      <c r="H262" s="5">
        <f t="shared" si="17"/>
        <v>8.3474464143953426</v>
      </c>
      <c r="I262" s="5">
        <v>0</v>
      </c>
      <c r="J262" s="5">
        <f t="shared" si="18"/>
        <v>1</v>
      </c>
      <c r="K262" s="5">
        <f t="shared" si="19"/>
        <v>84328500</v>
      </c>
      <c r="N262" s="19" t="str">
        <v>MENNICA</v>
      </c>
      <c r="O262" s="19" cm="1">
        <f t="array" ref="O262">MAX(_xlfn._xlws.FILTER($D$472:$D$941,$B$472:$B$941=N262))-MAX(_xlfn._xlws.FILTER($D$2:$D$471,$B$2:$B$471=N262))</f>
        <v>0.60999999999999943</v>
      </c>
      <c r="P262" s="19" cm="1">
        <f t="array" ref="P262">MAX(_xlfn._xlws.FILTER($D$942:$D$1411,$B$942:$B$1411=N262))-MAX(_xlfn._xlws.FILTER($D$472:$D$941,$B$472:$B$941=N262))</f>
        <v>0.29000000000000092</v>
      </c>
      <c r="Q262" s="5" t="str">
        <f t="shared" si="20"/>
        <v>obserwuj</v>
      </c>
      <c r="U262" t="str">
        <v>NTTSYSTEM</v>
      </c>
    </row>
    <row r="263" spans="1:21" x14ac:dyDescent="0.25">
      <c r="A263" s="4">
        <v>42025</v>
      </c>
      <c r="B263" s="5" t="s">
        <v>529</v>
      </c>
      <c r="C263" s="5" t="s">
        <v>530</v>
      </c>
      <c r="D263" s="5">
        <v>7.0000000000000007E-2</v>
      </c>
      <c r="E263" s="5">
        <v>1000</v>
      </c>
      <c r="F263" s="5">
        <v>70</v>
      </c>
      <c r="G263" s="5">
        <v>0</v>
      </c>
      <c r="H263" s="5">
        <f t="shared" si="17"/>
        <v>7.0000000000000007E-2</v>
      </c>
      <c r="I263" s="5">
        <v>0</v>
      </c>
      <c r="J263" s="5">
        <f t="shared" si="18"/>
        <v>1</v>
      </c>
      <c r="K263" s="5">
        <f t="shared" si="19"/>
        <v>0</v>
      </c>
      <c r="N263" s="19" t="str">
        <v>MERCATOR</v>
      </c>
      <c r="O263" s="19" cm="1">
        <f t="array" ref="O263">MAX(_xlfn._xlws.FILTER($D$472:$D$941,$B$472:$B$941=N263))-MAX(_xlfn._xlws.FILTER($D$2:$D$471,$B$2:$B$471=N263))</f>
        <v>-0.13999999999999879</v>
      </c>
      <c r="P263" s="19" cm="1">
        <f t="array" ref="P263">MAX(_xlfn._xlws.FILTER($D$942:$D$1411,$B$942:$B$1411=N263))-MAX(_xlfn._xlws.FILTER($D$472:$D$941,$B$472:$B$941=N263))</f>
        <v>0.11999999999999922</v>
      </c>
      <c r="Q263" s="5" t="str">
        <f t="shared" si="20"/>
        <v>obserwuj</v>
      </c>
      <c r="U263" t="str">
        <v>ODLEWNIE</v>
      </c>
    </row>
    <row r="264" spans="1:21" x14ac:dyDescent="0.25">
      <c r="A264" s="4">
        <v>42025</v>
      </c>
      <c r="B264" s="5" t="s">
        <v>531</v>
      </c>
      <c r="C264" s="5" t="s">
        <v>532</v>
      </c>
      <c r="D264" s="5">
        <v>2.09</v>
      </c>
      <c r="E264" s="5">
        <v>22656</v>
      </c>
      <c r="F264" s="5">
        <v>45360</v>
      </c>
      <c r="G264" s="5">
        <v>2516000</v>
      </c>
      <c r="H264" s="5">
        <f t="shared" si="17"/>
        <v>2.0021186440677967</v>
      </c>
      <c r="I264" s="5">
        <v>0</v>
      </c>
      <c r="J264" s="5">
        <f t="shared" si="18"/>
        <v>1</v>
      </c>
      <c r="K264" s="5">
        <f t="shared" si="19"/>
        <v>5258440</v>
      </c>
      <c r="N264" s="19" t="str">
        <v>MERCOR</v>
      </c>
      <c r="O264" s="19" cm="1">
        <f t="array" ref="O264">MAX(_xlfn._xlws.FILTER($D$472:$D$941,$B$472:$B$941=N264))-MAX(_xlfn._xlws.FILTER($D$2:$D$471,$B$2:$B$471=N264))</f>
        <v>0.30000000000000071</v>
      </c>
      <c r="P264" s="19" cm="1">
        <f t="array" ref="P264">MAX(_xlfn._xlws.FILTER($D$942:$D$1411,$B$942:$B$1411=N264))-MAX(_xlfn._xlws.FILTER($D$472:$D$941,$B$472:$B$941=N264))</f>
        <v>-3.0000000000001137E-2</v>
      </c>
      <c r="Q264" s="5" t="str">
        <f t="shared" si="20"/>
        <v>obserwuj</v>
      </c>
      <c r="U264" t="str">
        <v>ONE2ONE</v>
      </c>
    </row>
    <row r="265" spans="1:21" x14ac:dyDescent="0.25">
      <c r="A265" s="4">
        <v>42025</v>
      </c>
      <c r="B265" s="5" t="s">
        <v>533</v>
      </c>
      <c r="C265" s="5" t="s">
        <v>534</v>
      </c>
      <c r="D265" s="5">
        <v>10.52</v>
      </c>
      <c r="E265" s="5">
        <v>0</v>
      </c>
      <c r="F265" s="5">
        <v>0</v>
      </c>
      <c r="G265" s="5">
        <v>2000000</v>
      </c>
      <c r="H265" s="5">
        <f t="shared" si="17"/>
        <v>10.52</v>
      </c>
      <c r="I265" s="5">
        <v>0</v>
      </c>
      <c r="J265" s="5">
        <f t="shared" si="18"/>
        <v>1</v>
      </c>
      <c r="K265" s="5">
        <f t="shared" si="19"/>
        <v>21040000</v>
      </c>
      <c r="N265" s="19" t="str">
        <v>MEWA</v>
      </c>
      <c r="O265" s="19" cm="1">
        <f t="array" ref="O265">MAX(_xlfn._xlws.FILTER($D$472:$D$941,$B$472:$B$941=N265))-MAX(_xlfn._xlws.FILTER($D$2:$D$471,$B$2:$B$471=N265))</f>
        <v>0</v>
      </c>
      <c r="P265" s="19" cm="1">
        <f t="array" ref="P265">MAX(_xlfn._xlws.FILTER($D$942:$D$1411,$B$942:$B$1411=N265))-MAX(_xlfn._xlws.FILTER($D$472:$D$941,$B$472:$B$941=N265))</f>
        <v>0</v>
      </c>
      <c r="Q265" s="5" t="str">
        <f t="shared" si="20"/>
        <v>obserwuj</v>
      </c>
      <c r="U265" t="str">
        <v>OPENFIN</v>
      </c>
    </row>
    <row r="266" spans="1:21" x14ac:dyDescent="0.25">
      <c r="A266" s="4">
        <v>42025</v>
      </c>
      <c r="B266" s="5" t="s">
        <v>535</v>
      </c>
      <c r="C266" s="5" t="s">
        <v>536</v>
      </c>
      <c r="D266" s="5">
        <v>0.56000000000000005</v>
      </c>
      <c r="E266" s="5">
        <v>514069</v>
      </c>
      <c r="F266" s="5">
        <v>286230</v>
      </c>
      <c r="G266" s="5">
        <v>503124000</v>
      </c>
      <c r="H266" s="5">
        <f t="shared" si="17"/>
        <v>0.55679295969996245</v>
      </c>
      <c r="I266" s="5">
        <v>0</v>
      </c>
      <c r="J266" s="5">
        <f t="shared" si="18"/>
        <v>1</v>
      </c>
      <c r="K266" s="5">
        <f t="shared" si="19"/>
        <v>281749440</v>
      </c>
      <c r="N266" s="19" t="str">
        <v>MEXPOLSKA</v>
      </c>
      <c r="O266" s="19" cm="1">
        <f t="array" ref="O266">MAX(_xlfn._xlws.FILTER($D$472:$D$941,$B$472:$B$941=N266))-MAX(_xlfn._xlws.FILTER($D$2:$D$471,$B$2:$B$471=N266))</f>
        <v>-8.9999999999999858E-2</v>
      </c>
      <c r="P266" s="19" cm="1">
        <f t="array" ref="P266">MAX(_xlfn._xlws.FILTER($D$942:$D$1411,$B$942:$B$1411=N266))-MAX(_xlfn._xlws.FILTER($D$472:$D$941,$B$472:$B$941=N266))</f>
        <v>4.9999999999999822E-2</v>
      </c>
      <c r="Q266" s="5" t="str">
        <f t="shared" si="20"/>
        <v>obserwuj</v>
      </c>
      <c r="U266" t="str">
        <v>OPONEO.PL</v>
      </c>
    </row>
    <row r="267" spans="1:21" x14ac:dyDescent="0.25">
      <c r="A267" s="4">
        <v>42025</v>
      </c>
      <c r="B267" s="5" t="s">
        <v>537</v>
      </c>
      <c r="C267" s="5" t="s">
        <v>538</v>
      </c>
      <c r="D267" s="5">
        <v>1.54</v>
      </c>
      <c r="E267" s="5">
        <v>4015</v>
      </c>
      <c r="F267" s="5">
        <v>6320</v>
      </c>
      <c r="G267" s="5">
        <v>8276000</v>
      </c>
      <c r="H267" s="5">
        <f t="shared" si="17"/>
        <v>1.5740971357409714</v>
      </c>
      <c r="I267" s="5">
        <v>0</v>
      </c>
      <c r="J267" s="5">
        <f t="shared" si="18"/>
        <v>0</v>
      </c>
      <c r="K267" s="5">
        <f t="shared" si="19"/>
        <v>12745040</v>
      </c>
      <c r="N267" s="19" t="str">
        <v>MFO</v>
      </c>
      <c r="O267" s="19" cm="1">
        <f t="array" ref="O267">MAX(_xlfn._xlws.FILTER($D$472:$D$941,$B$472:$B$941=N267))-MAX(_xlfn._xlws.FILTER($D$2:$D$471,$B$2:$B$471=N267))</f>
        <v>-0.51999999999999957</v>
      </c>
      <c r="P267" s="19" cm="1">
        <f t="array" ref="P267">MAX(_xlfn._xlws.FILTER($D$942:$D$1411,$B$942:$B$1411=N267))-MAX(_xlfn._xlws.FILTER($D$472:$D$941,$B$472:$B$941=N267))</f>
        <v>0.28999999999999915</v>
      </c>
      <c r="Q267" s="5" t="str">
        <f t="shared" si="20"/>
        <v>obserwuj</v>
      </c>
      <c r="U267" t="str">
        <v>OPTEAM</v>
      </c>
    </row>
    <row r="268" spans="1:21" x14ac:dyDescent="0.25">
      <c r="A268" s="4">
        <v>42025</v>
      </c>
      <c r="B268" s="5" t="s">
        <v>539</v>
      </c>
      <c r="C268" s="5" t="s">
        <v>540</v>
      </c>
      <c r="D268" s="5">
        <v>7.09</v>
      </c>
      <c r="E268" s="5">
        <v>721057</v>
      </c>
      <c r="F268" s="5">
        <v>5046670</v>
      </c>
      <c r="G268" s="5">
        <v>391726000</v>
      </c>
      <c r="H268" s="5">
        <f t="shared" si="17"/>
        <v>6.9989889842273216</v>
      </c>
      <c r="I268" s="5">
        <v>0</v>
      </c>
      <c r="J268" s="5">
        <f t="shared" si="18"/>
        <v>1</v>
      </c>
      <c r="K268" s="5">
        <f t="shared" si="19"/>
        <v>2777337340</v>
      </c>
      <c r="N268" s="19" t="str">
        <v>MIDAS</v>
      </c>
      <c r="O268" s="19" cm="1">
        <f t="array" ref="O268">MAX(_xlfn._xlws.FILTER($D$472:$D$941,$B$472:$B$941=N268))-MAX(_xlfn._xlws.FILTER($D$2:$D$471,$B$2:$B$471=N268))</f>
        <v>9.9999999999998979E-3</v>
      </c>
      <c r="P268" s="19" cm="1">
        <f t="array" ref="P268">MAX(_xlfn._xlws.FILTER($D$942:$D$1411,$B$942:$B$1411=N268))-MAX(_xlfn._xlws.FILTER($D$472:$D$941,$B$472:$B$941=N268))</f>
        <v>0</v>
      </c>
      <c r="Q268" s="5" t="str">
        <f t="shared" si="20"/>
        <v>obserwuj</v>
      </c>
      <c r="U268" t="str">
        <v>ORANGEPL</v>
      </c>
    </row>
    <row r="269" spans="1:21" x14ac:dyDescent="0.25">
      <c r="A269" s="4">
        <v>42025</v>
      </c>
      <c r="B269" s="5" t="s">
        <v>541</v>
      </c>
      <c r="C269" s="5" t="s">
        <v>542</v>
      </c>
      <c r="D269" s="5">
        <v>1.5</v>
      </c>
      <c r="E269" s="5">
        <v>9343</v>
      </c>
      <c r="F269" s="5">
        <v>13970</v>
      </c>
      <c r="G269" s="5">
        <v>3254000</v>
      </c>
      <c r="H269" s="5">
        <f t="shared" si="17"/>
        <v>1.4952370758856899</v>
      </c>
      <c r="I269" s="5">
        <v>0</v>
      </c>
      <c r="J269" s="5">
        <f t="shared" si="18"/>
        <v>1</v>
      </c>
      <c r="K269" s="5">
        <f t="shared" si="19"/>
        <v>4881000</v>
      </c>
      <c r="N269" s="19" t="str">
        <v>MILKILAND</v>
      </c>
      <c r="O269" s="19" cm="1">
        <f t="array" ref="O269">MAX(_xlfn._xlws.FILTER($D$472:$D$941,$B$472:$B$941=N269))-MAX(_xlfn._xlws.FILTER($D$2:$D$471,$B$2:$B$471=N269))</f>
        <v>4.0000000000000036E-2</v>
      </c>
      <c r="P269" s="19" cm="1">
        <f t="array" ref="P269">MAX(_xlfn._xlws.FILTER($D$942:$D$1411,$B$942:$B$1411=N269))-MAX(_xlfn._xlws.FILTER($D$472:$D$941,$B$472:$B$941=N269))</f>
        <v>0.43999999999999995</v>
      </c>
      <c r="Q269" s="5" t="str">
        <f t="shared" si="20"/>
        <v>kup</v>
      </c>
      <c r="U269" t="str">
        <v>ORBIS</v>
      </c>
    </row>
    <row r="270" spans="1:21" x14ac:dyDescent="0.25">
      <c r="A270" s="4">
        <v>42025</v>
      </c>
      <c r="B270" s="5" t="s">
        <v>543</v>
      </c>
      <c r="C270" s="5" t="s">
        <v>544</v>
      </c>
      <c r="D270" s="5">
        <v>1.34</v>
      </c>
      <c r="E270" s="5">
        <v>68803</v>
      </c>
      <c r="F270" s="5">
        <v>91760</v>
      </c>
      <c r="G270" s="5">
        <v>50027000</v>
      </c>
      <c r="H270" s="5">
        <f t="shared" si="17"/>
        <v>1.3336627763324274</v>
      </c>
      <c r="I270" s="5">
        <v>0</v>
      </c>
      <c r="J270" s="5">
        <f t="shared" si="18"/>
        <v>1</v>
      </c>
      <c r="K270" s="5">
        <f t="shared" si="19"/>
        <v>67036180.000000007</v>
      </c>
      <c r="N270" s="19" t="str">
        <v>MILLENNIUM</v>
      </c>
      <c r="O270" s="19" cm="1">
        <f t="array" ref="O270">MAX(_xlfn._xlws.FILTER($D$472:$D$941,$B$472:$B$941=N270))-MAX(_xlfn._xlws.FILTER($D$2:$D$471,$B$2:$B$471=N270))</f>
        <v>0.14000000000000057</v>
      </c>
      <c r="P270" s="19" cm="1">
        <f t="array" ref="P270">MAX(_xlfn._xlws.FILTER($D$942:$D$1411,$B$942:$B$1411=N270))-MAX(_xlfn._xlws.FILTER($D$472:$D$941,$B$472:$B$941=N270))</f>
        <v>0.26999999999999957</v>
      </c>
      <c r="Q270" s="5" t="str">
        <f t="shared" si="20"/>
        <v>kup</v>
      </c>
      <c r="U270" t="str">
        <v>ORZBIALY</v>
      </c>
    </row>
    <row r="271" spans="1:21" x14ac:dyDescent="0.25">
      <c r="A271" s="4">
        <v>42025</v>
      </c>
      <c r="B271" s="5" t="s">
        <v>545</v>
      </c>
      <c r="C271" s="5" t="s">
        <v>546</v>
      </c>
      <c r="D271" s="5">
        <v>0.16</v>
      </c>
      <c r="E271" s="5">
        <v>332230</v>
      </c>
      <c r="F271" s="5">
        <v>53160</v>
      </c>
      <c r="G271" s="5">
        <v>0</v>
      </c>
      <c r="H271" s="5">
        <f t="shared" si="17"/>
        <v>0.16000963188152786</v>
      </c>
      <c r="I271" s="5">
        <v>0</v>
      </c>
      <c r="J271" s="5">
        <f t="shared" si="18"/>
        <v>1</v>
      </c>
      <c r="K271" s="5">
        <f t="shared" si="19"/>
        <v>0</v>
      </c>
      <c r="N271" s="19" t="str">
        <v>MIRACULUM</v>
      </c>
      <c r="O271" s="19" cm="1">
        <f t="array" ref="O271">MAX(_xlfn._xlws.FILTER($D$472:$D$941,$B$472:$B$941=N271))-MAX(_xlfn._xlws.FILTER($D$2:$D$471,$B$2:$B$471=N271))</f>
        <v>4.0000000000000036E-2</v>
      </c>
      <c r="P271" s="19" cm="1">
        <f t="array" ref="P271">MAX(_xlfn._xlws.FILTER($D$942:$D$1411,$B$942:$B$1411=N271))-MAX(_xlfn._xlws.FILTER($D$472:$D$941,$B$472:$B$941=N271))</f>
        <v>-4.0000000000000036E-2</v>
      </c>
      <c r="Q271" s="5" t="str">
        <f t="shared" si="20"/>
        <v>obserwuj</v>
      </c>
      <c r="U271" t="str">
        <v>OTLOG</v>
      </c>
    </row>
    <row r="272" spans="1:21" x14ac:dyDescent="0.25">
      <c r="A272" s="4">
        <v>42025</v>
      </c>
      <c r="B272" s="5" t="s">
        <v>547</v>
      </c>
      <c r="C272" s="5" t="s">
        <v>548</v>
      </c>
      <c r="D272" s="5">
        <v>33.799999999999997</v>
      </c>
      <c r="E272" s="5">
        <v>146</v>
      </c>
      <c r="F272" s="5">
        <v>4930</v>
      </c>
      <c r="G272" s="5">
        <v>3773000</v>
      </c>
      <c r="H272" s="5">
        <f t="shared" si="17"/>
        <v>33.767123287671232</v>
      </c>
      <c r="I272" s="5">
        <v>0</v>
      </c>
      <c r="J272" s="5">
        <f t="shared" si="18"/>
        <v>1</v>
      </c>
      <c r="K272" s="5">
        <f t="shared" si="19"/>
        <v>127527399.99999999</v>
      </c>
      <c r="N272" s="19" t="str">
        <v>MIRBUD</v>
      </c>
      <c r="O272" s="19" cm="1">
        <f t="array" ref="O272">MAX(_xlfn._xlws.FILTER($D$472:$D$941,$B$472:$B$941=N272))-MAX(_xlfn._xlws.FILTER($D$2:$D$471,$B$2:$B$471=N272))</f>
        <v>0</v>
      </c>
      <c r="P272" s="19" cm="1">
        <f t="array" ref="P272">MAX(_xlfn._xlws.FILTER($D$942:$D$1411,$B$942:$B$1411=N272))-MAX(_xlfn._xlws.FILTER($D$472:$D$941,$B$472:$B$941=N272))</f>
        <v>-3.0000000000000027E-2</v>
      </c>
      <c r="Q272" s="5" t="str">
        <f t="shared" si="20"/>
        <v>obserwuj</v>
      </c>
      <c r="U272" t="str">
        <v>OTMUCHOW</v>
      </c>
    </row>
    <row r="273" spans="1:21" x14ac:dyDescent="0.25">
      <c r="A273" s="4">
        <v>42025</v>
      </c>
      <c r="B273" s="5" t="s">
        <v>549</v>
      </c>
      <c r="C273" s="5" t="s">
        <v>550</v>
      </c>
      <c r="D273" s="5">
        <v>1.46</v>
      </c>
      <c r="E273" s="5">
        <v>4440</v>
      </c>
      <c r="F273" s="5">
        <v>6480</v>
      </c>
      <c r="G273" s="5">
        <v>42888000</v>
      </c>
      <c r="H273" s="5">
        <f t="shared" si="17"/>
        <v>1.4594594594594594</v>
      </c>
      <c r="I273" s="5">
        <v>0</v>
      </c>
      <c r="J273" s="5">
        <f t="shared" si="18"/>
        <v>1</v>
      </c>
      <c r="K273" s="5">
        <f t="shared" si="19"/>
        <v>62616480</v>
      </c>
      <c r="N273" s="19" t="str">
        <v>MIT</v>
      </c>
      <c r="O273" s="19" cm="1">
        <f t="array" ref="O273">MAX(_xlfn._xlws.FILTER($D$472:$D$941,$B$472:$B$941=N273))-MAX(_xlfn._xlws.FILTER($D$2:$D$471,$B$2:$B$471=N273))</f>
        <v>0</v>
      </c>
      <c r="P273" s="19" cm="1">
        <f t="array" ref="P273">MAX(_xlfn._xlws.FILTER($D$942:$D$1411,$B$942:$B$1411=N273))-MAX(_xlfn._xlws.FILTER($D$472:$D$941,$B$472:$B$941=N273))</f>
        <v>0</v>
      </c>
      <c r="Q273" s="5" t="str">
        <f t="shared" si="20"/>
        <v>obserwuj</v>
      </c>
      <c r="U273" t="str">
        <v>PAGED</v>
      </c>
    </row>
    <row r="274" spans="1:21" x14ac:dyDescent="0.25">
      <c r="A274" s="4">
        <v>42025</v>
      </c>
      <c r="B274" s="5" t="s">
        <v>551</v>
      </c>
      <c r="C274" s="5" t="s">
        <v>552</v>
      </c>
      <c r="D274" s="5">
        <v>10</v>
      </c>
      <c r="E274" s="5">
        <v>0</v>
      </c>
      <c r="F274" s="5">
        <v>0</v>
      </c>
      <c r="G274" s="5">
        <v>356000</v>
      </c>
      <c r="H274" s="5">
        <f t="shared" si="17"/>
        <v>10</v>
      </c>
      <c r="I274" s="5">
        <v>0</v>
      </c>
      <c r="J274" s="5">
        <f t="shared" si="18"/>
        <v>1</v>
      </c>
      <c r="K274" s="5">
        <f t="shared" si="19"/>
        <v>3560000</v>
      </c>
      <c r="N274" s="19" t="str">
        <v>MLPGROUP</v>
      </c>
      <c r="O274" s="19" cm="1">
        <f t="array" ref="O274">MAX(_xlfn._xlws.FILTER($D$472:$D$941,$B$472:$B$941=N274))-MAX(_xlfn._xlws.FILTER($D$2:$D$471,$B$2:$B$471=N274))</f>
        <v>-0.78999999999999915</v>
      </c>
      <c r="P274" s="19" cm="1">
        <f t="array" ref="P274">MAX(_xlfn._xlws.FILTER($D$942:$D$1411,$B$942:$B$1411=N274))-MAX(_xlfn._xlws.FILTER($D$472:$D$941,$B$472:$B$941=N274))</f>
        <v>0.89000000000000057</v>
      </c>
      <c r="Q274" s="5" t="str">
        <f t="shared" si="20"/>
        <v>obserwuj</v>
      </c>
      <c r="U274" t="str">
        <v>PAMAPOL</v>
      </c>
    </row>
    <row r="275" spans="1:21" x14ac:dyDescent="0.25">
      <c r="A275" s="4">
        <v>42025</v>
      </c>
      <c r="B275" s="5" t="s">
        <v>553</v>
      </c>
      <c r="C275" s="5" t="s">
        <v>554</v>
      </c>
      <c r="D275" s="5">
        <v>1.46</v>
      </c>
      <c r="E275" s="5">
        <v>0</v>
      </c>
      <c r="F275" s="5">
        <v>0</v>
      </c>
      <c r="G275" s="5">
        <v>4265000</v>
      </c>
      <c r="H275" s="5">
        <f t="shared" si="17"/>
        <v>1.46</v>
      </c>
      <c r="I275" s="5">
        <v>0</v>
      </c>
      <c r="J275" s="5">
        <f t="shared" si="18"/>
        <v>1</v>
      </c>
      <c r="K275" s="5">
        <f t="shared" si="19"/>
        <v>6226900</v>
      </c>
      <c r="N275" s="19" t="str">
        <v>MNI</v>
      </c>
      <c r="O275" s="19" cm="1">
        <f t="array" ref="O275">MAX(_xlfn._xlws.FILTER($D$472:$D$941,$B$472:$B$941=N275))-MAX(_xlfn._xlws.FILTER($D$2:$D$471,$B$2:$B$471=N275))</f>
        <v>-1.0000000000000009E-2</v>
      </c>
      <c r="P275" s="19" cm="1">
        <f t="array" ref="P275">MAX(_xlfn._xlws.FILTER($D$942:$D$1411,$B$942:$B$1411=N275))-MAX(_xlfn._xlws.FILTER($D$472:$D$941,$B$472:$B$941=N275))</f>
        <v>1.0000000000000009E-2</v>
      </c>
      <c r="Q275" s="5" t="str">
        <f t="shared" si="20"/>
        <v>obserwuj</v>
      </c>
      <c r="U275" t="str">
        <v>PANOVA</v>
      </c>
    </row>
    <row r="276" spans="1:21" x14ac:dyDescent="0.25">
      <c r="A276" s="4">
        <v>42025</v>
      </c>
      <c r="B276" s="5" t="s">
        <v>555</v>
      </c>
      <c r="C276" s="5" t="s">
        <v>556</v>
      </c>
      <c r="D276" s="5">
        <v>149.9</v>
      </c>
      <c r="E276" s="5">
        <v>113</v>
      </c>
      <c r="F276" s="5">
        <v>16940</v>
      </c>
      <c r="G276" s="5">
        <v>3703000</v>
      </c>
      <c r="H276" s="5">
        <f t="shared" si="17"/>
        <v>149.91150442477877</v>
      </c>
      <c r="I276" s="5">
        <v>0</v>
      </c>
      <c r="J276" s="5">
        <f t="shared" si="18"/>
        <v>0</v>
      </c>
      <c r="K276" s="5">
        <f t="shared" si="19"/>
        <v>555079700</v>
      </c>
      <c r="N276" s="19" t="str">
        <v>MOBRUK</v>
      </c>
      <c r="O276" s="19" cm="1">
        <f t="array" ref="O276">MAX(_xlfn._xlws.FILTER($D$472:$D$941,$B$472:$B$941=N276))-MAX(_xlfn._xlws.FILTER($D$2:$D$471,$B$2:$B$471=N276))</f>
        <v>0</v>
      </c>
      <c r="P276" s="19" cm="1">
        <f t="array" ref="P276">MAX(_xlfn._xlws.FILTER($D$942:$D$1411,$B$942:$B$1411=N276))-MAX(_xlfn._xlws.FILTER($D$472:$D$941,$B$472:$B$941=N276))</f>
        <v>-0.25</v>
      </c>
      <c r="Q276" s="5" t="str">
        <f t="shared" si="20"/>
        <v>obserwuj</v>
      </c>
      <c r="U276" t="str">
        <v>PATENTUS</v>
      </c>
    </row>
    <row r="277" spans="1:21" x14ac:dyDescent="0.25">
      <c r="A277" s="4">
        <v>42025</v>
      </c>
      <c r="B277" s="5" t="s">
        <v>557</v>
      </c>
      <c r="C277" s="5" t="s">
        <v>558</v>
      </c>
      <c r="D277" s="5">
        <v>12.5</v>
      </c>
      <c r="E277" s="5">
        <v>233865</v>
      </c>
      <c r="F277" s="5">
        <v>2899770</v>
      </c>
      <c r="G277" s="5">
        <v>16905000</v>
      </c>
      <c r="H277" s="5">
        <f t="shared" si="17"/>
        <v>12.399332948495926</v>
      </c>
      <c r="I277" s="5">
        <v>0</v>
      </c>
      <c r="J277" s="5">
        <f t="shared" si="18"/>
        <v>1</v>
      </c>
      <c r="K277" s="5">
        <f t="shared" si="19"/>
        <v>211312500</v>
      </c>
      <c r="N277" s="19" t="str">
        <v>MOJ</v>
      </c>
      <c r="O277" s="19" cm="1">
        <f t="array" ref="O277">MAX(_xlfn._xlws.FILTER($D$472:$D$941,$B$472:$B$941=N277))-MAX(_xlfn._xlws.FILTER($D$2:$D$471,$B$2:$B$471=N277))</f>
        <v>0</v>
      </c>
      <c r="P277" s="19" cm="1">
        <f t="array" ref="P277">MAX(_xlfn._xlws.FILTER($D$942:$D$1411,$B$942:$B$1411=N277))-MAX(_xlfn._xlws.FILTER($D$472:$D$941,$B$472:$B$941=N277))</f>
        <v>-7.0000000000000062E-2</v>
      </c>
      <c r="Q277" s="5" t="str">
        <f t="shared" si="20"/>
        <v>obserwuj</v>
      </c>
      <c r="U277" t="str">
        <v>PBG</v>
      </c>
    </row>
    <row r="278" spans="1:21" x14ac:dyDescent="0.25">
      <c r="A278" s="4">
        <v>42025</v>
      </c>
      <c r="B278" s="5" t="s">
        <v>559</v>
      </c>
      <c r="C278" s="5" t="s">
        <v>560</v>
      </c>
      <c r="D278" s="5">
        <v>10.5</v>
      </c>
      <c r="E278" s="5">
        <v>137</v>
      </c>
      <c r="F278" s="5">
        <v>1380</v>
      </c>
      <c r="G278" s="5">
        <v>1026000</v>
      </c>
      <c r="H278" s="5">
        <f t="shared" si="17"/>
        <v>10.072992700729927</v>
      </c>
      <c r="I278" s="5">
        <v>0</v>
      </c>
      <c r="J278" s="5">
        <f t="shared" si="18"/>
        <v>1</v>
      </c>
      <c r="K278" s="5">
        <f t="shared" si="19"/>
        <v>10773000</v>
      </c>
      <c r="N278" s="19" t="str">
        <v>MOL</v>
      </c>
      <c r="O278" s="19" cm="1">
        <f t="array" ref="O278">MAX(_xlfn._xlws.FILTER($D$472:$D$941,$B$472:$B$941=N278))-MAX(_xlfn._xlws.FILTER($D$2:$D$471,$B$2:$B$471=N278))</f>
        <v>2.5</v>
      </c>
      <c r="P278" s="19" cm="1">
        <f t="array" ref="P278">MAX(_xlfn._xlws.FILTER($D$942:$D$1411,$B$942:$B$1411=N278))-MAX(_xlfn._xlws.FILTER($D$472:$D$941,$B$472:$B$941=N278))</f>
        <v>2.2999999999999829</v>
      </c>
      <c r="Q278" s="5" t="str">
        <f t="shared" si="20"/>
        <v>obserwuj</v>
      </c>
      <c r="U278" t="str">
        <v>PBOANIOLA</v>
      </c>
    </row>
    <row r="279" spans="1:21" x14ac:dyDescent="0.25">
      <c r="A279" s="4">
        <v>42025</v>
      </c>
      <c r="B279" s="5" t="s">
        <v>561</v>
      </c>
      <c r="C279" s="5" t="s">
        <v>562</v>
      </c>
      <c r="D279" s="5">
        <v>6.13</v>
      </c>
      <c r="E279" s="5">
        <v>8681</v>
      </c>
      <c r="F279" s="5">
        <v>53100</v>
      </c>
      <c r="G279" s="5">
        <v>9981000</v>
      </c>
      <c r="H279" s="5">
        <f t="shared" si="17"/>
        <v>6.1168068194908418</v>
      </c>
      <c r="I279" s="5">
        <v>0</v>
      </c>
      <c r="J279" s="5">
        <f t="shared" si="18"/>
        <v>1</v>
      </c>
      <c r="K279" s="5">
        <f t="shared" si="19"/>
        <v>61183530</v>
      </c>
      <c r="N279" s="19" t="str">
        <v>MONNARI</v>
      </c>
      <c r="O279" s="19" cm="1">
        <f t="array" ref="O279">MAX(_xlfn._xlws.FILTER($D$472:$D$941,$B$472:$B$941=N279))-MAX(_xlfn._xlws.FILTER($D$2:$D$471,$B$2:$B$471=N279))</f>
        <v>0.25</v>
      </c>
      <c r="P279" s="19" cm="1">
        <f t="array" ref="P279">MAX(_xlfn._xlws.FILTER($D$942:$D$1411,$B$942:$B$1411=N279))-MAX(_xlfn._xlws.FILTER($D$472:$D$941,$B$472:$B$941=N279))</f>
        <v>0.1899999999999995</v>
      </c>
      <c r="Q279" s="5" t="str">
        <f t="shared" si="20"/>
        <v>obserwuj</v>
      </c>
      <c r="U279" t="str">
        <v>PBSFINANSE</v>
      </c>
    </row>
    <row r="280" spans="1:21" x14ac:dyDescent="0.25">
      <c r="A280" s="4">
        <v>42025</v>
      </c>
      <c r="B280" s="5" t="s">
        <v>563</v>
      </c>
      <c r="C280" s="5" t="s">
        <v>564</v>
      </c>
      <c r="D280" s="5">
        <v>2.16</v>
      </c>
      <c r="E280" s="5">
        <v>339582</v>
      </c>
      <c r="F280" s="5">
        <v>730420</v>
      </c>
      <c r="G280" s="5">
        <v>95095000</v>
      </c>
      <c r="H280" s="5">
        <f t="shared" si="17"/>
        <v>2.1509385067524192</v>
      </c>
      <c r="I280" s="5">
        <v>0</v>
      </c>
      <c r="J280" s="5">
        <f t="shared" si="18"/>
        <v>1</v>
      </c>
      <c r="K280" s="5">
        <f t="shared" si="19"/>
        <v>205405200</v>
      </c>
      <c r="N280" s="19" t="str">
        <v>MOSTALPLC</v>
      </c>
      <c r="O280" s="19" cm="1">
        <f t="array" ref="O280">MAX(_xlfn._xlws.FILTER($D$472:$D$941,$B$472:$B$941=N280))-MAX(_xlfn._xlws.FILTER($D$2:$D$471,$B$2:$B$471=N280))</f>
        <v>0</v>
      </c>
      <c r="P280" s="19" cm="1">
        <f t="array" ref="P280">MAX(_xlfn._xlws.FILTER($D$942:$D$1411,$B$942:$B$1411=N280))-MAX(_xlfn._xlws.FILTER($D$472:$D$941,$B$472:$B$941=N280))</f>
        <v>-0.10999999999999943</v>
      </c>
      <c r="Q280" s="5" t="str">
        <f t="shared" si="20"/>
        <v>obserwuj</v>
      </c>
      <c r="U280" t="str">
        <v>PCCEXOL</v>
      </c>
    </row>
    <row r="281" spans="1:21" x14ac:dyDescent="0.25">
      <c r="A281" s="4">
        <v>42025</v>
      </c>
      <c r="B281" s="5" t="s">
        <v>565</v>
      </c>
      <c r="C281" s="5" t="s">
        <v>566</v>
      </c>
      <c r="D281" s="5">
        <v>1.64</v>
      </c>
      <c r="E281" s="5">
        <v>13933</v>
      </c>
      <c r="F281" s="5">
        <v>22920</v>
      </c>
      <c r="G281" s="5">
        <v>9957000</v>
      </c>
      <c r="H281" s="5">
        <f t="shared" si="17"/>
        <v>1.645015430991172</v>
      </c>
      <c r="I281" s="5">
        <v>0</v>
      </c>
      <c r="J281" s="5">
        <f t="shared" si="18"/>
        <v>1</v>
      </c>
      <c r="K281" s="5">
        <f t="shared" si="19"/>
        <v>16329479.999999998</v>
      </c>
      <c r="N281" s="19" t="str">
        <v>MOSTALWAR</v>
      </c>
      <c r="O281" s="19" cm="1">
        <f t="array" ref="O281">MAX(_xlfn._xlws.FILTER($D$472:$D$941,$B$472:$B$941=N281))-MAX(_xlfn._xlws.FILTER($D$2:$D$471,$B$2:$B$471=N281))</f>
        <v>2.0000000000000462E-2</v>
      </c>
      <c r="P281" s="19" cm="1">
        <f t="array" ref="P281">MAX(_xlfn._xlws.FILTER($D$942:$D$1411,$B$942:$B$1411=N281))-MAX(_xlfn._xlws.FILTER($D$472:$D$941,$B$472:$B$941=N281))</f>
        <v>9.9999999999999645E-2</v>
      </c>
      <c r="Q281" s="5" t="str">
        <f t="shared" si="20"/>
        <v>kup</v>
      </c>
      <c r="U281" t="str">
        <v>PCCINTER</v>
      </c>
    </row>
    <row r="282" spans="1:21" x14ac:dyDescent="0.25">
      <c r="A282" s="4">
        <v>42025</v>
      </c>
      <c r="B282" s="5" t="s">
        <v>567</v>
      </c>
      <c r="C282" s="5" t="s">
        <v>568</v>
      </c>
      <c r="D282" s="5">
        <v>3.05</v>
      </c>
      <c r="E282" s="5">
        <v>723</v>
      </c>
      <c r="F282" s="5">
        <v>2330</v>
      </c>
      <c r="G282" s="5">
        <v>1453000</v>
      </c>
      <c r="H282" s="5">
        <f t="shared" si="17"/>
        <v>3.2226832641770402</v>
      </c>
      <c r="I282" s="5">
        <v>0</v>
      </c>
      <c r="J282" s="5">
        <f t="shared" si="18"/>
        <v>1</v>
      </c>
      <c r="K282" s="5">
        <f t="shared" si="19"/>
        <v>4431650</v>
      </c>
      <c r="N282" s="19" t="str">
        <v>MOSTALZAB</v>
      </c>
      <c r="O282" s="19" cm="1">
        <f t="array" ref="O282">MAX(_xlfn._xlws.FILTER($D$472:$D$941,$B$472:$B$941=N282))-MAX(_xlfn._xlws.FILTER($D$2:$D$471,$B$2:$B$471=N282))</f>
        <v>-1.0000000000000231E-2</v>
      </c>
      <c r="P282" s="19" cm="1">
        <f t="array" ref="P282">MAX(_xlfn._xlws.FILTER($D$942:$D$1411,$B$942:$B$1411=N282))-MAX(_xlfn._xlws.FILTER($D$472:$D$941,$B$472:$B$941=N282))</f>
        <v>6.0000000000000053E-2</v>
      </c>
      <c r="Q282" s="5" t="str">
        <f t="shared" si="20"/>
        <v>obserwuj</v>
      </c>
      <c r="U282" t="str">
        <v>PCCROKITA</v>
      </c>
    </row>
    <row r="283" spans="1:21" x14ac:dyDescent="0.25">
      <c r="A283" s="4">
        <v>42025</v>
      </c>
      <c r="B283" s="5" t="s">
        <v>569</v>
      </c>
      <c r="C283" s="5" t="s">
        <v>570</v>
      </c>
      <c r="D283" s="5">
        <v>17.5</v>
      </c>
      <c r="E283" s="5">
        <v>3671</v>
      </c>
      <c r="F283" s="5">
        <v>63550</v>
      </c>
      <c r="G283" s="5">
        <v>2386000</v>
      </c>
      <c r="H283" s="5">
        <f t="shared" si="17"/>
        <v>17.31135930264233</v>
      </c>
      <c r="I283" s="5">
        <v>0</v>
      </c>
      <c r="J283" s="5">
        <f t="shared" si="18"/>
        <v>1</v>
      </c>
      <c r="K283" s="5">
        <f t="shared" si="19"/>
        <v>41755000</v>
      </c>
      <c r="N283" s="19" t="str">
        <v>MSXRESOUR</v>
      </c>
      <c r="O283" s="19" cm="1">
        <f t="array" ref="O283">MAX(_xlfn._xlws.FILTER($D$472:$D$941,$B$472:$B$941=N283))-MAX(_xlfn._xlws.FILTER($D$2:$D$471,$B$2:$B$471=N283))</f>
        <v>-1.9999999999999796E-2</v>
      </c>
      <c r="P283" s="19" cm="1">
        <f t="array" ref="P283">MAX(_xlfn._xlws.FILTER($D$942:$D$1411,$B$942:$B$1411=N283))-MAX(_xlfn._xlws.FILTER($D$472:$D$941,$B$472:$B$941=N283))</f>
        <v>-1.0000000000000009E-2</v>
      </c>
      <c r="Q283" s="5" t="str">
        <f t="shared" si="20"/>
        <v>obserwuj</v>
      </c>
      <c r="U283" t="str">
        <v>PCGUARD</v>
      </c>
    </row>
    <row r="284" spans="1:21" x14ac:dyDescent="0.25">
      <c r="A284" s="4">
        <v>42025</v>
      </c>
      <c r="B284" s="5" t="s">
        <v>571</v>
      </c>
      <c r="C284" s="5" t="s">
        <v>572</v>
      </c>
      <c r="D284" s="5">
        <v>5.59</v>
      </c>
      <c r="E284" s="5">
        <v>7080</v>
      </c>
      <c r="F284" s="5">
        <v>39600</v>
      </c>
      <c r="G284" s="5">
        <v>257931000</v>
      </c>
      <c r="H284" s="5">
        <f t="shared" si="17"/>
        <v>5.593220338983051</v>
      </c>
      <c r="I284" s="5">
        <v>0</v>
      </c>
      <c r="J284" s="5">
        <f t="shared" si="18"/>
        <v>1</v>
      </c>
      <c r="K284" s="5">
        <f t="shared" si="19"/>
        <v>1441834290</v>
      </c>
      <c r="N284" s="19" t="str">
        <v>MUZA</v>
      </c>
      <c r="O284" s="19" cm="1">
        <f t="array" ref="O284">MAX(_xlfn._xlws.FILTER($D$472:$D$941,$B$472:$B$941=N284))-MAX(_xlfn._xlws.FILTER($D$2:$D$471,$B$2:$B$471=N284))</f>
        <v>0.29000000000000004</v>
      </c>
      <c r="P284" s="19" cm="1">
        <f t="array" ref="P284">MAX(_xlfn._xlws.FILTER($D$942:$D$1411,$B$942:$B$1411=N284))-MAX(_xlfn._xlws.FILTER($D$472:$D$941,$B$472:$B$941=N284))</f>
        <v>0</v>
      </c>
      <c r="Q284" s="5" t="str">
        <f t="shared" si="20"/>
        <v>obserwuj</v>
      </c>
      <c r="U284" t="str">
        <v>PCM</v>
      </c>
    </row>
    <row r="285" spans="1:21" x14ac:dyDescent="0.25">
      <c r="A285" s="4">
        <v>42025</v>
      </c>
      <c r="B285" s="5" t="s">
        <v>573</v>
      </c>
      <c r="C285" s="5" t="s">
        <v>574</v>
      </c>
      <c r="D285" s="5">
        <v>4.92</v>
      </c>
      <c r="E285" s="5">
        <v>882</v>
      </c>
      <c r="F285" s="5">
        <v>4250</v>
      </c>
      <c r="G285" s="5">
        <v>3499000</v>
      </c>
      <c r="H285" s="5">
        <f t="shared" si="17"/>
        <v>4.8185941043083904</v>
      </c>
      <c r="I285" s="5">
        <v>0</v>
      </c>
      <c r="J285" s="5">
        <f t="shared" si="18"/>
        <v>1</v>
      </c>
      <c r="K285" s="5">
        <f t="shared" si="19"/>
        <v>17215080</v>
      </c>
      <c r="N285" s="19" t="str">
        <v>MWTRADE</v>
      </c>
      <c r="O285" s="19" cm="1">
        <f t="array" ref="O285">MAX(_xlfn._xlws.FILTER($D$472:$D$941,$B$472:$B$941=N285))-MAX(_xlfn._xlws.FILTER($D$2:$D$471,$B$2:$B$471=N285))</f>
        <v>-0.39000000000000057</v>
      </c>
      <c r="P285" s="19" cm="1">
        <f t="array" ref="P285">MAX(_xlfn._xlws.FILTER($D$942:$D$1411,$B$942:$B$1411=N285))-MAX(_xlfn._xlws.FILTER($D$472:$D$941,$B$472:$B$941=N285))</f>
        <v>0.49000000000000199</v>
      </c>
      <c r="Q285" s="5" t="str">
        <f t="shared" si="20"/>
        <v>obserwuj</v>
      </c>
      <c r="U285" t="str">
        <v>PEKAES</v>
      </c>
    </row>
    <row r="286" spans="1:21" x14ac:dyDescent="0.25">
      <c r="A286" s="4">
        <v>42025</v>
      </c>
      <c r="B286" s="5" t="s">
        <v>575</v>
      </c>
      <c r="C286" s="5" t="s">
        <v>576</v>
      </c>
      <c r="D286" s="5">
        <v>244.45</v>
      </c>
      <c r="E286" s="5">
        <v>8582</v>
      </c>
      <c r="F286" s="5">
        <v>2093130</v>
      </c>
      <c r="G286" s="5">
        <v>1930000</v>
      </c>
      <c r="H286" s="5">
        <f t="shared" si="17"/>
        <v>243.89769284549055</v>
      </c>
      <c r="I286" s="5">
        <v>0</v>
      </c>
      <c r="J286" s="5">
        <f t="shared" si="18"/>
        <v>1</v>
      </c>
      <c r="K286" s="5">
        <f t="shared" si="19"/>
        <v>471788500</v>
      </c>
      <c r="N286" s="19" t="str">
        <v>NETIA</v>
      </c>
      <c r="O286" s="19" cm="1">
        <f t="array" ref="O286">MAX(_xlfn._xlws.FILTER($D$472:$D$941,$B$472:$B$941=N286))-MAX(_xlfn._xlws.FILTER($D$2:$D$471,$B$2:$B$471=N286))</f>
        <v>0.11000000000000032</v>
      </c>
      <c r="P286" s="19" cm="1">
        <f t="array" ref="P286">MAX(_xlfn._xlws.FILTER($D$942:$D$1411,$B$942:$B$1411=N286))-MAX(_xlfn._xlws.FILTER($D$472:$D$941,$B$472:$B$941=N286))</f>
        <v>0</v>
      </c>
      <c r="Q286" s="5" t="str">
        <f t="shared" si="20"/>
        <v>obserwuj</v>
      </c>
      <c r="U286" t="str">
        <v>PEKAO</v>
      </c>
    </row>
    <row r="287" spans="1:21" x14ac:dyDescent="0.25">
      <c r="A287" s="4">
        <v>42025</v>
      </c>
      <c r="B287" s="5" t="s">
        <v>577</v>
      </c>
      <c r="C287" s="5" t="s">
        <v>578</v>
      </c>
      <c r="D287" s="5">
        <v>23.7</v>
      </c>
      <c r="E287" s="5">
        <v>11400</v>
      </c>
      <c r="F287" s="5">
        <v>270440</v>
      </c>
      <c r="G287" s="5">
        <v>25618000</v>
      </c>
      <c r="H287" s="5">
        <f t="shared" si="17"/>
        <v>23.722807017543861</v>
      </c>
      <c r="I287" s="5">
        <v>0</v>
      </c>
      <c r="J287" s="5">
        <f t="shared" si="18"/>
        <v>1</v>
      </c>
      <c r="K287" s="5">
        <f t="shared" si="19"/>
        <v>607146600</v>
      </c>
      <c r="N287" s="19" t="str">
        <v>NETMEDIA</v>
      </c>
      <c r="O287" s="19" cm="1">
        <f t="array" ref="O287">MAX(_xlfn._xlws.FILTER($D$472:$D$941,$B$472:$B$941=N287))-MAX(_xlfn._xlws.FILTER($D$2:$D$471,$B$2:$B$471=N287))</f>
        <v>-3.0000000000000249E-2</v>
      </c>
      <c r="P287" s="19" cm="1">
        <f t="array" ref="P287">MAX(_xlfn._xlws.FILTER($D$942:$D$1411,$B$942:$B$1411=N287))-MAX(_xlfn._xlws.FILTER($D$472:$D$941,$B$472:$B$941=N287))</f>
        <v>-0.10999999999999943</v>
      </c>
      <c r="Q287" s="5" t="str">
        <f t="shared" si="20"/>
        <v>sprzedaj</v>
      </c>
      <c r="U287" t="str">
        <v>PELION</v>
      </c>
    </row>
    <row r="288" spans="1:21" x14ac:dyDescent="0.25">
      <c r="A288" s="4">
        <v>42025</v>
      </c>
      <c r="B288" s="5" t="s">
        <v>579</v>
      </c>
      <c r="C288" s="5" t="s">
        <v>580</v>
      </c>
      <c r="D288" s="5">
        <v>7.0000000000000007E-2</v>
      </c>
      <c r="E288" s="5">
        <v>25961</v>
      </c>
      <c r="F288" s="5">
        <v>1820</v>
      </c>
      <c r="G288" s="5">
        <v>0</v>
      </c>
      <c r="H288" s="5">
        <f t="shared" si="17"/>
        <v>7.0105157736604903E-2</v>
      </c>
      <c r="I288" s="5">
        <v>0</v>
      </c>
      <c r="J288" s="5">
        <f t="shared" si="18"/>
        <v>0</v>
      </c>
      <c r="K288" s="5">
        <f t="shared" si="19"/>
        <v>0</v>
      </c>
      <c r="N288" s="19" t="str">
        <v>NEUCA</v>
      </c>
      <c r="O288" s="19" cm="1">
        <f t="array" ref="O288">MAX(_xlfn._xlws.FILTER($D$472:$D$941,$B$472:$B$941=N288))-MAX(_xlfn._xlws.FILTER($D$2:$D$471,$B$2:$B$471=N288))</f>
        <v>-0.89999999999997726</v>
      </c>
      <c r="P288" s="19" cm="1">
        <f t="array" ref="P288">MAX(_xlfn._xlws.FILTER($D$942:$D$1411,$B$942:$B$1411=N288))-MAX(_xlfn._xlws.FILTER($D$472:$D$941,$B$472:$B$941=N288))</f>
        <v>-1.5500000000000114</v>
      </c>
      <c r="Q288" s="5" t="str">
        <f t="shared" si="20"/>
        <v>sprzedaj</v>
      </c>
      <c r="U288" t="str">
        <v>PEMUG</v>
      </c>
    </row>
    <row r="289" spans="1:21" x14ac:dyDescent="0.25">
      <c r="A289" s="4">
        <v>42025</v>
      </c>
      <c r="B289" s="5" t="s">
        <v>581</v>
      </c>
      <c r="C289" s="5" t="s">
        <v>582</v>
      </c>
      <c r="D289" s="5">
        <v>4.28</v>
      </c>
      <c r="E289" s="5">
        <v>5696</v>
      </c>
      <c r="F289" s="5">
        <v>25180</v>
      </c>
      <c r="G289" s="5">
        <v>24936000</v>
      </c>
      <c r="H289" s="5">
        <f t="shared" si="17"/>
        <v>4.4206460674157304</v>
      </c>
      <c r="I289" s="5">
        <v>0</v>
      </c>
      <c r="J289" s="5">
        <f t="shared" si="18"/>
        <v>1</v>
      </c>
      <c r="K289" s="5">
        <f t="shared" si="19"/>
        <v>106726080</v>
      </c>
      <c r="N289" s="19" t="str">
        <v>NEWAG</v>
      </c>
      <c r="O289" s="19" cm="1">
        <f t="array" ref="O289">MAX(_xlfn._xlws.FILTER($D$472:$D$941,$B$472:$B$941=N289))-MAX(_xlfn._xlws.FILTER($D$2:$D$471,$B$2:$B$471=N289))</f>
        <v>0</v>
      </c>
      <c r="P289" s="19" cm="1">
        <f t="array" ref="P289">MAX(_xlfn._xlws.FILTER($D$942:$D$1411,$B$942:$B$1411=N289))-MAX(_xlfn._xlws.FILTER($D$472:$D$941,$B$472:$B$941=N289))</f>
        <v>0.55000000000000071</v>
      </c>
      <c r="Q289" s="5" t="str">
        <f t="shared" si="20"/>
        <v>obserwuj</v>
      </c>
      <c r="U289" t="str">
        <v>PEP</v>
      </c>
    </row>
    <row r="290" spans="1:21" x14ac:dyDescent="0.25">
      <c r="A290" s="4">
        <v>42025</v>
      </c>
      <c r="B290" s="5" t="s">
        <v>583</v>
      </c>
      <c r="C290" s="5" t="s">
        <v>584</v>
      </c>
      <c r="D290" s="5">
        <v>1.2</v>
      </c>
      <c r="E290" s="5">
        <v>165</v>
      </c>
      <c r="F290" s="5">
        <v>200</v>
      </c>
      <c r="G290" s="5">
        <v>4052000</v>
      </c>
      <c r="H290" s="5">
        <f t="shared" si="17"/>
        <v>1.2121212121212122</v>
      </c>
      <c r="I290" s="5">
        <v>0</v>
      </c>
      <c r="J290" s="5">
        <f t="shared" si="18"/>
        <v>1</v>
      </c>
      <c r="K290" s="5">
        <f t="shared" si="19"/>
        <v>4862400</v>
      </c>
      <c r="N290" s="19" t="str">
        <v>NEWWORLDR</v>
      </c>
      <c r="O290" s="19" cm="1">
        <f t="array" ref="O290">MAX(_xlfn._xlws.FILTER($D$472:$D$941,$B$472:$B$941=N290))-MAX(_xlfn._xlws.FILTER($D$2:$D$471,$B$2:$B$471=N290))</f>
        <v>0</v>
      </c>
      <c r="P290" s="19" cm="1">
        <f t="array" ref="P290">MAX(_xlfn._xlws.FILTER($D$942:$D$1411,$B$942:$B$1411=N290))-MAX(_xlfn._xlws.FILTER($D$472:$D$941,$B$472:$B$941=N290))</f>
        <v>0</v>
      </c>
      <c r="Q290" s="5" t="str">
        <f t="shared" si="20"/>
        <v>obserwuj</v>
      </c>
      <c r="U290" t="str">
        <v>PEPEES</v>
      </c>
    </row>
    <row r="291" spans="1:21" x14ac:dyDescent="0.25">
      <c r="A291" s="4">
        <v>42025</v>
      </c>
      <c r="B291" s="5" t="s">
        <v>585</v>
      </c>
      <c r="C291" s="5" t="s">
        <v>586</v>
      </c>
      <c r="D291" s="5">
        <v>3.87</v>
      </c>
      <c r="E291" s="5">
        <v>20</v>
      </c>
      <c r="F291" s="5">
        <v>80</v>
      </c>
      <c r="G291" s="5">
        <v>1500000</v>
      </c>
      <c r="H291" s="5">
        <f t="shared" si="17"/>
        <v>4</v>
      </c>
      <c r="I291" s="5">
        <v>0</v>
      </c>
      <c r="J291" s="5">
        <f t="shared" si="18"/>
        <v>1</v>
      </c>
      <c r="K291" s="5">
        <f t="shared" si="19"/>
        <v>5805000</v>
      </c>
      <c r="N291" s="19" t="str">
        <v>NFIEMF</v>
      </c>
      <c r="O291" s="19" cm="1">
        <f t="array" ref="O291">MAX(_xlfn._xlws.FILTER($D$472:$D$941,$B$472:$B$941=N291))-MAX(_xlfn._xlws.FILTER($D$2:$D$471,$B$2:$B$471=N291))</f>
        <v>0.12000000000000011</v>
      </c>
      <c r="P291" s="19" cm="1">
        <f t="array" ref="P291">MAX(_xlfn._xlws.FILTER($D$942:$D$1411,$B$942:$B$1411=N291))-MAX(_xlfn._xlws.FILTER($D$472:$D$941,$B$472:$B$941=N291))</f>
        <v>0</v>
      </c>
      <c r="Q291" s="5" t="str">
        <f t="shared" si="20"/>
        <v>obserwuj</v>
      </c>
      <c r="U291" t="str">
        <v>PETROLINV</v>
      </c>
    </row>
    <row r="292" spans="1:21" x14ac:dyDescent="0.25">
      <c r="A292" s="4">
        <v>42025</v>
      </c>
      <c r="B292" s="5" t="s">
        <v>587</v>
      </c>
      <c r="C292" s="5" t="s">
        <v>588</v>
      </c>
      <c r="D292" s="5">
        <v>49.2</v>
      </c>
      <c r="E292" s="5">
        <v>120</v>
      </c>
      <c r="F292" s="5">
        <v>5890</v>
      </c>
      <c r="G292" s="5">
        <v>297000</v>
      </c>
      <c r="H292" s="5">
        <f t="shared" si="17"/>
        <v>49.083333333333336</v>
      </c>
      <c r="I292" s="5">
        <v>0</v>
      </c>
      <c r="J292" s="5">
        <f t="shared" si="18"/>
        <v>1</v>
      </c>
      <c r="K292" s="5">
        <f t="shared" si="19"/>
        <v>14612400</v>
      </c>
      <c r="N292" s="19" t="str">
        <v>NOKAUT</v>
      </c>
      <c r="O292" s="19" cm="1">
        <f t="array" ref="O292">MAX(_xlfn._xlws.FILTER($D$472:$D$941,$B$472:$B$941=N292))-MAX(_xlfn._xlws.FILTER($D$2:$D$471,$B$2:$B$471=N292))</f>
        <v>5.0000000000000044E-2</v>
      </c>
      <c r="P292" s="19" cm="1">
        <f t="array" ref="P292">MAX(_xlfn._xlws.FILTER($D$942:$D$1411,$B$942:$B$1411=N292))-MAX(_xlfn._xlws.FILTER($D$472:$D$941,$B$472:$B$941=N292))</f>
        <v>3.0000000000000027E-2</v>
      </c>
      <c r="Q292" s="5" t="str">
        <f t="shared" si="20"/>
        <v>obserwuj</v>
      </c>
      <c r="U292" t="str">
        <v>PGE</v>
      </c>
    </row>
    <row r="293" spans="1:21" x14ac:dyDescent="0.25">
      <c r="A293" s="4">
        <v>42025</v>
      </c>
      <c r="B293" s="5" t="s">
        <v>589</v>
      </c>
      <c r="C293" s="5" t="s">
        <v>590</v>
      </c>
      <c r="D293" s="5">
        <v>1.1499999999999999</v>
      </c>
      <c r="E293" s="5">
        <v>8538</v>
      </c>
      <c r="F293" s="5">
        <v>9790</v>
      </c>
      <c r="G293" s="5">
        <v>36087000</v>
      </c>
      <c r="H293" s="5">
        <f t="shared" si="17"/>
        <v>1.1466385570391193</v>
      </c>
      <c r="I293" s="5">
        <v>0</v>
      </c>
      <c r="J293" s="5">
        <f t="shared" si="18"/>
        <v>1</v>
      </c>
      <c r="K293" s="5">
        <f t="shared" si="19"/>
        <v>41500050</v>
      </c>
      <c r="N293" s="19" t="str">
        <v>NORTCOAST</v>
      </c>
      <c r="O293" s="19" cm="1">
        <f t="array" ref="O293">MAX(_xlfn._xlws.FILTER($D$472:$D$941,$B$472:$B$941=N293))-MAX(_xlfn._xlws.FILTER($D$2:$D$471,$B$2:$B$471=N293))</f>
        <v>-4.0000000000000036E-2</v>
      </c>
      <c r="P293" s="19" cm="1">
        <f t="array" ref="P293">MAX(_xlfn._xlws.FILTER($D$942:$D$1411,$B$942:$B$1411=N293))-MAX(_xlfn._xlws.FILTER($D$472:$D$941,$B$472:$B$941=N293))</f>
        <v>-3.0000000000000249E-2</v>
      </c>
      <c r="Q293" s="5" t="str">
        <f t="shared" si="20"/>
        <v>obserwuj</v>
      </c>
      <c r="U293" t="str">
        <v>PGNIG</v>
      </c>
    </row>
    <row r="294" spans="1:21" x14ac:dyDescent="0.25">
      <c r="A294" s="4">
        <v>42025</v>
      </c>
      <c r="B294" s="5" t="s">
        <v>591</v>
      </c>
      <c r="C294" s="5" t="s">
        <v>592</v>
      </c>
      <c r="D294" s="5">
        <v>2.1</v>
      </c>
      <c r="E294" s="5">
        <v>46</v>
      </c>
      <c r="F294" s="5">
        <v>100</v>
      </c>
      <c r="G294" s="5">
        <v>4803000</v>
      </c>
      <c r="H294" s="5">
        <f t="shared" si="17"/>
        <v>2.1739130434782608</v>
      </c>
      <c r="I294" s="5">
        <v>0</v>
      </c>
      <c r="J294" s="5">
        <f t="shared" si="18"/>
        <v>1</v>
      </c>
      <c r="K294" s="5">
        <f t="shared" si="19"/>
        <v>10086300</v>
      </c>
      <c r="N294" s="19" t="str">
        <v>NOVITA</v>
      </c>
      <c r="O294" s="19" cm="1">
        <f t="array" ref="O294">MAX(_xlfn._xlws.FILTER($D$472:$D$941,$B$472:$B$941=N294))-MAX(_xlfn._xlws.FILTER($D$2:$D$471,$B$2:$B$471=N294))</f>
        <v>0.29999999999999716</v>
      </c>
      <c r="P294" s="19" cm="1">
        <f t="array" ref="P294">MAX(_xlfn._xlws.FILTER($D$942:$D$1411,$B$942:$B$1411=N294))-MAX(_xlfn._xlws.FILTER($D$472:$D$941,$B$472:$B$941=N294))</f>
        <v>0.79999999999999716</v>
      </c>
      <c r="Q294" s="5" t="str">
        <f t="shared" si="20"/>
        <v>kup</v>
      </c>
      <c r="U294" t="str">
        <v>PGODLEW</v>
      </c>
    </row>
    <row r="295" spans="1:21" x14ac:dyDescent="0.25">
      <c r="A295" s="4">
        <v>42025</v>
      </c>
      <c r="B295" s="5" t="s">
        <v>593</v>
      </c>
      <c r="C295" s="5" t="s">
        <v>594</v>
      </c>
      <c r="D295" s="5">
        <v>2.0699999999999998</v>
      </c>
      <c r="E295" s="5">
        <v>0</v>
      </c>
      <c r="F295" s="5">
        <v>0</v>
      </c>
      <c r="G295" s="5">
        <v>8487000</v>
      </c>
      <c r="H295" s="5">
        <f t="shared" si="17"/>
        <v>2.0699999999999998</v>
      </c>
      <c r="I295" s="5">
        <v>0</v>
      </c>
      <c r="J295" s="5">
        <f t="shared" si="18"/>
        <v>1</v>
      </c>
      <c r="K295" s="5">
        <f t="shared" si="19"/>
        <v>17568090</v>
      </c>
      <c r="N295" s="19" t="str">
        <v>NOWAGALA</v>
      </c>
      <c r="O295" s="19" cm="1">
        <f t="array" ref="O295">MAX(_xlfn._xlws.FILTER($D$472:$D$941,$B$472:$B$941=N295))-MAX(_xlfn._xlws.FILTER($D$2:$D$471,$B$2:$B$471=N295))</f>
        <v>-1.0000000000000009E-2</v>
      </c>
      <c r="P295" s="19" cm="1">
        <f t="array" ref="P295">MAX(_xlfn._xlws.FILTER($D$942:$D$1411,$B$942:$B$1411=N295))-MAX(_xlfn._xlws.FILTER($D$472:$D$941,$B$472:$B$941=N295))</f>
        <v>1.0000000000000009E-2</v>
      </c>
      <c r="Q295" s="5" t="str">
        <f t="shared" si="20"/>
        <v>obserwuj</v>
      </c>
      <c r="U295" t="str">
        <v>PHN</v>
      </c>
    </row>
    <row r="296" spans="1:21" x14ac:dyDescent="0.25">
      <c r="A296" s="4">
        <v>42025</v>
      </c>
      <c r="B296" s="5" t="s">
        <v>595</v>
      </c>
      <c r="C296" s="5" t="s">
        <v>596</v>
      </c>
      <c r="D296" s="5">
        <v>7.05</v>
      </c>
      <c r="E296" s="5">
        <v>0</v>
      </c>
      <c r="F296" s="5">
        <v>0</v>
      </c>
      <c r="G296" s="5">
        <v>247000</v>
      </c>
      <c r="H296" s="5">
        <f t="shared" si="17"/>
        <v>7.05</v>
      </c>
      <c r="I296" s="5">
        <v>0</v>
      </c>
      <c r="J296" s="5">
        <f t="shared" si="18"/>
        <v>0</v>
      </c>
      <c r="K296" s="5">
        <f t="shared" si="19"/>
        <v>1741350</v>
      </c>
      <c r="N296" s="19" t="str">
        <v>NTTSYSTEM</v>
      </c>
      <c r="O296" s="19" cm="1">
        <f t="array" ref="O296">MAX(_xlfn._xlws.FILTER($D$472:$D$941,$B$472:$B$941=N296))-MAX(_xlfn._xlws.FILTER($D$2:$D$471,$B$2:$B$471=N296))</f>
        <v>-5.0000000000000266E-2</v>
      </c>
      <c r="P296" s="19" cm="1">
        <f t="array" ref="P296">MAX(_xlfn._xlws.FILTER($D$942:$D$1411,$B$942:$B$1411=N296))-MAX(_xlfn._xlws.FILTER($D$472:$D$941,$B$472:$B$941=N296))</f>
        <v>-2.9999999999999805E-2</v>
      </c>
      <c r="Q296" s="5" t="str">
        <f t="shared" si="20"/>
        <v>obserwuj</v>
      </c>
      <c r="U296" t="str">
        <v>PKNORLEN</v>
      </c>
    </row>
    <row r="297" spans="1:21" x14ac:dyDescent="0.25">
      <c r="A297" s="4">
        <v>42025</v>
      </c>
      <c r="B297" s="5" t="s">
        <v>597</v>
      </c>
      <c r="C297" s="5" t="s">
        <v>598</v>
      </c>
      <c r="D297" s="5">
        <v>0.11</v>
      </c>
      <c r="E297" s="5">
        <v>0</v>
      </c>
      <c r="F297" s="5">
        <v>0</v>
      </c>
      <c r="G297" s="5">
        <v>0</v>
      </c>
      <c r="H297" s="5">
        <f t="shared" si="17"/>
        <v>0.11</v>
      </c>
      <c r="I297" s="5">
        <v>0</v>
      </c>
      <c r="J297" s="5">
        <f t="shared" si="18"/>
        <v>1</v>
      </c>
      <c r="K297" s="5">
        <f t="shared" si="19"/>
        <v>0</v>
      </c>
      <c r="N297" s="19" t="str">
        <v>ODLEWNIE</v>
      </c>
      <c r="O297" s="19" cm="1">
        <f t="array" ref="O297">MAX(_xlfn._xlws.FILTER($D$472:$D$941,$B$472:$B$941=N297))-MAX(_xlfn._xlws.FILTER($D$2:$D$471,$B$2:$B$471=N297))</f>
        <v>0</v>
      </c>
      <c r="P297" s="19" cm="1">
        <f t="array" ref="P297">MAX(_xlfn._xlws.FILTER($D$942:$D$1411,$B$942:$B$1411=N297))-MAX(_xlfn._xlws.FILTER($D$472:$D$941,$B$472:$B$941=N297))</f>
        <v>1.0000000000000231E-2</v>
      </c>
      <c r="Q297" s="5" t="str">
        <f t="shared" si="20"/>
        <v>obserwuj</v>
      </c>
      <c r="U297" t="str">
        <v>PKOBP</v>
      </c>
    </row>
    <row r="298" spans="1:21" x14ac:dyDescent="0.25">
      <c r="A298" s="4">
        <v>42025</v>
      </c>
      <c r="B298" s="5" t="s">
        <v>599</v>
      </c>
      <c r="C298" s="5" t="s">
        <v>600</v>
      </c>
      <c r="D298" s="5">
        <v>2.8</v>
      </c>
      <c r="E298" s="5">
        <v>42898</v>
      </c>
      <c r="F298" s="5">
        <v>122320</v>
      </c>
      <c r="G298" s="5">
        <v>24856000</v>
      </c>
      <c r="H298" s="5">
        <f t="shared" si="17"/>
        <v>2.8514149843815564</v>
      </c>
      <c r="I298" s="5">
        <v>0</v>
      </c>
      <c r="J298" s="5">
        <f t="shared" si="18"/>
        <v>1</v>
      </c>
      <c r="K298" s="5">
        <f t="shared" si="19"/>
        <v>69596800</v>
      </c>
      <c r="N298" s="19" t="str">
        <v>OLYMPIC</v>
      </c>
      <c r="O298" s="19" cm="1">
        <f t="array" ref="O298">MAX(_xlfn._xlws.FILTER($D$472:$D$941,$B$472:$B$941=N298))-MAX(_xlfn._xlws.FILTER($D$2:$D$471,$B$2:$B$471=N298))</f>
        <v>0</v>
      </c>
      <c r="P298" s="19" cm="1">
        <f t="array" ref="P298">MAX(_xlfn._xlws.FILTER($D$942:$D$1411,$B$942:$B$1411=N298))-MAX(_xlfn._xlws.FILTER($D$472:$D$941,$B$472:$B$941=N298))</f>
        <v>0</v>
      </c>
      <c r="Q298" s="5" t="str">
        <f t="shared" si="20"/>
        <v>obserwuj</v>
      </c>
      <c r="U298" t="str">
        <v>PKPCARGO</v>
      </c>
    </row>
    <row r="299" spans="1:21" x14ac:dyDescent="0.25">
      <c r="A299" s="4">
        <v>42025</v>
      </c>
      <c r="B299" s="5" t="s">
        <v>601</v>
      </c>
      <c r="C299" s="5" t="s">
        <v>602</v>
      </c>
      <c r="D299" s="5">
        <v>10</v>
      </c>
      <c r="E299" s="5">
        <v>883</v>
      </c>
      <c r="F299" s="5">
        <v>8770</v>
      </c>
      <c r="G299" s="5">
        <v>6624000</v>
      </c>
      <c r="H299" s="5">
        <f t="shared" si="17"/>
        <v>9.9320498301245745</v>
      </c>
      <c r="I299" s="5">
        <v>0</v>
      </c>
      <c r="J299" s="5">
        <f t="shared" si="18"/>
        <v>1</v>
      </c>
      <c r="K299" s="5">
        <f t="shared" si="19"/>
        <v>66240000</v>
      </c>
      <c r="N299" s="19" t="str">
        <v>ONE2ONE</v>
      </c>
      <c r="O299" s="19" cm="1">
        <f t="array" ref="O299">MAX(_xlfn._xlws.FILTER($D$472:$D$941,$B$472:$B$941=N299))-MAX(_xlfn._xlws.FILTER($D$2:$D$471,$B$2:$B$471=N299))</f>
        <v>0</v>
      </c>
      <c r="P299" s="19" cm="1">
        <f t="array" ref="P299">MAX(_xlfn._xlws.FILTER($D$942:$D$1411,$B$942:$B$1411=N299))-MAX(_xlfn._xlws.FILTER($D$472:$D$941,$B$472:$B$941=N299))</f>
        <v>0</v>
      </c>
      <c r="Q299" s="5" t="str">
        <f t="shared" si="20"/>
        <v>obserwuj</v>
      </c>
      <c r="U299" t="str">
        <v>PLASTBOX</v>
      </c>
    </row>
    <row r="300" spans="1:21" x14ac:dyDescent="0.25">
      <c r="A300" s="4">
        <v>42025</v>
      </c>
      <c r="B300" s="5" t="s">
        <v>603</v>
      </c>
      <c r="C300" s="5" t="s">
        <v>604</v>
      </c>
      <c r="D300" s="5">
        <v>5.1100000000000003</v>
      </c>
      <c r="E300" s="5">
        <v>1535</v>
      </c>
      <c r="F300" s="5">
        <v>7840</v>
      </c>
      <c r="G300" s="5">
        <v>1399000</v>
      </c>
      <c r="H300" s="5">
        <f t="shared" si="17"/>
        <v>5.107491856677524</v>
      </c>
      <c r="I300" s="5">
        <v>0</v>
      </c>
      <c r="J300" s="5">
        <f t="shared" si="18"/>
        <v>1</v>
      </c>
      <c r="K300" s="5">
        <f t="shared" si="19"/>
        <v>7148890</v>
      </c>
      <c r="N300" s="19" t="str">
        <v>OPENFIN</v>
      </c>
      <c r="O300" s="19" cm="1">
        <f t="array" ref="O300">MAX(_xlfn._xlws.FILTER($D$472:$D$941,$B$472:$B$941=N300))-MAX(_xlfn._xlws.FILTER($D$2:$D$471,$B$2:$B$471=N300))</f>
        <v>0.10000000000000009</v>
      </c>
      <c r="P300" s="19" cm="1">
        <f t="array" ref="P300">MAX(_xlfn._xlws.FILTER($D$942:$D$1411,$B$942:$B$1411=N300))-MAX(_xlfn._xlws.FILTER($D$472:$D$941,$B$472:$B$941=N300))</f>
        <v>0</v>
      </c>
      <c r="Q300" s="5" t="str">
        <f t="shared" si="20"/>
        <v>obserwuj</v>
      </c>
      <c r="U300" t="str">
        <v>POINTGROUP</v>
      </c>
    </row>
    <row r="301" spans="1:21" x14ac:dyDescent="0.25">
      <c r="A301" s="4">
        <v>42025</v>
      </c>
      <c r="B301" s="5" t="s">
        <v>605</v>
      </c>
      <c r="C301" s="5" t="s">
        <v>606</v>
      </c>
      <c r="D301" s="5">
        <v>7.78</v>
      </c>
      <c r="E301" s="5">
        <v>2730298</v>
      </c>
      <c r="F301" s="5">
        <v>21095360</v>
      </c>
      <c r="G301" s="5">
        <v>647357000</v>
      </c>
      <c r="H301" s="5">
        <f t="shared" si="17"/>
        <v>7.7263947012377407</v>
      </c>
      <c r="I301" s="5">
        <v>0</v>
      </c>
      <c r="J301" s="5">
        <f t="shared" si="18"/>
        <v>1</v>
      </c>
      <c r="K301" s="5">
        <f t="shared" si="19"/>
        <v>5036437460</v>
      </c>
      <c r="N301" s="19" t="str">
        <v>OPONEO.PL</v>
      </c>
      <c r="O301" s="19" cm="1">
        <f t="array" ref="O301">MAX(_xlfn._xlws.FILTER($D$472:$D$941,$B$472:$B$941=N301))-MAX(_xlfn._xlws.FILTER($D$2:$D$471,$B$2:$B$471=N301))</f>
        <v>-1.9999999999999574E-2</v>
      </c>
      <c r="P301" s="19" cm="1">
        <f t="array" ref="P301">MAX(_xlfn._xlws.FILTER($D$942:$D$1411,$B$942:$B$1411=N301))-MAX(_xlfn._xlws.FILTER($D$472:$D$941,$B$472:$B$941=N301))</f>
        <v>9.9999999999997868E-3</v>
      </c>
      <c r="Q301" s="5" t="str">
        <f t="shared" si="20"/>
        <v>obserwuj</v>
      </c>
      <c r="U301" t="str">
        <v>POLCOLORIT</v>
      </c>
    </row>
    <row r="302" spans="1:21" x14ac:dyDescent="0.25">
      <c r="A302" s="4">
        <v>42025</v>
      </c>
      <c r="B302" s="5" t="s">
        <v>607</v>
      </c>
      <c r="C302" s="5" t="s">
        <v>608</v>
      </c>
      <c r="D302" s="5">
        <v>41</v>
      </c>
      <c r="E302" s="5">
        <v>50325</v>
      </c>
      <c r="F302" s="5">
        <v>2076330</v>
      </c>
      <c r="G302" s="5">
        <v>21800000</v>
      </c>
      <c r="H302" s="5">
        <f t="shared" si="17"/>
        <v>41.258420268256337</v>
      </c>
      <c r="I302" s="5">
        <v>0</v>
      </c>
      <c r="J302" s="5">
        <f t="shared" si="18"/>
        <v>1</v>
      </c>
      <c r="K302" s="5">
        <f t="shared" si="19"/>
        <v>893800000</v>
      </c>
      <c r="N302" s="19" t="str">
        <v>OPTEAM</v>
      </c>
      <c r="O302" s="19" cm="1">
        <f t="array" ref="O302">MAX(_xlfn._xlws.FILTER($D$472:$D$941,$B$472:$B$941=N302))-MAX(_xlfn._xlws.FILTER($D$2:$D$471,$B$2:$B$471=N302))</f>
        <v>0.1899999999999995</v>
      </c>
      <c r="P302" s="19" cm="1">
        <f t="array" ref="P302">MAX(_xlfn._xlws.FILTER($D$942:$D$1411,$B$942:$B$1411=N302))-MAX(_xlfn._xlws.FILTER($D$472:$D$941,$B$472:$B$941=N302))</f>
        <v>0</v>
      </c>
      <c r="Q302" s="5" t="str">
        <f t="shared" si="20"/>
        <v>obserwuj</v>
      </c>
      <c r="U302" t="str">
        <v>POLICE</v>
      </c>
    </row>
    <row r="303" spans="1:21" x14ac:dyDescent="0.25">
      <c r="A303" s="4">
        <v>42025</v>
      </c>
      <c r="B303" s="5" t="s">
        <v>609</v>
      </c>
      <c r="C303" s="5" t="s">
        <v>610</v>
      </c>
      <c r="D303" s="5">
        <v>1.52</v>
      </c>
      <c r="E303" s="5">
        <v>8500</v>
      </c>
      <c r="F303" s="5">
        <v>12960</v>
      </c>
      <c r="G303" s="5">
        <v>2352000</v>
      </c>
      <c r="H303" s="5">
        <f t="shared" si="17"/>
        <v>1.5247058823529411</v>
      </c>
      <c r="I303" s="5">
        <v>0</v>
      </c>
      <c r="J303" s="5">
        <f t="shared" si="18"/>
        <v>0</v>
      </c>
      <c r="K303" s="5">
        <f t="shared" si="19"/>
        <v>3575040</v>
      </c>
      <c r="N303" s="19" t="str">
        <v>ORANGEPL</v>
      </c>
      <c r="O303" s="19" cm="1">
        <f t="array" ref="O303">MAX(_xlfn._xlws.FILTER($D$472:$D$941,$B$472:$B$941=N303))-MAX(_xlfn._xlws.FILTER($D$2:$D$471,$B$2:$B$471=N303))</f>
        <v>2.9999999999999361E-2</v>
      </c>
      <c r="P303" s="19" cm="1">
        <f t="array" ref="P303">MAX(_xlfn._xlws.FILTER($D$942:$D$1411,$B$942:$B$1411=N303))-MAX(_xlfn._xlws.FILTER($D$472:$D$941,$B$472:$B$941=N303))</f>
        <v>0.38999999999999968</v>
      </c>
      <c r="Q303" s="5" t="str">
        <f t="shared" si="20"/>
        <v>kup</v>
      </c>
      <c r="U303" t="str">
        <v>POLIMEXMS</v>
      </c>
    </row>
    <row r="304" spans="1:21" x14ac:dyDescent="0.25">
      <c r="A304" s="4">
        <v>42025</v>
      </c>
      <c r="B304" s="5" t="s">
        <v>611</v>
      </c>
      <c r="C304" s="5" t="s">
        <v>612</v>
      </c>
      <c r="D304" s="5">
        <v>6.15</v>
      </c>
      <c r="E304" s="5">
        <v>668</v>
      </c>
      <c r="F304" s="5">
        <v>4110</v>
      </c>
      <c r="G304" s="5">
        <v>6568000</v>
      </c>
      <c r="H304" s="5">
        <f t="shared" si="17"/>
        <v>6.1526946107784433</v>
      </c>
      <c r="I304" s="5">
        <v>0</v>
      </c>
      <c r="J304" s="5">
        <f t="shared" si="18"/>
        <v>1</v>
      </c>
      <c r="K304" s="5">
        <f t="shared" si="19"/>
        <v>40393200</v>
      </c>
      <c r="N304" s="19" t="str">
        <v>ORBIS</v>
      </c>
      <c r="O304" s="19" cm="1">
        <f t="array" ref="O304">MAX(_xlfn._xlws.FILTER($D$472:$D$941,$B$472:$B$941=N304))-MAX(_xlfn._xlws.FILTER($D$2:$D$471,$B$2:$B$471=N304))</f>
        <v>-0.18999999999999773</v>
      </c>
      <c r="P304" s="19" cm="1">
        <f t="array" ref="P304">MAX(_xlfn._xlws.FILTER($D$942:$D$1411,$B$942:$B$1411=N304))-MAX(_xlfn._xlws.FILTER($D$472:$D$941,$B$472:$B$941=N304))</f>
        <v>0.18999999999999773</v>
      </c>
      <c r="Q304" s="5" t="str">
        <f t="shared" si="20"/>
        <v>obserwuj</v>
      </c>
      <c r="U304" t="str">
        <v>POLMED</v>
      </c>
    </row>
    <row r="305" spans="1:21" x14ac:dyDescent="0.25">
      <c r="A305" s="4">
        <v>42025</v>
      </c>
      <c r="B305" s="5" t="s">
        <v>613</v>
      </c>
      <c r="C305" s="5" t="s">
        <v>614</v>
      </c>
      <c r="D305" s="5">
        <v>226.5</v>
      </c>
      <c r="E305" s="5">
        <v>60</v>
      </c>
      <c r="F305" s="5">
        <v>13690</v>
      </c>
      <c r="G305" s="5">
        <v>349000</v>
      </c>
      <c r="H305" s="5">
        <f t="shared" si="17"/>
        <v>228.16666666666666</v>
      </c>
      <c r="I305" s="5">
        <v>0</v>
      </c>
      <c r="J305" s="5">
        <f t="shared" si="18"/>
        <v>1</v>
      </c>
      <c r="K305" s="5">
        <f t="shared" si="19"/>
        <v>79048500</v>
      </c>
      <c r="N305" s="19" t="str">
        <v>ORCOGROUP</v>
      </c>
      <c r="O305" s="19" cm="1">
        <f t="array" ref="O305">MAX(_xlfn._xlws.FILTER($D$472:$D$941,$B$472:$B$941=N305))-MAX(_xlfn._xlws.FILTER($D$2:$D$471,$B$2:$B$471=N305))</f>
        <v>-2.0000000000000018E-2</v>
      </c>
      <c r="P305" s="19" cm="1">
        <f t="array" ref="P305">MAX(_xlfn._xlws.FILTER($D$942:$D$1411,$B$942:$B$1411=N305))-MAX(_xlfn._xlws.FILTER($D$472:$D$941,$B$472:$B$941=N305))</f>
        <v>2.0000000000000018E-2</v>
      </c>
      <c r="Q305" s="5" t="str">
        <f t="shared" si="20"/>
        <v>obserwuj</v>
      </c>
      <c r="U305" t="str">
        <v>POLNA</v>
      </c>
    </row>
    <row r="306" spans="1:21" x14ac:dyDescent="0.25">
      <c r="A306" s="4">
        <v>42025</v>
      </c>
      <c r="B306" s="5" t="s">
        <v>615</v>
      </c>
      <c r="C306" s="5" t="s">
        <v>616</v>
      </c>
      <c r="D306" s="5">
        <v>8.2100000000000009</v>
      </c>
      <c r="E306" s="5">
        <v>755</v>
      </c>
      <c r="F306" s="5">
        <v>6220</v>
      </c>
      <c r="G306" s="5">
        <v>6256000</v>
      </c>
      <c r="H306" s="5">
        <f t="shared" si="17"/>
        <v>8.2384105960264904</v>
      </c>
      <c r="I306" s="5">
        <v>0</v>
      </c>
      <c r="J306" s="5">
        <f t="shared" si="18"/>
        <v>1</v>
      </c>
      <c r="K306" s="5">
        <f t="shared" si="19"/>
        <v>51361760.000000007</v>
      </c>
      <c r="N306" s="19" t="str">
        <v>ORZBIALY</v>
      </c>
      <c r="O306" s="19" cm="1">
        <f t="array" ref="O306">MAX(_xlfn._xlws.FILTER($D$472:$D$941,$B$472:$B$941=N306))-MAX(_xlfn._xlws.FILTER($D$2:$D$471,$B$2:$B$471=N306))</f>
        <v>0</v>
      </c>
      <c r="P306" s="19" cm="1">
        <f t="array" ref="P306">MAX(_xlfn._xlws.FILTER($D$942:$D$1411,$B$942:$B$1411=N306))-MAX(_xlfn._xlws.FILTER($D$472:$D$941,$B$472:$B$941=N306))</f>
        <v>0.13999999999999968</v>
      </c>
      <c r="Q306" s="5" t="str">
        <f t="shared" si="20"/>
        <v>obserwuj</v>
      </c>
      <c r="U306" t="str">
        <v>POLNORD</v>
      </c>
    </row>
    <row r="307" spans="1:21" x14ac:dyDescent="0.25">
      <c r="A307" s="4">
        <v>42025</v>
      </c>
      <c r="B307" s="5" t="s">
        <v>617</v>
      </c>
      <c r="C307" s="5" t="s">
        <v>618</v>
      </c>
      <c r="D307" s="5">
        <v>73.5</v>
      </c>
      <c r="E307" s="5">
        <v>300</v>
      </c>
      <c r="F307" s="5">
        <v>22050</v>
      </c>
      <c r="G307" s="5">
        <v>1725000</v>
      </c>
      <c r="H307" s="5">
        <f t="shared" si="17"/>
        <v>73.5</v>
      </c>
      <c r="I307" s="5">
        <v>0</v>
      </c>
      <c r="J307" s="5">
        <f t="shared" si="18"/>
        <v>0</v>
      </c>
      <c r="K307" s="5">
        <f t="shared" si="19"/>
        <v>126787500</v>
      </c>
      <c r="N307" s="19" t="str">
        <v>OTLOG</v>
      </c>
      <c r="O307" s="19" cm="1">
        <f t="array" ref="O307">MAX(_xlfn._xlws.FILTER($D$472:$D$941,$B$472:$B$941=N307))-MAX(_xlfn._xlws.FILTER($D$2:$D$471,$B$2:$B$471=N307))</f>
        <v>0</v>
      </c>
      <c r="P307" s="19" cm="1">
        <f t="array" ref="P307">MAX(_xlfn._xlws.FILTER($D$942:$D$1411,$B$942:$B$1411=N307))-MAX(_xlfn._xlws.FILTER($D$472:$D$941,$B$472:$B$941=N307))</f>
        <v>5.5500000000000114</v>
      </c>
      <c r="Q307" s="5" t="str">
        <f t="shared" si="20"/>
        <v>obserwuj</v>
      </c>
      <c r="U307" t="str">
        <v>POLWAX</v>
      </c>
    </row>
    <row r="308" spans="1:21" x14ac:dyDescent="0.25">
      <c r="A308" s="4">
        <v>42025</v>
      </c>
      <c r="B308" s="5" t="s">
        <v>619</v>
      </c>
      <c r="C308" s="5" t="s">
        <v>620</v>
      </c>
      <c r="D308" s="5">
        <v>47.5</v>
      </c>
      <c r="E308" s="5">
        <v>686</v>
      </c>
      <c r="F308" s="5">
        <v>32630</v>
      </c>
      <c r="G308" s="5">
        <v>1688000</v>
      </c>
      <c r="H308" s="5">
        <f t="shared" si="17"/>
        <v>47.565597667638485</v>
      </c>
      <c r="I308" s="5">
        <v>0</v>
      </c>
      <c r="J308" s="5">
        <f t="shared" si="18"/>
        <v>1</v>
      </c>
      <c r="K308" s="5">
        <f t="shared" si="19"/>
        <v>80180000</v>
      </c>
      <c r="N308" s="19" t="str">
        <v>OTMUCHOW</v>
      </c>
      <c r="O308" s="19" cm="1">
        <f t="array" ref="O308">MAX(_xlfn._xlws.FILTER($D$472:$D$941,$B$472:$B$941=N308))-MAX(_xlfn._xlws.FILTER($D$2:$D$471,$B$2:$B$471=N308))</f>
        <v>0.14999999999999858</v>
      </c>
      <c r="P308" s="19" cm="1">
        <f t="array" ref="P308">MAX(_xlfn._xlws.FILTER($D$942:$D$1411,$B$942:$B$1411=N308))-MAX(_xlfn._xlws.FILTER($D$472:$D$941,$B$472:$B$941=N308))</f>
        <v>0</v>
      </c>
      <c r="Q308" s="5" t="str">
        <f t="shared" si="20"/>
        <v>obserwuj</v>
      </c>
      <c r="U308" t="str">
        <v>POZBUD</v>
      </c>
    </row>
    <row r="309" spans="1:21" x14ac:dyDescent="0.25">
      <c r="A309" s="4">
        <v>42025</v>
      </c>
      <c r="B309" s="5" t="s">
        <v>621</v>
      </c>
      <c r="C309" s="5" t="s">
        <v>622</v>
      </c>
      <c r="D309" s="5">
        <v>1.1499999999999999</v>
      </c>
      <c r="E309" s="5">
        <v>5970</v>
      </c>
      <c r="F309" s="5">
        <v>6750</v>
      </c>
      <c r="G309" s="5">
        <v>6642000</v>
      </c>
      <c r="H309" s="5">
        <f t="shared" si="17"/>
        <v>1.1306532663316582</v>
      </c>
      <c r="I309" s="5">
        <v>0</v>
      </c>
      <c r="J309" s="5">
        <f t="shared" si="18"/>
        <v>1</v>
      </c>
      <c r="K309" s="5">
        <f t="shared" si="19"/>
        <v>7638299.9999999991</v>
      </c>
      <c r="N309" s="19" t="str">
        <v>OVOSTAR</v>
      </c>
      <c r="O309" s="19" cm="1">
        <f t="array" ref="O309">MAX(_xlfn._xlws.FILTER($D$472:$D$941,$B$472:$B$941=N309))-MAX(_xlfn._xlws.FILTER($D$2:$D$471,$B$2:$B$471=N309))</f>
        <v>-0.5</v>
      </c>
      <c r="P309" s="19" cm="1">
        <f t="array" ref="P309">MAX(_xlfn._xlws.FILTER($D$942:$D$1411,$B$942:$B$1411=N309))-MAX(_xlfn._xlws.FILTER($D$472:$D$941,$B$472:$B$941=N309))</f>
        <v>0.5</v>
      </c>
      <c r="Q309" s="5" t="str">
        <f t="shared" si="20"/>
        <v>obserwuj</v>
      </c>
      <c r="U309" t="str">
        <v>PPG</v>
      </c>
    </row>
    <row r="310" spans="1:21" x14ac:dyDescent="0.25">
      <c r="A310" s="4">
        <v>42025</v>
      </c>
      <c r="B310" s="5" t="s">
        <v>623</v>
      </c>
      <c r="C310" s="5" t="s">
        <v>624</v>
      </c>
      <c r="D310" s="5">
        <v>15</v>
      </c>
      <c r="E310" s="5">
        <v>695</v>
      </c>
      <c r="F310" s="5">
        <v>10430</v>
      </c>
      <c r="G310" s="5">
        <v>5551000</v>
      </c>
      <c r="H310" s="5">
        <f t="shared" si="17"/>
        <v>15.007194244604317</v>
      </c>
      <c r="I310" s="5">
        <v>0</v>
      </c>
      <c r="J310" s="5">
        <f t="shared" si="18"/>
        <v>1</v>
      </c>
      <c r="K310" s="5">
        <f t="shared" si="19"/>
        <v>83265000</v>
      </c>
      <c r="N310" s="19" t="str">
        <v>PAGED</v>
      </c>
      <c r="O310" s="19" cm="1">
        <f t="array" ref="O310">MAX(_xlfn._xlws.FILTER($D$472:$D$941,$B$472:$B$941=N310))-MAX(_xlfn._xlws.FILTER($D$2:$D$471,$B$2:$B$471=N310))</f>
        <v>0.5</v>
      </c>
      <c r="P310" s="19" cm="1">
        <f t="array" ref="P310">MAX(_xlfn._xlws.FILTER($D$942:$D$1411,$B$942:$B$1411=N310))-MAX(_xlfn._xlws.FILTER($D$472:$D$941,$B$472:$B$941=N310))</f>
        <v>0.54999999999999716</v>
      </c>
      <c r="Q310" s="5" t="str">
        <f t="shared" si="20"/>
        <v>kup</v>
      </c>
      <c r="U310" t="str">
        <v>PRAGMAFA</v>
      </c>
    </row>
    <row r="311" spans="1:21" x14ac:dyDescent="0.25">
      <c r="A311" s="4">
        <v>42025</v>
      </c>
      <c r="B311" s="5" t="s">
        <v>625</v>
      </c>
      <c r="C311" s="5" t="s">
        <v>626</v>
      </c>
      <c r="D311" s="5">
        <v>1.1499999999999999</v>
      </c>
      <c r="E311" s="5">
        <v>5537</v>
      </c>
      <c r="F311" s="5">
        <v>6400</v>
      </c>
      <c r="G311" s="5">
        <v>5959000</v>
      </c>
      <c r="H311" s="5">
        <f t="shared" si="17"/>
        <v>1.1558605743182229</v>
      </c>
      <c r="I311" s="5">
        <v>0</v>
      </c>
      <c r="J311" s="5">
        <f t="shared" si="18"/>
        <v>1</v>
      </c>
      <c r="K311" s="5">
        <f t="shared" si="19"/>
        <v>6852849.9999999991</v>
      </c>
      <c r="N311" s="19" t="str">
        <v>PAMAPOL</v>
      </c>
      <c r="O311" s="19" cm="1">
        <f t="array" ref="O311">MAX(_xlfn._xlws.FILTER($D$472:$D$941,$B$472:$B$941=N311))-MAX(_xlfn._xlws.FILTER($D$2:$D$471,$B$2:$B$471=N311))</f>
        <v>-4.9999999999999822E-2</v>
      </c>
      <c r="P311" s="19" cm="1">
        <f t="array" ref="P311">MAX(_xlfn._xlws.FILTER($D$942:$D$1411,$B$942:$B$1411=N311))-MAX(_xlfn._xlws.FILTER($D$472:$D$941,$B$472:$B$941=N311))</f>
        <v>2.0000000000000018E-2</v>
      </c>
      <c r="Q311" s="5" t="str">
        <f t="shared" si="20"/>
        <v>obserwuj</v>
      </c>
      <c r="U311" t="str">
        <v>PRAGMAINK</v>
      </c>
    </row>
    <row r="312" spans="1:21" x14ac:dyDescent="0.25">
      <c r="A312" s="4">
        <v>42025</v>
      </c>
      <c r="B312" s="5" t="s">
        <v>627</v>
      </c>
      <c r="C312" s="5" t="s">
        <v>628</v>
      </c>
      <c r="D312" s="5">
        <v>1.62</v>
      </c>
      <c r="E312" s="5">
        <v>38265</v>
      </c>
      <c r="F312" s="5">
        <v>61110</v>
      </c>
      <c r="G312" s="5">
        <v>0</v>
      </c>
      <c r="H312" s="5">
        <f t="shared" si="17"/>
        <v>1.5970207761662094</v>
      </c>
      <c r="I312" s="5">
        <v>0</v>
      </c>
      <c r="J312" s="5">
        <f t="shared" si="18"/>
        <v>1</v>
      </c>
      <c r="K312" s="5">
        <f t="shared" si="19"/>
        <v>0</v>
      </c>
      <c r="N312" s="19" t="str">
        <v>PANOVA</v>
      </c>
      <c r="O312" s="19" cm="1">
        <f t="array" ref="O312">MAX(_xlfn._xlws.FILTER($D$472:$D$941,$B$472:$B$941=N312))-MAX(_xlfn._xlws.FILTER($D$2:$D$471,$B$2:$B$471=N312))</f>
        <v>0</v>
      </c>
      <c r="P312" s="19" cm="1">
        <f t="array" ref="P312">MAX(_xlfn._xlws.FILTER($D$942:$D$1411,$B$942:$B$1411=N312))-MAX(_xlfn._xlws.FILTER($D$472:$D$941,$B$472:$B$941=N312))</f>
        <v>-0.15000000000000036</v>
      </c>
      <c r="Q312" s="5" t="str">
        <f t="shared" si="20"/>
        <v>obserwuj</v>
      </c>
      <c r="U312" t="str">
        <v>PRESCO</v>
      </c>
    </row>
    <row r="313" spans="1:21" x14ac:dyDescent="0.25">
      <c r="A313" s="4">
        <v>42025</v>
      </c>
      <c r="B313" s="5" t="s">
        <v>629</v>
      </c>
      <c r="C313" s="5" t="s">
        <v>630</v>
      </c>
      <c r="D313" s="5">
        <v>0.26</v>
      </c>
      <c r="E313" s="5">
        <v>0</v>
      </c>
      <c r="F313" s="5">
        <v>0</v>
      </c>
      <c r="G313" s="5">
        <v>0</v>
      </c>
      <c r="H313" s="5">
        <f t="shared" si="17"/>
        <v>0.26</v>
      </c>
      <c r="I313" s="5">
        <v>0</v>
      </c>
      <c r="J313" s="5">
        <f t="shared" si="18"/>
        <v>1</v>
      </c>
      <c r="K313" s="5">
        <f t="shared" si="19"/>
        <v>0</v>
      </c>
      <c r="N313" s="19" t="str">
        <v>PATENTUS</v>
      </c>
      <c r="O313" s="19" cm="1">
        <f t="array" ref="O313">MAX(_xlfn._xlws.FILTER($D$472:$D$941,$B$472:$B$941=N313))-MAX(_xlfn._xlws.FILTER($D$2:$D$471,$B$2:$B$471=N313))</f>
        <v>0</v>
      </c>
      <c r="P313" s="19" cm="1">
        <f t="array" ref="P313">MAX(_xlfn._xlws.FILTER($D$942:$D$1411,$B$942:$B$1411=N313))-MAX(_xlfn._xlws.FILTER($D$472:$D$941,$B$472:$B$941=N313))</f>
        <v>0</v>
      </c>
      <c r="Q313" s="5" t="str">
        <f t="shared" si="20"/>
        <v>obserwuj</v>
      </c>
      <c r="U313" t="str">
        <v>PRIMAMODA</v>
      </c>
    </row>
    <row r="314" spans="1:21" x14ac:dyDescent="0.25">
      <c r="A314" s="4">
        <v>42025</v>
      </c>
      <c r="B314" s="5" t="s">
        <v>631</v>
      </c>
      <c r="C314" s="5" t="s">
        <v>632</v>
      </c>
      <c r="D314" s="5">
        <v>3.8</v>
      </c>
      <c r="E314" s="5">
        <v>324</v>
      </c>
      <c r="F314" s="5">
        <v>1180</v>
      </c>
      <c r="G314" s="5">
        <v>3736000</v>
      </c>
      <c r="H314" s="5">
        <f t="shared" si="17"/>
        <v>3.6419753086419755</v>
      </c>
      <c r="I314" s="5">
        <v>0</v>
      </c>
      <c r="J314" s="5">
        <f t="shared" si="18"/>
        <v>1</v>
      </c>
      <c r="K314" s="5">
        <f t="shared" si="19"/>
        <v>14196800</v>
      </c>
      <c r="N314" s="19" t="str">
        <v>PBG</v>
      </c>
      <c r="O314" s="19" cm="1">
        <f t="array" ref="O314">MAX(_xlfn._xlws.FILTER($D$472:$D$941,$B$472:$B$941=N314))-MAX(_xlfn._xlws.FILTER($D$2:$D$471,$B$2:$B$471=N314))</f>
        <v>-2.0000000000000018E-2</v>
      </c>
      <c r="P314" s="19" cm="1">
        <f t="array" ref="P314">MAX(_xlfn._xlws.FILTER($D$942:$D$1411,$B$942:$B$1411=N314))-MAX(_xlfn._xlws.FILTER($D$472:$D$941,$B$472:$B$941=N314))</f>
        <v>0</v>
      </c>
      <c r="Q314" s="5" t="str">
        <f t="shared" si="20"/>
        <v>obserwuj</v>
      </c>
      <c r="U314" t="str">
        <v>PROCAD</v>
      </c>
    </row>
    <row r="315" spans="1:21" x14ac:dyDescent="0.25">
      <c r="A315" s="4">
        <v>42025</v>
      </c>
      <c r="B315" s="5" t="s">
        <v>633</v>
      </c>
      <c r="C315" s="5" t="s">
        <v>634</v>
      </c>
      <c r="D315" s="5">
        <v>3.23</v>
      </c>
      <c r="E315" s="5">
        <v>10</v>
      </c>
      <c r="F315" s="5">
        <v>30</v>
      </c>
      <c r="G315" s="5">
        <v>0</v>
      </c>
      <c r="H315" s="5">
        <f t="shared" si="17"/>
        <v>3</v>
      </c>
      <c r="I315" s="5">
        <v>0</v>
      </c>
      <c r="J315" s="5">
        <f t="shared" si="18"/>
        <v>1</v>
      </c>
      <c r="K315" s="5">
        <f t="shared" si="19"/>
        <v>0</v>
      </c>
      <c r="N315" s="19" t="str">
        <v>PBOANIOLA</v>
      </c>
      <c r="O315" s="19" cm="1">
        <f t="array" ref="O315">MAX(_xlfn._xlws.FILTER($D$472:$D$941,$B$472:$B$941=N315))-MAX(_xlfn._xlws.FILTER($D$2:$D$471,$B$2:$B$471=N315))</f>
        <v>1.0000000000000009E-2</v>
      </c>
      <c r="P315" s="19" cm="1">
        <f t="array" ref="P315">MAX(_xlfn._xlws.FILTER($D$942:$D$1411,$B$942:$B$1411=N315))-MAX(_xlfn._xlws.FILTER($D$472:$D$941,$B$472:$B$941=N315))</f>
        <v>0</v>
      </c>
      <c r="Q315" s="5" t="str">
        <f t="shared" si="20"/>
        <v>obserwuj</v>
      </c>
      <c r="U315" t="str">
        <v>PROCHEM</v>
      </c>
    </row>
    <row r="316" spans="1:21" x14ac:dyDescent="0.25">
      <c r="A316" s="4">
        <v>42025</v>
      </c>
      <c r="B316" s="5" t="s">
        <v>635</v>
      </c>
      <c r="C316" s="5" t="s">
        <v>636</v>
      </c>
      <c r="D316" s="5">
        <v>1.54</v>
      </c>
      <c r="E316" s="5">
        <v>30</v>
      </c>
      <c r="F316" s="5">
        <v>50</v>
      </c>
      <c r="G316" s="5">
        <v>18756000</v>
      </c>
      <c r="H316" s="5">
        <f t="shared" si="17"/>
        <v>1.6666666666666667</v>
      </c>
      <c r="I316" s="5">
        <v>0</v>
      </c>
      <c r="J316" s="5">
        <f t="shared" si="18"/>
        <v>1</v>
      </c>
      <c r="K316" s="5">
        <f t="shared" si="19"/>
        <v>28884240</v>
      </c>
      <c r="N316" s="19" t="str">
        <v>PBSFINANSE</v>
      </c>
      <c r="O316" s="19" cm="1">
        <f t="array" ref="O316">MAX(_xlfn._xlws.FILTER($D$472:$D$941,$B$472:$B$941=N316))-MAX(_xlfn._xlws.FILTER($D$2:$D$471,$B$2:$B$471=N316))</f>
        <v>0</v>
      </c>
      <c r="P316" s="19" cm="1">
        <f t="array" ref="P316">MAX(_xlfn._xlws.FILTER($D$942:$D$1411,$B$942:$B$1411=N316))-MAX(_xlfn._xlws.FILTER($D$472:$D$941,$B$472:$B$941=N316))</f>
        <v>-9.9999999999997868E-3</v>
      </c>
      <c r="Q316" s="5" t="str">
        <f t="shared" si="20"/>
        <v>obserwuj</v>
      </c>
      <c r="U316" t="str">
        <v>PROCHNIK</v>
      </c>
    </row>
    <row r="317" spans="1:21" x14ac:dyDescent="0.25">
      <c r="A317" s="4">
        <v>42025</v>
      </c>
      <c r="B317" s="5" t="s">
        <v>637</v>
      </c>
      <c r="C317" s="5" t="s">
        <v>638</v>
      </c>
      <c r="D317" s="5">
        <v>37.44</v>
      </c>
      <c r="E317" s="5">
        <v>49291</v>
      </c>
      <c r="F317" s="5">
        <v>1823550</v>
      </c>
      <c r="G317" s="5">
        <v>3144000</v>
      </c>
      <c r="H317" s="5">
        <f t="shared" si="17"/>
        <v>36.995597573593557</v>
      </c>
      <c r="I317" s="5">
        <v>0</v>
      </c>
      <c r="J317" s="5">
        <f t="shared" si="18"/>
        <v>1</v>
      </c>
      <c r="K317" s="5">
        <f t="shared" si="19"/>
        <v>117711360</v>
      </c>
      <c r="N317" s="19" t="str">
        <v>PCCEXOL</v>
      </c>
      <c r="O317" s="19" cm="1">
        <f t="array" ref="O317">MAX(_xlfn._xlws.FILTER($D$472:$D$941,$B$472:$B$941=N317))-MAX(_xlfn._xlws.FILTER($D$2:$D$471,$B$2:$B$471=N317))</f>
        <v>8.0000000000000071E-2</v>
      </c>
      <c r="P317" s="19" cm="1">
        <f t="array" ref="P317">MAX(_xlfn._xlws.FILTER($D$942:$D$1411,$B$942:$B$1411=N317))-MAX(_xlfn._xlws.FILTER($D$472:$D$941,$B$472:$B$941=N317))</f>
        <v>0</v>
      </c>
      <c r="Q317" s="5" t="str">
        <f t="shared" si="20"/>
        <v>obserwuj</v>
      </c>
      <c r="U317" t="str">
        <v>PROJPRZEM</v>
      </c>
    </row>
    <row r="318" spans="1:21" x14ac:dyDescent="0.25">
      <c r="A318" s="4">
        <v>42025</v>
      </c>
      <c r="B318" s="5" t="s">
        <v>639</v>
      </c>
      <c r="C318" s="5" t="s">
        <v>640</v>
      </c>
      <c r="D318" s="5">
        <v>0.22</v>
      </c>
      <c r="E318" s="5">
        <v>18496</v>
      </c>
      <c r="F318" s="5">
        <v>4070</v>
      </c>
      <c r="G318" s="5">
        <v>0</v>
      </c>
      <c r="H318" s="5">
        <f t="shared" si="17"/>
        <v>0.22004757785467127</v>
      </c>
      <c r="I318" s="5">
        <v>0</v>
      </c>
      <c r="J318" s="5">
        <f t="shared" si="18"/>
        <v>1</v>
      </c>
      <c r="K318" s="5">
        <f t="shared" si="19"/>
        <v>0</v>
      </c>
      <c r="N318" s="19" t="str">
        <v>PCCINTER</v>
      </c>
      <c r="O318" s="19" cm="1">
        <f t="array" ref="O318">MAX(_xlfn._xlws.FILTER($D$472:$D$941,$B$472:$B$941=N318))-MAX(_xlfn._xlws.FILTER($D$2:$D$471,$B$2:$B$471=N318))</f>
        <v>8.0000000000000071E-2</v>
      </c>
      <c r="P318" s="19" cm="1">
        <f t="array" ref="P318">MAX(_xlfn._xlws.FILTER($D$942:$D$1411,$B$942:$B$1411=N318))-MAX(_xlfn._xlws.FILTER($D$472:$D$941,$B$472:$B$941=N318))</f>
        <v>0</v>
      </c>
      <c r="Q318" s="5" t="str">
        <f t="shared" si="20"/>
        <v>obserwuj</v>
      </c>
      <c r="U318" t="str">
        <v>PROTEKTOR</v>
      </c>
    </row>
    <row r="319" spans="1:21" x14ac:dyDescent="0.25">
      <c r="A319" s="4">
        <v>42025</v>
      </c>
      <c r="B319" s="5" t="s">
        <v>641</v>
      </c>
      <c r="C319" s="5" t="s">
        <v>642</v>
      </c>
      <c r="D319" s="5">
        <v>50.95</v>
      </c>
      <c r="E319" s="5">
        <v>92</v>
      </c>
      <c r="F319" s="5">
        <v>4680</v>
      </c>
      <c r="G319" s="5">
        <v>4763000</v>
      </c>
      <c r="H319" s="5">
        <f t="shared" si="17"/>
        <v>50.869565217391305</v>
      </c>
      <c r="I319" s="5">
        <v>0</v>
      </c>
      <c r="J319" s="5">
        <f t="shared" si="18"/>
        <v>1</v>
      </c>
      <c r="K319" s="5">
        <f t="shared" si="19"/>
        <v>242674850</v>
      </c>
      <c r="N319" s="19" t="str">
        <v>PCCROKITA</v>
      </c>
      <c r="O319" s="19" cm="1">
        <f t="array" ref="O319">MAX(_xlfn._xlws.FILTER($D$472:$D$941,$B$472:$B$941=N319))-MAX(_xlfn._xlws.FILTER($D$2:$D$471,$B$2:$B$471=N319))</f>
        <v>0.25</v>
      </c>
      <c r="P319" s="19" cm="1">
        <f t="array" ref="P319">MAX(_xlfn._xlws.FILTER($D$942:$D$1411,$B$942:$B$1411=N319))-MAX(_xlfn._xlws.FILTER($D$472:$D$941,$B$472:$B$941=N319))</f>
        <v>0.28999999999999915</v>
      </c>
      <c r="Q319" s="5" t="str">
        <f t="shared" si="20"/>
        <v>kup</v>
      </c>
      <c r="U319" t="str">
        <v>PTI</v>
      </c>
    </row>
    <row r="320" spans="1:21" x14ac:dyDescent="0.25">
      <c r="A320" s="4">
        <v>42025</v>
      </c>
      <c r="B320" s="5" t="s">
        <v>643</v>
      </c>
      <c r="C320" s="5" t="s">
        <v>644</v>
      </c>
      <c r="D320" s="5">
        <v>100</v>
      </c>
      <c r="E320" s="5">
        <v>203</v>
      </c>
      <c r="F320" s="5">
        <v>20300</v>
      </c>
      <c r="G320" s="5">
        <v>826000</v>
      </c>
      <c r="H320" s="5">
        <f t="shared" si="17"/>
        <v>100</v>
      </c>
      <c r="I320" s="5">
        <v>0</v>
      </c>
      <c r="J320" s="5">
        <f t="shared" si="18"/>
        <v>0</v>
      </c>
      <c r="K320" s="5">
        <f t="shared" si="19"/>
        <v>82600000</v>
      </c>
      <c r="N320" s="19" t="str">
        <v>PCGUARD</v>
      </c>
      <c r="O320" s="19" cm="1">
        <f t="array" ref="O320">MAX(_xlfn._xlws.FILTER($D$472:$D$941,$B$472:$B$941=N320))-MAX(_xlfn._xlws.FILTER($D$2:$D$471,$B$2:$B$471=N320))</f>
        <v>1.0000000000000009E-2</v>
      </c>
      <c r="P320" s="19" cm="1">
        <f t="array" ref="P320">MAX(_xlfn._xlws.FILTER($D$942:$D$1411,$B$942:$B$1411=N320))-MAX(_xlfn._xlws.FILTER($D$472:$D$941,$B$472:$B$941=N320))</f>
        <v>0</v>
      </c>
      <c r="Q320" s="5" t="str">
        <f t="shared" si="20"/>
        <v>obserwuj</v>
      </c>
      <c r="U320" t="str">
        <v>PULAWY</v>
      </c>
    </row>
    <row r="321" spans="1:21" x14ac:dyDescent="0.25">
      <c r="A321" s="4">
        <v>42025</v>
      </c>
      <c r="B321" s="5" t="s">
        <v>645</v>
      </c>
      <c r="C321" s="5" t="s">
        <v>646</v>
      </c>
      <c r="D321" s="5">
        <v>7.3</v>
      </c>
      <c r="E321" s="5">
        <v>14343</v>
      </c>
      <c r="F321" s="5">
        <v>108660</v>
      </c>
      <c r="G321" s="5">
        <v>2500000</v>
      </c>
      <c r="H321" s="5">
        <f t="shared" si="17"/>
        <v>7.5758209579585865</v>
      </c>
      <c r="I321" s="5">
        <v>0</v>
      </c>
      <c r="J321" s="5">
        <f t="shared" si="18"/>
        <v>0</v>
      </c>
      <c r="K321" s="5">
        <f t="shared" si="19"/>
        <v>18250000</v>
      </c>
      <c r="N321" s="19" t="str">
        <v>PCM</v>
      </c>
      <c r="O321" s="19" cm="1">
        <f t="array" ref="O321">MAX(_xlfn._xlws.FILTER($D$472:$D$941,$B$472:$B$941=N321))-MAX(_xlfn._xlws.FILTER($D$2:$D$471,$B$2:$B$471=N321))</f>
        <v>4.9999999999997158E-2</v>
      </c>
      <c r="P321" s="19" cm="1">
        <f t="array" ref="P321">MAX(_xlfn._xlws.FILTER($D$942:$D$1411,$B$942:$B$1411=N321))-MAX(_xlfn._xlws.FILTER($D$472:$D$941,$B$472:$B$941=N321))</f>
        <v>0.89999999999999858</v>
      </c>
      <c r="Q321" s="5" t="str">
        <f t="shared" si="20"/>
        <v>kup</v>
      </c>
      <c r="U321" t="str">
        <v>PWRMEDIA</v>
      </c>
    </row>
    <row r="322" spans="1:21" x14ac:dyDescent="0.25">
      <c r="A322" s="4">
        <v>42025</v>
      </c>
      <c r="B322" s="5" t="s">
        <v>647</v>
      </c>
      <c r="C322" s="5" t="s">
        <v>648</v>
      </c>
      <c r="D322" s="5">
        <v>10.8</v>
      </c>
      <c r="E322" s="5">
        <v>20821</v>
      </c>
      <c r="F322" s="5">
        <v>224450</v>
      </c>
      <c r="G322" s="5">
        <v>11288000</v>
      </c>
      <c r="H322" s="5">
        <f t="shared" si="17"/>
        <v>10.779981749195525</v>
      </c>
      <c r="I322" s="5">
        <v>0</v>
      </c>
      <c r="J322" s="5">
        <f t="shared" si="18"/>
        <v>1</v>
      </c>
      <c r="K322" s="5">
        <f t="shared" si="19"/>
        <v>121910400.00000001</v>
      </c>
      <c r="N322" s="19" t="str">
        <v>PEGAS</v>
      </c>
      <c r="O322" s="19" cm="1">
        <f t="array" ref="O322">MAX(_xlfn._xlws.FILTER($D$472:$D$941,$B$472:$B$941=N322))-MAX(_xlfn._xlws.FILTER($D$2:$D$471,$B$2:$B$471=N322))</f>
        <v>0</v>
      </c>
      <c r="P322" s="19" cm="1">
        <f t="array" ref="P322">MAX(_xlfn._xlws.FILTER($D$942:$D$1411,$B$942:$B$1411=N322))-MAX(_xlfn._xlws.FILTER($D$472:$D$941,$B$472:$B$941=N322))</f>
        <v>0</v>
      </c>
      <c r="Q322" s="5" t="str">
        <f t="shared" si="20"/>
        <v>obserwuj</v>
      </c>
      <c r="U322" t="str">
        <v>PZU</v>
      </c>
    </row>
    <row r="323" spans="1:21" x14ac:dyDescent="0.25">
      <c r="A323" s="4">
        <v>42025</v>
      </c>
      <c r="B323" s="5" t="s">
        <v>649</v>
      </c>
      <c r="C323" s="5" t="s">
        <v>650</v>
      </c>
      <c r="D323" s="5">
        <v>178</v>
      </c>
      <c r="E323" s="5">
        <v>396390</v>
      </c>
      <c r="F323" s="5">
        <v>70283160</v>
      </c>
      <c r="G323" s="5">
        <v>122632000</v>
      </c>
      <c r="H323" s="5">
        <f t="shared" ref="H323:H386" si="21">IF(E323=0,D323,F323/E323)</f>
        <v>177.30810565352306</v>
      </c>
      <c r="I323" s="5">
        <v>0</v>
      </c>
      <c r="J323" s="5">
        <f t="shared" ref="J323:J386" si="22">IF(LEFT(C323,2)="PL",1,0)</f>
        <v>1</v>
      </c>
      <c r="K323" s="5">
        <f t="shared" ref="K323:K386" si="23">G323*D323</f>
        <v>21828496000</v>
      </c>
      <c r="N323" s="19" t="str">
        <v>PEIXIN</v>
      </c>
      <c r="O323" s="19" cm="1">
        <f t="array" ref="O323">MAX(_xlfn._xlws.FILTER($D$472:$D$941,$B$472:$B$941=N323))-MAX(_xlfn._xlws.FILTER($D$2:$D$471,$B$2:$B$471=N323))</f>
        <v>0.28000000000000025</v>
      </c>
      <c r="P323" s="19" cm="1">
        <f t="array" ref="P323">MAX(_xlfn._xlws.FILTER($D$942:$D$1411,$B$942:$B$1411=N323))-MAX(_xlfn._xlws.FILTER($D$472:$D$941,$B$472:$B$941=N323))</f>
        <v>0.32000000000000028</v>
      </c>
      <c r="Q323" s="5" t="str">
        <f t="shared" si="20"/>
        <v>kup</v>
      </c>
      <c r="U323" t="str">
        <v>QUANTUM</v>
      </c>
    </row>
    <row r="324" spans="1:21" x14ac:dyDescent="0.25">
      <c r="A324" s="4">
        <v>42025</v>
      </c>
      <c r="B324" s="5" t="s">
        <v>651</v>
      </c>
      <c r="C324" s="5" t="s">
        <v>652</v>
      </c>
      <c r="D324" s="5">
        <v>87.39</v>
      </c>
      <c r="E324" s="5">
        <v>68</v>
      </c>
      <c r="F324" s="5">
        <v>5900</v>
      </c>
      <c r="G324" s="5">
        <v>7304000</v>
      </c>
      <c r="H324" s="5">
        <f t="shared" si="21"/>
        <v>86.764705882352942</v>
      </c>
      <c r="I324" s="5">
        <v>0</v>
      </c>
      <c r="J324" s="5">
        <f t="shared" si="22"/>
        <v>1</v>
      </c>
      <c r="K324" s="5">
        <f t="shared" si="23"/>
        <v>638296560</v>
      </c>
      <c r="N324" s="19" t="str">
        <v>PEKAES</v>
      </c>
      <c r="O324" s="19" cm="1">
        <f t="array" ref="O324">MAX(_xlfn._xlws.FILTER($D$472:$D$941,$B$472:$B$941=N324))-MAX(_xlfn._xlws.FILTER($D$2:$D$471,$B$2:$B$471=N324))</f>
        <v>0</v>
      </c>
      <c r="P324" s="19" cm="1">
        <f t="array" ref="P324">MAX(_xlfn._xlws.FILTER($D$942:$D$1411,$B$942:$B$1411=N324))-MAX(_xlfn._xlws.FILTER($D$472:$D$941,$B$472:$B$941=N324))</f>
        <v>0</v>
      </c>
      <c r="Q324" s="5" t="str">
        <f t="shared" si="20"/>
        <v>obserwuj</v>
      </c>
      <c r="U324" t="str">
        <v>QUERCUS</v>
      </c>
    </row>
    <row r="325" spans="1:21" x14ac:dyDescent="0.25">
      <c r="A325" s="4">
        <v>42025</v>
      </c>
      <c r="B325" s="5" t="s">
        <v>653</v>
      </c>
      <c r="C325" s="5" t="s">
        <v>654</v>
      </c>
      <c r="D325" s="5">
        <v>0.49</v>
      </c>
      <c r="E325" s="5">
        <v>0</v>
      </c>
      <c r="F325" s="5">
        <v>0</v>
      </c>
      <c r="G325" s="5">
        <v>0</v>
      </c>
      <c r="H325" s="5">
        <f t="shared" si="21"/>
        <v>0.49</v>
      </c>
      <c r="I325" s="5">
        <v>0</v>
      </c>
      <c r="J325" s="5">
        <f t="shared" si="22"/>
        <v>1</v>
      </c>
      <c r="K325" s="5">
        <f t="shared" si="23"/>
        <v>0</v>
      </c>
      <c r="N325" s="19" t="str">
        <v>PEKAO</v>
      </c>
      <c r="O325" s="19" cm="1">
        <f t="array" ref="O325">MAX(_xlfn._xlws.FILTER($D$472:$D$941,$B$472:$B$941=N325))-MAX(_xlfn._xlws.FILTER($D$2:$D$471,$B$2:$B$471=N325))</f>
        <v>3.8000000000000114</v>
      </c>
      <c r="P325" s="19" cm="1">
        <f t="array" ref="P325">MAX(_xlfn._xlws.FILTER($D$942:$D$1411,$B$942:$B$1411=N325))-MAX(_xlfn._xlws.FILTER($D$472:$D$941,$B$472:$B$941=N325))</f>
        <v>-2.8000000000000114</v>
      </c>
      <c r="Q325" s="5" t="str">
        <f t="shared" ref="Q325:Q388" si="24">IF(AND(O325&gt;0,P325&gt;O325),"kup",IF(AND(O325&lt;0,P325&lt;O325),"sprzedaj","obserwuj"))</f>
        <v>obserwuj</v>
      </c>
      <c r="U325" t="str">
        <v>QUMAK</v>
      </c>
    </row>
    <row r="326" spans="1:21" x14ac:dyDescent="0.25">
      <c r="A326" s="4">
        <v>42025</v>
      </c>
      <c r="B326" s="5" t="s">
        <v>655</v>
      </c>
      <c r="C326" s="5" t="s">
        <v>656</v>
      </c>
      <c r="D326" s="5">
        <v>29.99</v>
      </c>
      <c r="E326" s="5">
        <v>1</v>
      </c>
      <c r="F326" s="5">
        <v>30</v>
      </c>
      <c r="G326" s="5">
        <v>8365000</v>
      </c>
      <c r="H326" s="5">
        <f t="shared" si="21"/>
        <v>30</v>
      </c>
      <c r="I326" s="5">
        <v>0</v>
      </c>
      <c r="J326" s="5">
        <f t="shared" si="22"/>
        <v>1</v>
      </c>
      <c r="K326" s="5">
        <f t="shared" si="23"/>
        <v>250866350</v>
      </c>
      <c r="N326" s="19" t="str">
        <v>PELION</v>
      </c>
      <c r="O326" s="19" cm="1">
        <f t="array" ref="O326">MAX(_xlfn._xlws.FILTER($D$472:$D$941,$B$472:$B$941=N326))-MAX(_xlfn._xlws.FILTER($D$2:$D$471,$B$2:$B$471=N326))</f>
        <v>-2.0700000000000074</v>
      </c>
      <c r="P326" s="19" cm="1">
        <f t="array" ref="P326">MAX(_xlfn._xlws.FILTER($D$942:$D$1411,$B$942:$B$1411=N326))-MAX(_xlfn._xlws.FILTER($D$472:$D$941,$B$472:$B$941=N326))</f>
        <v>0.24000000000000909</v>
      </c>
      <c r="Q326" s="5" t="str">
        <f t="shared" si="24"/>
        <v>obserwuj</v>
      </c>
      <c r="U326" t="str">
        <v>RADPOL</v>
      </c>
    </row>
    <row r="327" spans="1:21" x14ac:dyDescent="0.25">
      <c r="A327" s="4">
        <v>42025</v>
      </c>
      <c r="B327" s="5" t="s">
        <v>657</v>
      </c>
      <c r="C327" s="5" t="s">
        <v>658</v>
      </c>
      <c r="D327" s="5">
        <v>0.49</v>
      </c>
      <c r="E327" s="5">
        <v>25057</v>
      </c>
      <c r="F327" s="5">
        <v>12010</v>
      </c>
      <c r="G327" s="5">
        <v>49286000</v>
      </c>
      <c r="H327" s="5">
        <f t="shared" si="21"/>
        <v>0.47930717963044261</v>
      </c>
      <c r="I327" s="5">
        <v>0</v>
      </c>
      <c r="J327" s="5">
        <f t="shared" si="22"/>
        <v>1</v>
      </c>
      <c r="K327" s="5">
        <f t="shared" si="23"/>
        <v>24150140</v>
      </c>
      <c r="N327" s="19" t="str">
        <v>PEMUG</v>
      </c>
      <c r="O327" s="19" cm="1">
        <f t="array" ref="O327">MAX(_xlfn._xlws.FILTER($D$472:$D$941,$B$472:$B$941=N327))-MAX(_xlfn._xlws.FILTER($D$2:$D$471,$B$2:$B$471=N327))</f>
        <v>0</v>
      </c>
      <c r="P327" s="19" cm="1">
        <f t="array" ref="P327">MAX(_xlfn._xlws.FILTER($D$942:$D$1411,$B$942:$B$1411=N327))-MAX(_xlfn._xlws.FILTER($D$472:$D$941,$B$472:$B$941=N327))</f>
        <v>0</v>
      </c>
      <c r="Q327" s="5" t="str">
        <f t="shared" si="24"/>
        <v>obserwuj</v>
      </c>
      <c r="U327" t="str">
        <v>RAFAKO</v>
      </c>
    </row>
    <row r="328" spans="1:21" x14ac:dyDescent="0.25">
      <c r="A328" s="4">
        <v>42025</v>
      </c>
      <c r="B328" s="5" t="s">
        <v>659</v>
      </c>
      <c r="C328" s="5" t="s">
        <v>660</v>
      </c>
      <c r="D328" s="5">
        <v>0.16</v>
      </c>
      <c r="E328" s="5">
        <v>416157</v>
      </c>
      <c r="F328" s="5">
        <v>66590</v>
      </c>
      <c r="G328" s="5">
        <v>0</v>
      </c>
      <c r="H328" s="5">
        <f t="shared" si="21"/>
        <v>0.16001172634366356</v>
      </c>
      <c r="I328" s="5">
        <v>0</v>
      </c>
      <c r="J328" s="5">
        <f t="shared" si="22"/>
        <v>1</v>
      </c>
      <c r="K328" s="5">
        <f t="shared" si="23"/>
        <v>0</v>
      </c>
      <c r="N328" s="19" t="str">
        <v>PEP</v>
      </c>
      <c r="O328" s="19" cm="1">
        <f t="array" ref="O328">MAX(_xlfn._xlws.FILTER($D$472:$D$941,$B$472:$B$941=N328))-MAX(_xlfn._xlws.FILTER($D$2:$D$471,$B$2:$B$471=N328))</f>
        <v>-9.9999999999997868E-2</v>
      </c>
      <c r="P328" s="19" cm="1">
        <f t="array" ref="P328">MAX(_xlfn._xlws.FILTER($D$942:$D$1411,$B$942:$B$1411=N328))-MAX(_xlfn._xlws.FILTER($D$472:$D$941,$B$472:$B$941=N328))</f>
        <v>9.9999999999997868E-2</v>
      </c>
      <c r="Q328" s="5" t="str">
        <f t="shared" si="24"/>
        <v>obserwuj</v>
      </c>
      <c r="U328" t="str">
        <v>RAFAMET</v>
      </c>
    </row>
    <row r="329" spans="1:21" x14ac:dyDescent="0.25">
      <c r="A329" s="4">
        <v>42025</v>
      </c>
      <c r="B329" s="5" t="s">
        <v>661</v>
      </c>
      <c r="C329" s="5" t="s">
        <v>662</v>
      </c>
      <c r="D329" s="5">
        <v>19.190000000000001</v>
      </c>
      <c r="E329" s="5">
        <v>2011781</v>
      </c>
      <c r="F329" s="5">
        <v>38539850</v>
      </c>
      <c r="G329" s="5">
        <v>778079000</v>
      </c>
      <c r="H329" s="5">
        <f t="shared" si="21"/>
        <v>19.157080218970155</v>
      </c>
      <c r="I329" s="5">
        <v>0</v>
      </c>
      <c r="J329" s="5">
        <f t="shared" si="22"/>
        <v>1</v>
      </c>
      <c r="K329" s="5">
        <f t="shared" si="23"/>
        <v>14931336010.000002</v>
      </c>
      <c r="N329" s="19" t="str">
        <v>PEPEES</v>
      </c>
      <c r="O329" s="19" cm="1">
        <f t="array" ref="O329">MAX(_xlfn._xlws.FILTER($D$472:$D$941,$B$472:$B$941=N329))-MAX(_xlfn._xlws.FILTER($D$2:$D$471,$B$2:$B$471=N329))</f>
        <v>0</v>
      </c>
      <c r="P329" s="19" cm="1">
        <f t="array" ref="P329">MAX(_xlfn._xlws.FILTER($D$942:$D$1411,$B$942:$B$1411=N329))-MAX(_xlfn._xlws.FILTER($D$472:$D$941,$B$472:$B$941=N329))</f>
        <v>0</v>
      </c>
      <c r="Q329" s="5" t="str">
        <f t="shared" si="24"/>
        <v>obserwuj</v>
      </c>
      <c r="U329" t="str">
        <v>RAINBOW</v>
      </c>
    </row>
    <row r="330" spans="1:21" x14ac:dyDescent="0.25">
      <c r="A330" s="4">
        <v>42025</v>
      </c>
      <c r="B330" s="5" t="s">
        <v>663</v>
      </c>
      <c r="C330" s="5" t="s">
        <v>664</v>
      </c>
      <c r="D330" s="5">
        <v>4.3899999999999997</v>
      </c>
      <c r="E330" s="5">
        <v>3242000</v>
      </c>
      <c r="F330" s="5">
        <v>14177480</v>
      </c>
      <c r="G330" s="5">
        <v>1628262000</v>
      </c>
      <c r="H330" s="5">
        <f t="shared" si="21"/>
        <v>4.373066008636644</v>
      </c>
      <c r="I330" s="5">
        <v>0</v>
      </c>
      <c r="J330" s="5">
        <f t="shared" si="22"/>
        <v>1</v>
      </c>
      <c r="K330" s="5">
        <f t="shared" si="23"/>
        <v>7148070179.999999</v>
      </c>
      <c r="N330" s="19" t="str">
        <v>PETROLINV</v>
      </c>
      <c r="O330" s="19" cm="1">
        <f t="array" ref="O330">MAX(_xlfn._xlws.FILTER($D$472:$D$941,$B$472:$B$941=N330))-MAX(_xlfn._xlws.FILTER($D$2:$D$471,$B$2:$B$471=N330))</f>
        <v>0</v>
      </c>
      <c r="P330" s="19" cm="1">
        <f t="array" ref="P330">MAX(_xlfn._xlws.FILTER($D$942:$D$1411,$B$942:$B$1411=N330))-MAX(_xlfn._xlws.FILTER($D$472:$D$941,$B$472:$B$941=N330))</f>
        <v>0</v>
      </c>
      <c r="Q330" s="5" t="str">
        <f t="shared" si="24"/>
        <v>obserwuj</v>
      </c>
      <c r="U330" t="str">
        <v>RANKPROGR</v>
      </c>
    </row>
    <row r="331" spans="1:21" x14ac:dyDescent="0.25">
      <c r="A331" s="4">
        <v>42025</v>
      </c>
      <c r="B331" s="5" t="s">
        <v>665</v>
      </c>
      <c r="C331" s="5" t="s">
        <v>666</v>
      </c>
      <c r="D331" s="5">
        <v>5.2</v>
      </c>
      <c r="E331" s="5">
        <v>1</v>
      </c>
      <c r="F331" s="5">
        <v>10</v>
      </c>
      <c r="G331" s="5">
        <v>31779000</v>
      </c>
      <c r="H331" s="5">
        <f t="shared" si="21"/>
        <v>10</v>
      </c>
      <c r="I331" s="5">
        <v>0</v>
      </c>
      <c r="J331" s="5">
        <f t="shared" si="22"/>
        <v>1</v>
      </c>
      <c r="K331" s="5">
        <f t="shared" si="23"/>
        <v>165250800</v>
      </c>
      <c r="N331" s="19" t="str">
        <v>PGE</v>
      </c>
      <c r="O331" s="19" cm="1">
        <f t="array" ref="O331">MAX(_xlfn._xlws.FILTER($D$472:$D$941,$B$472:$B$941=N331))-MAX(_xlfn._xlws.FILTER($D$2:$D$471,$B$2:$B$471=N331))</f>
        <v>0.25999999999999801</v>
      </c>
      <c r="P331" s="19" cm="1">
        <f t="array" ref="P331">MAX(_xlfn._xlws.FILTER($D$942:$D$1411,$B$942:$B$1411=N331))-MAX(_xlfn._xlws.FILTER($D$472:$D$941,$B$472:$B$941=N331))</f>
        <v>-0.37999999999999901</v>
      </c>
      <c r="Q331" s="5" t="str">
        <f t="shared" si="24"/>
        <v>obserwuj</v>
      </c>
      <c r="U331" t="str">
        <v>RAWLPLUG</v>
      </c>
    </row>
    <row r="332" spans="1:21" x14ac:dyDescent="0.25">
      <c r="A332" s="4">
        <v>42025</v>
      </c>
      <c r="B332" s="5" t="s">
        <v>667</v>
      </c>
      <c r="C332" s="5" t="s">
        <v>668</v>
      </c>
      <c r="D332" s="5">
        <v>25.1</v>
      </c>
      <c r="E332" s="5">
        <v>399</v>
      </c>
      <c r="F332" s="5">
        <v>9940</v>
      </c>
      <c r="G332" s="5">
        <v>13699000</v>
      </c>
      <c r="H332" s="5">
        <f t="shared" si="21"/>
        <v>24.912280701754387</v>
      </c>
      <c r="I332" s="5">
        <v>0</v>
      </c>
      <c r="J332" s="5">
        <f t="shared" si="22"/>
        <v>1</v>
      </c>
      <c r="K332" s="5">
        <f t="shared" si="23"/>
        <v>343844900</v>
      </c>
      <c r="N332" s="19" t="str">
        <v>PGNIG</v>
      </c>
      <c r="O332" s="19" cm="1">
        <f t="array" ref="O332">MAX(_xlfn._xlws.FILTER($D$472:$D$941,$B$472:$B$941=N332))-MAX(_xlfn._xlws.FILTER($D$2:$D$471,$B$2:$B$471=N332))</f>
        <v>7.0000000000000284E-2</v>
      </c>
      <c r="P332" s="19" cm="1">
        <f t="array" ref="P332">MAX(_xlfn._xlws.FILTER($D$942:$D$1411,$B$942:$B$1411=N332))-MAX(_xlfn._xlws.FILTER($D$472:$D$941,$B$472:$B$941=N332))</f>
        <v>-9.9999999999999645E-2</v>
      </c>
      <c r="Q332" s="5" t="str">
        <f t="shared" si="24"/>
        <v>obserwuj</v>
      </c>
      <c r="U332" t="str">
        <v>REDAN</v>
      </c>
    </row>
    <row r="333" spans="1:21" x14ac:dyDescent="0.25">
      <c r="A333" s="4">
        <v>42025</v>
      </c>
      <c r="B333" s="5" t="s">
        <v>669</v>
      </c>
      <c r="C333" s="5" t="s">
        <v>670</v>
      </c>
      <c r="D333" s="5">
        <v>53</v>
      </c>
      <c r="E333" s="5">
        <v>1100900</v>
      </c>
      <c r="F333" s="5">
        <v>57857050</v>
      </c>
      <c r="G333" s="5">
        <v>309998000</v>
      </c>
      <c r="H333" s="5">
        <f t="shared" si="21"/>
        <v>52.554319193387229</v>
      </c>
      <c r="I333" s="5">
        <v>0</v>
      </c>
      <c r="J333" s="5">
        <f t="shared" si="22"/>
        <v>1</v>
      </c>
      <c r="K333" s="5">
        <f t="shared" si="23"/>
        <v>16429894000</v>
      </c>
      <c r="N333" s="19" t="str">
        <v>PGODLEW</v>
      </c>
      <c r="O333" s="19" cm="1">
        <f t="array" ref="O333">MAX(_xlfn._xlws.FILTER($D$472:$D$941,$B$472:$B$941=N333))-MAX(_xlfn._xlws.FILTER($D$2:$D$471,$B$2:$B$471=N333))</f>
        <v>0.20000000000000018</v>
      </c>
      <c r="P333" s="19" cm="1">
        <f t="array" ref="P333">MAX(_xlfn._xlws.FILTER($D$942:$D$1411,$B$942:$B$1411=N333))-MAX(_xlfn._xlws.FILTER($D$472:$D$941,$B$472:$B$941=N333))</f>
        <v>9.9999999999999645E-2</v>
      </c>
      <c r="Q333" s="5" t="str">
        <f t="shared" si="24"/>
        <v>obserwuj</v>
      </c>
      <c r="U333" t="str">
        <v>REDWOOD</v>
      </c>
    </row>
    <row r="334" spans="1:21" x14ac:dyDescent="0.25">
      <c r="A334" s="4">
        <v>42025</v>
      </c>
      <c r="B334" s="5" t="s">
        <v>671</v>
      </c>
      <c r="C334" s="5" t="s">
        <v>672</v>
      </c>
      <c r="D334" s="5">
        <v>33.17</v>
      </c>
      <c r="E334" s="5">
        <v>4930790</v>
      </c>
      <c r="F334" s="5">
        <v>160083160</v>
      </c>
      <c r="G334" s="5">
        <v>783205000</v>
      </c>
      <c r="H334" s="5">
        <f t="shared" si="21"/>
        <v>32.466026742165049</v>
      </c>
      <c r="I334" s="5">
        <v>0</v>
      </c>
      <c r="J334" s="5">
        <f t="shared" si="22"/>
        <v>1</v>
      </c>
      <c r="K334" s="5">
        <f t="shared" si="23"/>
        <v>25978909850</v>
      </c>
      <c r="N334" s="19" t="str">
        <v>PHN</v>
      </c>
      <c r="O334" s="19" cm="1">
        <f t="array" ref="O334">MAX(_xlfn._xlws.FILTER($D$472:$D$941,$B$472:$B$941=N334))-MAX(_xlfn._xlws.FILTER($D$2:$D$471,$B$2:$B$471=N334))</f>
        <v>9.9999999999997868E-2</v>
      </c>
      <c r="P334" s="19" cm="1">
        <f t="array" ref="P334">MAX(_xlfn._xlws.FILTER($D$942:$D$1411,$B$942:$B$1411=N334))-MAX(_xlfn._xlws.FILTER($D$472:$D$941,$B$472:$B$941=N334))</f>
        <v>0</v>
      </c>
      <c r="Q334" s="5" t="str">
        <f t="shared" si="24"/>
        <v>obserwuj</v>
      </c>
      <c r="U334" t="str">
        <v>REGNON</v>
      </c>
    </row>
    <row r="335" spans="1:21" x14ac:dyDescent="0.25">
      <c r="A335" s="4">
        <v>42025</v>
      </c>
      <c r="B335" s="5" t="s">
        <v>673</v>
      </c>
      <c r="C335" s="5" t="s">
        <v>674</v>
      </c>
      <c r="D335" s="5">
        <v>88.4</v>
      </c>
      <c r="E335" s="5">
        <v>51644</v>
      </c>
      <c r="F335" s="5">
        <v>4539480</v>
      </c>
      <c r="G335" s="5">
        <v>25336000</v>
      </c>
      <c r="H335" s="5">
        <f t="shared" si="21"/>
        <v>87.899465571992877</v>
      </c>
      <c r="I335" s="5">
        <v>0</v>
      </c>
      <c r="J335" s="5">
        <f t="shared" si="22"/>
        <v>1</v>
      </c>
      <c r="K335" s="5">
        <f t="shared" si="23"/>
        <v>2239702400</v>
      </c>
      <c r="N335" s="19" t="str">
        <v>PKNORLEN</v>
      </c>
      <c r="O335" s="19" cm="1">
        <f t="array" ref="O335">MAX(_xlfn._xlws.FILTER($D$472:$D$941,$B$472:$B$941=N335))-MAX(_xlfn._xlws.FILTER($D$2:$D$471,$B$2:$B$471=N335))</f>
        <v>-0.28999999999999915</v>
      </c>
      <c r="P335" s="19" cm="1">
        <f t="array" ref="P335">MAX(_xlfn._xlws.FILTER($D$942:$D$1411,$B$942:$B$1411=N335))-MAX(_xlfn._xlws.FILTER($D$472:$D$941,$B$472:$B$941=N335))</f>
        <v>0.60000000000000142</v>
      </c>
      <c r="Q335" s="5" t="str">
        <f t="shared" si="24"/>
        <v>obserwuj</v>
      </c>
      <c r="U335" t="str">
        <v>RELPOL</v>
      </c>
    </row>
    <row r="336" spans="1:21" x14ac:dyDescent="0.25">
      <c r="A336" s="4">
        <v>42025</v>
      </c>
      <c r="B336" s="5" t="s">
        <v>675</v>
      </c>
      <c r="C336" s="5" t="s">
        <v>676</v>
      </c>
      <c r="D336" s="5">
        <v>2.4700000000000002</v>
      </c>
      <c r="E336" s="5">
        <v>5085</v>
      </c>
      <c r="F336" s="5">
        <v>12450</v>
      </c>
      <c r="G336" s="5">
        <v>17382000</v>
      </c>
      <c r="H336" s="5">
        <f t="shared" si="21"/>
        <v>2.4483775811209441</v>
      </c>
      <c r="I336" s="5">
        <v>0</v>
      </c>
      <c r="J336" s="5">
        <f t="shared" si="22"/>
        <v>1</v>
      </c>
      <c r="K336" s="5">
        <f t="shared" si="23"/>
        <v>42933540</v>
      </c>
      <c r="N336" s="19" t="str">
        <v>PKOBP</v>
      </c>
      <c r="O336" s="19" cm="1">
        <f t="array" ref="O336">MAX(_xlfn._xlws.FILTER($D$472:$D$941,$B$472:$B$941=N336))-MAX(_xlfn._xlws.FILTER($D$2:$D$471,$B$2:$B$471=N336))</f>
        <v>0.17999999999999972</v>
      </c>
      <c r="P336" s="19" cm="1">
        <f t="array" ref="P336">MAX(_xlfn._xlws.FILTER($D$942:$D$1411,$B$942:$B$1411=N336))-MAX(_xlfn._xlws.FILTER($D$472:$D$941,$B$472:$B$941=N336))</f>
        <v>-0.35000000000000142</v>
      </c>
      <c r="Q336" s="5" t="str">
        <f t="shared" si="24"/>
        <v>obserwuj</v>
      </c>
      <c r="U336" t="str">
        <v>REMAK</v>
      </c>
    </row>
    <row r="337" spans="1:21" x14ac:dyDescent="0.25">
      <c r="A337" s="4">
        <v>42025</v>
      </c>
      <c r="B337" s="5" t="s">
        <v>677</v>
      </c>
      <c r="C337" s="5" t="s">
        <v>678</v>
      </c>
      <c r="D337" s="5">
        <v>0.2</v>
      </c>
      <c r="E337" s="5">
        <v>67220</v>
      </c>
      <c r="F337" s="5">
        <v>13440</v>
      </c>
      <c r="G337" s="5">
        <v>0</v>
      </c>
      <c r="H337" s="5">
        <f t="shared" si="21"/>
        <v>0.19994049390062482</v>
      </c>
      <c r="I337" s="5">
        <v>0</v>
      </c>
      <c r="J337" s="5">
        <f t="shared" si="22"/>
        <v>0</v>
      </c>
      <c r="K337" s="5">
        <f t="shared" si="23"/>
        <v>0</v>
      </c>
      <c r="N337" s="19" t="str">
        <v>PKPCARGO</v>
      </c>
      <c r="O337" s="19" cm="1">
        <f t="array" ref="O337">MAX(_xlfn._xlws.FILTER($D$472:$D$941,$B$472:$B$941=N337))-MAX(_xlfn._xlws.FILTER($D$2:$D$471,$B$2:$B$471=N337))</f>
        <v>-0.40000000000000568</v>
      </c>
      <c r="P337" s="19" cm="1">
        <f t="array" ref="P337">MAX(_xlfn._xlws.FILTER($D$942:$D$1411,$B$942:$B$1411=N337))-MAX(_xlfn._xlws.FILTER($D$472:$D$941,$B$472:$B$941=N337))</f>
        <v>0.20000000000000284</v>
      </c>
      <c r="Q337" s="5" t="str">
        <f t="shared" si="24"/>
        <v>obserwuj</v>
      </c>
      <c r="U337" t="str">
        <v>RESBUD</v>
      </c>
    </row>
    <row r="338" spans="1:21" x14ac:dyDescent="0.25">
      <c r="A338" s="4">
        <v>42025</v>
      </c>
      <c r="B338" s="5" t="s">
        <v>679</v>
      </c>
      <c r="C338" s="5" t="s">
        <v>680</v>
      </c>
      <c r="D338" s="5">
        <v>2.25</v>
      </c>
      <c r="E338" s="5">
        <v>2200</v>
      </c>
      <c r="F338" s="5">
        <v>4960</v>
      </c>
      <c r="G338" s="5">
        <v>0</v>
      </c>
      <c r="H338" s="5">
        <f t="shared" si="21"/>
        <v>2.2545454545454544</v>
      </c>
      <c r="I338" s="5">
        <v>0</v>
      </c>
      <c r="J338" s="5">
        <f t="shared" si="22"/>
        <v>1</v>
      </c>
      <c r="K338" s="5">
        <f t="shared" si="23"/>
        <v>0</v>
      </c>
      <c r="N338" s="19" t="str">
        <v>PLASTBOX</v>
      </c>
      <c r="O338" s="19" cm="1">
        <f t="array" ref="O338">MAX(_xlfn._xlws.FILTER($D$472:$D$941,$B$472:$B$941=N338))-MAX(_xlfn._xlws.FILTER($D$2:$D$471,$B$2:$B$471=N338))</f>
        <v>0.10999999999999988</v>
      </c>
      <c r="P338" s="19" cm="1">
        <f t="array" ref="P338">MAX(_xlfn._xlws.FILTER($D$942:$D$1411,$B$942:$B$1411=N338))-MAX(_xlfn._xlws.FILTER($D$472:$D$941,$B$472:$B$941=N338))</f>
        <v>9.9999999999997868E-3</v>
      </c>
      <c r="Q338" s="5" t="str">
        <f t="shared" si="24"/>
        <v>obserwuj</v>
      </c>
      <c r="U338" t="str">
        <v>ROBYG</v>
      </c>
    </row>
    <row r="339" spans="1:21" x14ac:dyDescent="0.25">
      <c r="A339" s="4">
        <v>42025</v>
      </c>
      <c r="B339" s="5" t="s">
        <v>681</v>
      </c>
      <c r="C339" s="5" t="s">
        <v>682</v>
      </c>
      <c r="D339" s="5">
        <v>0.7</v>
      </c>
      <c r="E339" s="5">
        <v>62</v>
      </c>
      <c r="F339" s="5">
        <v>40</v>
      </c>
      <c r="G339" s="5">
        <v>0</v>
      </c>
      <c r="H339" s="5">
        <f t="shared" si="21"/>
        <v>0.64516129032258063</v>
      </c>
      <c r="I339" s="5">
        <v>0</v>
      </c>
      <c r="J339" s="5">
        <f t="shared" si="22"/>
        <v>1</v>
      </c>
      <c r="K339" s="5">
        <f t="shared" si="23"/>
        <v>0</v>
      </c>
      <c r="N339" s="19" t="str">
        <v>PLAZACNTR</v>
      </c>
      <c r="O339" s="19" cm="1">
        <f t="array" ref="O339">MAX(_xlfn._xlws.FILTER($D$472:$D$941,$B$472:$B$941=N339))-MAX(_xlfn._xlws.FILTER($D$2:$D$471,$B$2:$B$471=N339))</f>
        <v>0</v>
      </c>
      <c r="P339" s="19" cm="1">
        <f t="array" ref="P339">MAX(_xlfn._xlws.FILTER($D$942:$D$1411,$B$942:$B$1411=N339))-MAX(_xlfn._xlws.FILTER($D$472:$D$941,$B$472:$B$941=N339))</f>
        <v>-1.0000000000000009E-2</v>
      </c>
      <c r="Q339" s="5" t="str">
        <f t="shared" si="24"/>
        <v>obserwuj</v>
      </c>
      <c r="U339" t="str">
        <v>ROPCZYCE</v>
      </c>
    </row>
    <row r="340" spans="1:21" x14ac:dyDescent="0.25">
      <c r="A340" s="4">
        <v>42025</v>
      </c>
      <c r="B340" s="5" t="s">
        <v>683</v>
      </c>
      <c r="C340" s="5" t="s">
        <v>684</v>
      </c>
      <c r="D340" s="5">
        <v>17.399999999999999</v>
      </c>
      <c r="E340" s="5">
        <v>4454</v>
      </c>
      <c r="F340" s="5">
        <v>78070</v>
      </c>
      <c r="G340" s="5">
        <v>15164000</v>
      </c>
      <c r="H340" s="5">
        <f t="shared" si="21"/>
        <v>17.528064660978895</v>
      </c>
      <c r="I340" s="5">
        <v>0</v>
      </c>
      <c r="J340" s="5">
        <f t="shared" si="22"/>
        <v>1</v>
      </c>
      <c r="K340" s="5">
        <f t="shared" si="23"/>
        <v>263853599.99999997</v>
      </c>
      <c r="N340" s="19" t="str">
        <v>POINTGROUP</v>
      </c>
      <c r="O340" s="19" cm="1">
        <f t="array" ref="O340">MAX(_xlfn._xlws.FILTER($D$472:$D$941,$B$472:$B$941=N340))-MAX(_xlfn._xlws.FILTER($D$2:$D$471,$B$2:$B$471=N340))</f>
        <v>-0.10000000000000009</v>
      </c>
      <c r="P340" s="19" cm="1">
        <f t="array" ref="P340">MAX(_xlfn._xlws.FILTER($D$942:$D$1411,$B$942:$B$1411=N340))-MAX(_xlfn._xlws.FILTER($D$472:$D$941,$B$472:$B$941=N340))</f>
        <v>0</v>
      </c>
      <c r="Q340" s="5" t="str">
        <f t="shared" si="24"/>
        <v>obserwuj</v>
      </c>
      <c r="U340" t="str">
        <v>ROVESE</v>
      </c>
    </row>
    <row r="341" spans="1:21" x14ac:dyDescent="0.25">
      <c r="A341" s="4">
        <v>42025</v>
      </c>
      <c r="B341" s="5" t="s">
        <v>685</v>
      </c>
      <c r="C341" s="5" t="s">
        <v>686</v>
      </c>
      <c r="D341" s="5">
        <v>0.09</v>
      </c>
      <c r="E341" s="5">
        <v>3509132</v>
      </c>
      <c r="F341" s="5">
        <v>315820</v>
      </c>
      <c r="G341" s="5">
        <v>0</v>
      </c>
      <c r="H341" s="5">
        <f t="shared" si="21"/>
        <v>8.9999464254978151E-2</v>
      </c>
      <c r="I341" s="5">
        <v>0</v>
      </c>
      <c r="J341" s="5">
        <f t="shared" si="22"/>
        <v>1</v>
      </c>
      <c r="K341" s="5">
        <f t="shared" si="23"/>
        <v>0</v>
      </c>
      <c r="N341" s="19" t="str">
        <v>POLCOLORIT</v>
      </c>
      <c r="O341" s="19" cm="1">
        <f t="array" ref="O341">MAX(_xlfn._xlws.FILTER($D$472:$D$941,$B$472:$B$941=N341))-MAX(_xlfn._xlws.FILTER($D$2:$D$471,$B$2:$B$471=N341))</f>
        <v>0</v>
      </c>
      <c r="P341" s="19" cm="1">
        <f t="array" ref="P341">MAX(_xlfn._xlws.FILTER($D$942:$D$1411,$B$942:$B$1411=N341))-MAX(_xlfn._xlws.FILTER($D$472:$D$941,$B$472:$B$941=N341))</f>
        <v>0</v>
      </c>
      <c r="Q341" s="5" t="str">
        <f t="shared" si="24"/>
        <v>obserwuj</v>
      </c>
      <c r="U341" t="str">
        <v>RUBICON</v>
      </c>
    </row>
    <row r="342" spans="1:21" x14ac:dyDescent="0.25">
      <c r="A342" s="4">
        <v>42025</v>
      </c>
      <c r="B342" s="5" t="s">
        <v>687</v>
      </c>
      <c r="C342" s="5" t="s">
        <v>688</v>
      </c>
      <c r="D342" s="5">
        <v>2.11</v>
      </c>
      <c r="E342" s="5">
        <v>3</v>
      </c>
      <c r="F342" s="5">
        <v>10</v>
      </c>
      <c r="G342" s="5">
        <v>0</v>
      </c>
      <c r="H342" s="5">
        <f t="shared" si="21"/>
        <v>3.3333333333333335</v>
      </c>
      <c r="I342" s="5">
        <v>0</v>
      </c>
      <c r="J342" s="5">
        <f t="shared" si="22"/>
        <v>1</v>
      </c>
      <c r="K342" s="5">
        <f t="shared" si="23"/>
        <v>0</v>
      </c>
      <c r="N342" s="19" t="str">
        <v>POLICE</v>
      </c>
      <c r="O342" s="19" cm="1">
        <f t="array" ref="O342">MAX(_xlfn._xlws.FILTER($D$472:$D$941,$B$472:$B$941=N342))-MAX(_xlfn._xlws.FILTER($D$2:$D$471,$B$2:$B$471=N342))</f>
        <v>0.20000000000000284</v>
      </c>
      <c r="P342" s="19" cm="1">
        <f t="array" ref="P342">MAX(_xlfn._xlws.FILTER($D$942:$D$1411,$B$942:$B$1411=N342))-MAX(_xlfn._xlws.FILTER($D$472:$D$941,$B$472:$B$941=N342))</f>
        <v>0.89999999999999858</v>
      </c>
      <c r="Q342" s="5" t="str">
        <f t="shared" si="24"/>
        <v>kup</v>
      </c>
      <c r="U342" t="str">
        <v>SANOK</v>
      </c>
    </row>
    <row r="343" spans="1:21" x14ac:dyDescent="0.25">
      <c r="A343" s="4">
        <v>42025</v>
      </c>
      <c r="B343" s="5" t="s">
        <v>689</v>
      </c>
      <c r="C343" s="5" t="s">
        <v>690</v>
      </c>
      <c r="D343" s="5">
        <v>26.65</v>
      </c>
      <c r="E343" s="5">
        <v>748</v>
      </c>
      <c r="F343" s="5">
        <v>20220</v>
      </c>
      <c r="G343" s="5">
        <v>794000</v>
      </c>
      <c r="H343" s="5">
        <f t="shared" si="21"/>
        <v>27.032085561497325</v>
      </c>
      <c r="I343" s="5">
        <v>0</v>
      </c>
      <c r="J343" s="5">
        <f t="shared" si="22"/>
        <v>1</v>
      </c>
      <c r="K343" s="5">
        <f t="shared" si="23"/>
        <v>21160100</v>
      </c>
      <c r="N343" s="19" t="str">
        <v>POLIMEXMS</v>
      </c>
      <c r="O343" s="19" cm="1">
        <f t="array" ref="O343">MAX(_xlfn._xlws.FILTER($D$472:$D$941,$B$472:$B$941=N343))-MAX(_xlfn._xlws.FILTER($D$2:$D$471,$B$2:$B$471=N343))</f>
        <v>0</v>
      </c>
      <c r="P343" s="19" cm="1">
        <f t="array" ref="P343">MAX(_xlfn._xlws.FILTER($D$942:$D$1411,$B$942:$B$1411=N343))-MAX(_xlfn._xlws.FILTER($D$472:$D$941,$B$472:$B$941=N343))</f>
        <v>0</v>
      </c>
      <c r="Q343" s="5" t="str">
        <f t="shared" si="24"/>
        <v>obserwuj</v>
      </c>
      <c r="U343" t="str">
        <v>SANWIL</v>
      </c>
    </row>
    <row r="344" spans="1:21" x14ac:dyDescent="0.25">
      <c r="A344" s="4">
        <v>42025</v>
      </c>
      <c r="B344" s="5" t="s">
        <v>691</v>
      </c>
      <c r="C344" s="5" t="s">
        <v>692</v>
      </c>
      <c r="D344" s="5">
        <v>6.25</v>
      </c>
      <c r="E344" s="5">
        <v>24081</v>
      </c>
      <c r="F344" s="5">
        <v>151740</v>
      </c>
      <c r="G344" s="5">
        <v>25585000</v>
      </c>
      <c r="H344" s="5">
        <f t="shared" si="21"/>
        <v>6.3012333374859848</v>
      </c>
      <c r="I344" s="5">
        <v>0</v>
      </c>
      <c r="J344" s="5">
        <f t="shared" si="22"/>
        <v>1</v>
      </c>
      <c r="K344" s="5">
        <f t="shared" si="23"/>
        <v>159906250</v>
      </c>
      <c r="N344" s="19" t="str">
        <v>POLMED</v>
      </c>
      <c r="O344" s="19" cm="1">
        <f t="array" ref="O344">MAX(_xlfn._xlws.FILTER($D$472:$D$941,$B$472:$B$941=N344))-MAX(_xlfn._xlws.FILTER($D$2:$D$471,$B$2:$B$471=N344))</f>
        <v>0.10000000000000009</v>
      </c>
      <c r="P344" s="19" cm="1">
        <f t="array" ref="P344">MAX(_xlfn._xlws.FILTER($D$942:$D$1411,$B$942:$B$1411=N344))-MAX(_xlfn._xlws.FILTER($D$472:$D$941,$B$472:$B$941=N344))</f>
        <v>-2.0000000000000018E-2</v>
      </c>
      <c r="Q344" s="5" t="str">
        <f t="shared" si="24"/>
        <v>obserwuj</v>
      </c>
      <c r="U344" t="str">
        <v>SCOPAK</v>
      </c>
    </row>
    <row r="345" spans="1:21" x14ac:dyDescent="0.25">
      <c r="A345" s="4">
        <v>42025</v>
      </c>
      <c r="B345" s="5" t="s">
        <v>693</v>
      </c>
      <c r="C345" s="5" t="s">
        <v>694</v>
      </c>
      <c r="D345" s="5">
        <v>16.079999999999998</v>
      </c>
      <c r="E345" s="5">
        <v>483</v>
      </c>
      <c r="F345" s="5">
        <v>7750</v>
      </c>
      <c r="G345" s="5">
        <v>5930000</v>
      </c>
      <c r="H345" s="5">
        <f t="shared" si="21"/>
        <v>16.045548654244307</v>
      </c>
      <c r="I345" s="5">
        <v>0</v>
      </c>
      <c r="J345" s="5">
        <f t="shared" si="22"/>
        <v>1</v>
      </c>
      <c r="K345" s="5">
        <f t="shared" si="23"/>
        <v>95354399.999999985</v>
      </c>
      <c r="N345" s="19" t="str">
        <v>POLNA</v>
      </c>
      <c r="O345" s="19" cm="1">
        <f t="array" ref="O345">MAX(_xlfn._xlws.FILTER($D$472:$D$941,$B$472:$B$941=N345))-MAX(_xlfn._xlws.FILTER($D$2:$D$471,$B$2:$B$471=N345))</f>
        <v>0.55000000000000071</v>
      </c>
      <c r="P345" s="19" cm="1">
        <f t="array" ref="P345">MAX(_xlfn._xlws.FILTER($D$942:$D$1411,$B$942:$B$1411=N345))-MAX(_xlfn._xlws.FILTER($D$472:$D$941,$B$472:$B$941=N345))</f>
        <v>1.1999999999999993</v>
      </c>
      <c r="Q345" s="5" t="str">
        <f t="shared" si="24"/>
        <v>kup</v>
      </c>
      <c r="U345" t="str">
        <v>SECOGROUP</v>
      </c>
    </row>
    <row r="346" spans="1:21" x14ac:dyDescent="0.25">
      <c r="A346" s="4">
        <v>42025</v>
      </c>
      <c r="B346" s="5" t="s">
        <v>695</v>
      </c>
      <c r="C346" s="5" t="s">
        <v>696</v>
      </c>
      <c r="D346" s="5">
        <v>4.4400000000000004</v>
      </c>
      <c r="E346" s="5">
        <v>510</v>
      </c>
      <c r="F346" s="5">
        <v>2230</v>
      </c>
      <c r="G346" s="5">
        <v>21432000</v>
      </c>
      <c r="H346" s="5">
        <f t="shared" si="21"/>
        <v>4.3725490196078427</v>
      </c>
      <c r="I346" s="5">
        <v>0</v>
      </c>
      <c r="J346" s="5">
        <f t="shared" si="22"/>
        <v>1</v>
      </c>
      <c r="K346" s="5">
        <f t="shared" si="23"/>
        <v>95158080.000000015</v>
      </c>
      <c r="N346" s="19" t="str">
        <v>POLNORD</v>
      </c>
      <c r="O346" s="19" cm="1">
        <f t="array" ref="O346">MAX(_xlfn._xlws.FILTER($D$472:$D$941,$B$472:$B$941=N346))-MAX(_xlfn._xlws.FILTER($D$2:$D$471,$B$2:$B$471=N346))</f>
        <v>0</v>
      </c>
      <c r="P346" s="19" cm="1">
        <f t="array" ref="P346">MAX(_xlfn._xlws.FILTER($D$942:$D$1411,$B$942:$B$1411=N346))-MAX(_xlfn._xlws.FILTER($D$472:$D$941,$B$472:$B$941=N346))</f>
        <v>0.16999999999999993</v>
      </c>
      <c r="Q346" s="5" t="str">
        <f t="shared" si="24"/>
        <v>obserwuj</v>
      </c>
      <c r="U346" t="str">
        <v>SEKO</v>
      </c>
    </row>
    <row r="347" spans="1:21" x14ac:dyDescent="0.25">
      <c r="A347" s="4">
        <v>42025</v>
      </c>
      <c r="B347" s="5" t="s">
        <v>697</v>
      </c>
      <c r="C347" s="5" t="s">
        <v>698</v>
      </c>
      <c r="D347" s="5">
        <v>1.34</v>
      </c>
      <c r="E347" s="5">
        <v>590</v>
      </c>
      <c r="F347" s="5">
        <v>790</v>
      </c>
      <c r="G347" s="5">
        <v>0</v>
      </c>
      <c r="H347" s="5">
        <f t="shared" si="21"/>
        <v>1.3389830508474576</v>
      </c>
      <c r="I347" s="5">
        <v>0</v>
      </c>
      <c r="J347" s="5">
        <f t="shared" si="22"/>
        <v>1</v>
      </c>
      <c r="K347" s="5">
        <f t="shared" si="23"/>
        <v>0</v>
      </c>
      <c r="N347" s="19" t="str">
        <v>POLWAX</v>
      </c>
      <c r="O347" s="19" cm="1">
        <f t="array" ref="O347">MAX(_xlfn._xlws.FILTER($D$472:$D$941,$B$472:$B$941=N347))-MAX(_xlfn._xlws.FILTER($D$2:$D$471,$B$2:$B$471=N347))</f>
        <v>0.27000000000000313</v>
      </c>
      <c r="P347" s="19" cm="1">
        <f t="array" ref="P347">MAX(_xlfn._xlws.FILTER($D$942:$D$1411,$B$942:$B$1411=N347))-MAX(_xlfn._xlws.FILTER($D$472:$D$941,$B$472:$B$941=N347))</f>
        <v>0.29999999999999716</v>
      </c>
      <c r="Q347" s="5" t="str">
        <f t="shared" si="24"/>
        <v>kup</v>
      </c>
      <c r="U347" t="str">
        <v>SELENAFM</v>
      </c>
    </row>
    <row r="348" spans="1:21" x14ac:dyDescent="0.25">
      <c r="A348" s="4">
        <v>42025</v>
      </c>
      <c r="B348" s="5" t="s">
        <v>699</v>
      </c>
      <c r="C348" s="5" t="s">
        <v>700</v>
      </c>
      <c r="D348" s="5">
        <v>13</v>
      </c>
      <c r="E348" s="5">
        <v>0</v>
      </c>
      <c r="F348" s="5">
        <v>0</v>
      </c>
      <c r="G348" s="5">
        <v>423000</v>
      </c>
      <c r="H348" s="5">
        <f t="shared" si="21"/>
        <v>13</v>
      </c>
      <c r="I348" s="5">
        <v>0</v>
      </c>
      <c r="J348" s="5">
        <f t="shared" si="22"/>
        <v>1</v>
      </c>
      <c r="K348" s="5">
        <f t="shared" si="23"/>
        <v>5499000</v>
      </c>
      <c r="N348" s="19" t="str">
        <v>POZBUD</v>
      </c>
      <c r="O348" s="19" cm="1">
        <f t="array" ref="O348">MAX(_xlfn._xlws.FILTER($D$472:$D$941,$B$472:$B$941=N348))-MAX(_xlfn._xlws.FILTER($D$2:$D$471,$B$2:$B$471=N348))</f>
        <v>-4.0000000000000036E-2</v>
      </c>
      <c r="P348" s="19" cm="1">
        <f t="array" ref="P348">MAX(_xlfn._xlws.FILTER($D$942:$D$1411,$B$942:$B$1411=N348))-MAX(_xlfn._xlws.FILTER($D$472:$D$941,$B$472:$B$941=N348))</f>
        <v>0</v>
      </c>
      <c r="Q348" s="5" t="str">
        <f t="shared" si="24"/>
        <v>obserwuj</v>
      </c>
      <c r="U348" t="str">
        <v>SELVITA</v>
      </c>
    </row>
    <row r="349" spans="1:21" x14ac:dyDescent="0.25">
      <c r="A349" s="4">
        <v>42025</v>
      </c>
      <c r="B349" s="5" t="s">
        <v>701</v>
      </c>
      <c r="C349" s="5" t="s">
        <v>702</v>
      </c>
      <c r="D349" s="5">
        <v>15.05</v>
      </c>
      <c r="E349" s="5">
        <v>85</v>
      </c>
      <c r="F349" s="5">
        <v>1280</v>
      </c>
      <c r="G349" s="5">
        <v>1032000</v>
      </c>
      <c r="H349" s="5">
        <f t="shared" si="21"/>
        <v>15.058823529411764</v>
      </c>
      <c r="I349" s="5">
        <v>0</v>
      </c>
      <c r="J349" s="5">
        <f t="shared" si="22"/>
        <v>1</v>
      </c>
      <c r="K349" s="5">
        <f t="shared" si="23"/>
        <v>15531600</v>
      </c>
      <c r="N349" s="19" t="str">
        <v>PPG</v>
      </c>
      <c r="O349" s="19" cm="1">
        <f t="array" ref="O349">MAX(_xlfn._xlws.FILTER($D$472:$D$941,$B$472:$B$941=N349))-MAX(_xlfn._xlws.FILTER($D$2:$D$471,$B$2:$B$471=N349))</f>
        <v>0.10999999999999988</v>
      </c>
      <c r="P349" s="19" cm="1">
        <f t="array" ref="P349">MAX(_xlfn._xlws.FILTER($D$942:$D$1411,$B$942:$B$1411=N349))-MAX(_xlfn._xlws.FILTER($D$472:$D$941,$B$472:$B$941=N349))</f>
        <v>-0.19999999999999996</v>
      </c>
      <c r="Q349" s="5" t="str">
        <f t="shared" si="24"/>
        <v>obserwuj</v>
      </c>
      <c r="U349" t="str">
        <v>SFINKS</v>
      </c>
    </row>
    <row r="350" spans="1:21" x14ac:dyDescent="0.25">
      <c r="A350" s="4">
        <v>42025</v>
      </c>
      <c r="B350" s="5" t="s">
        <v>703</v>
      </c>
      <c r="C350" s="5" t="s">
        <v>704</v>
      </c>
      <c r="D350" s="5">
        <v>2.83</v>
      </c>
      <c r="E350" s="5">
        <v>2845</v>
      </c>
      <c r="F350" s="5">
        <v>8050</v>
      </c>
      <c r="G350" s="5">
        <v>2631000</v>
      </c>
      <c r="H350" s="5">
        <f t="shared" si="21"/>
        <v>2.829525483304042</v>
      </c>
      <c r="I350" s="5">
        <v>0</v>
      </c>
      <c r="J350" s="5">
        <f t="shared" si="22"/>
        <v>1</v>
      </c>
      <c r="K350" s="5">
        <f t="shared" si="23"/>
        <v>7445730</v>
      </c>
      <c r="N350" s="19" t="str">
        <v>PRAGMAFA</v>
      </c>
      <c r="O350" s="19" cm="1">
        <f t="array" ref="O350">MAX(_xlfn._xlws.FILTER($D$472:$D$941,$B$472:$B$941=N350))-MAX(_xlfn._xlws.FILTER($D$2:$D$471,$B$2:$B$471=N350))</f>
        <v>0.19999999999999929</v>
      </c>
      <c r="P350" s="19" cm="1">
        <f t="array" ref="P350">MAX(_xlfn._xlws.FILTER($D$942:$D$1411,$B$942:$B$1411=N350))-MAX(_xlfn._xlws.FILTER($D$472:$D$941,$B$472:$B$941=N350))</f>
        <v>-0.19999999999999929</v>
      </c>
      <c r="Q350" s="5" t="str">
        <f t="shared" si="24"/>
        <v>obserwuj</v>
      </c>
      <c r="U350" t="str">
        <v>SIMPLE</v>
      </c>
    </row>
    <row r="351" spans="1:21" x14ac:dyDescent="0.25">
      <c r="A351" s="4">
        <v>42025</v>
      </c>
      <c r="B351" s="5" t="s">
        <v>705</v>
      </c>
      <c r="C351" s="5" t="s">
        <v>706</v>
      </c>
      <c r="D351" s="5">
        <v>1.1299999999999999</v>
      </c>
      <c r="E351" s="5">
        <v>8963</v>
      </c>
      <c r="F351" s="5">
        <v>10180</v>
      </c>
      <c r="G351" s="5">
        <v>0</v>
      </c>
      <c r="H351" s="5">
        <f t="shared" si="21"/>
        <v>1.1357804306593775</v>
      </c>
      <c r="I351" s="5">
        <v>0</v>
      </c>
      <c r="J351" s="5">
        <f t="shared" si="22"/>
        <v>1</v>
      </c>
      <c r="K351" s="5">
        <f t="shared" si="23"/>
        <v>0</v>
      </c>
      <c r="N351" s="19" t="str">
        <v>PRAGMAINK</v>
      </c>
      <c r="O351" s="19" cm="1">
        <f t="array" ref="O351">MAX(_xlfn._xlws.FILTER($D$472:$D$941,$B$472:$B$941=N351))-MAX(_xlfn._xlws.FILTER($D$2:$D$471,$B$2:$B$471=N351))</f>
        <v>-5.0000000000000711E-2</v>
      </c>
      <c r="P351" s="19" cm="1">
        <f t="array" ref="P351">MAX(_xlfn._xlws.FILTER($D$942:$D$1411,$B$942:$B$1411=N351))-MAX(_xlfn._xlws.FILTER($D$472:$D$941,$B$472:$B$941=N351))</f>
        <v>0</v>
      </c>
      <c r="Q351" s="5" t="str">
        <f t="shared" si="24"/>
        <v>obserwuj</v>
      </c>
      <c r="U351" t="str">
        <v>SKARBIEC</v>
      </c>
    </row>
    <row r="352" spans="1:21" x14ac:dyDescent="0.25">
      <c r="A352" s="4">
        <v>42025</v>
      </c>
      <c r="B352" s="5" t="s">
        <v>707</v>
      </c>
      <c r="C352" s="5" t="s">
        <v>708</v>
      </c>
      <c r="D352" s="5">
        <v>1.04</v>
      </c>
      <c r="E352" s="5">
        <v>4008</v>
      </c>
      <c r="F352" s="5">
        <v>4010</v>
      </c>
      <c r="G352" s="5">
        <v>0</v>
      </c>
      <c r="H352" s="5">
        <f t="shared" si="21"/>
        <v>1.0004990019960081</v>
      </c>
      <c r="I352" s="5">
        <v>0</v>
      </c>
      <c r="J352" s="5">
        <f t="shared" si="22"/>
        <v>1</v>
      </c>
      <c r="K352" s="5">
        <f t="shared" si="23"/>
        <v>0</v>
      </c>
      <c r="N352" s="19" t="str">
        <v>PRESCO</v>
      </c>
      <c r="O352" s="19" cm="1">
        <f t="array" ref="O352">MAX(_xlfn._xlws.FILTER($D$472:$D$941,$B$472:$B$941=N352))-MAX(_xlfn._xlws.FILTER($D$2:$D$471,$B$2:$B$471=N352))</f>
        <v>0</v>
      </c>
      <c r="P352" s="19" cm="1">
        <f t="array" ref="P352">MAX(_xlfn._xlws.FILTER($D$942:$D$1411,$B$942:$B$1411=N352))-MAX(_xlfn._xlws.FILTER($D$472:$D$941,$B$472:$B$941=N352))</f>
        <v>-1.0000000000000231E-2</v>
      </c>
      <c r="Q352" s="5" t="str">
        <f t="shared" si="24"/>
        <v>obserwuj</v>
      </c>
      <c r="U352" t="str">
        <v>SKOK</v>
      </c>
    </row>
    <row r="353" spans="1:21" x14ac:dyDescent="0.25">
      <c r="A353" s="4">
        <v>42025</v>
      </c>
      <c r="B353" s="5" t="s">
        <v>709</v>
      </c>
      <c r="C353" s="5" t="s">
        <v>710</v>
      </c>
      <c r="D353" s="5">
        <v>16.2</v>
      </c>
      <c r="E353" s="5">
        <v>1132</v>
      </c>
      <c r="F353" s="5">
        <v>18060</v>
      </c>
      <c r="G353" s="5">
        <v>2716000</v>
      </c>
      <c r="H353" s="5">
        <f t="shared" si="21"/>
        <v>15.954063604240282</v>
      </c>
      <c r="I353" s="5">
        <v>0</v>
      </c>
      <c r="J353" s="5">
        <f t="shared" si="22"/>
        <v>1</v>
      </c>
      <c r="K353" s="5">
        <f t="shared" si="23"/>
        <v>43999200</v>
      </c>
      <c r="N353" s="19" t="str">
        <v>PRIMAMODA</v>
      </c>
      <c r="O353" s="19" cm="1">
        <f t="array" ref="O353">MAX(_xlfn._xlws.FILTER($D$472:$D$941,$B$472:$B$941=N353))-MAX(_xlfn._xlws.FILTER($D$2:$D$471,$B$2:$B$471=N353))</f>
        <v>6.0000000000000053E-2</v>
      </c>
      <c r="P353" s="19" cm="1">
        <f t="array" ref="P353">MAX(_xlfn._xlws.FILTER($D$942:$D$1411,$B$942:$B$1411=N353))-MAX(_xlfn._xlws.FILTER($D$472:$D$941,$B$472:$B$941=N353))</f>
        <v>1.0000000000000009E-2</v>
      </c>
      <c r="Q353" s="5" t="str">
        <f t="shared" si="24"/>
        <v>obserwuj</v>
      </c>
      <c r="U353" t="str">
        <v>SKOTAN</v>
      </c>
    </row>
    <row r="354" spans="1:21" x14ac:dyDescent="0.25">
      <c r="A354" s="4">
        <v>42025</v>
      </c>
      <c r="B354" s="5" t="s">
        <v>711</v>
      </c>
      <c r="C354" s="5" t="s">
        <v>712</v>
      </c>
      <c r="D354" s="5">
        <v>1.37</v>
      </c>
      <c r="E354" s="5">
        <v>316487</v>
      </c>
      <c r="F354" s="5">
        <v>453350</v>
      </c>
      <c r="G354" s="5">
        <v>21115000</v>
      </c>
      <c r="H354" s="5">
        <f t="shared" si="21"/>
        <v>1.4324443026095859</v>
      </c>
      <c r="I354" s="5">
        <v>0</v>
      </c>
      <c r="J354" s="5">
        <f t="shared" si="22"/>
        <v>1</v>
      </c>
      <c r="K354" s="5">
        <f t="shared" si="23"/>
        <v>28927550.000000004</v>
      </c>
      <c r="N354" s="19" t="str">
        <v>PROCAD</v>
      </c>
      <c r="O354" s="19" cm="1">
        <f t="array" ref="O354">MAX(_xlfn._xlws.FILTER($D$472:$D$941,$B$472:$B$941=N354))-MAX(_xlfn._xlws.FILTER($D$2:$D$471,$B$2:$B$471=N354))</f>
        <v>0</v>
      </c>
      <c r="P354" s="19" cm="1">
        <f t="array" ref="P354">MAX(_xlfn._xlws.FILTER($D$942:$D$1411,$B$942:$B$1411=N354))-MAX(_xlfn._xlws.FILTER($D$472:$D$941,$B$472:$B$941=N354))</f>
        <v>0</v>
      </c>
      <c r="Q354" s="5" t="str">
        <f t="shared" si="24"/>
        <v>obserwuj</v>
      </c>
      <c r="U354" t="str">
        <v>SKYLINE</v>
      </c>
    </row>
    <row r="355" spans="1:21" x14ac:dyDescent="0.25">
      <c r="A355" s="4">
        <v>42025</v>
      </c>
      <c r="B355" s="5" t="s">
        <v>713</v>
      </c>
      <c r="C355" s="5" t="s">
        <v>714</v>
      </c>
      <c r="D355" s="5">
        <v>5.88</v>
      </c>
      <c r="E355" s="5">
        <v>4915</v>
      </c>
      <c r="F355" s="5">
        <v>28490</v>
      </c>
      <c r="G355" s="5">
        <v>5439000</v>
      </c>
      <c r="H355" s="5">
        <f t="shared" si="21"/>
        <v>5.7965412004069172</v>
      </c>
      <c r="I355" s="5">
        <v>0</v>
      </c>
      <c r="J355" s="5">
        <f t="shared" si="22"/>
        <v>1</v>
      </c>
      <c r="K355" s="5">
        <f t="shared" si="23"/>
        <v>31981320</v>
      </c>
      <c r="N355" s="19" t="str">
        <v>PROCHEM</v>
      </c>
      <c r="O355" s="19" cm="1">
        <f t="array" ref="O355">MAX(_xlfn._xlws.FILTER($D$472:$D$941,$B$472:$B$941=N355))-MAX(_xlfn._xlws.FILTER($D$2:$D$471,$B$2:$B$471=N355))</f>
        <v>0</v>
      </c>
      <c r="P355" s="19" cm="1">
        <f t="array" ref="P355">MAX(_xlfn._xlws.FILTER($D$942:$D$1411,$B$942:$B$1411=N355))-MAX(_xlfn._xlws.FILTER($D$472:$D$941,$B$472:$B$941=N355))</f>
        <v>0.30000000000000071</v>
      </c>
      <c r="Q355" s="5" t="str">
        <f t="shared" si="24"/>
        <v>obserwuj</v>
      </c>
      <c r="U355" t="str">
        <v>SKYSTONE</v>
      </c>
    </row>
    <row r="356" spans="1:21" x14ac:dyDescent="0.25">
      <c r="A356" s="4">
        <v>42025</v>
      </c>
      <c r="B356" s="5" t="s">
        <v>715</v>
      </c>
      <c r="C356" s="5" t="s">
        <v>716</v>
      </c>
      <c r="D356" s="5">
        <v>2.94</v>
      </c>
      <c r="E356" s="5">
        <v>7770</v>
      </c>
      <c r="F356" s="5">
        <v>22700</v>
      </c>
      <c r="G356" s="5">
        <v>14959000</v>
      </c>
      <c r="H356" s="5">
        <f t="shared" si="21"/>
        <v>2.9214929214929213</v>
      </c>
      <c r="I356" s="5">
        <v>0</v>
      </c>
      <c r="J356" s="5">
        <f t="shared" si="22"/>
        <v>1</v>
      </c>
      <c r="K356" s="5">
        <f t="shared" si="23"/>
        <v>43979460</v>
      </c>
      <c r="N356" s="19" t="str">
        <v>PROCHNIK</v>
      </c>
      <c r="O356" s="19" cm="1">
        <f t="array" ref="O356">MAX(_xlfn._xlws.FILTER($D$472:$D$941,$B$472:$B$941=N356))-MAX(_xlfn._xlws.FILTER($D$2:$D$471,$B$2:$B$471=N356))</f>
        <v>9.9999999999999867E-2</v>
      </c>
      <c r="P356" s="19" cm="1">
        <f t="array" ref="P356">MAX(_xlfn._xlws.FILTER($D$942:$D$1411,$B$942:$B$1411=N356))-MAX(_xlfn._xlws.FILTER($D$472:$D$941,$B$472:$B$941=N356))</f>
        <v>-3.0000000000000027E-2</v>
      </c>
      <c r="Q356" s="5" t="str">
        <f t="shared" si="24"/>
        <v>obserwuj</v>
      </c>
      <c r="U356" t="str">
        <v>SMT</v>
      </c>
    </row>
    <row r="357" spans="1:21" x14ac:dyDescent="0.25">
      <c r="A357" s="4">
        <v>42025</v>
      </c>
      <c r="B357" s="5" t="s">
        <v>717</v>
      </c>
      <c r="C357" s="5" t="s">
        <v>718</v>
      </c>
      <c r="D357" s="5">
        <v>23.75</v>
      </c>
      <c r="E357" s="5">
        <v>85</v>
      </c>
      <c r="F357" s="5">
        <v>2030</v>
      </c>
      <c r="G357" s="5">
        <v>93000</v>
      </c>
      <c r="H357" s="5">
        <f t="shared" si="21"/>
        <v>23.882352941176471</v>
      </c>
      <c r="I357" s="5">
        <v>0</v>
      </c>
      <c r="J357" s="5">
        <f t="shared" si="22"/>
        <v>0</v>
      </c>
      <c r="K357" s="5">
        <f t="shared" si="23"/>
        <v>2208750</v>
      </c>
      <c r="N357" s="19" t="str">
        <v>PROJPRZEM</v>
      </c>
      <c r="O357" s="19" cm="1">
        <f t="array" ref="O357">MAX(_xlfn._xlws.FILTER($D$472:$D$941,$B$472:$B$941=N357))-MAX(_xlfn._xlws.FILTER($D$2:$D$471,$B$2:$B$471=N357))</f>
        <v>4.9999999999999822E-2</v>
      </c>
      <c r="P357" s="19" cm="1">
        <f t="array" ref="P357">MAX(_xlfn._xlws.FILTER($D$942:$D$1411,$B$942:$B$1411=N357))-MAX(_xlfn._xlws.FILTER($D$472:$D$941,$B$472:$B$941=N357))</f>
        <v>0.22000000000000064</v>
      </c>
      <c r="Q357" s="5" t="str">
        <f t="shared" si="24"/>
        <v>kup</v>
      </c>
      <c r="U357" t="str">
        <v>SNIEZKA</v>
      </c>
    </row>
    <row r="358" spans="1:21" x14ac:dyDescent="0.25">
      <c r="A358" s="4">
        <v>42025</v>
      </c>
      <c r="B358" s="5" t="s">
        <v>719</v>
      </c>
      <c r="C358" s="5" t="s">
        <v>720</v>
      </c>
      <c r="D358" s="5">
        <v>14.58</v>
      </c>
      <c r="E358" s="5">
        <v>10189</v>
      </c>
      <c r="F358" s="5">
        <v>147490</v>
      </c>
      <c r="G358" s="5">
        <v>8907000</v>
      </c>
      <c r="H358" s="5">
        <f t="shared" si="21"/>
        <v>14.475414662871724</v>
      </c>
      <c r="I358" s="5">
        <v>0</v>
      </c>
      <c r="J358" s="5">
        <f t="shared" si="22"/>
        <v>1</v>
      </c>
      <c r="K358" s="5">
        <f t="shared" si="23"/>
        <v>129864060</v>
      </c>
      <c r="N358" s="19" t="str">
        <v>PROTEKTOR</v>
      </c>
      <c r="O358" s="19" cm="1">
        <f t="array" ref="O358">MAX(_xlfn._xlws.FILTER($D$472:$D$941,$B$472:$B$941=N358))-MAX(_xlfn._xlws.FILTER($D$2:$D$471,$B$2:$B$471=N358))</f>
        <v>0</v>
      </c>
      <c r="P358" s="19" cm="1">
        <f t="array" ref="P358">MAX(_xlfn._xlws.FILTER($D$942:$D$1411,$B$942:$B$1411=N358))-MAX(_xlfn._xlws.FILTER($D$472:$D$941,$B$472:$B$941=N358))</f>
        <v>-4.9999999999999822E-2</v>
      </c>
      <c r="Q358" s="5" t="str">
        <f t="shared" si="24"/>
        <v>obserwuj</v>
      </c>
      <c r="U358" t="str">
        <v>SOLAR</v>
      </c>
    </row>
    <row r="359" spans="1:21" x14ac:dyDescent="0.25">
      <c r="A359" s="4">
        <v>42025</v>
      </c>
      <c r="B359" s="5" t="s">
        <v>721</v>
      </c>
      <c r="C359" s="5" t="s">
        <v>722</v>
      </c>
      <c r="D359" s="5">
        <v>139</v>
      </c>
      <c r="E359" s="5">
        <v>65</v>
      </c>
      <c r="F359" s="5">
        <v>9070</v>
      </c>
      <c r="G359" s="5">
        <v>3122000</v>
      </c>
      <c r="H359" s="5">
        <f t="shared" si="21"/>
        <v>139.53846153846155</v>
      </c>
      <c r="I359" s="5">
        <v>0</v>
      </c>
      <c r="J359" s="5">
        <f t="shared" si="22"/>
        <v>1</v>
      </c>
      <c r="K359" s="5">
        <f t="shared" si="23"/>
        <v>433958000</v>
      </c>
      <c r="N359" s="19" t="str">
        <v>PROVIDENT</v>
      </c>
      <c r="O359" s="19" cm="1">
        <f t="array" ref="O359">MAX(_xlfn._xlws.FILTER($D$472:$D$941,$B$472:$B$941=N359))-MAX(_xlfn._xlws.FILTER($D$2:$D$471,$B$2:$B$471=N359))</f>
        <v>0.23999999999999844</v>
      </c>
      <c r="P359" s="19" cm="1">
        <f t="array" ref="P359">MAX(_xlfn._xlws.FILTER($D$942:$D$1411,$B$942:$B$1411=N359))-MAX(_xlfn._xlws.FILTER($D$472:$D$941,$B$472:$B$941=N359))</f>
        <v>1.0000000000001563E-2</v>
      </c>
      <c r="Q359" s="5" t="str">
        <f t="shared" si="24"/>
        <v>obserwuj</v>
      </c>
      <c r="U359" t="str">
        <v>SONEL</v>
      </c>
    </row>
    <row r="360" spans="1:21" x14ac:dyDescent="0.25">
      <c r="A360" s="4">
        <v>42025</v>
      </c>
      <c r="B360" s="5" t="s">
        <v>723</v>
      </c>
      <c r="C360" s="5" t="s">
        <v>724</v>
      </c>
      <c r="D360" s="5">
        <v>1.19</v>
      </c>
      <c r="E360" s="5">
        <v>25</v>
      </c>
      <c r="F360" s="5">
        <v>30</v>
      </c>
      <c r="G360" s="5">
        <v>0</v>
      </c>
      <c r="H360" s="5">
        <f t="shared" si="21"/>
        <v>1.2</v>
      </c>
      <c r="I360" s="5">
        <v>0</v>
      </c>
      <c r="J360" s="5">
        <f t="shared" si="22"/>
        <v>1</v>
      </c>
      <c r="K360" s="5">
        <f t="shared" si="23"/>
        <v>0</v>
      </c>
      <c r="N360" s="19" t="str">
        <v>PTI</v>
      </c>
      <c r="O360" s="19" cm="1">
        <f t="array" ref="O360">MAX(_xlfn._xlws.FILTER($D$472:$D$941,$B$472:$B$941=N360))-MAX(_xlfn._xlws.FILTER($D$2:$D$471,$B$2:$B$471=N360))</f>
        <v>-9.9999999999999645E-2</v>
      </c>
      <c r="P360" s="19" cm="1">
        <f t="array" ref="P360">MAX(_xlfn._xlws.FILTER($D$942:$D$1411,$B$942:$B$1411=N360))-MAX(_xlfn._xlws.FILTER($D$472:$D$941,$B$472:$B$941=N360))</f>
        <v>0</v>
      </c>
      <c r="Q360" s="5" t="str">
        <f t="shared" si="24"/>
        <v>obserwuj</v>
      </c>
      <c r="U360" t="str">
        <v>STALEXP</v>
      </c>
    </row>
    <row r="361" spans="1:21" x14ac:dyDescent="0.25">
      <c r="A361" s="4">
        <v>42025</v>
      </c>
      <c r="B361" s="5" t="s">
        <v>725</v>
      </c>
      <c r="C361" s="5" t="s">
        <v>726</v>
      </c>
      <c r="D361" s="5">
        <v>485.5</v>
      </c>
      <c r="E361" s="5">
        <v>125505</v>
      </c>
      <c r="F361" s="5">
        <v>60438680</v>
      </c>
      <c r="G361" s="5">
        <v>55967000</v>
      </c>
      <c r="H361" s="5">
        <f t="shared" si="21"/>
        <v>481.56392175610534</v>
      </c>
      <c r="I361" s="5">
        <v>0</v>
      </c>
      <c r="J361" s="5">
        <f t="shared" si="22"/>
        <v>1</v>
      </c>
      <c r="K361" s="5">
        <f t="shared" si="23"/>
        <v>27171978500</v>
      </c>
      <c r="N361" s="19" t="str">
        <v>PULAWY</v>
      </c>
      <c r="O361" s="19" cm="1">
        <f t="array" ref="O361">MAX(_xlfn._xlws.FILTER($D$472:$D$941,$B$472:$B$941=N361))-MAX(_xlfn._xlws.FILTER($D$2:$D$471,$B$2:$B$471=N361))</f>
        <v>1.8499999999999943</v>
      </c>
      <c r="P361" s="19" cm="1">
        <f t="array" ref="P361">MAX(_xlfn._xlws.FILTER($D$942:$D$1411,$B$942:$B$1411=N361))-MAX(_xlfn._xlws.FILTER($D$472:$D$941,$B$472:$B$941=N361))</f>
        <v>0</v>
      </c>
      <c r="Q361" s="5" t="str">
        <f t="shared" si="24"/>
        <v>obserwuj</v>
      </c>
      <c r="U361" t="str">
        <v>STALPROD</v>
      </c>
    </row>
    <row r="362" spans="1:21" x14ac:dyDescent="0.25">
      <c r="A362" s="4">
        <v>42025</v>
      </c>
      <c r="B362" s="5" t="s">
        <v>727</v>
      </c>
      <c r="C362" s="5" t="s">
        <v>728</v>
      </c>
      <c r="D362" s="5">
        <v>4.2</v>
      </c>
      <c r="E362" s="5">
        <v>0</v>
      </c>
      <c r="F362" s="5">
        <v>0</v>
      </c>
      <c r="G362" s="5">
        <v>0</v>
      </c>
      <c r="H362" s="5">
        <f t="shared" si="21"/>
        <v>4.2</v>
      </c>
      <c r="I362" s="5">
        <v>0</v>
      </c>
      <c r="J362" s="5">
        <f t="shared" si="22"/>
        <v>1</v>
      </c>
      <c r="K362" s="5">
        <f t="shared" si="23"/>
        <v>0</v>
      </c>
      <c r="N362" s="19" t="str">
        <v>PWRMEDIA</v>
      </c>
      <c r="O362" s="19" cm="1">
        <f t="array" ref="O362">MAX(_xlfn._xlws.FILTER($D$472:$D$941,$B$472:$B$941=N362))-MAX(_xlfn._xlws.FILTER($D$2:$D$471,$B$2:$B$471=N362))</f>
        <v>0</v>
      </c>
      <c r="P362" s="19" cm="1">
        <f t="array" ref="P362">MAX(_xlfn._xlws.FILTER($D$942:$D$1411,$B$942:$B$1411=N362))-MAX(_xlfn._xlws.FILTER($D$472:$D$941,$B$472:$B$941=N362))</f>
        <v>0</v>
      </c>
      <c r="Q362" s="5" t="str">
        <f t="shared" si="24"/>
        <v>obserwuj</v>
      </c>
      <c r="U362" t="str">
        <v>STALPROFI</v>
      </c>
    </row>
    <row r="363" spans="1:21" x14ac:dyDescent="0.25">
      <c r="A363" s="4">
        <v>42025</v>
      </c>
      <c r="B363" s="5" t="s">
        <v>729</v>
      </c>
      <c r="C363" s="5" t="s">
        <v>730</v>
      </c>
      <c r="D363" s="5">
        <v>6.47</v>
      </c>
      <c r="E363" s="5">
        <v>14994</v>
      </c>
      <c r="F363" s="5">
        <v>96410</v>
      </c>
      <c r="G363" s="5">
        <v>35376000</v>
      </c>
      <c r="H363" s="5">
        <f t="shared" si="21"/>
        <v>6.4299052954515137</v>
      </c>
      <c r="I363" s="5">
        <v>0</v>
      </c>
      <c r="J363" s="5">
        <f t="shared" si="22"/>
        <v>1</v>
      </c>
      <c r="K363" s="5">
        <f t="shared" si="23"/>
        <v>228882720</v>
      </c>
      <c r="N363" s="19" t="str">
        <v>PZU</v>
      </c>
      <c r="O363" s="19" cm="1">
        <f t="array" ref="O363">MAX(_xlfn._xlws.FILTER($D$472:$D$941,$B$472:$B$941=N363))-MAX(_xlfn._xlws.FILTER($D$2:$D$471,$B$2:$B$471=N363))</f>
        <v>14.5</v>
      </c>
      <c r="P363" s="19" cm="1">
        <f t="array" ref="P363">MAX(_xlfn._xlws.FILTER($D$942:$D$1411,$B$942:$B$1411=N363))-MAX(_xlfn._xlws.FILTER($D$472:$D$941,$B$472:$B$941=N363))</f>
        <v>8.6499999999999773</v>
      </c>
      <c r="Q363" s="5" t="str">
        <f t="shared" si="24"/>
        <v>obserwuj</v>
      </c>
      <c r="U363" t="str">
        <v>STAPORKOW</v>
      </c>
    </row>
    <row r="364" spans="1:21" x14ac:dyDescent="0.25">
      <c r="A364" s="4">
        <v>42025</v>
      </c>
      <c r="B364" s="5" t="s">
        <v>731</v>
      </c>
      <c r="C364" s="5" t="s">
        <v>732</v>
      </c>
      <c r="D364" s="5">
        <v>12.8</v>
      </c>
      <c r="E364" s="5">
        <v>673</v>
      </c>
      <c r="F364" s="5">
        <v>8620</v>
      </c>
      <c r="G364" s="5">
        <v>10375000</v>
      </c>
      <c r="H364" s="5">
        <f t="shared" si="21"/>
        <v>12.808320950965825</v>
      </c>
      <c r="I364" s="5">
        <v>0</v>
      </c>
      <c r="J364" s="5">
        <f t="shared" si="22"/>
        <v>1</v>
      </c>
      <c r="K364" s="5">
        <f t="shared" si="23"/>
        <v>132800000</v>
      </c>
      <c r="N364" s="19" t="str">
        <v>QUANTUM</v>
      </c>
      <c r="O364" s="19" cm="1">
        <f t="array" ref="O364">MAX(_xlfn._xlws.FILTER($D$472:$D$941,$B$472:$B$941=N364))-MAX(_xlfn._xlws.FILTER($D$2:$D$471,$B$2:$B$471=N364))</f>
        <v>-4.9999999999999822E-2</v>
      </c>
      <c r="P364" s="19" cm="1">
        <f t="array" ref="P364">MAX(_xlfn._xlws.FILTER($D$942:$D$1411,$B$942:$B$1411=N364))-MAX(_xlfn._xlws.FILTER($D$472:$D$941,$B$472:$B$941=N364))</f>
        <v>0</v>
      </c>
      <c r="Q364" s="5" t="str">
        <f t="shared" si="24"/>
        <v>obserwuj</v>
      </c>
      <c r="U364" t="str">
        <v>STARHEDGE</v>
      </c>
    </row>
    <row r="365" spans="1:21" x14ac:dyDescent="0.25">
      <c r="A365" s="4">
        <v>42025</v>
      </c>
      <c r="B365" s="5" t="s">
        <v>733</v>
      </c>
      <c r="C365" s="5" t="s">
        <v>734</v>
      </c>
      <c r="D365" s="5">
        <v>8.0299999999999994</v>
      </c>
      <c r="E365" s="5">
        <v>28039</v>
      </c>
      <c r="F365" s="5">
        <v>218920</v>
      </c>
      <c r="G365" s="5">
        <v>19626000</v>
      </c>
      <c r="H365" s="5">
        <f t="shared" si="21"/>
        <v>7.8076964228396166</v>
      </c>
      <c r="I365" s="5">
        <v>0</v>
      </c>
      <c r="J365" s="5">
        <f t="shared" si="22"/>
        <v>1</v>
      </c>
      <c r="K365" s="5">
        <f t="shared" si="23"/>
        <v>157596780</v>
      </c>
      <c r="N365" s="19" t="str">
        <v>QUERCUS</v>
      </c>
      <c r="O365" s="19" cm="1">
        <f t="array" ref="O365">MAX(_xlfn._xlws.FILTER($D$472:$D$941,$B$472:$B$941=N365))-MAX(_xlfn._xlws.FILTER($D$2:$D$471,$B$2:$B$471=N365))</f>
        <v>-2.9999999999999361E-2</v>
      </c>
      <c r="P365" s="19" cm="1">
        <f t="array" ref="P365">MAX(_xlfn._xlws.FILTER($D$942:$D$1411,$B$942:$B$1411=N365))-MAX(_xlfn._xlws.FILTER($D$472:$D$941,$B$472:$B$941=N365))</f>
        <v>-4.0000000000000036E-2</v>
      </c>
      <c r="Q365" s="5" t="str">
        <f t="shared" si="24"/>
        <v>sprzedaj</v>
      </c>
      <c r="U365" t="str">
        <v>SUWARY</v>
      </c>
    </row>
    <row r="366" spans="1:21" x14ac:dyDescent="0.25">
      <c r="A366" s="4">
        <v>42025</v>
      </c>
      <c r="B366" s="5" t="s">
        <v>735</v>
      </c>
      <c r="C366" s="5" t="s">
        <v>736</v>
      </c>
      <c r="D366" s="5">
        <v>5.97</v>
      </c>
      <c r="E366" s="5">
        <v>14489</v>
      </c>
      <c r="F366" s="5">
        <v>85090</v>
      </c>
      <c r="G366" s="5">
        <v>27134000</v>
      </c>
      <c r="H366" s="5">
        <f t="shared" si="21"/>
        <v>5.8727310373386707</v>
      </c>
      <c r="I366" s="5">
        <v>0</v>
      </c>
      <c r="J366" s="5">
        <f t="shared" si="22"/>
        <v>1</v>
      </c>
      <c r="K366" s="5">
        <f t="shared" si="23"/>
        <v>161989980</v>
      </c>
      <c r="N366" s="19" t="str">
        <v>QUMAK</v>
      </c>
      <c r="O366" s="19" cm="1">
        <f t="array" ref="O366">MAX(_xlfn._xlws.FILTER($D$472:$D$941,$B$472:$B$941=N366))-MAX(_xlfn._xlws.FILTER($D$2:$D$471,$B$2:$B$471=N366))</f>
        <v>-1.0000000000001563E-2</v>
      </c>
      <c r="P366" s="19" cm="1">
        <f t="array" ref="P366">MAX(_xlfn._xlws.FILTER($D$942:$D$1411,$B$942:$B$1411=N366))-MAX(_xlfn._xlws.FILTER($D$472:$D$941,$B$472:$B$941=N366))</f>
        <v>-0.22999999999999865</v>
      </c>
      <c r="Q366" s="5" t="str">
        <f t="shared" si="24"/>
        <v>sprzedaj</v>
      </c>
      <c r="U366" t="str">
        <v>SWISSMED</v>
      </c>
    </row>
    <row r="367" spans="1:21" x14ac:dyDescent="0.25">
      <c r="A367" s="4">
        <v>42025</v>
      </c>
      <c r="B367" s="5" t="s">
        <v>737</v>
      </c>
      <c r="C367" s="5" t="s">
        <v>738</v>
      </c>
      <c r="D367" s="5">
        <v>16.309999999999999</v>
      </c>
      <c r="E367" s="5">
        <v>23</v>
      </c>
      <c r="F367" s="5">
        <v>380</v>
      </c>
      <c r="G367" s="5">
        <v>1469000</v>
      </c>
      <c r="H367" s="5">
        <f t="shared" si="21"/>
        <v>16.521739130434781</v>
      </c>
      <c r="I367" s="5">
        <v>0</v>
      </c>
      <c r="J367" s="5">
        <f t="shared" si="22"/>
        <v>1</v>
      </c>
      <c r="K367" s="5">
        <f t="shared" si="23"/>
        <v>23959389.999999996</v>
      </c>
      <c r="N367" s="19" t="str">
        <v>RADPOL</v>
      </c>
      <c r="O367" s="19" cm="1">
        <f t="array" ref="O367">MAX(_xlfn._xlws.FILTER($D$472:$D$941,$B$472:$B$941=N367))-MAX(_xlfn._xlws.FILTER($D$2:$D$471,$B$2:$B$471=N367))</f>
        <v>0.22000000000000064</v>
      </c>
      <c r="P367" s="19" cm="1">
        <f t="array" ref="P367">MAX(_xlfn._xlws.FILTER($D$942:$D$1411,$B$942:$B$1411=N367))-MAX(_xlfn._xlws.FILTER($D$472:$D$941,$B$472:$B$941=N367))</f>
        <v>-9.9999999999997868E-3</v>
      </c>
      <c r="Q367" s="5" t="str">
        <f t="shared" si="24"/>
        <v>obserwuj</v>
      </c>
      <c r="U367" t="str">
        <v>SYGNITY</v>
      </c>
    </row>
    <row r="368" spans="1:21" x14ac:dyDescent="0.25">
      <c r="A368" s="4">
        <v>42025</v>
      </c>
      <c r="B368" s="5" t="s">
        <v>739</v>
      </c>
      <c r="C368" s="5" t="s">
        <v>740</v>
      </c>
      <c r="D368" s="5">
        <v>18.350000000000001</v>
      </c>
      <c r="E368" s="5">
        <v>9551</v>
      </c>
      <c r="F368" s="5">
        <v>177690</v>
      </c>
      <c r="G368" s="5">
        <v>6355000</v>
      </c>
      <c r="H368" s="5">
        <f t="shared" si="21"/>
        <v>18.604334624646633</v>
      </c>
      <c r="I368" s="5">
        <v>0</v>
      </c>
      <c r="J368" s="5">
        <f t="shared" si="22"/>
        <v>1</v>
      </c>
      <c r="K368" s="5">
        <f t="shared" si="23"/>
        <v>116614250.00000001</v>
      </c>
      <c r="N368" s="19" t="str">
        <v>RAFAKO</v>
      </c>
      <c r="O368" s="19" cm="1">
        <f t="array" ref="O368">MAX(_xlfn._xlws.FILTER($D$472:$D$941,$B$472:$B$941=N368))-MAX(_xlfn._xlws.FILTER($D$2:$D$471,$B$2:$B$471=N368))</f>
        <v>6.0000000000000497E-2</v>
      </c>
      <c r="P368" s="19" cm="1">
        <f t="array" ref="P368">MAX(_xlfn._xlws.FILTER($D$942:$D$1411,$B$942:$B$1411=N368))-MAX(_xlfn._xlws.FILTER($D$472:$D$941,$B$472:$B$941=N368))</f>
        <v>-8.0000000000000071E-2</v>
      </c>
      <c r="Q368" s="5" t="str">
        <f t="shared" si="24"/>
        <v>obserwuj</v>
      </c>
      <c r="U368" t="str">
        <v>SYNEKTIK</v>
      </c>
    </row>
    <row r="369" spans="1:21" x14ac:dyDescent="0.25">
      <c r="A369" s="4">
        <v>42025</v>
      </c>
      <c r="B369" s="5" t="s">
        <v>741</v>
      </c>
      <c r="C369" s="5" t="s">
        <v>742</v>
      </c>
      <c r="D369" s="5">
        <v>2.1800000000000002</v>
      </c>
      <c r="E369" s="5">
        <v>24179</v>
      </c>
      <c r="F369" s="5">
        <v>53260</v>
      </c>
      <c r="G369" s="5">
        <v>19987000</v>
      </c>
      <c r="H369" s="5">
        <f t="shared" si="21"/>
        <v>2.2027379130650564</v>
      </c>
      <c r="I369" s="5">
        <v>0</v>
      </c>
      <c r="J369" s="5">
        <f t="shared" si="22"/>
        <v>1</v>
      </c>
      <c r="K369" s="5">
        <f t="shared" si="23"/>
        <v>43571660</v>
      </c>
      <c r="N369" s="19" t="str">
        <v>RAFAMET</v>
      </c>
      <c r="O369" s="19" cm="1">
        <f t="array" ref="O369">MAX(_xlfn._xlws.FILTER($D$472:$D$941,$B$472:$B$941=N369))-MAX(_xlfn._xlws.FILTER($D$2:$D$471,$B$2:$B$471=N369))</f>
        <v>0</v>
      </c>
      <c r="P369" s="19" cm="1">
        <f t="array" ref="P369">MAX(_xlfn._xlws.FILTER($D$942:$D$1411,$B$942:$B$1411=N369))-MAX(_xlfn._xlws.FILTER($D$472:$D$941,$B$472:$B$941=N369))</f>
        <v>-0.48999999999999844</v>
      </c>
      <c r="Q369" s="5" t="str">
        <f t="shared" si="24"/>
        <v>obserwuj</v>
      </c>
      <c r="U369" t="str">
        <v>SYNTHOS</v>
      </c>
    </row>
    <row r="370" spans="1:21" x14ac:dyDescent="0.25">
      <c r="A370" s="4">
        <v>42025</v>
      </c>
      <c r="B370" s="5" t="s">
        <v>743</v>
      </c>
      <c r="C370" s="5" t="s">
        <v>744</v>
      </c>
      <c r="D370" s="5">
        <v>6.41</v>
      </c>
      <c r="E370" s="5">
        <v>4717</v>
      </c>
      <c r="F370" s="5">
        <v>30250</v>
      </c>
      <c r="G370" s="5">
        <v>12912000</v>
      </c>
      <c r="H370" s="5">
        <f t="shared" si="21"/>
        <v>6.4129743481026074</v>
      </c>
      <c r="I370" s="5">
        <v>0</v>
      </c>
      <c r="J370" s="5">
        <f t="shared" si="22"/>
        <v>1</v>
      </c>
      <c r="K370" s="5">
        <f t="shared" si="23"/>
        <v>82765920</v>
      </c>
      <c r="N370" s="19" t="str">
        <v>RAINBOW</v>
      </c>
      <c r="O370" s="19" cm="1">
        <f t="array" ref="O370">MAX(_xlfn._xlws.FILTER($D$472:$D$941,$B$472:$B$941=N370))-MAX(_xlfn._xlws.FILTER($D$2:$D$471,$B$2:$B$471=N370))</f>
        <v>-0.85000000000000142</v>
      </c>
      <c r="P370" s="19" cm="1">
        <f t="array" ref="P370">MAX(_xlfn._xlws.FILTER($D$942:$D$1411,$B$942:$B$1411=N370))-MAX(_xlfn._xlws.FILTER($D$472:$D$941,$B$472:$B$941=N370))</f>
        <v>0.30000000000000071</v>
      </c>
      <c r="Q370" s="5" t="str">
        <f t="shared" si="24"/>
        <v>obserwuj</v>
      </c>
      <c r="U370" t="str">
        <v>TALEX</v>
      </c>
    </row>
    <row r="371" spans="1:21" x14ac:dyDescent="0.25">
      <c r="A371" s="4">
        <v>42025</v>
      </c>
      <c r="B371" s="5" t="s">
        <v>745</v>
      </c>
      <c r="C371" s="5" t="s">
        <v>746</v>
      </c>
      <c r="D371" s="5">
        <v>1.98</v>
      </c>
      <c r="E371" s="5">
        <v>18975</v>
      </c>
      <c r="F371" s="5">
        <v>38040</v>
      </c>
      <c r="G371" s="5">
        <v>13353000</v>
      </c>
      <c r="H371" s="5">
        <f t="shared" si="21"/>
        <v>2.0047430830039525</v>
      </c>
      <c r="I371" s="5">
        <v>0</v>
      </c>
      <c r="J371" s="5">
        <f t="shared" si="22"/>
        <v>1</v>
      </c>
      <c r="K371" s="5">
        <f t="shared" si="23"/>
        <v>26438940</v>
      </c>
      <c r="N371" s="19" t="str">
        <v>RANKPROGR</v>
      </c>
      <c r="O371" s="19" cm="1">
        <f t="array" ref="O371">MAX(_xlfn._xlws.FILTER($D$472:$D$941,$B$472:$B$941=N371))-MAX(_xlfn._xlws.FILTER($D$2:$D$471,$B$2:$B$471=N371))</f>
        <v>-1.0000000000000231E-2</v>
      </c>
      <c r="P371" s="19" cm="1">
        <f t="array" ref="P371">MAX(_xlfn._xlws.FILTER($D$942:$D$1411,$B$942:$B$1411=N371))-MAX(_xlfn._xlws.FILTER($D$472:$D$941,$B$472:$B$941=N371))</f>
        <v>0.18000000000000016</v>
      </c>
      <c r="Q371" s="5" t="str">
        <f t="shared" si="24"/>
        <v>obserwuj</v>
      </c>
      <c r="U371" t="str">
        <v>TARCZYNSKI</v>
      </c>
    </row>
    <row r="372" spans="1:21" x14ac:dyDescent="0.25">
      <c r="A372" s="4">
        <v>42025</v>
      </c>
      <c r="B372" s="5" t="s">
        <v>747</v>
      </c>
      <c r="C372" s="5" t="s">
        <v>748</v>
      </c>
      <c r="D372" s="5">
        <v>5.75</v>
      </c>
      <c r="E372" s="5">
        <v>8</v>
      </c>
      <c r="F372" s="5">
        <v>50</v>
      </c>
      <c r="G372" s="5">
        <v>0</v>
      </c>
      <c r="H372" s="5">
        <f t="shared" si="21"/>
        <v>6.25</v>
      </c>
      <c r="I372" s="5">
        <v>0</v>
      </c>
      <c r="J372" s="5">
        <f t="shared" si="22"/>
        <v>1</v>
      </c>
      <c r="K372" s="5">
        <f t="shared" si="23"/>
        <v>0</v>
      </c>
      <c r="N372" s="19" t="str">
        <v>RAWLPLUG</v>
      </c>
      <c r="O372" s="19" cm="1">
        <f t="array" ref="O372">MAX(_xlfn._xlws.FILTER($D$472:$D$941,$B$472:$B$941=N372))-MAX(_xlfn._xlws.FILTER($D$2:$D$471,$B$2:$B$471=N372))</f>
        <v>4.0000000000000036E-2</v>
      </c>
      <c r="P372" s="19" cm="1">
        <f t="array" ref="P372">MAX(_xlfn._xlws.FILTER($D$942:$D$1411,$B$942:$B$1411=N372))-MAX(_xlfn._xlws.FILTER($D$472:$D$941,$B$472:$B$941=N372))</f>
        <v>4.0000000000000036E-2</v>
      </c>
      <c r="Q372" s="5" t="str">
        <f t="shared" si="24"/>
        <v>obserwuj</v>
      </c>
      <c r="U372" t="str">
        <v>TAURONPE</v>
      </c>
    </row>
    <row r="373" spans="1:21" x14ac:dyDescent="0.25">
      <c r="A373" s="4">
        <v>42025</v>
      </c>
      <c r="B373" s="5" t="s">
        <v>749</v>
      </c>
      <c r="C373" s="5" t="s">
        <v>750</v>
      </c>
      <c r="D373" s="5">
        <v>0.04</v>
      </c>
      <c r="E373" s="5">
        <v>13925</v>
      </c>
      <c r="F373" s="5">
        <v>440</v>
      </c>
      <c r="G373" s="5">
        <v>6100000</v>
      </c>
      <c r="H373" s="5">
        <f t="shared" si="21"/>
        <v>3.1597845601436268E-2</v>
      </c>
      <c r="I373" s="5">
        <v>0</v>
      </c>
      <c r="J373" s="5">
        <f t="shared" si="22"/>
        <v>1</v>
      </c>
      <c r="K373" s="5">
        <f t="shared" si="23"/>
        <v>244000</v>
      </c>
      <c r="N373" s="19" t="str">
        <v>REDAN</v>
      </c>
      <c r="O373" s="19" cm="1">
        <f t="array" ref="O373">MAX(_xlfn._xlws.FILTER($D$472:$D$941,$B$472:$B$941=N373))-MAX(_xlfn._xlws.FILTER($D$2:$D$471,$B$2:$B$471=N373))</f>
        <v>0</v>
      </c>
      <c r="P373" s="19" cm="1">
        <f t="array" ref="P373">MAX(_xlfn._xlws.FILTER($D$942:$D$1411,$B$942:$B$1411=N373))-MAX(_xlfn._xlws.FILTER($D$472:$D$941,$B$472:$B$941=N373))</f>
        <v>-2.0000000000000018E-2</v>
      </c>
      <c r="Q373" s="5" t="str">
        <f t="shared" si="24"/>
        <v>obserwuj</v>
      </c>
      <c r="U373" t="str">
        <v>TELEPOLSKA</v>
      </c>
    </row>
    <row r="374" spans="1:21" x14ac:dyDescent="0.25">
      <c r="A374" s="4">
        <v>42025</v>
      </c>
      <c r="B374" s="5" t="s">
        <v>751</v>
      </c>
      <c r="C374" s="5" t="s">
        <v>752</v>
      </c>
      <c r="D374" s="5">
        <v>0.69</v>
      </c>
      <c r="E374" s="5">
        <v>127</v>
      </c>
      <c r="F374" s="5">
        <v>90</v>
      </c>
      <c r="G374" s="5">
        <v>0</v>
      </c>
      <c r="H374" s="5">
        <f t="shared" si="21"/>
        <v>0.70866141732283461</v>
      </c>
      <c r="I374" s="5">
        <v>0</v>
      </c>
      <c r="J374" s="5">
        <f t="shared" si="22"/>
        <v>0</v>
      </c>
      <c r="K374" s="5">
        <f t="shared" si="23"/>
        <v>0</v>
      </c>
      <c r="N374" s="19" t="str">
        <v>REDWOOD</v>
      </c>
      <c r="O374" s="19" cm="1">
        <f t="array" ref="O374">MAX(_xlfn._xlws.FILTER($D$472:$D$941,$B$472:$B$941=N374))-MAX(_xlfn._xlws.FILTER($D$2:$D$471,$B$2:$B$471=N374))</f>
        <v>9.9999999999999645E-2</v>
      </c>
      <c r="P374" s="19" cm="1">
        <f t="array" ref="P374">MAX(_xlfn._xlws.FILTER($D$942:$D$1411,$B$942:$B$1411=N374))-MAX(_xlfn._xlws.FILTER($D$472:$D$941,$B$472:$B$941=N374))</f>
        <v>-0.75</v>
      </c>
      <c r="Q374" s="5" t="str">
        <f t="shared" si="24"/>
        <v>obserwuj</v>
      </c>
      <c r="U374" t="str">
        <v>TELL</v>
      </c>
    </row>
    <row r="375" spans="1:21" x14ac:dyDescent="0.25">
      <c r="A375" s="4">
        <v>42025</v>
      </c>
      <c r="B375" s="5" t="s">
        <v>753</v>
      </c>
      <c r="C375" s="5" t="s">
        <v>754</v>
      </c>
      <c r="D375" s="5">
        <v>5.85</v>
      </c>
      <c r="E375" s="5">
        <v>2831</v>
      </c>
      <c r="F375" s="5">
        <v>16150</v>
      </c>
      <c r="G375" s="5">
        <v>5343000</v>
      </c>
      <c r="H375" s="5">
        <f t="shared" si="21"/>
        <v>5.7046979865771812</v>
      </c>
      <c r="I375" s="5">
        <v>0</v>
      </c>
      <c r="J375" s="5">
        <f t="shared" si="22"/>
        <v>1</v>
      </c>
      <c r="K375" s="5">
        <f t="shared" si="23"/>
        <v>31256549.999999996</v>
      </c>
      <c r="N375" s="19" t="str">
        <v>REGNON</v>
      </c>
      <c r="O375" s="19" cm="1">
        <f t="array" ref="O375">MAX(_xlfn._xlws.FILTER($D$472:$D$941,$B$472:$B$941=N375))-MAX(_xlfn._xlws.FILTER($D$2:$D$471,$B$2:$B$471=N375))</f>
        <v>0</v>
      </c>
      <c r="P375" s="19" cm="1">
        <f t="array" ref="P375">MAX(_xlfn._xlws.FILTER($D$942:$D$1411,$B$942:$B$1411=N375))-MAX(_xlfn._xlws.FILTER($D$472:$D$941,$B$472:$B$941=N375))</f>
        <v>0</v>
      </c>
      <c r="Q375" s="5" t="str">
        <f t="shared" si="24"/>
        <v>obserwuj</v>
      </c>
      <c r="U375" t="str">
        <v>TERESA</v>
      </c>
    </row>
    <row r="376" spans="1:21" x14ac:dyDescent="0.25">
      <c r="A376" s="4">
        <v>42025</v>
      </c>
      <c r="B376" s="5" t="s">
        <v>755</v>
      </c>
      <c r="C376" s="5" t="s">
        <v>756</v>
      </c>
      <c r="D376" s="5">
        <v>12.1</v>
      </c>
      <c r="E376" s="5">
        <v>266</v>
      </c>
      <c r="F376" s="5">
        <v>3160</v>
      </c>
      <c r="G376" s="5">
        <v>1451000</v>
      </c>
      <c r="H376" s="5">
        <f t="shared" si="21"/>
        <v>11.8796992481203</v>
      </c>
      <c r="I376" s="5">
        <v>0</v>
      </c>
      <c r="J376" s="5">
        <f t="shared" si="22"/>
        <v>1</v>
      </c>
      <c r="K376" s="5">
        <f t="shared" si="23"/>
        <v>17557100</v>
      </c>
      <c r="N376" s="19" t="str">
        <v>REINHOLD</v>
      </c>
      <c r="O376" s="19" cm="1">
        <f t="array" ref="O376">MAX(_xlfn._xlws.FILTER($D$472:$D$941,$B$472:$B$941=N376))-MAX(_xlfn._xlws.FILTER($D$2:$D$471,$B$2:$B$471=N376))</f>
        <v>-1.9999999999999907E-2</v>
      </c>
      <c r="P376" s="19" cm="1">
        <f t="array" ref="P376">MAX(_xlfn._xlws.FILTER($D$942:$D$1411,$B$942:$B$1411=N376))-MAX(_xlfn._xlws.FILTER($D$472:$D$941,$B$472:$B$941=N376))</f>
        <v>2.9999999999999916E-2</v>
      </c>
      <c r="Q376" s="5" t="str">
        <f t="shared" si="24"/>
        <v>obserwuj</v>
      </c>
      <c r="U376" t="str">
        <v>TERMOREX</v>
      </c>
    </row>
    <row r="377" spans="1:21" x14ac:dyDescent="0.25">
      <c r="A377" s="4">
        <v>42025</v>
      </c>
      <c r="B377" s="5" t="s">
        <v>757</v>
      </c>
      <c r="C377" s="5" t="s">
        <v>758</v>
      </c>
      <c r="D377" s="5">
        <v>2.38</v>
      </c>
      <c r="E377" s="5">
        <v>23039</v>
      </c>
      <c r="F377" s="5">
        <v>53120</v>
      </c>
      <c r="G377" s="5">
        <v>3055000</v>
      </c>
      <c r="H377" s="5">
        <f t="shared" si="21"/>
        <v>2.3056556274143842</v>
      </c>
      <c r="I377" s="5">
        <v>0</v>
      </c>
      <c r="J377" s="5">
        <f t="shared" si="22"/>
        <v>1</v>
      </c>
      <c r="K377" s="5">
        <f t="shared" si="23"/>
        <v>7270900</v>
      </c>
      <c r="N377" s="19" t="str">
        <v>RELPOL</v>
      </c>
      <c r="O377" s="19" cm="1">
        <f t="array" ref="O377">MAX(_xlfn._xlws.FILTER($D$472:$D$941,$B$472:$B$941=N377))-MAX(_xlfn._xlws.FILTER($D$2:$D$471,$B$2:$B$471=N377))</f>
        <v>-4.9999999999999822E-2</v>
      </c>
      <c r="P377" s="19" cm="1">
        <f t="array" ref="P377">MAX(_xlfn._xlws.FILTER($D$942:$D$1411,$B$942:$B$1411=N377))-MAX(_xlfn._xlws.FILTER($D$472:$D$941,$B$472:$B$941=N377))</f>
        <v>-9.9999999999999645E-2</v>
      </c>
      <c r="Q377" s="5" t="str">
        <f t="shared" si="24"/>
        <v>sprzedaj</v>
      </c>
      <c r="U377" t="str">
        <v>TESGAS</v>
      </c>
    </row>
    <row r="378" spans="1:21" x14ac:dyDescent="0.25">
      <c r="A378" s="4">
        <v>42025</v>
      </c>
      <c r="B378" s="5" t="s">
        <v>759</v>
      </c>
      <c r="C378" s="5" t="s">
        <v>760</v>
      </c>
      <c r="D378" s="5">
        <v>2.1800000000000002</v>
      </c>
      <c r="E378" s="5">
        <v>27934</v>
      </c>
      <c r="F378" s="5">
        <v>60390</v>
      </c>
      <c r="G378" s="5">
        <v>121599000</v>
      </c>
      <c r="H378" s="5">
        <f t="shared" si="21"/>
        <v>2.161881578005298</v>
      </c>
      <c r="I378" s="5">
        <v>0</v>
      </c>
      <c r="J378" s="5">
        <f t="shared" si="22"/>
        <v>1</v>
      </c>
      <c r="K378" s="5">
        <f t="shared" si="23"/>
        <v>265085820.00000003</v>
      </c>
      <c r="N378" s="19" t="str">
        <v>REMAK</v>
      </c>
      <c r="O378" s="19" cm="1">
        <f t="array" ref="O378">MAX(_xlfn._xlws.FILTER($D$472:$D$941,$B$472:$B$941=N378))-MAX(_xlfn._xlws.FILTER($D$2:$D$471,$B$2:$B$471=N378))</f>
        <v>0</v>
      </c>
      <c r="P378" s="19" cm="1">
        <f t="array" ref="P378">MAX(_xlfn._xlws.FILTER($D$942:$D$1411,$B$942:$B$1411=N378))-MAX(_xlfn._xlws.FILTER($D$472:$D$941,$B$472:$B$941=N378))</f>
        <v>-0.5</v>
      </c>
      <c r="Q378" s="5" t="str">
        <f t="shared" si="24"/>
        <v>obserwuj</v>
      </c>
      <c r="U378" t="str">
        <v>TFONE</v>
      </c>
    </row>
    <row r="379" spans="1:21" x14ac:dyDescent="0.25">
      <c r="A379" s="4">
        <v>42025</v>
      </c>
      <c r="B379" s="5" t="s">
        <v>761</v>
      </c>
      <c r="C379" s="5" t="s">
        <v>762</v>
      </c>
      <c r="D379" s="5">
        <v>1.45</v>
      </c>
      <c r="E379" s="5">
        <v>4388</v>
      </c>
      <c r="F379" s="5">
        <v>6460</v>
      </c>
      <c r="G379" s="5">
        <v>55661000</v>
      </c>
      <c r="H379" s="5">
        <f t="shared" si="21"/>
        <v>1.4721969006381039</v>
      </c>
      <c r="I379" s="5">
        <v>0</v>
      </c>
      <c r="J379" s="5">
        <f t="shared" si="22"/>
        <v>0</v>
      </c>
      <c r="K379" s="5">
        <f t="shared" si="23"/>
        <v>80708450</v>
      </c>
      <c r="N379" s="19" t="str">
        <v>RESBUD</v>
      </c>
      <c r="O379" s="19" cm="1">
        <f t="array" ref="O379">MAX(_xlfn._xlws.FILTER($D$472:$D$941,$B$472:$B$941=N379))-MAX(_xlfn._xlws.FILTER($D$2:$D$471,$B$2:$B$471=N379))</f>
        <v>0</v>
      </c>
      <c r="P379" s="19" cm="1">
        <f t="array" ref="P379">MAX(_xlfn._xlws.FILTER($D$942:$D$1411,$B$942:$B$1411=N379))-MAX(_xlfn._xlws.FILTER($D$472:$D$941,$B$472:$B$941=N379))</f>
        <v>3.0000000000000249E-2</v>
      </c>
      <c r="Q379" s="5" t="str">
        <f t="shared" si="24"/>
        <v>obserwuj</v>
      </c>
      <c r="U379" t="str">
        <v>TIM</v>
      </c>
    </row>
    <row r="380" spans="1:21" x14ac:dyDescent="0.25">
      <c r="A380" s="4">
        <v>42025</v>
      </c>
      <c r="B380" s="5" t="s">
        <v>763</v>
      </c>
      <c r="C380" s="5" t="s">
        <v>764</v>
      </c>
      <c r="D380" s="5">
        <v>16.3</v>
      </c>
      <c r="E380" s="5">
        <v>110</v>
      </c>
      <c r="F380" s="5">
        <v>1790</v>
      </c>
      <c r="G380" s="5">
        <v>2220000</v>
      </c>
      <c r="H380" s="5">
        <f t="shared" si="21"/>
        <v>16.272727272727273</v>
      </c>
      <c r="I380" s="5">
        <v>0</v>
      </c>
      <c r="J380" s="5">
        <f t="shared" si="22"/>
        <v>1</v>
      </c>
      <c r="K380" s="5">
        <f t="shared" si="23"/>
        <v>36186000</v>
      </c>
      <c r="N380" s="19" t="str">
        <v>ROBYG</v>
      </c>
      <c r="O380" s="19" cm="1">
        <f t="array" ref="O380">MAX(_xlfn._xlws.FILTER($D$472:$D$941,$B$472:$B$941=N380))-MAX(_xlfn._xlws.FILTER($D$2:$D$471,$B$2:$B$471=N380))</f>
        <v>-1.0000000000000231E-2</v>
      </c>
      <c r="P380" s="19" cm="1">
        <f t="array" ref="P380">MAX(_xlfn._xlws.FILTER($D$942:$D$1411,$B$942:$B$1411=N380))-MAX(_xlfn._xlws.FILTER($D$472:$D$941,$B$472:$B$941=N380))</f>
        <v>-9.9999999999997868E-3</v>
      </c>
      <c r="Q380" s="5" t="str">
        <f t="shared" si="24"/>
        <v>obserwuj</v>
      </c>
      <c r="U380" t="str">
        <v>TORPOL</v>
      </c>
    </row>
    <row r="381" spans="1:21" x14ac:dyDescent="0.25">
      <c r="A381" s="4">
        <v>42025</v>
      </c>
      <c r="B381" s="5" t="s">
        <v>765</v>
      </c>
      <c r="C381" s="5" t="s">
        <v>766</v>
      </c>
      <c r="D381" s="5">
        <v>1.41</v>
      </c>
      <c r="E381" s="5">
        <v>7680</v>
      </c>
      <c r="F381" s="5">
        <v>10770</v>
      </c>
      <c r="G381" s="5">
        <v>0</v>
      </c>
      <c r="H381" s="5">
        <f t="shared" si="21"/>
        <v>1.40234375</v>
      </c>
      <c r="I381" s="5">
        <v>0</v>
      </c>
      <c r="J381" s="5">
        <f t="shared" si="22"/>
        <v>1</v>
      </c>
      <c r="K381" s="5">
        <f t="shared" si="23"/>
        <v>0</v>
      </c>
      <c r="N381" s="19" t="str">
        <v>RONSON</v>
      </c>
      <c r="O381" s="19" cm="1">
        <f t="array" ref="O381">MAX(_xlfn._xlws.FILTER($D$472:$D$941,$B$472:$B$941=N381))-MAX(_xlfn._xlws.FILTER($D$2:$D$471,$B$2:$B$471=N381))</f>
        <v>5.0000000000000044E-2</v>
      </c>
      <c r="P381" s="19" cm="1">
        <f t="array" ref="P381">MAX(_xlfn._xlws.FILTER($D$942:$D$1411,$B$942:$B$1411=N381))-MAX(_xlfn._xlws.FILTER($D$472:$D$941,$B$472:$B$941=N381))</f>
        <v>-6.0000000000000053E-2</v>
      </c>
      <c r="Q381" s="5" t="str">
        <f t="shared" si="24"/>
        <v>obserwuj</v>
      </c>
      <c r="U381" t="str">
        <v>TOYA</v>
      </c>
    </row>
    <row r="382" spans="1:21" x14ac:dyDescent="0.25">
      <c r="A382" s="4">
        <v>42025</v>
      </c>
      <c r="B382" s="5" t="s">
        <v>767</v>
      </c>
      <c r="C382" s="5" t="s">
        <v>768</v>
      </c>
      <c r="D382" s="5">
        <v>1.72</v>
      </c>
      <c r="E382" s="5">
        <v>2005</v>
      </c>
      <c r="F382" s="5">
        <v>3450</v>
      </c>
      <c r="G382" s="5">
        <v>2747000</v>
      </c>
      <c r="H382" s="5">
        <f t="shared" si="21"/>
        <v>1.7206982543640899</v>
      </c>
      <c r="I382" s="5">
        <v>0</v>
      </c>
      <c r="J382" s="5">
        <f t="shared" si="22"/>
        <v>1</v>
      </c>
      <c r="K382" s="5">
        <f t="shared" si="23"/>
        <v>4724840</v>
      </c>
      <c r="N382" s="19" t="str">
        <v>ROPCZYCE</v>
      </c>
      <c r="O382" s="19" cm="1">
        <f t="array" ref="O382">MAX(_xlfn._xlws.FILTER($D$472:$D$941,$B$472:$B$941=N382))-MAX(_xlfn._xlws.FILTER($D$2:$D$471,$B$2:$B$471=N382))</f>
        <v>0.14999999999999858</v>
      </c>
      <c r="P382" s="19" cm="1">
        <f t="array" ref="P382">MAX(_xlfn._xlws.FILTER($D$942:$D$1411,$B$942:$B$1411=N382))-MAX(_xlfn._xlws.FILTER($D$472:$D$941,$B$472:$B$941=N382))</f>
        <v>0.15000000000000213</v>
      </c>
      <c r="Q382" s="5" t="str">
        <f t="shared" si="24"/>
        <v>kup</v>
      </c>
      <c r="U382" t="str">
        <v>TRAKCJA</v>
      </c>
    </row>
    <row r="383" spans="1:21" x14ac:dyDescent="0.25">
      <c r="A383" s="4">
        <v>42025</v>
      </c>
      <c r="B383" s="5" t="s">
        <v>769</v>
      </c>
      <c r="C383" s="5" t="s">
        <v>770</v>
      </c>
      <c r="D383" s="5">
        <v>0.79</v>
      </c>
      <c r="E383" s="5">
        <v>0</v>
      </c>
      <c r="F383" s="5">
        <v>0</v>
      </c>
      <c r="G383" s="5">
        <v>0</v>
      </c>
      <c r="H383" s="5">
        <f t="shared" si="21"/>
        <v>0.79</v>
      </c>
      <c r="I383" s="5">
        <v>0</v>
      </c>
      <c r="J383" s="5">
        <f t="shared" si="22"/>
        <v>0</v>
      </c>
      <c r="K383" s="5">
        <f t="shared" si="23"/>
        <v>0</v>
      </c>
      <c r="N383" s="19" t="str">
        <v>ROVESE</v>
      </c>
      <c r="O383" s="19" cm="1">
        <f t="array" ref="O383">MAX(_xlfn._xlws.FILTER($D$472:$D$941,$B$472:$B$941=N383))-MAX(_xlfn._xlws.FILTER($D$2:$D$471,$B$2:$B$471=N383))</f>
        <v>0</v>
      </c>
      <c r="P383" s="19" cm="1">
        <f t="array" ref="P383">MAX(_xlfn._xlws.FILTER($D$942:$D$1411,$B$942:$B$1411=N383))-MAX(_xlfn._xlws.FILTER($D$472:$D$941,$B$472:$B$941=N383))</f>
        <v>-1.0000000000000009E-2</v>
      </c>
      <c r="Q383" s="5" t="str">
        <f t="shared" si="24"/>
        <v>obserwuj</v>
      </c>
      <c r="U383" t="str">
        <v>TRANSPOL</v>
      </c>
    </row>
    <row r="384" spans="1:21" x14ac:dyDescent="0.25">
      <c r="A384" s="4">
        <v>42025</v>
      </c>
      <c r="B384" s="5" t="s">
        <v>771</v>
      </c>
      <c r="C384" s="5" t="s">
        <v>772</v>
      </c>
      <c r="D384" s="5">
        <v>53.55</v>
      </c>
      <c r="E384" s="5">
        <v>43658</v>
      </c>
      <c r="F384" s="5">
        <v>2260100</v>
      </c>
      <c r="G384" s="5">
        <v>23914000</v>
      </c>
      <c r="H384" s="5">
        <f t="shared" si="21"/>
        <v>51.76828988959641</v>
      </c>
      <c r="I384" s="5">
        <v>0</v>
      </c>
      <c r="J384" s="5">
        <f t="shared" si="22"/>
        <v>1</v>
      </c>
      <c r="K384" s="5">
        <f t="shared" si="23"/>
        <v>1280594700</v>
      </c>
      <c r="N384" s="19" t="str">
        <v>RUBICON</v>
      </c>
      <c r="O384" s="19" cm="1">
        <f t="array" ref="O384">MAX(_xlfn._xlws.FILTER($D$472:$D$941,$B$472:$B$941=N384))-MAX(_xlfn._xlws.FILTER($D$2:$D$471,$B$2:$B$471=N384))</f>
        <v>0</v>
      </c>
      <c r="P384" s="19" cm="1">
        <f t="array" ref="P384">MAX(_xlfn._xlws.FILTER($D$942:$D$1411,$B$942:$B$1411=N384))-MAX(_xlfn._xlws.FILTER($D$472:$D$941,$B$472:$B$941=N384))</f>
        <v>-1.0000000000000009E-2</v>
      </c>
      <c r="Q384" s="5" t="str">
        <f t="shared" si="24"/>
        <v>obserwuj</v>
      </c>
      <c r="U384" t="str">
        <v>TRAVELPL</v>
      </c>
    </row>
    <row r="385" spans="1:21" x14ac:dyDescent="0.25">
      <c r="A385" s="4">
        <v>42025</v>
      </c>
      <c r="B385" s="5" t="s">
        <v>773</v>
      </c>
      <c r="C385" s="5" t="s">
        <v>774</v>
      </c>
      <c r="D385" s="5">
        <v>25.35</v>
      </c>
      <c r="E385" s="5">
        <v>352</v>
      </c>
      <c r="F385" s="5">
        <v>9020</v>
      </c>
      <c r="G385" s="5">
        <v>0</v>
      </c>
      <c r="H385" s="5">
        <f t="shared" si="21"/>
        <v>25.625</v>
      </c>
      <c r="I385" s="5">
        <v>0</v>
      </c>
      <c r="J385" s="5">
        <f t="shared" si="22"/>
        <v>0</v>
      </c>
      <c r="K385" s="5">
        <f t="shared" si="23"/>
        <v>0</v>
      </c>
      <c r="N385" s="19" t="str">
        <v>SADOVAYA</v>
      </c>
      <c r="O385" s="19" cm="1">
        <f t="array" ref="O385">MAX(_xlfn._xlws.FILTER($D$472:$D$941,$B$472:$B$941=N385))-MAX(_xlfn._xlws.FILTER($D$2:$D$471,$B$2:$B$471=N385))</f>
        <v>0</v>
      </c>
      <c r="P385" s="19" cm="1">
        <f t="array" ref="P385">MAX(_xlfn._xlws.FILTER($D$942:$D$1411,$B$942:$B$1411=N385))-MAX(_xlfn._xlws.FILTER($D$472:$D$941,$B$472:$B$941=N385))</f>
        <v>0</v>
      </c>
      <c r="Q385" s="5" t="str">
        <f t="shared" si="24"/>
        <v>obserwuj</v>
      </c>
      <c r="U385" t="str">
        <v>TRITON</v>
      </c>
    </row>
    <row r="386" spans="1:21" x14ac:dyDescent="0.25">
      <c r="A386" s="4">
        <v>42025</v>
      </c>
      <c r="B386" s="5" t="s">
        <v>775</v>
      </c>
      <c r="C386" s="5" t="s">
        <v>776</v>
      </c>
      <c r="D386" s="5">
        <v>0.19</v>
      </c>
      <c r="E386" s="5">
        <v>3633</v>
      </c>
      <c r="F386" s="5">
        <v>690</v>
      </c>
      <c r="G386" s="5">
        <v>0</v>
      </c>
      <c r="H386" s="5">
        <f t="shared" si="21"/>
        <v>0.18992568125516102</v>
      </c>
      <c r="I386" s="5">
        <v>0</v>
      </c>
      <c r="J386" s="5">
        <f t="shared" si="22"/>
        <v>1</v>
      </c>
      <c r="K386" s="5">
        <f t="shared" si="23"/>
        <v>0</v>
      </c>
      <c r="N386" s="19" t="str">
        <v>SANOK</v>
      </c>
      <c r="O386" s="19" cm="1">
        <f t="array" ref="O386">MAX(_xlfn._xlws.FILTER($D$472:$D$941,$B$472:$B$941=N386))-MAX(_xlfn._xlws.FILTER($D$2:$D$471,$B$2:$B$471=N386))</f>
        <v>0.64000000000000057</v>
      </c>
      <c r="P386" s="19" cm="1">
        <f t="array" ref="P386">MAX(_xlfn._xlws.FILTER($D$942:$D$1411,$B$942:$B$1411=N386))-MAX(_xlfn._xlws.FILTER($D$472:$D$941,$B$472:$B$941=N386))</f>
        <v>-0.68999999999999773</v>
      </c>
      <c r="Q386" s="5" t="str">
        <f t="shared" si="24"/>
        <v>obserwuj</v>
      </c>
      <c r="U386" t="str">
        <v>TVN</v>
      </c>
    </row>
    <row r="387" spans="1:21" x14ac:dyDescent="0.25">
      <c r="A387" s="4">
        <v>42025</v>
      </c>
      <c r="B387" s="5" t="s">
        <v>777</v>
      </c>
      <c r="C387" s="5" t="s">
        <v>778</v>
      </c>
      <c r="D387" s="5">
        <v>1.9</v>
      </c>
      <c r="E387" s="5">
        <v>50</v>
      </c>
      <c r="F387" s="5">
        <v>100</v>
      </c>
      <c r="G387" s="5">
        <v>3496000</v>
      </c>
      <c r="H387" s="5">
        <f t="shared" ref="H387:H450" si="25">IF(E387=0,D387,F387/E387)</f>
        <v>2</v>
      </c>
      <c r="I387" s="5">
        <v>0</v>
      </c>
      <c r="J387" s="5">
        <f t="shared" ref="J387:J450" si="26">IF(LEFT(C387,2)="PL",1,0)</f>
        <v>1</v>
      </c>
      <c r="K387" s="5">
        <f t="shared" ref="K387:K450" si="27">G387*D387</f>
        <v>6642400</v>
      </c>
      <c r="N387" s="19" t="str">
        <v>SANTANDER</v>
      </c>
      <c r="O387" s="19" cm="1">
        <f t="array" ref="O387">MAX(_xlfn._xlws.FILTER($D$472:$D$941,$B$472:$B$941=N387))-MAX(_xlfn._xlws.FILTER($D$2:$D$471,$B$2:$B$471=N387))</f>
        <v>1.5999999999999979</v>
      </c>
      <c r="P387" s="19" cm="1">
        <f t="array" ref="P387">MAX(_xlfn._xlws.FILTER($D$942:$D$1411,$B$942:$B$1411=N387))-MAX(_xlfn._xlws.FILTER($D$472:$D$941,$B$472:$B$941=N387))</f>
        <v>0</v>
      </c>
      <c r="Q387" s="5" t="str">
        <f t="shared" si="24"/>
        <v>obserwuj</v>
      </c>
      <c r="U387" t="str">
        <v>ULMA</v>
      </c>
    </row>
    <row r="388" spans="1:21" x14ac:dyDescent="0.25">
      <c r="A388" s="4">
        <v>42025</v>
      </c>
      <c r="B388" s="5" t="s">
        <v>779</v>
      </c>
      <c r="C388" s="5" t="s">
        <v>780</v>
      </c>
      <c r="D388" s="5">
        <v>23.41</v>
      </c>
      <c r="E388" s="5">
        <v>203</v>
      </c>
      <c r="F388" s="5">
        <v>4750</v>
      </c>
      <c r="G388" s="5">
        <v>5187000</v>
      </c>
      <c r="H388" s="5">
        <f t="shared" si="25"/>
        <v>23.399014778325125</v>
      </c>
      <c r="I388" s="5">
        <v>0</v>
      </c>
      <c r="J388" s="5">
        <f t="shared" si="26"/>
        <v>1</v>
      </c>
      <c r="K388" s="5">
        <f t="shared" si="27"/>
        <v>121427670</v>
      </c>
      <c r="N388" s="19" t="str">
        <v>SANWIL</v>
      </c>
      <c r="O388" s="19" cm="1">
        <f t="array" ref="O388">MAX(_xlfn._xlws.FILTER($D$472:$D$941,$B$472:$B$941=N388))-MAX(_xlfn._xlws.FILTER($D$2:$D$471,$B$2:$B$471=N388))</f>
        <v>1.999999999999999E-2</v>
      </c>
      <c r="P388" s="19" cm="1">
        <f t="array" ref="P388">MAX(_xlfn._xlws.FILTER($D$942:$D$1411,$B$942:$B$1411=N388))-MAX(_xlfn._xlws.FILTER($D$472:$D$941,$B$472:$B$941=N388))</f>
        <v>0</v>
      </c>
      <c r="Q388" s="5" t="str">
        <f t="shared" si="24"/>
        <v>obserwuj</v>
      </c>
      <c r="U388" t="str">
        <v>UNIBEP</v>
      </c>
    </row>
    <row r="389" spans="1:21" x14ac:dyDescent="0.25">
      <c r="A389" s="4">
        <v>42025</v>
      </c>
      <c r="B389" s="5" t="s">
        <v>781</v>
      </c>
      <c r="C389" s="5" t="s">
        <v>782</v>
      </c>
      <c r="D389" s="5">
        <v>6.2</v>
      </c>
      <c r="E389" s="5">
        <v>20</v>
      </c>
      <c r="F389" s="5">
        <v>120</v>
      </c>
      <c r="G389" s="5">
        <v>2500000</v>
      </c>
      <c r="H389" s="5">
        <f t="shared" si="25"/>
        <v>6</v>
      </c>
      <c r="I389" s="5">
        <v>0</v>
      </c>
      <c r="J389" s="5">
        <f t="shared" si="26"/>
        <v>1</v>
      </c>
      <c r="K389" s="5">
        <f t="shared" si="27"/>
        <v>15500000</v>
      </c>
      <c r="N389" s="19" t="str">
        <v>SCOPAK</v>
      </c>
      <c r="O389" s="19" cm="1">
        <f t="array" ref="O389">MAX(_xlfn._xlws.FILTER($D$472:$D$941,$B$472:$B$941=N389))-MAX(_xlfn._xlws.FILTER($D$2:$D$471,$B$2:$B$471=N389))</f>
        <v>-0.15999999999999992</v>
      </c>
      <c r="P389" s="19" cm="1">
        <f t="array" ref="P389">MAX(_xlfn._xlws.FILTER($D$942:$D$1411,$B$942:$B$1411=N389))-MAX(_xlfn._xlws.FILTER($D$472:$D$941,$B$472:$B$941=N389))</f>
        <v>0</v>
      </c>
      <c r="Q389" s="5" t="str">
        <f t="shared" ref="Q389:Q452" si="28">IF(AND(O389&gt;0,P389&gt;O389),"kup",IF(AND(O389&lt;0,P389&lt;O389),"sprzedaj","obserwuj"))</f>
        <v>obserwuj</v>
      </c>
      <c r="U389" t="str">
        <v>UNIMA</v>
      </c>
    </row>
    <row r="390" spans="1:21" x14ac:dyDescent="0.25">
      <c r="A390" s="4">
        <v>42025</v>
      </c>
      <c r="B390" s="5" t="s">
        <v>783</v>
      </c>
      <c r="C390" s="5" t="s">
        <v>784</v>
      </c>
      <c r="D390" s="5">
        <v>16.54</v>
      </c>
      <c r="E390" s="5">
        <v>1005</v>
      </c>
      <c r="F390" s="5">
        <v>16560</v>
      </c>
      <c r="G390" s="5">
        <v>5246000</v>
      </c>
      <c r="H390" s="5">
        <f t="shared" si="25"/>
        <v>16.477611940298509</v>
      </c>
      <c r="I390" s="5">
        <v>0</v>
      </c>
      <c r="J390" s="5">
        <f t="shared" si="26"/>
        <v>1</v>
      </c>
      <c r="K390" s="5">
        <f t="shared" si="27"/>
        <v>86768840</v>
      </c>
      <c r="N390" s="19" t="str">
        <v>SECOGROUP</v>
      </c>
      <c r="O390" s="19" cm="1">
        <f t="array" ref="O390">MAX(_xlfn._xlws.FILTER($D$472:$D$941,$B$472:$B$941=N390))-MAX(_xlfn._xlws.FILTER($D$2:$D$471,$B$2:$B$471=N390))</f>
        <v>8.9999999999999858E-2</v>
      </c>
      <c r="P390" s="19" cm="1">
        <f t="array" ref="P390">MAX(_xlfn._xlws.FILTER($D$942:$D$1411,$B$942:$B$1411=N390))-MAX(_xlfn._xlws.FILTER($D$472:$D$941,$B$472:$B$941=N390))</f>
        <v>0.23000000000000043</v>
      </c>
      <c r="Q390" s="5" t="str">
        <f t="shared" si="28"/>
        <v>kup</v>
      </c>
      <c r="U390" t="str">
        <v>URSUS</v>
      </c>
    </row>
    <row r="391" spans="1:21" x14ac:dyDescent="0.25">
      <c r="A391" s="4">
        <v>42025</v>
      </c>
      <c r="B391" s="5" t="s">
        <v>785</v>
      </c>
      <c r="C391" s="5" t="s">
        <v>786</v>
      </c>
      <c r="D391" s="5">
        <v>15.75</v>
      </c>
      <c r="E391" s="5">
        <v>1452</v>
      </c>
      <c r="F391" s="5">
        <v>22400</v>
      </c>
      <c r="G391" s="5">
        <v>3182000</v>
      </c>
      <c r="H391" s="5">
        <f t="shared" si="25"/>
        <v>15.426997245179063</v>
      </c>
      <c r="I391" s="5">
        <v>0</v>
      </c>
      <c r="J391" s="5">
        <f t="shared" si="26"/>
        <v>1</v>
      </c>
      <c r="K391" s="5">
        <f t="shared" si="27"/>
        <v>50116500</v>
      </c>
      <c r="N391" s="19" t="str">
        <v>SEKO</v>
      </c>
      <c r="O391" s="19" cm="1">
        <f t="array" ref="O391">MAX(_xlfn._xlws.FILTER($D$472:$D$941,$B$472:$B$941=N391))-MAX(_xlfn._xlws.FILTER($D$2:$D$471,$B$2:$B$471=N391))</f>
        <v>-4.9999999999999822E-2</v>
      </c>
      <c r="P391" s="19" cm="1">
        <f t="array" ref="P391">MAX(_xlfn._xlws.FILTER($D$942:$D$1411,$B$942:$B$1411=N391))-MAX(_xlfn._xlws.FILTER($D$472:$D$941,$B$472:$B$941=N391))</f>
        <v>-0.15000000000000036</v>
      </c>
      <c r="Q391" s="5" t="str">
        <f t="shared" si="28"/>
        <v>sprzedaj</v>
      </c>
      <c r="U391" t="str">
        <v>VANTAGE</v>
      </c>
    </row>
    <row r="392" spans="1:21" x14ac:dyDescent="0.25">
      <c r="A392" s="4">
        <v>42025</v>
      </c>
      <c r="B392" s="5" t="s">
        <v>787</v>
      </c>
      <c r="C392" s="5" t="s">
        <v>788</v>
      </c>
      <c r="D392" s="5">
        <v>3.35</v>
      </c>
      <c r="E392" s="5">
        <v>121741</v>
      </c>
      <c r="F392" s="5">
        <v>410370</v>
      </c>
      <c r="G392" s="5">
        <v>32839000</v>
      </c>
      <c r="H392" s="5">
        <f t="shared" si="25"/>
        <v>3.3708446620284045</v>
      </c>
      <c r="I392" s="5">
        <v>0</v>
      </c>
      <c r="J392" s="5">
        <f t="shared" si="26"/>
        <v>0</v>
      </c>
      <c r="K392" s="5">
        <f t="shared" si="27"/>
        <v>110010650</v>
      </c>
      <c r="N392" s="19" t="str">
        <v>SELENAFM</v>
      </c>
      <c r="O392" s="19" cm="1">
        <f t="array" ref="O392">MAX(_xlfn._xlws.FILTER($D$472:$D$941,$B$472:$B$941=N392))-MAX(_xlfn._xlws.FILTER($D$2:$D$471,$B$2:$B$471=N392))</f>
        <v>-0.25999999999999801</v>
      </c>
      <c r="P392" s="19" cm="1">
        <f t="array" ref="P392">MAX(_xlfn._xlws.FILTER($D$942:$D$1411,$B$942:$B$1411=N392))-MAX(_xlfn._xlws.FILTER($D$472:$D$941,$B$472:$B$941=N392))</f>
        <v>0.26999999999999957</v>
      </c>
      <c r="Q392" s="5" t="str">
        <f t="shared" si="28"/>
        <v>obserwuj</v>
      </c>
      <c r="U392" t="str">
        <v>VARIANT</v>
      </c>
    </row>
    <row r="393" spans="1:21" x14ac:dyDescent="0.25">
      <c r="A393" s="4">
        <v>42025</v>
      </c>
      <c r="B393" s="5" t="s">
        <v>789</v>
      </c>
      <c r="C393" s="5" t="s">
        <v>790</v>
      </c>
      <c r="D393" s="5">
        <v>1.88</v>
      </c>
      <c r="E393" s="5">
        <v>33353</v>
      </c>
      <c r="F393" s="5">
        <v>64320</v>
      </c>
      <c r="G393" s="5">
        <v>18377000</v>
      </c>
      <c r="H393" s="5">
        <f t="shared" si="25"/>
        <v>1.9284622072976945</v>
      </c>
      <c r="I393" s="5">
        <v>0</v>
      </c>
      <c r="J393" s="5">
        <f t="shared" si="26"/>
        <v>1</v>
      </c>
      <c r="K393" s="5">
        <f t="shared" si="27"/>
        <v>34548760</v>
      </c>
      <c r="N393" s="19" t="str">
        <v>SELVITA</v>
      </c>
      <c r="O393" s="19" cm="1">
        <f t="array" ref="O393">MAX(_xlfn._xlws.FILTER($D$472:$D$941,$B$472:$B$941=N393))-MAX(_xlfn._xlws.FILTER($D$2:$D$471,$B$2:$B$471=N393))</f>
        <v>-0.15000000000000036</v>
      </c>
      <c r="P393" s="19" cm="1">
        <f t="array" ref="P393">MAX(_xlfn._xlws.FILTER($D$942:$D$1411,$B$942:$B$1411=N393))-MAX(_xlfn._xlws.FILTER($D$472:$D$941,$B$472:$B$941=N393))</f>
        <v>9.9999999999999645E-2</v>
      </c>
      <c r="Q393" s="5" t="str">
        <f t="shared" si="28"/>
        <v>obserwuj</v>
      </c>
      <c r="U393" t="str">
        <v>VIGOSYS</v>
      </c>
    </row>
    <row r="394" spans="1:21" x14ac:dyDescent="0.25">
      <c r="A394" s="4">
        <v>42025</v>
      </c>
      <c r="B394" s="5" t="s">
        <v>791</v>
      </c>
      <c r="C394" s="5" t="s">
        <v>792</v>
      </c>
      <c r="D394" s="5">
        <v>5.26</v>
      </c>
      <c r="E394" s="5">
        <v>0</v>
      </c>
      <c r="F394" s="5">
        <v>0</v>
      </c>
      <c r="G394" s="5">
        <v>5448000</v>
      </c>
      <c r="H394" s="5">
        <f t="shared" si="25"/>
        <v>5.26</v>
      </c>
      <c r="I394" s="5">
        <v>0</v>
      </c>
      <c r="J394" s="5">
        <f t="shared" si="26"/>
        <v>0</v>
      </c>
      <c r="K394" s="5">
        <f t="shared" si="27"/>
        <v>28656480</v>
      </c>
      <c r="N394" s="19" t="str">
        <v>SERINUS</v>
      </c>
      <c r="O394" s="19" cm="1">
        <f t="array" ref="O394">MAX(_xlfn._xlws.FILTER($D$472:$D$941,$B$472:$B$941=N394))-MAX(_xlfn._xlws.FILTER($D$2:$D$471,$B$2:$B$471=N394))</f>
        <v>-5.0000000000000266E-2</v>
      </c>
      <c r="P394" s="19" cm="1">
        <f t="array" ref="P394">MAX(_xlfn._xlws.FILTER($D$942:$D$1411,$B$942:$B$1411=N394))-MAX(_xlfn._xlws.FILTER($D$472:$D$941,$B$472:$B$941=N394))</f>
        <v>-0.19999999999999973</v>
      </c>
      <c r="Q394" s="5" t="str">
        <f t="shared" si="28"/>
        <v>sprzedaj</v>
      </c>
      <c r="U394" t="str">
        <v>VINDEXUS</v>
      </c>
    </row>
    <row r="395" spans="1:21" x14ac:dyDescent="0.25">
      <c r="A395" s="4">
        <v>42025</v>
      </c>
      <c r="B395" s="5" t="s">
        <v>793</v>
      </c>
      <c r="C395" s="5" t="s">
        <v>794</v>
      </c>
      <c r="D395" s="5">
        <v>9.5500000000000007</v>
      </c>
      <c r="E395" s="5">
        <v>400</v>
      </c>
      <c r="F395" s="5">
        <v>3820</v>
      </c>
      <c r="G395" s="5">
        <v>1962000</v>
      </c>
      <c r="H395" s="5">
        <f t="shared" si="25"/>
        <v>9.5500000000000007</v>
      </c>
      <c r="I395" s="5">
        <v>0</v>
      </c>
      <c r="J395" s="5">
        <f t="shared" si="26"/>
        <v>1</v>
      </c>
      <c r="K395" s="5">
        <f t="shared" si="27"/>
        <v>18737100</v>
      </c>
      <c r="N395" s="19" t="str">
        <v>SFINKS</v>
      </c>
      <c r="O395" s="19" cm="1">
        <f t="array" ref="O395">MAX(_xlfn._xlws.FILTER($D$472:$D$941,$B$472:$B$941=N395))-MAX(_xlfn._xlws.FILTER($D$2:$D$471,$B$2:$B$471=N395))</f>
        <v>-6.999999999999984E-2</v>
      </c>
      <c r="P395" s="19" cm="1">
        <f t="array" ref="P395">MAX(_xlfn._xlws.FILTER($D$942:$D$1411,$B$942:$B$1411=N395))-MAX(_xlfn._xlws.FILTER($D$472:$D$941,$B$472:$B$941=N395))</f>
        <v>8.9999999999999858E-2</v>
      </c>
      <c r="Q395" s="5" t="str">
        <f t="shared" si="28"/>
        <v>obserwuj</v>
      </c>
      <c r="U395" t="str">
        <v>VISTAL</v>
      </c>
    </row>
    <row r="396" spans="1:21" x14ac:dyDescent="0.25">
      <c r="A396" s="4">
        <v>42025</v>
      </c>
      <c r="B396" s="5" t="s">
        <v>795</v>
      </c>
      <c r="C396" s="5" t="s">
        <v>796</v>
      </c>
      <c r="D396" s="5">
        <v>32.1</v>
      </c>
      <c r="E396" s="5">
        <v>75</v>
      </c>
      <c r="F396" s="5">
        <v>2440</v>
      </c>
      <c r="G396" s="5">
        <v>1729000</v>
      </c>
      <c r="H396" s="5">
        <f t="shared" si="25"/>
        <v>32.533333333333331</v>
      </c>
      <c r="I396" s="5">
        <v>0</v>
      </c>
      <c r="J396" s="5">
        <f t="shared" si="26"/>
        <v>1</v>
      </c>
      <c r="K396" s="5">
        <f t="shared" si="27"/>
        <v>55500900</v>
      </c>
      <c r="N396" s="19" t="str">
        <v>SILVANO</v>
      </c>
      <c r="O396" s="19" cm="1">
        <f t="array" ref="O396">MAX(_xlfn._xlws.FILTER($D$472:$D$941,$B$472:$B$941=N396))-MAX(_xlfn._xlws.FILTER($D$2:$D$471,$B$2:$B$471=N396))</f>
        <v>0</v>
      </c>
      <c r="P396" s="19" cm="1">
        <f t="array" ref="P396">MAX(_xlfn._xlws.FILTER($D$942:$D$1411,$B$942:$B$1411=N396))-MAX(_xlfn._xlws.FILTER($D$472:$D$941,$B$472:$B$941=N396))</f>
        <v>0.12000000000000011</v>
      </c>
      <c r="Q396" s="5" t="str">
        <f t="shared" si="28"/>
        <v>obserwuj</v>
      </c>
      <c r="U396" t="str">
        <v>VISTULA</v>
      </c>
    </row>
    <row r="397" spans="1:21" x14ac:dyDescent="0.25">
      <c r="A397" s="4">
        <v>42025</v>
      </c>
      <c r="B397" s="5" t="s">
        <v>797</v>
      </c>
      <c r="C397" s="5" t="s">
        <v>798</v>
      </c>
      <c r="D397" s="5">
        <v>1.83</v>
      </c>
      <c r="E397" s="5">
        <v>13615</v>
      </c>
      <c r="F397" s="5">
        <v>25270</v>
      </c>
      <c r="G397" s="5">
        <v>0</v>
      </c>
      <c r="H397" s="5">
        <f t="shared" si="25"/>
        <v>1.8560411311053984</v>
      </c>
      <c r="I397" s="5">
        <v>0</v>
      </c>
      <c r="J397" s="5">
        <f t="shared" si="26"/>
        <v>1</v>
      </c>
      <c r="K397" s="5">
        <f t="shared" si="27"/>
        <v>0</v>
      </c>
      <c r="N397" s="19" t="str">
        <v>SIMPLE</v>
      </c>
      <c r="O397" s="19" cm="1">
        <f t="array" ref="O397">MAX(_xlfn._xlws.FILTER($D$472:$D$941,$B$472:$B$941=N397))-MAX(_xlfn._xlws.FILTER($D$2:$D$471,$B$2:$B$471=N397))</f>
        <v>0</v>
      </c>
      <c r="P397" s="19" cm="1">
        <f t="array" ref="P397">MAX(_xlfn._xlws.FILTER($D$942:$D$1411,$B$942:$B$1411=N397))-MAX(_xlfn._xlws.FILTER($D$472:$D$941,$B$472:$B$941=N397))</f>
        <v>-0.10000000000000142</v>
      </c>
      <c r="Q397" s="5" t="str">
        <f t="shared" si="28"/>
        <v>obserwuj</v>
      </c>
      <c r="U397" t="str">
        <v>VOTUM</v>
      </c>
    </row>
    <row r="398" spans="1:21" x14ac:dyDescent="0.25">
      <c r="A398" s="4">
        <v>42025</v>
      </c>
      <c r="B398" s="5" t="s">
        <v>799</v>
      </c>
      <c r="C398" s="5" t="s">
        <v>800</v>
      </c>
      <c r="D398" s="5">
        <v>1.06</v>
      </c>
      <c r="E398" s="5">
        <v>131014</v>
      </c>
      <c r="F398" s="5">
        <v>136550</v>
      </c>
      <c r="G398" s="5">
        <v>31508000</v>
      </c>
      <c r="H398" s="5">
        <f t="shared" si="25"/>
        <v>1.0422550261804082</v>
      </c>
      <c r="I398" s="5">
        <v>0</v>
      </c>
      <c r="J398" s="5">
        <f t="shared" si="26"/>
        <v>1</v>
      </c>
      <c r="K398" s="5">
        <f t="shared" si="27"/>
        <v>33398480</v>
      </c>
      <c r="N398" s="19" t="str">
        <v>SKARBIEC</v>
      </c>
      <c r="O398" s="19" cm="1">
        <f t="array" ref="O398">MAX(_xlfn._xlws.FILTER($D$472:$D$941,$B$472:$B$941=N398))-MAX(_xlfn._xlws.FILTER($D$2:$D$471,$B$2:$B$471=N398))</f>
        <v>0.89999999999999858</v>
      </c>
      <c r="P398" s="19" cm="1">
        <f t="array" ref="P398">MAX(_xlfn._xlws.FILTER($D$942:$D$1411,$B$942:$B$1411=N398))-MAX(_xlfn._xlws.FILTER($D$472:$D$941,$B$472:$B$941=N398))</f>
        <v>2.6499999999999986</v>
      </c>
      <c r="Q398" s="5" t="str">
        <f t="shared" si="28"/>
        <v>kup</v>
      </c>
      <c r="U398" t="str">
        <v>VOXEL</v>
      </c>
    </row>
    <row r="399" spans="1:21" x14ac:dyDescent="0.25">
      <c r="A399" s="4">
        <v>42025</v>
      </c>
      <c r="B399" s="5" t="s">
        <v>801</v>
      </c>
      <c r="C399" s="5" t="s">
        <v>802</v>
      </c>
      <c r="D399" s="5">
        <v>0.53</v>
      </c>
      <c r="E399" s="5">
        <v>46752</v>
      </c>
      <c r="F399" s="5">
        <v>25570</v>
      </c>
      <c r="G399" s="5">
        <v>0</v>
      </c>
      <c r="H399" s="5">
        <f t="shared" si="25"/>
        <v>0.5469284736481862</v>
      </c>
      <c r="I399" s="5">
        <v>0</v>
      </c>
      <c r="J399" s="5">
        <f t="shared" si="26"/>
        <v>1</v>
      </c>
      <c r="K399" s="5">
        <f t="shared" si="27"/>
        <v>0</v>
      </c>
      <c r="N399" s="19" t="str">
        <v>SKOK</v>
      </c>
      <c r="O399" s="19" cm="1">
        <f t="array" ref="O399">MAX(_xlfn._xlws.FILTER($D$472:$D$941,$B$472:$B$941=N399))-MAX(_xlfn._xlws.FILTER($D$2:$D$471,$B$2:$B$471=N399))</f>
        <v>-2.0000000000000018E-2</v>
      </c>
      <c r="P399" s="19" cm="1">
        <f t="array" ref="P399">MAX(_xlfn._xlws.FILTER($D$942:$D$1411,$B$942:$B$1411=N399))-MAX(_xlfn._xlws.FILTER($D$472:$D$941,$B$472:$B$941=N399))</f>
        <v>0</v>
      </c>
      <c r="Q399" s="5" t="str">
        <f t="shared" si="28"/>
        <v>obserwuj</v>
      </c>
      <c r="U399" t="str">
        <v>WADEX</v>
      </c>
    </row>
    <row r="400" spans="1:21" x14ac:dyDescent="0.25">
      <c r="A400" s="4">
        <v>42025</v>
      </c>
      <c r="B400" s="5" t="s">
        <v>803</v>
      </c>
      <c r="C400" s="5" t="s">
        <v>804</v>
      </c>
      <c r="D400" s="5">
        <v>3</v>
      </c>
      <c r="E400" s="5">
        <v>2162</v>
      </c>
      <c r="F400" s="5">
        <v>6320</v>
      </c>
      <c r="G400" s="5">
        <v>0</v>
      </c>
      <c r="H400" s="5">
        <f t="shared" si="25"/>
        <v>2.9232192414431082</v>
      </c>
      <c r="I400" s="5">
        <v>0</v>
      </c>
      <c r="J400" s="5">
        <f t="shared" si="26"/>
        <v>1</v>
      </c>
      <c r="K400" s="5">
        <f t="shared" si="27"/>
        <v>0</v>
      </c>
      <c r="N400" s="19" t="str">
        <v>SKOTAN</v>
      </c>
      <c r="O400" s="19" cm="1">
        <f t="array" ref="O400">MAX(_xlfn._xlws.FILTER($D$472:$D$941,$B$472:$B$941=N400))-MAX(_xlfn._xlws.FILTER($D$2:$D$471,$B$2:$B$471=N400))</f>
        <v>-4.0000000000000036E-2</v>
      </c>
      <c r="P400" s="19" cm="1">
        <f t="array" ref="P400">MAX(_xlfn._xlws.FILTER($D$942:$D$1411,$B$942:$B$1411=N400))-MAX(_xlfn._xlws.FILTER($D$472:$D$941,$B$472:$B$941=N400))</f>
        <v>3.0000000000000027E-2</v>
      </c>
      <c r="Q400" s="5" t="str">
        <f t="shared" si="28"/>
        <v>obserwuj</v>
      </c>
      <c r="U400" t="str">
        <v>WANDALEX</v>
      </c>
    </row>
    <row r="401" spans="1:21" x14ac:dyDescent="0.25">
      <c r="A401" s="4">
        <v>42025</v>
      </c>
      <c r="B401" s="5" t="s">
        <v>805</v>
      </c>
      <c r="C401" s="5" t="s">
        <v>806</v>
      </c>
      <c r="D401" s="5">
        <v>12.25</v>
      </c>
      <c r="E401" s="5">
        <v>41889</v>
      </c>
      <c r="F401" s="5">
        <v>513200</v>
      </c>
      <c r="G401" s="5">
        <v>9601000</v>
      </c>
      <c r="H401" s="5">
        <f t="shared" si="25"/>
        <v>12.251426388789419</v>
      </c>
      <c r="I401" s="5">
        <v>0</v>
      </c>
      <c r="J401" s="5">
        <f t="shared" si="26"/>
        <v>1</v>
      </c>
      <c r="K401" s="5">
        <f t="shared" si="27"/>
        <v>117612250</v>
      </c>
      <c r="N401" s="19" t="str">
        <v>SKYLINE</v>
      </c>
      <c r="O401" s="19" cm="1">
        <f t="array" ref="O401">MAX(_xlfn._xlws.FILTER($D$472:$D$941,$B$472:$B$941=N401))-MAX(_xlfn._xlws.FILTER($D$2:$D$471,$B$2:$B$471=N401))</f>
        <v>3.0000000000000027E-2</v>
      </c>
      <c r="P401" s="19" cm="1">
        <f t="array" ref="P401">MAX(_xlfn._xlws.FILTER($D$942:$D$1411,$B$942:$B$1411=N401))-MAX(_xlfn._xlws.FILTER($D$472:$D$941,$B$472:$B$941=N401))</f>
        <v>-2.0000000000000018E-2</v>
      </c>
      <c r="Q401" s="5" t="str">
        <f t="shared" si="28"/>
        <v>obserwuj</v>
      </c>
      <c r="U401" t="str">
        <v>WASKO</v>
      </c>
    </row>
    <row r="402" spans="1:21" x14ac:dyDescent="0.25">
      <c r="A402" s="4">
        <v>42025</v>
      </c>
      <c r="B402" s="5" t="s">
        <v>807</v>
      </c>
      <c r="C402" s="5" t="s">
        <v>808</v>
      </c>
      <c r="D402" s="5">
        <v>40.35</v>
      </c>
      <c r="E402" s="5">
        <v>422</v>
      </c>
      <c r="F402" s="5">
        <v>17440</v>
      </c>
      <c r="G402" s="5">
        <v>5026000</v>
      </c>
      <c r="H402" s="5">
        <f t="shared" si="25"/>
        <v>41.327014218009481</v>
      </c>
      <c r="I402" s="5">
        <v>0</v>
      </c>
      <c r="J402" s="5">
        <f t="shared" si="26"/>
        <v>1</v>
      </c>
      <c r="K402" s="5">
        <f t="shared" si="27"/>
        <v>202799100</v>
      </c>
      <c r="N402" s="19" t="str">
        <v>SKYSTONE</v>
      </c>
      <c r="O402" s="19" cm="1">
        <f t="array" ref="O402">MAX(_xlfn._xlws.FILTER($D$472:$D$941,$B$472:$B$941=N402))-MAX(_xlfn._xlws.FILTER($D$2:$D$471,$B$2:$B$471=N402))</f>
        <v>0.43999999999999995</v>
      </c>
      <c r="P402" s="19" cm="1">
        <f t="array" ref="P402">MAX(_xlfn._xlws.FILTER($D$942:$D$1411,$B$942:$B$1411=N402))-MAX(_xlfn._xlws.FILTER($D$472:$D$941,$B$472:$B$941=N402))</f>
        <v>0.16000000000000014</v>
      </c>
      <c r="Q402" s="5" t="str">
        <f t="shared" si="28"/>
        <v>obserwuj</v>
      </c>
      <c r="U402" t="str">
        <v>WAWEL</v>
      </c>
    </row>
    <row r="403" spans="1:21" x14ac:dyDescent="0.25">
      <c r="A403" s="4">
        <v>42025</v>
      </c>
      <c r="B403" s="5" t="s">
        <v>809</v>
      </c>
      <c r="C403" s="5" t="s">
        <v>810</v>
      </c>
      <c r="D403" s="5">
        <v>43</v>
      </c>
      <c r="E403" s="5">
        <v>76</v>
      </c>
      <c r="F403" s="5">
        <v>3270</v>
      </c>
      <c r="G403" s="5">
        <v>176000</v>
      </c>
      <c r="H403" s="5">
        <f t="shared" si="25"/>
        <v>43.026315789473685</v>
      </c>
      <c r="I403" s="5">
        <v>0</v>
      </c>
      <c r="J403" s="5">
        <f t="shared" si="26"/>
        <v>0</v>
      </c>
      <c r="K403" s="5">
        <f t="shared" si="27"/>
        <v>7568000</v>
      </c>
      <c r="N403" s="19" t="str">
        <v>SMT</v>
      </c>
      <c r="O403" s="19" cm="1">
        <f t="array" ref="O403">MAX(_xlfn._xlws.FILTER($D$472:$D$941,$B$472:$B$941=N403))-MAX(_xlfn._xlws.FILTER($D$2:$D$471,$B$2:$B$471=N403))</f>
        <v>0.15000000000000036</v>
      </c>
      <c r="P403" s="19" cm="1">
        <f t="array" ref="P403">MAX(_xlfn._xlws.FILTER($D$942:$D$1411,$B$942:$B$1411=N403))-MAX(_xlfn._xlws.FILTER($D$472:$D$941,$B$472:$B$941=N403))</f>
        <v>-0.33999999999999986</v>
      </c>
      <c r="Q403" s="5" t="str">
        <f t="shared" si="28"/>
        <v>obserwuj</v>
      </c>
      <c r="U403" t="str">
        <v>WDMCP</v>
      </c>
    </row>
    <row r="404" spans="1:21" x14ac:dyDescent="0.25">
      <c r="A404" s="4">
        <v>42025</v>
      </c>
      <c r="B404" s="5" t="s">
        <v>811</v>
      </c>
      <c r="C404" s="5" t="s">
        <v>812</v>
      </c>
      <c r="D404" s="5">
        <v>2.6</v>
      </c>
      <c r="E404" s="5">
        <v>11025</v>
      </c>
      <c r="F404" s="5">
        <v>29010</v>
      </c>
      <c r="G404" s="5">
        <v>12010000</v>
      </c>
      <c r="H404" s="5">
        <f t="shared" si="25"/>
        <v>2.6312925170068029</v>
      </c>
      <c r="I404" s="5">
        <v>0</v>
      </c>
      <c r="J404" s="5">
        <f t="shared" si="26"/>
        <v>1</v>
      </c>
      <c r="K404" s="5">
        <f t="shared" si="27"/>
        <v>31226000</v>
      </c>
      <c r="N404" s="19" t="str">
        <v>SNIEZKA</v>
      </c>
      <c r="O404" s="19" cm="1">
        <f t="array" ref="O404">MAX(_xlfn._xlws.FILTER($D$472:$D$941,$B$472:$B$941=N404))-MAX(_xlfn._xlws.FILTER($D$2:$D$471,$B$2:$B$471=N404))</f>
        <v>0.96000000000000085</v>
      </c>
      <c r="P404" s="19" cm="1">
        <f t="array" ref="P404">MAX(_xlfn._xlws.FILTER($D$942:$D$1411,$B$942:$B$1411=N404))-MAX(_xlfn._xlws.FILTER($D$472:$D$941,$B$472:$B$941=N404))</f>
        <v>0.6699999999999946</v>
      </c>
      <c r="Q404" s="5" t="str">
        <f t="shared" si="28"/>
        <v>obserwuj</v>
      </c>
      <c r="U404" t="str">
        <v>WIELTON</v>
      </c>
    </row>
    <row r="405" spans="1:21" x14ac:dyDescent="0.25">
      <c r="A405" s="4">
        <v>42025</v>
      </c>
      <c r="B405" s="5" t="s">
        <v>813</v>
      </c>
      <c r="C405" s="5" t="s">
        <v>814</v>
      </c>
      <c r="D405" s="5">
        <v>7.9</v>
      </c>
      <c r="E405" s="5">
        <v>1057</v>
      </c>
      <c r="F405" s="5">
        <v>8360</v>
      </c>
      <c r="G405" s="5">
        <v>4755000</v>
      </c>
      <c r="H405" s="5">
        <f t="shared" si="25"/>
        <v>7.9091769157994323</v>
      </c>
      <c r="I405" s="5">
        <v>0</v>
      </c>
      <c r="J405" s="5">
        <f t="shared" si="26"/>
        <v>1</v>
      </c>
      <c r="K405" s="5">
        <f t="shared" si="27"/>
        <v>37564500</v>
      </c>
      <c r="N405" s="19" t="str">
        <v>SOBIESKI</v>
      </c>
      <c r="O405" s="19" cm="1">
        <f t="array" ref="O405">MAX(_xlfn._xlws.FILTER($D$472:$D$941,$B$472:$B$941=N405))-MAX(_xlfn._xlws.FILTER($D$2:$D$471,$B$2:$B$471=N405))</f>
        <v>0.59000000000000341</v>
      </c>
      <c r="P405" s="19" cm="1">
        <f t="array" ref="P405">MAX(_xlfn._xlws.FILTER($D$942:$D$1411,$B$942:$B$1411=N405))-MAX(_xlfn._xlws.FILTER($D$472:$D$941,$B$472:$B$941=N405))</f>
        <v>-1.0000000000005116E-2</v>
      </c>
      <c r="Q405" s="5" t="str">
        <f t="shared" si="28"/>
        <v>obserwuj</v>
      </c>
      <c r="U405" t="str">
        <v>WIKANA</v>
      </c>
    </row>
    <row r="406" spans="1:21" x14ac:dyDescent="0.25">
      <c r="A406" s="4">
        <v>42025</v>
      </c>
      <c r="B406" s="5" t="s">
        <v>815</v>
      </c>
      <c r="C406" s="5" t="s">
        <v>816</v>
      </c>
      <c r="D406" s="5">
        <v>8.4</v>
      </c>
      <c r="E406" s="5">
        <v>54</v>
      </c>
      <c r="F406" s="5">
        <v>450</v>
      </c>
      <c r="G406" s="5">
        <v>12000</v>
      </c>
      <c r="H406" s="5">
        <f t="shared" si="25"/>
        <v>8.3333333333333339</v>
      </c>
      <c r="I406" s="5">
        <v>0</v>
      </c>
      <c r="J406" s="5">
        <f t="shared" si="26"/>
        <v>0</v>
      </c>
      <c r="K406" s="5">
        <f t="shared" si="27"/>
        <v>100800</v>
      </c>
      <c r="N406" s="19" t="str">
        <v>SOLAR</v>
      </c>
      <c r="O406" s="19" cm="1">
        <f t="array" ref="O406">MAX(_xlfn._xlws.FILTER($D$472:$D$941,$B$472:$B$941=N406))-MAX(_xlfn._xlws.FILTER($D$2:$D$471,$B$2:$B$471=N406))</f>
        <v>-5.0000000000000266E-2</v>
      </c>
      <c r="P406" s="19" cm="1">
        <f t="array" ref="P406">MAX(_xlfn._xlws.FILTER($D$942:$D$1411,$B$942:$B$1411=N406))-MAX(_xlfn._xlws.FILTER($D$472:$D$941,$B$472:$B$941=N406))</f>
        <v>-0.14999999999999991</v>
      </c>
      <c r="Q406" s="5" t="str">
        <f t="shared" si="28"/>
        <v>sprzedaj</v>
      </c>
      <c r="U406" t="str">
        <v>WILBO</v>
      </c>
    </row>
    <row r="407" spans="1:21" x14ac:dyDescent="0.25">
      <c r="A407" s="4">
        <v>42025</v>
      </c>
      <c r="B407" s="5" t="s">
        <v>817</v>
      </c>
      <c r="C407" s="5" t="s">
        <v>818</v>
      </c>
      <c r="D407" s="5">
        <v>2.66</v>
      </c>
      <c r="E407" s="5">
        <v>16449</v>
      </c>
      <c r="F407" s="5">
        <v>43980</v>
      </c>
      <c r="G407" s="5">
        <v>97338000</v>
      </c>
      <c r="H407" s="5">
        <f t="shared" si="25"/>
        <v>2.673718767098304</v>
      </c>
      <c r="I407" s="5">
        <v>0</v>
      </c>
      <c r="J407" s="5">
        <f t="shared" si="26"/>
        <v>1</v>
      </c>
      <c r="K407" s="5">
        <f t="shared" si="27"/>
        <v>258919080</v>
      </c>
      <c r="N407" s="19" t="str">
        <v>SONEL</v>
      </c>
      <c r="O407" s="19" cm="1">
        <f t="array" ref="O407">MAX(_xlfn._xlws.FILTER($D$472:$D$941,$B$472:$B$941=N407))-MAX(_xlfn._xlws.FILTER($D$2:$D$471,$B$2:$B$471=N407))</f>
        <v>0.16000000000000014</v>
      </c>
      <c r="P407" s="19" cm="1">
        <f t="array" ref="P407">MAX(_xlfn._xlws.FILTER($D$942:$D$1411,$B$942:$B$1411=N407))-MAX(_xlfn._xlws.FILTER($D$472:$D$941,$B$472:$B$941=N407))</f>
        <v>-6.0000000000000497E-2</v>
      </c>
      <c r="Q407" s="5" t="str">
        <f t="shared" si="28"/>
        <v>obserwuj</v>
      </c>
      <c r="U407" t="str">
        <v>WINVEST</v>
      </c>
    </row>
    <row r="408" spans="1:21" x14ac:dyDescent="0.25">
      <c r="A408" s="4">
        <v>42025</v>
      </c>
      <c r="B408" s="5" t="s">
        <v>819</v>
      </c>
      <c r="C408" s="5" t="s">
        <v>820</v>
      </c>
      <c r="D408" s="5">
        <v>338.75</v>
      </c>
      <c r="E408" s="5">
        <v>164</v>
      </c>
      <c r="F408" s="5">
        <v>54790</v>
      </c>
      <c r="G408" s="5">
        <v>1810000</v>
      </c>
      <c r="H408" s="5">
        <f t="shared" si="25"/>
        <v>334.08536585365852</v>
      </c>
      <c r="I408" s="5">
        <v>0</v>
      </c>
      <c r="J408" s="5">
        <f t="shared" si="26"/>
        <v>1</v>
      </c>
      <c r="K408" s="5">
        <f t="shared" si="27"/>
        <v>613137500</v>
      </c>
      <c r="N408" s="19" t="str">
        <v>SOPHARMA</v>
      </c>
      <c r="O408" s="19" cm="1">
        <f t="array" ref="O408">MAX(_xlfn._xlws.FILTER($D$472:$D$941,$B$472:$B$941=N408))-MAX(_xlfn._xlws.FILTER($D$2:$D$471,$B$2:$B$471=N408))</f>
        <v>0</v>
      </c>
      <c r="P408" s="19" cm="1">
        <f t="array" ref="P408">MAX(_xlfn._xlws.FILTER($D$942:$D$1411,$B$942:$B$1411=N408))-MAX(_xlfn._xlws.FILTER($D$472:$D$941,$B$472:$B$941=N408))</f>
        <v>0</v>
      </c>
      <c r="Q408" s="5" t="str">
        <f t="shared" si="28"/>
        <v>obserwuj</v>
      </c>
      <c r="U408" t="str">
        <v>WISTIL</v>
      </c>
    </row>
    <row r="409" spans="1:21" x14ac:dyDescent="0.25">
      <c r="A409" s="4">
        <v>42025</v>
      </c>
      <c r="B409" s="5" t="s">
        <v>821</v>
      </c>
      <c r="C409" s="5" t="s">
        <v>822</v>
      </c>
      <c r="D409" s="5">
        <v>12.68</v>
      </c>
      <c r="E409" s="5">
        <v>830</v>
      </c>
      <c r="F409" s="5">
        <v>10540</v>
      </c>
      <c r="G409" s="5">
        <v>7716000</v>
      </c>
      <c r="H409" s="5">
        <f t="shared" si="25"/>
        <v>12.698795180722891</v>
      </c>
      <c r="I409" s="5">
        <v>0</v>
      </c>
      <c r="J409" s="5">
        <f t="shared" si="26"/>
        <v>1</v>
      </c>
      <c r="K409" s="5">
        <f t="shared" si="27"/>
        <v>97838880</v>
      </c>
      <c r="N409" s="19" t="str">
        <v>STALEXP</v>
      </c>
      <c r="O409" s="19" cm="1">
        <f t="array" ref="O409">MAX(_xlfn._xlws.FILTER($D$472:$D$941,$B$472:$B$941=N409))-MAX(_xlfn._xlws.FILTER($D$2:$D$471,$B$2:$B$471=N409))</f>
        <v>-1.0000000000000231E-2</v>
      </c>
      <c r="P409" s="19" cm="1">
        <f t="array" ref="P409">MAX(_xlfn._xlws.FILTER($D$942:$D$1411,$B$942:$B$1411=N409))-MAX(_xlfn._xlws.FILTER($D$472:$D$941,$B$472:$B$941=N409))</f>
        <v>3.0000000000000249E-2</v>
      </c>
      <c r="Q409" s="5" t="str">
        <f t="shared" si="28"/>
        <v>obserwuj</v>
      </c>
      <c r="U409" t="str">
        <v>WOJAS</v>
      </c>
    </row>
    <row r="410" spans="1:21" x14ac:dyDescent="0.25">
      <c r="A410" s="4">
        <v>42025</v>
      </c>
      <c r="B410" s="5" t="s">
        <v>823</v>
      </c>
      <c r="C410" s="5" t="s">
        <v>824</v>
      </c>
      <c r="D410" s="5">
        <v>10.1</v>
      </c>
      <c r="E410" s="5">
        <v>557</v>
      </c>
      <c r="F410" s="5">
        <v>5790</v>
      </c>
      <c r="G410" s="5">
        <v>1791000</v>
      </c>
      <c r="H410" s="5">
        <f t="shared" si="25"/>
        <v>10.394973070017953</v>
      </c>
      <c r="I410" s="5">
        <v>0</v>
      </c>
      <c r="J410" s="5">
        <f t="shared" si="26"/>
        <v>1</v>
      </c>
      <c r="K410" s="5">
        <f t="shared" si="27"/>
        <v>18089100</v>
      </c>
      <c r="N410" s="19" t="str">
        <v>STALPROD</v>
      </c>
      <c r="O410" s="19" cm="1">
        <f t="array" ref="O410">MAX(_xlfn._xlws.FILTER($D$472:$D$941,$B$472:$B$941=N410))-MAX(_xlfn._xlws.FILTER($D$2:$D$471,$B$2:$B$471=N410))</f>
        <v>5.1499999999999773</v>
      </c>
      <c r="P410" s="19" cm="1">
        <f t="array" ref="P410">MAX(_xlfn._xlws.FILTER($D$942:$D$1411,$B$942:$B$1411=N410))-MAX(_xlfn._xlws.FILTER($D$472:$D$941,$B$472:$B$941=N410))</f>
        <v>9.1000000000000227</v>
      </c>
      <c r="Q410" s="5" t="str">
        <f t="shared" si="28"/>
        <v>kup</v>
      </c>
      <c r="U410" t="str">
        <v>WORKSERV</v>
      </c>
    </row>
    <row r="411" spans="1:21" x14ac:dyDescent="0.25">
      <c r="A411" s="4">
        <v>42025</v>
      </c>
      <c r="B411" s="5" t="s">
        <v>825</v>
      </c>
      <c r="C411" s="5" t="s">
        <v>826</v>
      </c>
      <c r="D411" s="5">
        <v>2.25</v>
      </c>
      <c r="E411" s="5">
        <v>27899</v>
      </c>
      <c r="F411" s="5">
        <v>63960</v>
      </c>
      <c r="G411" s="5">
        <v>0</v>
      </c>
      <c r="H411" s="5">
        <f t="shared" si="25"/>
        <v>2.2925552887200258</v>
      </c>
      <c r="I411" s="5">
        <v>0</v>
      </c>
      <c r="J411" s="5">
        <f t="shared" si="26"/>
        <v>1</v>
      </c>
      <c r="K411" s="5">
        <f t="shared" si="27"/>
        <v>0</v>
      </c>
      <c r="N411" s="19" t="str">
        <v>STALPROFI</v>
      </c>
      <c r="O411" s="19" cm="1">
        <f t="array" ref="O411">MAX(_xlfn._xlws.FILTER($D$472:$D$941,$B$472:$B$941=N411))-MAX(_xlfn._xlws.FILTER($D$2:$D$471,$B$2:$B$471=N411))</f>
        <v>1.9999999999999574E-2</v>
      </c>
      <c r="P411" s="19" cm="1">
        <f t="array" ref="P411">MAX(_xlfn._xlws.FILTER($D$942:$D$1411,$B$942:$B$1411=N411))-MAX(_xlfn._xlws.FILTER($D$472:$D$941,$B$472:$B$941=N411))</f>
        <v>-0.25</v>
      </c>
      <c r="Q411" s="5" t="str">
        <f t="shared" si="28"/>
        <v>obserwuj</v>
      </c>
      <c r="U411" t="str">
        <v>YAWAL</v>
      </c>
    </row>
    <row r="412" spans="1:21" x14ac:dyDescent="0.25">
      <c r="A412" s="4">
        <v>42025</v>
      </c>
      <c r="B412" s="5" t="s">
        <v>827</v>
      </c>
      <c r="C412" s="5" t="s">
        <v>828</v>
      </c>
      <c r="D412" s="5">
        <v>13.3</v>
      </c>
      <c r="E412" s="5">
        <v>1937</v>
      </c>
      <c r="F412" s="5">
        <v>25630</v>
      </c>
      <c r="G412" s="5">
        <v>925000</v>
      </c>
      <c r="H412" s="5">
        <f t="shared" si="25"/>
        <v>13.231801755291688</v>
      </c>
      <c r="I412" s="5">
        <v>0</v>
      </c>
      <c r="J412" s="5">
        <f t="shared" si="26"/>
        <v>1</v>
      </c>
      <c r="K412" s="5">
        <f t="shared" si="27"/>
        <v>12302500</v>
      </c>
      <c r="N412" s="19" t="str">
        <v>STAPORKOW</v>
      </c>
      <c r="O412" s="19" cm="1">
        <f t="array" ref="O412">MAX(_xlfn._xlws.FILTER($D$472:$D$941,$B$472:$B$941=N412))-MAX(_xlfn._xlws.FILTER($D$2:$D$471,$B$2:$B$471=N412))</f>
        <v>0.21000000000000085</v>
      </c>
      <c r="P412" s="19" cm="1">
        <f t="array" ref="P412">MAX(_xlfn._xlws.FILTER($D$942:$D$1411,$B$942:$B$1411=N412))-MAX(_xlfn._xlws.FILTER($D$472:$D$941,$B$472:$B$941=N412))</f>
        <v>0.1899999999999995</v>
      </c>
      <c r="Q412" s="5" t="str">
        <f t="shared" si="28"/>
        <v>obserwuj</v>
      </c>
      <c r="U412" t="str">
        <v>ZAMET</v>
      </c>
    </row>
    <row r="413" spans="1:21" x14ac:dyDescent="0.25">
      <c r="A413" s="4">
        <v>42025</v>
      </c>
      <c r="B413" s="5" t="s">
        <v>829</v>
      </c>
      <c r="C413" s="5" t="s">
        <v>830</v>
      </c>
      <c r="D413" s="5">
        <v>0.22</v>
      </c>
      <c r="E413" s="5">
        <v>20450</v>
      </c>
      <c r="F413" s="5">
        <v>4650</v>
      </c>
      <c r="G413" s="5">
        <v>0</v>
      </c>
      <c r="H413" s="5">
        <f t="shared" si="25"/>
        <v>0.22738386308068459</v>
      </c>
      <c r="I413" s="5">
        <v>0</v>
      </c>
      <c r="J413" s="5">
        <f t="shared" si="26"/>
        <v>1</v>
      </c>
      <c r="K413" s="5">
        <f t="shared" si="27"/>
        <v>0</v>
      </c>
      <c r="N413" s="19" t="str">
        <v>STARHEDGE</v>
      </c>
      <c r="O413" s="19" cm="1">
        <f t="array" ref="O413">MAX(_xlfn._xlws.FILTER($D$472:$D$941,$B$472:$B$941=N413))-MAX(_xlfn._xlws.FILTER($D$2:$D$471,$B$2:$B$471=N413))</f>
        <v>0.14000000000000012</v>
      </c>
      <c r="P413" s="19" cm="1">
        <f t="array" ref="P413">MAX(_xlfn._xlws.FILTER($D$942:$D$1411,$B$942:$B$1411=N413))-MAX(_xlfn._xlws.FILTER($D$472:$D$941,$B$472:$B$941=N413))</f>
        <v>0.31000000000000005</v>
      </c>
      <c r="Q413" s="5" t="str">
        <f t="shared" si="28"/>
        <v>kup</v>
      </c>
      <c r="U413" t="str">
        <v>ZASTAL</v>
      </c>
    </row>
    <row r="414" spans="1:21" x14ac:dyDescent="0.25">
      <c r="A414" s="4">
        <v>42025</v>
      </c>
      <c r="B414" s="5" t="s">
        <v>831</v>
      </c>
      <c r="C414" s="5" t="s">
        <v>832</v>
      </c>
      <c r="D414" s="5">
        <v>13.19</v>
      </c>
      <c r="E414" s="5">
        <v>3923</v>
      </c>
      <c r="F414" s="5">
        <v>51280</v>
      </c>
      <c r="G414" s="5">
        <v>11886000</v>
      </c>
      <c r="H414" s="5">
        <f t="shared" si="25"/>
        <v>13.071628855467754</v>
      </c>
      <c r="I414" s="5">
        <v>0</v>
      </c>
      <c r="J414" s="5">
        <f t="shared" si="26"/>
        <v>1</v>
      </c>
      <c r="K414" s="5">
        <f t="shared" si="27"/>
        <v>156776340</v>
      </c>
      <c r="N414" s="19" t="str">
        <v>SUWARY</v>
      </c>
      <c r="O414" s="19" cm="1">
        <f t="array" ref="O414">MAX(_xlfn._xlws.FILTER($D$472:$D$941,$B$472:$B$941=N414))-MAX(_xlfn._xlws.FILTER($D$2:$D$471,$B$2:$B$471=N414))</f>
        <v>0</v>
      </c>
      <c r="P414" s="19" cm="1">
        <f t="array" ref="P414">MAX(_xlfn._xlws.FILTER($D$942:$D$1411,$B$942:$B$1411=N414))-MAX(_xlfn._xlws.FILTER($D$472:$D$941,$B$472:$B$941=N414))</f>
        <v>0</v>
      </c>
      <c r="Q414" s="5" t="str">
        <f t="shared" si="28"/>
        <v>obserwuj</v>
      </c>
      <c r="U414" t="str">
        <v>ZEPAK</v>
      </c>
    </row>
    <row r="415" spans="1:21" x14ac:dyDescent="0.25">
      <c r="A415" s="4">
        <v>42025</v>
      </c>
      <c r="B415" s="5" t="s">
        <v>833</v>
      </c>
      <c r="C415" s="5" t="s">
        <v>834</v>
      </c>
      <c r="D415" s="5">
        <v>21.6</v>
      </c>
      <c r="E415" s="5">
        <v>2871</v>
      </c>
      <c r="F415" s="5">
        <v>61830</v>
      </c>
      <c r="G415" s="5">
        <v>5947000</v>
      </c>
      <c r="H415" s="5">
        <f t="shared" si="25"/>
        <v>21.536050156739812</v>
      </c>
      <c r="I415" s="5">
        <v>0</v>
      </c>
      <c r="J415" s="5">
        <f t="shared" si="26"/>
        <v>1</v>
      </c>
      <c r="K415" s="5">
        <f t="shared" si="27"/>
        <v>128455200.00000001</v>
      </c>
      <c r="N415" s="19" t="str">
        <v>SWISSMED</v>
      </c>
      <c r="O415" s="19" cm="1">
        <f t="array" ref="O415">MAX(_xlfn._xlws.FILTER($D$472:$D$941,$B$472:$B$941=N415))-MAX(_xlfn._xlws.FILTER($D$2:$D$471,$B$2:$B$471=N415))</f>
        <v>1.999999999999999E-2</v>
      </c>
      <c r="P415" s="19" cm="1">
        <f t="array" ref="P415">MAX(_xlfn._xlws.FILTER($D$942:$D$1411,$B$942:$B$1411=N415))-MAX(_xlfn._xlws.FILTER($D$472:$D$941,$B$472:$B$941=N415))</f>
        <v>0</v>
      </c>
      <c r="Q415" s="5" t="str">
        <f t="shared" si="28"/>
        <v>obserwuj</v>
      </c>
      <c r="U415" t="str">
        <v>ZETKAMA</v>
      </c>
    </row>
    <row r="416" spans="1:21" x14ac:dyDescent="0.25">
      <c r="A416" s="4">
        <v>42025</v>
      </c>
      <c r="B416" s="5" t="s">
        <v>835</v>
      </c>
      <c r="C416" s="5" t="s">
        <v>836</v>
      </c>
      <c r="D416" s="5">
        <v>3.97</v>
      </c>
      <c r="E416" s="5">
        <v>682646</v>
      </c>
      <c r="F416" s="5">
        <v>2722930</v>
      </c>
      <c r="G416" s="5">
        <v>496690000</v>
      </c>
      <c r="H416" s="5">
        <f t="shared" si="25"/>
        <v>3.9887877465040447</v>
      </c>
      <c r="I416" s="5">
        <v>0</v>
      </c>
      <c r="J416" s="5">
        <f t="shared" si="26"/>
        <v>1</v>
      </c>
      <c r="K416" s="5">
        <f t="shared" si="27"/>
        <v>1971859300</v>
      </c>
      <c r="N416" s="19" t="str">
        <v>SYGNITY</v>
      </c>
      <c r="O416" s="19" cm="1">
        <f t="array" ref="O416">MAX(_xlfn._xlws.FILTER($D$472:$D$941,$B$472:$B$941=N416))-MAX(_xlfn._xlws.FILTER($D$2:$D$471,$B$2:$B$471=N416))</f>
        <v>9.9999999999997868E-3</v>
      </c>
      <c r="P416" s="19" cm="1">
        <f t="array" ref="P416">MAX(_xlfn._xlws.FILTER($D$942:$D$1411,$B$942:$B$1411=N416))-MAX(_xlfn._xlws.FILTER($D$472:$D$941,$B$472:$B$941=N416))</f>
        <v>0.40000000000000036</v>
      </c>
      <c r="Q416" s="5" t="str">
        <f t="shared" si="28"/>
        <v>kup</v>
      </c>
      <c r="U416" t="str">
        <v>ZPUE</v>
      </c>
    </row>
    <row r="417" spans="1:21" x14ac:dyDescent="0.25">
      <c r="A417" s="4">
        <v>42025</v>
      </c>
      <c r="B417" s="5" t="s">
        <v>837</v>
      </c>
      <c r="C417" s="5" t="s">
        <v>838</v>
      </c>
      <c r="D417" s="5">
        <v>109</v>
      </c>
      <c r="E417" s="5">
        <v>0</v>
      </c>
      <c r="F417" s="5">
        <v>0</v>
      </c>
      <c r="G417" s="5">
        <v>142000</v>
      </c>
      <c r="H417" s="5">
        <f t="shared" si="25"/>
        <v>109</v>
      </c>
      <c r="I417" s="5">
        <v>0</v>
      </c>
      <c r="J417" s="5">
        <f t="shared" si="26"/>
        <v>0</v>
      </c>
      <c r="K417" s="5">
        <f t="shared" si="27"/>
        <v>15478000</v>
      </c>
      <c r="N417" s="19" t="str">
        <v>SYNEKTIK</v>
      </c>
      <c r="O417" s="19" cm="1">
        <f t="array" ref="O417">MAX(_xlfn._xlws.FILTER($D$472:$D$941,$B$472:$B$941=N417))-MAX(_xlfn._xlws.FILTER($D$2:$D$471,$B$2:$B$471=N417))</f>
        <v>-0.60000000000000142</v>
      </c>
      <c r="P417" s="19" cm="1">
        <f t="array" ref="P417">MAX(_xlfn._xlws.FILTER($D$942:$D$1411,$B$942:$B$1411=N417))-MAX(_xlfn._xlws.FILTER($D$472:$D$941,$B$472:$B$941=N417))</f>
        <v>0</v>
      </c>
      <c r="Q417" s="5" t="str">
        <f t="shared" si="28"/>
        <v>obserwuj</v>
      </c>
      <c r="U417" t="str">
        <v>ZREMB</v>
      </c>
    </row>
    <row r="418" spans="1:21" x14ac:dyDescent="0.25">
      <c r="A418" s="4">
        <v>42025</v>
      </c>
      <c r="B418" s="5" t="s">
        <v>839</v>
      </c>
      <c r="C418" s="5" t="s">
        <v>840</v>
      </c>
      <c r="D418" s="5">
        <v>22.2</v>
      </c>
      <c r="E418" s="5">
        <v>382</v>
      </c>
      <c r="F418" s="5">
        <v>8440</v>
      </c>
      <c r="G418" s="5">
        <v>730000</v>
      </c>
      <c r="H418" s="5">
        <f t="shared" si="25"/>
        <v>22.094240837696336</v>
      </c>
      <c r="I418" s="5">
        <v>0</v>
      </c>
      <c r="J418" s="5">
        <f t="shared" si="26"/>
        <v>1</v>
      </c>
      <c r="K418" s="5">
        <f t="shared" si="27"/>
        <v>16206000</v>
      </c>
      <c r="N418" s="19" t="str">
        <v>SYNTHOS</v>
      </c>
      <c r="O418" s="19" cm="1">
        <f t="array" ref="O418">MAX(_xlfn._xlws.FILTER($D$472:$D$941,$B$472:$B$941=N418))-MAX(_xlfn._xlws.FILTER($D$2:$D$471,$B$2:$B$471=N418))</f>
        <v>8.9999999999999414E-2</v>
      </c>
      <c r="P418" s="19" cm="1">
        <f t="array" ref="P418">MAX(_xlfn._xlws.FILTER($D$942:$D$1411,$B$942:$B$1411=N418))-MAX(_xlfn._xlws.FILTER($D$472:$D$941,$B$472:$B$941=N418))</f>
        <v>1.0000000000000675E-2</v>
      </c>
      <c r="Q418" s="5" t="str">
        <f t="shared" si="28"/>
        <v>obserwuj</v>
      </c>
      <c r="U418" t="str">
        <v>ZUE</v>
      </c>
    </row>
    <row r="419" spans="1:21" x14ac:dyDescent="0.25">
      <c r="A419" s="4">
        <v>42025</v>
      </c>
      <c r="B419" s="5" t="s">
        <v>841</v>
      </c>
      <c r="C419" s="5" t="s">
        <v>842</v>
      </c>
      <c r="D419" s="5">
        <v>12.35</v>
      </c>
      <c r="E419" s="5">
        <v>642</v>
      </c>
      <c r="F419" s="5">
        <v>7930</v>
      </c>
      <c r="G419" s="5">
        <v>7000000</v>
      </c>
      <c r="H419" s="5">
        <f t="shared" si="25"/>
        <v>12.35202492211838</v>
      </c>
      <c r="I419" s="5">
        <v>0</v>
      </c>
      <c r="J419" s="5">
        <f t="shared" si="26"/>
        <v>1</v>
      </c>
      <c r="K419" s="5">
        <f t="shared" si="27"/>
        <v>86450000</v>
      </c>
      <c r="N419" s="19" t="str">
        <v>TALANX</v>
      </c>
      <c r="O419" s="19" cm="1">
        <f t="array" ref="O419">MAX(_xlfn._xlws.FILTER($D$472:$D$941,$B$472:$B$941=N419))-MAX(_xlfn._xlws.FILTER($D$2:$D$471,$B$2:$B$471=N419))</f>
        <v>0</v>
      </c>
      <c r="P419" s="19" cm="1">
        <f t="array" ref="P419">MAX(_xlfn._xlws.FILTER($D$942:$D$1411,$B$942:$B$1411=N419))-MAX(_xlfn._xlws.FILTER($D$472:$D$941,$B$472:$B$941=N419))</f>
        <v>0</v>
      </c>
      <c r="Q419" s="5" t="str">
        <f t="shared" si="28"/>
        <v>obserwuj</v>
      </c>
      <c r="U419" t="str">
        <v>ZYWIEC</v>
      </c>
    </row>
    <row r="420" spans="1:21" x14ac:dyDescent="0.25">
      <c r="A420" s="4">
        <v>42025</v>
      </c>
      <c r="B420" s="5" t="s">
        <v>843</v>
      </c>
      <c r="C420" s="5" t="s">
        <v>844</v>
      </c>
      <c r="D420" s="5">
        <v>87</v>
      </c>
      <c r="E420" s="5">
        <v>0</v>
      </c>
      <c r="F420" s="5">
        <v>0</v>
      </c>
      <c r="G420" s="5">
        <v>84000</v>
      </c>
      <c r="H420" s="5">
        <f t="shared" si="25"/>
        <v>87</v>
      </c>
      <c r="I420" s="5">
        <v>0</v>
      </c>
      <c r="J420" s="5">
        <f t="shared" si="26"/>
        <v>0</v>
      </c>
      <c r="K420" s="5">
        <f t="shared" si="27"/>
        <v>7308000</v>
      </c>
      <c r="N420" s="19" t="str">
        <v>TALEX</v>
      </c>
      <c r="O420" s="19" cm="1">
        <f t="array" ref="O420">MAX(_xlfn._xlws.FILTER($D$472:$D$941,$B$472:$B$941=N420))-MAX(_xlfn._xlws.FILTER($D$2:$D$471,$B$2:$B$471=N420))</f>
        <v>-0.39999999999999858</v>
      </c>
      <c r="P420" s="19" cm="1">
        <f t="array" ref="P420">MAX(_xlfn._xlws.FILTER($D$942:$D$1411,$B$942:$B$1411=N420))-MAX(_xlfn._xlws.FILTER($D$472:$D$941,$B$472:$B$941=N420))</f>
        <v>-0.19999999999999929</v>
      </c>
      <c r="Q420" s="5" t="str">
        <f t="shared" si="28"/>
        <v>obserwuj</v>
      </c>
    </row>
    <row r="421" spans="1:21" x14ac:dyDescent="0.25">
      <c r="A421" s="4">
        <v>42025</v>
      </c>
      <c r="B421" s="5" t="s">
        <v>845</v>
      </c>
      <c r="C421" s="5" t="s">
        <v>846</v>
      </c>
      <c r="D421" s="5">
        <v>4.95</v>
      </c>
      <c r="E421" s="5">
        <v>2248960</v>
      </c>
      <c r="F421" s="5">
        <v>11012910</v>
      </c>
      <c r="G421" s="5">
        <v>1043590000</v>
      </c>
      <c r="H421" s="5">
        <f t="shared" si="25"/>
        <v>4.8968901180990327</v>
      </c>
      <c r="I421" s="5">
        <v>0</v>
      </c>
      <c r="J421" s="5">
        <f t="shared" si="26"/>
        <v>1</v>
      </c>
      <c r="K421" s="5">
        <f t="shared" si="27"/>
        <v>5165770500</v>
      </c>
      <c r="N421" s="19" t="str">
        <v>TARCZYNSKI</v>
      </c>
      <c r="O421" s="19" cm="1">
        <f t="array" ref="O421">MAX(_xlfn._xlws.FILTER($D$472:$D$941,$B$472:$B$941=N421))-MAX(_xlfn._xlws.FILTER($D$2:$D$471,$B$2:$B$471=N421))</f>
        <v>0.34999999999999964</v>
      </c>
      <c r="P421" s="19" cm="1">
        <f t="array" ref="P421">MAX(_xlfn._xlws.FILTER($D$942:$D$1411,$B$942:$B$1411=N421))-MAX(_xlfn._xlws.FILTER($D$472:$D$941,$B$472:$B$941=N421))</f>
        <v>5.0000000000000711E-2</v>
      </c>
      <c r="Q421" s="5" t="str">
        <f t="shared" si="28"/>
        <v>obserwuj</v>
      </c>
    </row>
    <row r="422" spans="1:21" x14ac:dyDescent="0.25">
      <c r="A422" s="4">
        <v>42025</v>
      </c>
      <c r="B422" s="5" t="s">
        <v>847</v>
      </c>
      <c r="C422" s="5" t="s">
        <v>848</v>
      </c>
      <c r="D422" s="5">
        <v>0.7</v>
      </c>
      <c r="E422" s="5">
        <v>1746</v>
      </c>
      <c r="F422" s="5">
        <v>1220</v>
      </c>
      <c r="G422" s="5">
        <v>0</v>
      </c>
      <c r="H422" s="5">
        <f t="shared" si="25"/>
        <v>0.69873997709049251</v>
      </c>
      <c r="I422" s="5">
        <v>0</v>
      </c>
      <c r="J422" s="5">
        <f t="shared" si="26"/>
        <v>1</v>
      </c>
      <c r="K422" s="5">
        <f t="shared" si="27"/>
        <v>0</v>
      </c>
      <c r="N422" s="19" t="str">
        <v>TATRY</v>
      </c>
      <c r="O422" s="19" cm="1">
        <f t="array" ref="O422">MAX(_xlfn._xlws.FILTER($D$472:$D$941,$B$472:$B$941=N422))-MAX(_xlfn._xlws.FILTER($D$2:$D$471,$B$2:$B$471=N422))</f>
        <v>0</v>
      </c>
      <c r="P422" s="19" cm="1">
        <f t="array" ref="P422">MAX(_xlfn._xlws.FILTER($D$942:$D$1411,$B$942:$B$1411=N422))-MAX(_xlfn._xlws.FILTER($D$472:$D$941,$B$472:$B$941=N422))</f>
        <v>0</v>
      </c>
      <c r="Q422" s="5" t="str">
        <f t="shared" si="28"/>
        <v>obserwuj</v>
      </c>
    </row>
    <row r="423" spans="1:21" x14ac:dyDescent="0.25">
      <c r="A423" s="4">
        <v>42025</v>
      </c>
      <c r="B423" s="5" t="s">
        <v>849</v>
      </c>
      <c r="C423" s="5" t="s">
        <v>850</v>
      </c>
      <c r="D423" s="5">
        <v>9.59</v>
      </c>
      <c r="E423" s="5">
        <v>1523</v>
      </c>
      <c r="F423" s="5">
        <v>14300</v>
      </c>
      <c r="G423" s="5">
        <v>2847000</v>
      </c>
      <c r="H423" s="5">
        <f t="shared" si="25"/>
        <v>9.3893630991464221</v>
      </c>
      <c r="I423" s="5">
        <v>0</v>
      </c>
      <c r="J423" s="5">
        <f t="shared" si="26"/>
        <v>1</v>
      </c>
      <c r="K423" s="5">
        <f t="shared" si="27"/>
        <v>27302730</v>
      </c>
      <c r="N423" s="19" t="str">
        <v>TAURONPE</v>
      </c>
      <c r="O423" s="19" cm="1">
        <f t="array" ref="O423">MAX(_xlfn._xlws.FILTER($D$472:$D$941,$B$472:$B$941=N423))-MAX(_xlfn._xlws.FILTER($D$2:$D$471,$B$2:$B$471=N423))</f>
        <v>5.9999999999999609E-2</v>
      </c>
      <c r="P423" s="19" cm="1">
        <f t="array" ref="P423">MAX(_xlfn._xlws.FILTER($D$942:$D$1411,$B$942:$B$1411=N423))-MAX(_xlfn._xlws.FILTER($D$472:$D$941,$B$472:$B$941=N423))</f>
        <v>0</v>
      </c>
      <c r="Q423" s="5" t="str">
        <f t="shared" si="28"/>
        <v>obserwuj</v>
      </c>
    </row>
    <row r="424" spans="1:21" x14ac:dyDescent="0.25">
      <c r="A424" s="4">
        <v>42025</v>
      </c>
      <c r="B424" s="5" t="s">
        <v>851</v>
      </c>
      <c r="C424" s="5" t="s">
        <v>852</v>
      </c>
      <c r="D424" s="5">
        <v>16.48</v>
      </c>
      <c r="E424" s="5">
        <v>135</v>
      </c>
      <c r="F424" s="5">
        <v>2190</v>
      </c>
      <c r="G424" s="5">
        <v>448000</v>
      </c>
      <c r="H424" s="5">
        <f t="shared" si="25"/>
        <v>16.222222222222221</v>
      </c>
      <c r="I424" s="5">
        <v>0</v>
      </c>
      <c r="J424" s="5">
        <f t="shared" si="26"/>
        <v>1</v>
      </c>
      <c r="K424" s="5">
        <f t="shared" si="27"/>
        <v>7383040</v>
      </c>
      <c r="N424" s="19" t="str">
        <v>TELEPOLSKA</v>
      </c>
      <c r="O424" s="19" cm="1">
        <f t="array" ref="O424">MAX(_xlfn._xlws.FILTER($D$472:$D$941,$B$472:$B$941=N424))-MAX(_xlfn._xlws.FILTER($D$2:$D$471,$B$2:$B$471=N424))</f>
        <v>5.0000000000000044E-2</v>
      </c>
      <c r="P424" s="19" cm="1">
        <f t="array" ref="P424">MAX(_xlfn._xlws.FILTER($D$942:$D$1411,$B$942:$B$1411=N424))-MAX(_xlfn._xlws.FILTER($D$472:$D$941,$B$472:$B$941=N424))</f>
        <v>1.0000000000000009E-2</v>
      </c>
      <c r="Q424" s="5" t="str">
        <f t="shared" si="28"/>
        <v>obserwuj</v>
      </c>
    </row>
    <row r="425" spans="1:21" x14ac:dyDescent="0.25">
      <c r="A425" s="4">
        <v>42025</v>
      </c>
      <c r="B425" s="5" t="s">
        <v>853</v>
      </c>
      <c r="C425" s="5" t="s">
        <v>854</v>
      </c>
      <c r="D425" s="5">
        <v>4.5</v>
      </c>
      <c r="E425" s="5">
        <v>2819</v>
      </c>
      <c r="F425" s="5">
        <v>12730</v>
      </c>
      <c r="G425" s="5">
        <v>19158000</v>
      </c>
      <c r="H425" s="5">
        <f t="shared" si="25"/>
        <v>4.51578573962398</v>
      </c>
      <c r="I425" s="5">
        <v>0</v>
      </c>
      <c r="J425" s="5">
        <f t="shared" si="26"/>
        <v>1</v>
      </c>
      <c r="K425" s="5">
        <f t="shared" si="27"/>
        <v>86211000</v>
      </c>
      <c r="N425" s="19" t="str">
        <v>TELL</v>
      </c>
      <c r="O425" s="19" cm="1">
        <f t="array" ref="O425">MAX(_xlfn._xlws.FILTER($D$472:$D$941,$B$472:$B$941=N425))-MAX(_xlfn._xlws.FILTER($D$2:$D$471,$B$2:$B$471=N425))</f>
        <v>0.21000000000000085</v>
      </c>
      <c r="P425" s="19" cm="1">
        <f t="array" ref="P425">MAX(_xlfn._xlws.FILTER($D$942:$D$1411,$B$942:$B$1411=N425))-MAX(_xlfn._xlws.FILTER($D$472:$D$941,$B$472:$B$941=N425))</f>
        <v>-1.0000000000001563E-2</v>
      </c>
      <c r="Q425" s="5" t="str">
        <f t="shared" si="28"/>
        <v>obserwuj</v>
      </c>
    </row>
    <row r="426" spans="1:21" x14ac:dyDescent="0.25">
      <c r="A426" s="4">
        <v>42025</v>
      </c>
      <c r="B426" s="5" t="s">
        <v>855</v>
      </c>
      <c r="C426" s="5" t="s">
        <v>856</v>
      </c>
      <c r="D426" s="5">
        <v>3.65</v>
      </c>
      <c r="E426" s="5">
        <v>2106</v>
      </c>
      <c r="F426" s="5">
        <v>7630</v>
      </c>
      <c r="G426" s="5">
        <v>6157000</v>
      </c>
      <c r="H426" s="5">
        <f t="shared" si="25"/>
        <v>3.6229819563152899</v>
      </c>
      <c r="I426" s="5">
        <v>0</v>
      </c>
      <c r="J426" s="5">
        <f t="shared" si="26"/>
        <v>1</v>
      </c>
      <c r="K426" s="5">
        <f t="shared" si="27"/>
        <v>22473050</v>
      </c>
      <c r="N426" s="19" t="str">
        <v>TERESA</v>
      </c>
      <c r="O426" s="19" cm="1">
        <f t="array" ref="O426">MAX(_xlfn._xlws.FILTER($D$472:$D$941,$B$472:$B$941=N426))-MAX(_xlfn._xlws.FILTER($D$2:$D$471,$B$2:$B$471=N426))</f>
        <v>0.25</v>
      </c>
      <c r="P426" s="19" cm="1">
        <f t="array" ref="P426">MAX(_xlfn._xlws.FILTER($D$942:$D$1411,$B$942:$B$1411=N426))-MAX(_xlfn._xlws.FILTER($D$472:$D$941,$B$472:$B$941=N426))</f>
        <v>-0.53000000000000114</v>
      </c>
      <c r="Q426" s="5" t="str">
        <f t="shared" si="28"/>
        <v>obserwuj</v>
      </c>
    </row>
    <row r="427" spans="1:21" x14ac:dyDescent="0.25">
      <c r="A427" s="4">
        <v>42025</v>
      </c>
      <c r="B427" s="5" t="s">
        <v>857</v>
      </c>
      <c r="C427" s="5" t="s">
        <v>858</v>
      </c>
      <c r="D427" s="5">
        <v>6.8</v>
      </c>
      <c r="E427" s="5">
        <v>7469</v>
      </c>
      <c r="F427" s="5">
        <v>49800</v>
      </c>
      <c r="G427" s="5">
        <v>3969000</v>
      </c>
      <c r="H427" s="5">
        <f t="shared" si="25"/>
        <v>6.6675592448788326</v>
      </c>
      <c r="I427" s="5">
        <v>0</v>
      </c>
      <c r="J427" s="5">
        <f t="shared" si="26"/>
        <v>1</v>
      </c>
      <c r="K427" s="5">
        <f t="shared" si="27"/>
        <v>26989200</v>
      </c>
      <c r="N427" s="19" t="str">
        <v>TERMOREX</v>
      </c>
      <c r="O427" s="19" cm="1">
        <f t="array" ref="O427">MAX(_xlfn._xlws.FILTER($D$472:$D$941,$B$472:$B$941=N427))-MAX(_xlfn._xlws.FILTER($D$2:$D$471,$B$2:$B$471=N427))</f>
        <v>-0.45000000000000018</v>
      </c>
      <c r="P427" s="19" cm="1">
        <f t="array" ref="P427">MAX(_xlfn._xlws.FILTER($D$942:$D$1411,$B$942:$B$1411=N427))-MAX(_xlfn._xlws.FILTER($D$472:$D$941,$B$472:$B$941=N427))</f>
        <v>-4.9999999999999822E-2</v>
      </c>
      <c r="Q427" s="5" t="str">
        <f t="shared" si="28"/>
        <v>obserwuj</v>
      </c>
    </row>
    <row r="428" spans="1:21" x14ac:dyDescent="0.25">
      <c r="A428" s="4">
        <v>42025</v>
      </c>
      <c r="B428" s="5" t="s">
        <v>859</v>
      </c>
      <c r="C428" s="5" t="s">
        <v>860</v>
      </c>
      <c r="D428" s="5">
        <v>6.2</v>
      </c>
      <c r="E428" s="5">
        <v>2492</v>
      </c>
      <c r="F428" s="5">
        <v>15490</v>
      </c>
      <c r="G428" s="5">
        <v>15008000</v>
      </c>
      <c r="H428" s="5">
        <f t="shared" si="25"/>
        <v>6.2158908507223112</v>
      </c>
      <c r="I428" s="5">
        <v>0</v>
      </c>
      <c r="J428" s="5">
        <f t="shared" si="26"/>
        <v>1</v>
      </c>
      <c r="K428" s="5">
        <f t="shared" si="27"/>
        <v>93049600</v>
      </c>
      <c r="N428" s="19" t="str">
        <v>TESGAS</v>
      </c>
      <c r="O428" s="19" cm="1">
        <f t="array" ref="O428">MAX(_xlfn._xlws.FILTER($D$472:$D$941,$B$472:$B$941=N428))-MAX(_xlfn._xlws.FILTER($D$2:$D$471,$B$2:$B$471=N428))</f>
        <v>-4.0000000000000036E-2</v>
      </c>
      <c r="P428" s="19" cm="1">
        <f t="array" ref="P428">MAX(_xlfn._xlws.FILTER($D$942:$D$1411,$B$942:$B$1411=N428))-MAX(_xlfn._xlws.FILTER($D$472:$D$941,$B$472:$B$941=N428))</f>
        <v>4.0000000000000036E-2</v>
      </c>
      <c r="Q428" s="5" t="str">
        <f t="shared" si="28"/>
        <v>obserwuj</v>
      </c>
    </row>
    <row r="429" spans="1:21" x14ac:dyDescent="0.25">
      <c r="A429" s="4">
        <v>42025</v>
      </c>
      <c r="B429" s="5" t="s">
        <v>861</v>
      </c>
      <c r="C429" s="5" t="s">
        <v>862</v>
      </c>
      <c r="D429" s="5">
        <v>9.57</v>
      </c>
      <c r="E429" s="5">
        <v>288</v>
      </c>
      <c r="F429" s="5">
        <v>2740</v>
      </c>
      <c r="G429" s="5">
        <v>14241000</v>
      </c>
      <c r="H429" s="5">
        <f t="shared" si="25"/>
        <v>9.5138888888888893</v>
      </c>
      <c r="I429" s="5">
        <v>0</v>
      </c>
      <c r="J429" s="5">
        <f t="shared" si="26"/>
        <v>1</v>
      </c>
      <c r="K429" s="5">
        <f t="shared" si="27"/>
        <v>136286370</v>
      </c>
      <c r="N429" s="19" t="str">
        <v>TFONE</v>
      </c>
      <c r="O429" s="19" cm="1">
        <f t="array" ref="O429">MAX(_xlfn._xlws.FILTER($D$472:$D$941,$B$472:$B$941=N429))-MAX(_xlfn._xlws.FILTER($D$2:$D$471,$B$2:$B$471=N429))</f>
        <v>-5.9999999999999609E-2</v>
      </c>
      <c r="P429" s="19" cm="1">
        <f t="array" ref="P429">MAX(_xlfn._xlws.FILTER($D$942:$D$1411,$B$942:$B$1411=N429))-MAX(_xlfn._xlws.FILTER($D$472:$D$941,$B$472:$B$941=N429))</f>
        <v>-3.0000000000000249E-2</v>
      </c>
      <c r="Q429" s="5" t="str">
        <f t="shared" si="28"/>
        <v>obserwuj</v>
      </c>
    </row>
    <row r="430" spans="1:21" x14ac:dyDescent="0.25">
      <c r="A430" s="4">
        <v>42025</v>
      </c>
      <c r="B430" s="5" t="s">
        <v>863</v>
      </c>
      <c r="C430" s="5" t="s">
        <v>864</v>
      </c>
      <c r="D430" s="5">
        <v>4.53</v>
      </c>
      <c r="E430" s="5">
        <v>12</v>
      </c>
      <c r="F430" s="5">
        <v>50</v>
      </c>
      <c r="G430" s="5">
        <v>11716000</v>
      </c>
      <c r="H430" s="5">
        <f t="shared" si="25"/>
        <v>4.166666666666667</v>
      </c>
      <c r="I430" s="5">
        <v>0</v>
      </c>
      <c r="J430" s="5">
        <f t="shared" si="26"/>
        <v>1</v>
      </c>
      <c r="K430" s="5">
        <f t="shared" si="27"/>
        <v>53073480</v>
      </c>
      <c r="N430" s="19" t="str">
        <v>TIM</v>
      </c>
      <c r="O430" s="19" cm="1">
        <f t="array" ref="O430">MAX(_xlfn._xlws.FILTER($D$472:$D$941,$B$472:$B$941=N430))-MAX(_xlfn._xlws.FILTER($D$2:$D$471,$B$2:$B$471=N430))</f>
        <v>9.9999999999999645E-2</v>
      </c>
      <c r="P430" s="19" cm="1">
        <f t="array" ref="P430">MAX(_xlfn._xlws.FILTER($D$942:$D$1411,$B$942:$B$1411=N430))-MAX(_xlfn._xlws.FILTER($D$472:$D$941,$B$472:$B$941=N430))</f>
        <v>8.9999999999999858E-2</v>
      </c>
      <c r="Q430" s="5" t="str">
        <f t="shared" si="28"/>
        <v>obserwuj</v>
      </c>
    </row>
    <row r="431" spans="1:21" x14ac:dyDescent="0.25">
      <c r="A431" s="4">
        <v>42025</v>
      </c>
      <c r="B431" s="5" t="s">
        <v>865</v>
      </c>
      <c r="C431" s="5" t="s">
        <v>866</v>
      </c>
      <c r="D431" s="5">
        <v>8.85</v>
      </c>
      <c r="E431" s="5">
        <v>315031</v>
      </c>
      <c r="F431" s="5">
        <v>2768260</v>
      </c>
      <c r="G431" s="5">
        <v>36592000</v>
      </c>
      <c r="H431" s="5">
        <f t="shared" si="25"/>
        <v>8.7872622059416372</v>
      </c>
      <c r="I431" s="5">
        <v>0</v>
      </c>
      <c r="J431" s="5">
        <f t="shared" si="26"/>
        <v>1</v>
      </c>
      <c r="K431" s="5">
        <f t="shared" si="27"/>
        <v>323839200</v>
      </c>
      <c r="N431" s="19" t="str">
        <v>TORPOL</v>
      </c>
      <c r="O431" s="19" cm="1">
        <f t="array" ref="O431">MAX(_xlfn._xlws.FILTER($D$472:$D$941,$B$472:$B$941=N431))-MAX(_xlfn._xlws.FILTER($D$2:$D$471,$B$2:$B$471=N431))</f>
        <v>-7.0000000000000284E-2</v>
      </c>
      <c r="P431" s="19" cm="1">
        <f t="array" ref="P431">MAX(_xlfn._xlws.FILTER($D$942:$D$1411,$B$942:$B$1411=N431))-MAX(_xlfn._xlws.FILTER($D$472:$D$941,$B$472:$B$941=N431))</f>
        <v>0.25</v>
      </c>
      <c r="Q431" s="5" t="str">
        <f t="shared" si="28"/>
        <v>obserwuj</v>
      </c>
    </row>
    <row r="432" spans="1:21" x14ac:dyDescent="0.25">
      <c r="A432" s="4">
        <v>42025</v>
      </c>
      <c r="B432" s="5" t="s">
        <v>867</v>
      </c>
      <c r="C432" s="5" t="s">
        <v>868</v>
      </c>
      <c r="D432" s="5">
        <v>4.2699999999999996</v>
      </c>
      <c r="E432" s="5">
        <v>0</v>
      </c>
      <c r="F432" s="5">
        <v>0</v>
      </c>
      <c r="G432" s="5">
        <v>2580000</v>
      </c>
      <c r="H432" s="5">
        <f t="shared" si="25"/>
        <v>4.2699999999999996</v>
      </c>
      <c r="I432" s="5">
        <v>0</v>
      </c>
      <c r="J432" s="5">
        <f t="shared" si="26"/>
        <v>1</v>
      </c>
      <c r="K432" s="5">
        <f t="shared" si="27"/>
        <v>11016599.999999998</v>
      </c>
      <c r="N432" s="19" t="str">
        <v>TOYA</v>
      </c>
      <c r="O432" s="19" cm="1">
        <f t="array" ref="O432">MAX(_xlfn._xlws.FILTER($D$472:$D$941,$B$472:$B$941=N432))-MAX(_xlfn._xlws.FILTER($D$2:$D$471,$B$2:$B$471=N432))</f>
        <v>0.30999999999999961</v>
      </c>
      <c r="P432" s="19" cm="1">
        <f t="array" ref="P432">MAX(_xlfn._xlws.FILTER($D$942:$D$1411,$B$942:$B$1411=N432))-MAX(_xlfn._xlws.FILTER($D$472:$D$941,$B$472:$B$941=N432))</f>
        <v>4.9999999999999822E-2</v>
      </c>
      <c r="Q432" s="5" t="str">
        <f t="shared" si="28"/>
        <v>obserwuj</v>
      </c>
    </row>
    <row r="433" spans="1:17" x14ac:dyDescent="0.25">
      <c r="A433" s="4">
        <v>42025</v>
      </c>
      <c r="B433" s="5" t="s">
        <v>869</v>
      </c>
      <c r="C433" s="5" t="s">
        <v>870</v>
      </c>
      <c r="D433" s="5">
        <v>3.96</v>
      </c>
      <c r="E433" s="5">
        <v>0</v>
      </c>
      <c r="F433" s="5">
        <v>0</v>
      </c>
      <c r="G433" s="5">
        <v>0</v>
      </c>
      <c r="H433" s="5">
        <f t="shared" si="25"/>
        <v>3.96</v>
      </c>
      <c r="I433" s="5">
        <v>0</v>
      </c>
      <c r="J433" s="5">
        <f t="shared" si="26"/>
        <v>1</v>
      </c>
      <c r="K433" s="5">
        <f t="shared" si="27"/>
        <v>0</v>
      </c>
      <c r="N433" s="19" t="str">
        <v>TRAKCJA</v>
      </c>
      <c r="O433" s="19" cm="1">
        <f t="array" ref="O433">MAX(_xlfn._xlws.FILTER($D$472:$D$941,$B$472:$B$941=N433))-MAX(_xlfn._xlws.FILTER($D$2:$D$471,$B$2:$B$471=N433))</f>
        <v>1.9999999999999574E-2</v>
      </c>
      <c r="P433" s="19" cm="1">
        <f t="array" ref="P433">MAX(_xlfn._xlws.FILTER($D$942:$D$1411,$B$942:$B$1411=N433))-MAX(_xlfn._xlws.FILTER($D$472:$D$941,$B$472:$B$941=N433))</f>
        <v>-4.9999999999998934E-2</v>
      </c>
      <c r="Q433" s="5" t="str">
        <f t="shared" si="28"/>
        <v>obserwuj</v>
      </c>
    </row>
    <row r="434" spans="1:17" x14ac:dyDescent="0.25">
      <c r="A434" s="4">
        <v>42025</v>
      </c>
      <c r="B434" s="5" t="s">
        <v>871</v>
      </c>
      <c r="C434" s="5" t="s">
        <v>872</v>
      </c>
      <c r="D434" s="5">
        <v>1.95</v>
      </c>
      <c r="E434" s="5">
        <v>112</v>
      </c>
      <c r="F434" s="5">
        <v>220</v>
      </c>
      <c r="G434" s="5">
        <v>3297000</v>
      </c>
      <c r="H434" s="5">
        <f t="shared" si="25"/>
        <v>1.9642857142857142</v>
      </c>
      <c r="I434" s="5">
        <v>0</v>
      </c>
      <c r="J434" s="5">
        <f t="shared" si="26"/>
        <v>1</v>
      </c>
      <c r="K434" s="5">
        <f t="shared" si="27"/>
        <v>6429150</v>
      </c>
      <c r="N434" s="19" t="str">
        <v>TRANSPOL</v>
      </c>
      <c r="O434" s="19" cm="1">
        <f t="array" ref="O434">MAX(_xlfn._xlws.FILTER($D$472:$D$941,$B$472:$B$941=N434))-MAX(_xlfn._xlws.FILTER($D$2:$D$471,$B$2:$B$471=N434))</f>
        <v>0.41000000000000014</v>
      </c>
      <c r="P434" s="19" cm="1">
        <f t="array" ref="P434">MAX(_xlfn._xlws.FILTER($D$942:$D$1411,$B$942:$B$1411=N434))-MAX(_xlfn._xlws.FILTER($D$472:$D$941,$B$472:$B$941=N434))</f>
        <v>0.25</v>
      </c>
      <c r="Q434" s="5" t="str">
        <f t="shared" si="28"/>
        <v>obserwuj</v>
      </c>
    </row>
    <row r="435" spans="1:17" x14ac:dyDescent="0.25">
      <c r="A435" s="4">
        <v>42025</v>
      </c>
      <c r="B435" s="5" t="s">
        <v>873</v>
      </c>
      <c r="C435" s="5" t="s">
        <v>874</v>
      </c>
      <c r="D435" s="5">
        <v>17.48</v>
      </c>
      <c r="E435" s="5">
        <v>72400</v>
      </c>
      <c r="F435" s="5">
        <v>1275520</v>
      </c>
      <c r="G435" s="5">
        <v>163100000</v>
      </c>
      <c r="H435" s="5">
        <f t="shared" si="25"/>
        <v>17.617679558011051</v>
      </c>
      <c r="I435" s="5">
        <v>0</v>
      </c>
      <c r="J435" s="5">
        <f t="shared" si="26"/>
        <v>1</v>
      </c>
      <c r="K435" s="5">
        <f t="shared" si="27"/>
        <v>2850988000</v>
      </c>
      <c r="N435" s="19" t="str">
        <v>TRAVELPL</v>
      </c>
      <c r="O435" s="19" cm="1">
        <f t="array" ref="O435">MAX(_xlfn._xlws.FILTER($D$472:$D$941,$B$472:$B$941=N435))-MAX(_xlfn._xlws.FILTER($D$2:$D$471,$B$2:$B$471=N435))</f>
        <v>0</v>
      </c>
      <c r="P435" s="19" cm="1">
        <f t="array" ref="P435">MAX(_xlfn._xlws.FILTER($D$942:$D$1411,$B$942:$B$1411=N435))-MAX(_xlfn._xlws.FILTER($D$472:$D$941,$B$472:$B$941=N435))</f>
        <v>0</v>
      </c>
      <c r="Q435" s="5" t="str">
        <f t="shared" si="28"/>
        <v>obserwuj</v>
      </c>
    </row>
    <row r="436" spans="1:17" x14ac:dyDescent="0.25">
      <c r="A436" s="4">
        <v>42025</v>
      </c>
      <c r="B436" s="5" t="s">
        <v>875</v>
      </c>
      <c r="C436" s="5" t="s">
        <v>876</v>
      </c>
      <c r="D436" s="5">
        <v>56.69</v>
      </c>
      <c r="E436" s="5">
        <v>0</v>
      </c>
      <c r="F436" s="5">
        <v>0</v>
      </c>
      <c r="G436" s="5">
        <v>1288000</v>
      </c>
      <c r="H436" s="5">
        <f t="shared" si="25"/>
        <v>56.69</v>
      </c>
      <c r="I436" s="5">
        <v>0</v>
      </c>
      <c r="J436" s="5">
        <f t="shared" si="26"/>
        <v>1</v>
      </c>
      <c r="K436" s="5">
        <f t="shared" si="27"/>
        <v>73016720</v>
      </c>
      <c r="N436" s="19" t="str">
        <v>TRITON</v>
      </c>
      <c r="O436" s="19" cm="1">
        <f t="array" ref="O436">MAX(_xlfn._xlws.FILTER($D$472:$D$941,$B$472:$B$941=N436))-MAX(_xlfn._xlws.FILTER($D$2:$D$471,$B$2:$B$471=N436))</f>
        <v>0</v>
      </c>
      <c r="P436" s="19" cm="1">
        <f t="array" ref="P436">MAX(_xlfn._xlws.FILTER($D$942:$D$1411,$B$942:$B$1411=N436))-MAX(_xlfn._xlws.FILTER($D$472:$D$941,$B$472:$B$941=N436))</f>
        <v>0</v>
      </c>
      <c r="Q436" s="5" t="str">
        <f t="shared" si="28"/>
        <v>obserwuj</v>
      </c>
    </row>
    <row r="437" spans="1:17" x14ac:dyDescent="0.25">
      <c r="A437" s="4">
        <v>42025</v>
      </c>
      <c r="B437" s="5" t="s">
        <v>877</v>
      </c>
      <c r="C437" s="5" t="s">
        <v>878</v>
      </c>
      <c r="D437" s="5">
        <v>8.59</v>
      </c>
      <c r="E437" s="5">
        <v>13535</v>
      </c>
      <c r="F437" s="5">
        <v>115040</v>
      </c>
      <c r="G437" s="5">
        <v>14002000</v>
      </c>
      <c r="H437" s="5">
        <f t="shared" si="25"/>
        <v>8.499445881049132</v>
      </c>
      <c r="I437" s="5">
        <v>0</v>
      </c>
      <c r="J437" s="5">
        <f t="shared" si="26"/>
        <v>1</v>
      </c>
      <c r="K437" s="5">
        <f t="shared" si="27"/>
        <v>120277180</v>
      </c>
      <c r="N437" s="19" t="str">
        <v>TVN</v>
      </c>
      <c r="O437" s="19" cm="1">
        <f t="array" ref="O437">MAX(_xlfn._xlws.FILTER($D$472:$D$941,$B$472:$B$941=N437))-MAX(_xlfn._xlws.FILTER($D$2:$D$471,$B$2:$B$471=N437))</f>
        <v>0.12000000000000099</v>
      </c>
      <c r="P437" s="19" cm="1">
        <f t="array" ref="P437">MAX(_xlfn._xlws.FILTER($D$942:$D$1411,$B$942:$B$1411=N437))-MAX(_xlfn._xlws.FILTER($D$472:$D$941,$B$472:$B$941=N437))</f>
        <v>0</v>
      </c>
      <c r="Q437" s="5" t="str">
        <f t="shared" si="28"/>
        <v>obserwuj</v>
      </c>
    </row>
    <row r="438" spans="1:17" x14ac:dyDescent="0.25">
      <c r="A438" s="4">
        <v>42025</v>
      </c>
      <c r="B438" s="5" t="s">
        <v>879</v>
      </c>
      <c r="C438" s="5" t="s">
        <v>880</v>
      </c>
      <c r="D438" s="5">
        <v>23.4</v>
      </c>
      <c r="E438" s="5">
        <v>519</v>
      </c>
      <c r="F438" s="5">
        <v>12140</v>
      </c>
      <c r="G438" s="5">
        <v>28378000</v>
      </c>
      <c r="H438" s="5">
        <f t="shared" si="25"/>
        <v>23.391136801541425</v>
      </c>
      <c r="I438" s="5">
        <v>0</v>
      </c>
      <c r="J438" s="5">
        <f t="shared" si="26"/>
        <v>0</v>
      </c>
      <c r="K438" s="5">
        <f t="shared" si="27"/>
        <v>664045200</v>
      </c>
      <c r="N438" s="19" t="str">
        <v>ULMA</v>
      </c>
      <c r="O438" s="19" cm="1">
        <f t="array" ref="O438">MAX(_xlfn._xlws.FILTER($D$472:$D$941,$B$472:$B$941=N438))-MAX(_xlfn._xlws.FILTER($D$2:$D$471,$B$2:$B$471=N438))</f>
        <v>-0.68999999999999773</v>
      </c>
      <c r="P438" s="19" cm="1">
        <f t="array" ref="P438">MAX(_xlfn._xlws.FILTER($D$942:$D$1411,$B$942:$B$1411=N438))-MAX(_xlfn._xlws.FILTER($D$472:$D$941,$B$472:$B$941=N438))</f>
        <v>0</v>
      </c>
      <c r="Q438" s="5" t="str">
        <f t="shared" si="28"/>
        <v>obserwuj</v>
      </c>
    </row>
    <row r="439" spans="1:17" x14ac:dyDescent="0.25">
      <c r="A439" s="4">
        <v>42025</v>
      </c>
      <c r="B439" s="5" t="s">
        <v>881</v>
      </c>
      <c r="C439" s="5" t="s">
        <v>882</v>
      </c>
      <c r="D439" s="5">
        <v>2.38</v>
      </c>
      <c r="E439" s="5">
        <v>200</v>
      </c>
      <c r="F439" s="5">
        <v>480</v>
      </c>
      <c r="G439" s="5">
        <v>0</v>
      </c>
      <c r="H439" s="5">
        <f t="shared" si="25"/>
        <v>2.4</v>
      </c>
      <c r="I439" s="5">
        <v>0</v>
      </c>
      <c r="J439" s="5">
        <f t="shared" si="26"/>
        <v>1</v>
      </c>
      <c r="K439" s="5">
        <f t="shared" si="27"/>
        <v>0</v>
      </c>
      <c r="N439" s="19" t="str">
        <v>UNIBEP</v>
      </c>
      <c r="O439" s="19" cm="1">
        <f t="array" ref="O439">MAX(_xlfn._xlws.FILTER($D$472:$D$941,$B$472:$B$941=N439))-MAX(_xlfn._xlws.FILTER($D$2:$D$471,$B$2:$B$471=N439))</f>
        <v>0</v>
      </c>
      <c r="P439" s="19" cm="1">
        <f t="array" ref="P439">MAX(_xlfn._xlws.FILTER($D$942:$D$1411,$B$942:$B$1411=N439))-MAX(_xlfn._xlws.FILTER($D$472:$D$941,$B$472:$B$941=N439))</f>
        <v>9.9999999999997868E-3</v>
      </c>
      <c r="Q439" s="5" t="str">
        <f t="shared" si="28"/>
        <v>obserwuj</v>
      </c>
    </row>
    <row r="440" spans="1:17" x14ac:dyDescent="0.25">
      <c r="A440" s="4">
        <v>42025</v>
      </c>
      <c r="B440" s="5" t="s">
        <v>883</v>
      </c>
      <c r="C440" s="5" t="s">
        <v>884</v>
      </c>
      <c r="D440" s="5">
        <v>2.0699999999999998</v>
      </c>
      <c r="E440" s="5">
        <v>32307</v>
      </c>
      <c r="F440" s="5">
        <v>66900</v>
      </c>
      <c r="G440" s="5">
        <v>20551000</v>
      </c>
      <c r="H440" s="5">
        <f t="shared" si="25"/>
        <v>2.0707586591141238</v>
      </c>
      <c r="I440" s="5">
        <v>0</v>
      </c>
      <c r="J440" s="5">
        <f t="shared" si="26"/>
        <v>1</v>
      </c>
      <c r="K440" s="5">
        <f t="shared" si="27"/>
        <v>42540570</v>
      </c>
      <c r="N440" s="19" t="str">
        <v>UNICREDIT</v>
      </c>
      <c r="O440" s="19" cm="1">
        <f t="array" ref="O440">MAX(_xlfn._xlws.FILTER($D$472:$D$941,$B$472:$B$941=N440))-MAX(_xlfn._xlws.FILTER($D$2:$D$471,$B$2:$B$471=N440))</f>
        <v>1</v>
      </c>
      <c r="P440" s="19" cm="1">
        <f t="array" ref="P440">MAX(_xlfn._xlws.FILTER($D$942:$D$1411,$B$942:$B$1411=N440))-MAX(_xlfn._xlws.FILTER($D$472:$D$941,$B$472:$B$941=N440))</f>
        <v>0.2900000000000027</v>
      </c>
      <c r="Q440" s="5" t="str">
        <f t="shared" si="28"/>
        <v>obserwuj</v>
      </c>
    </row>
    <row r="441" spans="1:17" x14ac:dyDescent="0.25">
      <c r="A441" s="4">
        <v>42025</v>
      </c>
      <c r="B441" s="5" t="s">
        <v>885</v>
      </c>
      <c r="C441" s="5" t="s">
        <v>886</v>
      </c>
      <c r="D441" s="5">
        <v>2.67</v>
      </c>
      <c r="E441" s="5">
        <v>24</v>
      </c>
      <c r="F441" s="5">
        <v>60</v>
      </c>
      <c r="G441" s="5">
        <v>16914000</v>
      </c>
      <c r="H441" s="5">
        <f t="shared" si="25"/>
        <v>2.5</v>
      </c>
      <c r="I441" s="5">
        <v>0</v>
      </c>
      <c r="J441" s="5">
        <f t="shared" si="26"/>
        <v>1</v>
      </c>
      <c r="K441" s="5">
        <f t="shared" si="27"/>
        <v>45160380</v>
      </c>
      <c r="N441" s="19" t="str">
        <v>UNIMA</v>
      </c>
      <c r="O441" s="19" cm="1">
        <f t="array" ref="O441">MAX(_xlfn._xlws.FILTER($D$472:$D$941,$B$472:$B$941=N441))-MAX(_xlfn._xlws.FILTER($D$2:$D$471,$B$2:$B$471=N441))</f>
        <v>1.0000000000000231E-2</v>
      </c>
      <c r="P441" s="19" cm="1">
        <f t="array" ref="P441">MAX(_xlfn._xlws.FILTER($D$942:$D$1411,$B$942:$B$1411=N441))-MAX(_xlfn._xlws.FILTER($D$472:$D$941,$B$472:$B$941=N441))</f>
        <v>9.9999999999997868E-3</v>
      </c>
      <c r="Q441" s="5" t="str">
        <f t="shared" si="28"/>
        <v>obserwuj</v>
      </c>
    </row>
    <row r="442" spans="1:17" x14ac:dyDescent="0.25">
      <c r="A442" s="4">
        <v>42025</v>
      </c>
      <c r="B442" s="5" t="s">
        <v>887</v>
      </c>
      <c r="C442" s="5" t="s">
        <v>888</v>
      </c>
      <c r="D442" s="5">
        <v>1.63</v>
      </c>
      <c r="E442" s="5">
        <v>0</v>
      </c>
      <c r="F442" s="5">
        <v>0</v>
      </c>
      <c r="G442" s="5">
        <v>0</v>
      </c>
      <c r="H442" s="5">
        <f t="shared" si="25"/>
        <v>1.63</v>
      </c>
      <c r="I442" s="5">
        <v>0</v>
      </c>
      <c r="J442" s="5">
        <f t="shared" si="26"/>
        <v>1</v>
      </c>
      <c r="K442" s="5">
        <f t="shared" si="27"/>
        <v>0</v>
      </c>
      <c r="N442" s="19" t="str">
        <v>URSUS</v>
      </c>
      <c r="O442" s="19" cm="1">
        <f t="array" ref="O442">MAX(_xlfn._xlws.FILTER($D$472:$D$941,$B$472:$B$941=N442))-MAX(_xlfn._xlws.FILTER($D$2:$D$471,$B$2:$B$471=N442))</f>
        <v>2.0000000000000018E-2</v>
      </c>
      <c r="P442" s="19" cm="1">
        <f t="array" ref="P442">MAX(_xlfn._xlws.FILTER($D$942:$D$1411,$B$942:$B$1411=N442))-MAX(_xlfn._xlws.FILTER($D$472:$D$941,$B$472:$B$941=N442))</f>
        <v>0</v>
      </c>
      <c r="Q442" s="5" t="str">
        <f t="shared" si="28"/>
        <v>obserwuj</v>
      </c>
    </row>
    <row r="443" spans="1:17" x14ac:dyDescent="0.25">
      <c r="A443" s="4">
        <v>42025</v>
      </c>
      <c r="B443" s="5" t="s">
        <v>889</v>
      </c>
      <c r="C443" s="5" t="s">
        <v>890</v>
      </c>
      <c r="D443" s="5">
        <v>193.5</v>
      </c>
      <c r="E443" s="5">
        <v>154</v>
      </c>
      <c r="F443" s="5">
        <v>29370</v>
      </c>
      <c r="G443" s="5">
        <v>370000</v>
      </c>
      <c r="H443" s="5">
        <f t="shared" si="25"/>
        <v>190.71428571428572</v>
      </c>
      <c r="I443" s="5">
        <v>0</v>
      </c>
      <c r="J443" s="5">
        <f t="shared" si="26"/>
        <v>1</v>
      </c>
      <c r="K443" s="5">
        <f t="shared" si="27"/>
        <v>71595000</v>
      </c>
      <c r="N443" s="19" t="str">
        <v>VANTAGE</v>
      </c>
      <c r="O443" s="19" cm="1">
        <f t="array" ref="O443">MAX(_xlfn._xlws.FILTER($D$472:$D$941,$B$472:$B$941=N443))-MAX(_xlfn._xlws.FILTER($D$2:$D$471,$B$2:$B$471=N443))</f>
        <v>0</v>
      </c>
      <c r="P443" s="19" cm="1">
        <f t="array" ref="P443">MAX(_xlfn._xlws.FILTER($D$942:$D$1411,$B$942:$B$1411=N443))-MAX(_xlfn._xlws.FILTER($D$472:$D$941,$B$472:$B$941=N443))</f>
        <v>-6.999999999999984E-2</v>
      </c>
      <c r="Q443" s="5" t="str">
        <f t="shared" si="28"/>
        <v>obserwuj</v>
      </c>
    </row>
    <row r="444" spans="1:17" x14ac:dyDescent="0.25">
      <c r="A444" s="4">
        <v>42025</v>
      </c>
      <c r="B444" s="5" t="s">
        <v>891</v>
      </c>
      <c r="C444" s="5" t="s">
        <v>892</v>
      </c>
      <c r="D444" s="5">
        <v>4.29</v>
      </c>
      <c r="E444" s="5">
        <v>4855</v>
      </c>
      <c r="F444" s="5">
        <v>20480</v>
      </c>
      <c r="G444" s="5">
        <v>4890000</v>
      </c>
      <c r="H444" s="5">
        <f t="shared" si="25"/>
        <v>4.2183316168898042</v>
      </c>
      <c r="I444" s="5">
        <v>0</v>
      </c>
      <c r="J444" s="5">
        <f t="shared" si="26"/>
        <v>1</v>
      </c>
      <c r="K444" s="5">
        <f t="shared" si="27"/>
        <v>20978100</v>
      </c>
      <c r="N444" s="19" t="str">
        <v>VARIANT</v>
      </c>
      <c r="O444" s="19" cm="1">
        <f t="array" ref="O444">MAX(_xlfn._xlws.FILTER($D$472:$D$941,$B$472:$B$941=N444))-MAX(_xlfn._xlws.FILTER($D$2:$D$471,$B$2:$B$471=N444))</f>
        <v>0</v>
      </c>
      <c r="P444" s="19" cm="1">
        <f t="array" ref="P444">MAX(_xlfn._xlws.FILTER($D$942:$D$1411,$B$942:$B$1411=N444))-MAX(_xlfn._xlws.FILTER($D$472:$D$941,$B$472:$B$941=N444))</f>
        <v>0</v>
      </c>
      <c r="Q444" s="5" t="str">
        <f t="shared" si="28"/>
        <v>obserwuj</v>
      </c>
    </row>
    <row r="445" spans="1:17" x14ac:dyDescent="0.25">
      <c r="A445" s="4">
        <v>42025</v>
      </c>
      <c r="B445" s="5" t="s">
        <v>893</v>
      </c>
      <c r="C445" s="5" t="s">
        <v>894</v>
      </c>
      <c r="D445" s="5">
        <v>9.15</v>
      </c>
      <c r="E445" s="5">
        <v>5327</v>
      </c>
      <c r="F445" s="5">
        <v>48050</v>
      </c>
      <c r="G445" s="5">
        <v>4210000</v>
      </c>
      <c r="H445" s="5">
        <f t="shared" si="25"/>
        <v>9.020086352543645</v>
      </c>
      <c r="I445" s="5">
        <v>0</v>
      </c>
      <c r="J445" s="5">
        <f t="shared" si="26"/>
        <v>1</v>
      </c>
      <c r="K445" s="5">
        <f t="shared" si="27"/>
        <v>38521500</v>
      </c>
      <c r="N445" s="19" t="str">
        <v>VIGOSYS</v>
      </c>
      <c r="O445" s="19" cm="1">
        <f t="array" ref="O445">MAX(_xlfn._xlws.FILTER($D$472:$D$941,$B$472:$B$941=N445))-MAX(_xlfn._xlws.FILTER($D$2:$D$471,$B$2:$B$471=N445))</f>
        <v>-5.0000000000011369E-2</v>
      </c>
      <c r="P445" s="19" cm="1">
        <f t="array" ref="P445">MAX(_xlfn._xlws.FILTER($D$942:$D$1411,$B$942:$B$1411=N445))-MAX(_xlfn._xlws.FILTER($D$472:$D$941,$B$472:$B$941=N445))</f>
        <v>-0.44999999999998863</v>
      </c>
      <c r="Q445" s="5" t="str">
        <f t="shared" si="28"/>
        <v>sprzedaj</v>
      </c>
    </row>
    <row r="446" spans="1:17" x14ac:dyDescent="0.25">
      <c r="A446" s="4">
        <v>42025</v>
      </c>
      <c r="B446" s="5" t="s">
        <v>895</v>
      </c>
      <c r="C446" s="5" t="s">
        <v>896</v>
      </c>
      <c r="D446" s="5">
        <v>1.97</v>
      </c>
      <c r="E446" s="5">
        <v>447897</v>
      </c>
      <c r="F446" s="5">
        <v>875600</v>
      </c>
      <c r="G446" s="5">
        <v>158887000</v>
      </c>
      <c r="H446" s="5">
        <f t="shared" si="25"/>
        <v>1.9549137413289217</v>
      </c>
      <c r="I446" s="5">
        <v>0</v>
      </c>
      <c r="J446" s="5">
        <f t="shared" si="26"/>
        <v>1</v>
      </c>
      <c r="K446" s="5">
        <f t="shared" si="27"/>
        <v>313007390</v>
      </c>
      <c r="N446" s="19" t="str">
        <v>VINDEXUS</v>
      </c>
      <c r="O446" s="19" cm="1">
        <f t="array" ref="O446">MAX(_xlfn._xlws.FILTER($D$472:$D$941,$B$472:$B$941=N446))-MAX(_xlfn._xlws.FILTER($D$2:$D$471,$B$2:$B$471=N446))</f>
        <v>9.9999999999997868E-3</v>
      </c>
      <c r="P446" s="19" cm="1">
        <f t="array" ref="P446">MAX(_xlfn._xlws.FILTER($D$942:$D$1411,$B$942:$B$1411=N446))-MAX(_xlfn._xlws.FILTER($D$472:$D$941,$B$472:$B$941=N446))</f>
        <v>4.9999999999999822E-2</v>
      </c>
      <c r="Q446" s="5" t="str">
        <f t="shared" si="28"/>
        <v>kup</v>
      </c>
    </row>
    <row r="447" spans="1:17" x14ac:dyDescent="0.25">
      <c r="A447" s="4">
        <v>42025</v>
      </c>
      <c r="B447" s="5" t="s">
        <v>897</v>
      </c>
      <c r="C447" s="5" t="s">
        <v>898</v>
      </c>
      <c r="D447" s="5">
        <v>9.1999999999999993</v>
      </c>
      <c r="E447" s="5">
        <v>1236</v>
      </c>
      <c r="F447" s="5">
        <v>11310</v>
      </c>
      <c r="G447" s="5">
        <v>3957000</v>
      </c>
      <c r="H447" s="5">
        <f t="shared" si="25"/>
        <v>9.150485436893204</v>
      </c>
      <c r="I447" s="5">
        <v>0</v>
      </c>
      <c r="J447" s="5">
        <f t="shared" si="26"/>
        <v>1</v>
      </c>
      <c r="K447" s="5">
        <f t="shared" si="27"/>
        <v>36404400</v>
      </c>
      <c r="N447" s="19" t="str">
        <v>VISTAL</v>
      </c>
      <c r="O447" s="19" cm="1">
        <f t="array" ref="O447">MAX(_xlfn._xlws.FILTER($D$472:$D$941,$B$472:$B$941=N447))-MAX(_xlfn._xlws.FILTER($D$2:$D$471,$B$2:$B$471=N447))</f>
        <v>8.9999999999999858E-2</v>
      </c>
      <c r="P447" s="19" cm="1">
        <f t="array" ref="P447">MAX(_xlfn._xlws.FILTER($D$942:$D$1411,$B$942:$B$1411=N447))-MAX(_xlfn._xlws.FILTER($D$472:$D$941,$B$472:$B$941=N447))</f>
        <v>0.34999999999999964</v>
      </c>
      <c r="Q447" s="5" t="str">
        <f t="shared" si="28"/>
        <v>kup</v>
      </c>
    </row>
    <row r="448" spans="1:17" x14ac:dyDescent="0.25">
      <c r="A448" s="4">
        <v>42025</v>
      </c>
      <c r="B448" s="5" t="s">
        <v>899</v>
      </c>
      <c r="C448" s="5" t="s">
        <v>900</v>
      </c>
      <c r="D448" s="5">
        <v>9.76</v>
      </c>
      <c r="E448" s="5">
        <v>3315</v>
      </c>
      <c r="F448" s="5">
        <v>32560</v>
      </c>
      <c r="G448" s="5">
        <v>5328000</v>
      </c>
      <c r="H448" s="5">
        <f t="shared" si="25"/>
        <v>9.8220211161387638</v>
      </c>
      <c r="I448" s="5">
        <v>0</v>
      </c>
      <c r="J448" s="5">
        <f t="shared" si="26"/>
        <v>1</v>
      </c>
      <c r="K448" s="5">
        <f t="shared" si="27"/>
        <v>52001280</v>
      </c>
      <c r="N448" s="19" t="str">
        <v>VISTULA</v>
      </c>
      <c r="O448" s="19" cm="1">
        <f t="array" ref="O448">MAX(_xlfn._xlws.FILTER($D$472:$D$941,$B$472:$B$941=N448))-MAX(_xlfn._xlws.FILTER($D$2:$D$471,$B$2:$B$471=N448))</f>
        <v>5.9999999999999831E-2</v>
      </c>
      <c r="P448" s="19" cm="1">
        <f t="array" ref="P448">MAX(_xlfn._xlws.FILTER($D$942:$D$1411,$B$942:$B$1411=N448))-MAX(_xlfn._xlws.FILTER($D$472:$D$941,$B$472:$B$941=N448))</f>
        <v>0</v>
      </c>
      <c r="Q448" s="5" t="str">
        <f t="shared" si="28"/>
        <v>obserwuj</v>
      </c>
    </row>
    <row r="449" spans="1:17" x14ac:dyDescent="0.25">
      <c r="A449" s="4">
        <v>42025</v>
      </c>
      <c r="B449" s="5" t="s">
        <v>901</v>
      </c>
      <c r="C449" s="5" t="s">
        <v>902</v>
      </c>
      <c r="D449" s="5">
        <v>4.18</v>
      </c>
      <c r="E449" s="5">
        <v>1125</v>
      </c>
      <c r="F449" s="5">
        <v>4700</v>
      </c>
      <c r="G449" s="5">
        <v>0</v>
      </c>
      <c r="H449" s="5">
        <f t="shared" si="25"/>
        <v>4.177777777777778</v>
      </c>
      <c r="I449" s="5">
        <v>0</v>
      </c>
      <c r="J449" s="5">
        <f t="shared" si="26"/>
        <v>1</v>
      </c>
      <c r="K449" s="5">
        <f t="shared" si="27"/>
        <v>0</v>
      </c>
      <c r="N449" s="19" t="str">
        <v>VOTUM</v>
      </c>
      <c r="O449" s="19" cm="1">
        <f t="array" ref="O449">MAX(_xlfn._xlws.FILTER($D$472:$D$941,$B$472:$B$941=N449))-MAX(_xlfn._xlws.FILTER($D$2:$D$471,$B$2:$B$471=N449))</f>
        <v>0.29000000000000092</v>
      </c>
      <c r="P449" s="19" cm="1">
        <f t="array" ref="P449">MAX(_xlfn._xlws.FILTER($D$942:$D$1411,$B$942:$B$1411=N449))-MAX(_xlfn._xlws.FILTER($D$472:$D$941,$B$472:$B$941=N449))</f>
        <v>0.28999999999999915</v>
      </c>
      <c r="Q449" s="5" t="str">
        <f t="shared" si="28"/>
        <v>obserwuj</v>
      </c>
    </row>
    <row r="450" spans="1:17" x14ac:dyDescent="0.25">
      <c r="A450" s="4">
        <v>42025</v>
      </c>
      <c r="B450" s="5" t="s">
        <v>903</v>
      </c>
      <c r="C450" s="5" t="s">
        <v>904</v>
      </c>
      <c r="D450" s="5">
        <v>3.14</v>
      </c>
      <c r="E450" s="5">
        <v>2461</v>
      </c>
      <c r="F450" s="5">
        <v>7730</v>
      </c>
      <c r="G450" s="5">
        <v>2113000</v>
      </c>
      <c r="H450" s="5">
        <f t="shared" si="25"/>
        <v>3.1409995936611135</v>
      </c>
      <c r="I450" s="5">
        <v>0</v>
      </c>
      <c r="J450" s="5">
        <f t="shared" si="26"/>
        <v>1</v>
      </c>
      <c r="K450" s="5">
        <f t="shared" si="27"/>
        <v>6634820</v>
      </c>
      <c r="N450" s="19" t="str">
        <v>VOXEL</v>
      </c>
      <c r="O450" s="19" cm="1">
        <f t="array" ref="O450">MAX(_xlfn._xlws.FILTER($D$472:$D$941,$B$472:$B$941=N450))-MAX(_xlfn._xlws.FILTER($D$2:$D$471,$B$2:$B$471=N450))</f>
        <v>-0.10999999999999943</v>
      </c>
      <c r="P450" s="19" cm="1">
        <f t="array" ref="P450">MAX(_xlfn._xlws.FILTER($D$942:$D$1411,$B$942:$B$1411=N450))-MAX(_xlfn._xlws.FILTER($D$472:$D$941,$B$472:$B$941=N450))</f>
        <v>-0.30000000000000071</v>
      </c>
      <c r="Q450" s="5" t="str">
        <f t="shared" si="28"/>
        <v>sprzedaj</v>
      </c>
    </row>
    <row r="451" spans="1:17" x14ac:dyDescent="0.25">
      <c r="A451" s="4">
        <v>42025</v>
      </c>
      <c r="B451" s="5" t="s">
        <v>905</v>
      </c>
      <c r="C451" s="5" t="s">
        <v>906</v>
      </c>
      <c r="D451" s="5">
        <v>3.46</v>
      </c>
      <c r="E451" s="5">
        <v>105</v>
      </c>
      <c r="F451" s="5">
        <v>360</v>
      </c>
      <c r="G451" s="5">
        <v>13763000</v>
      </c>
      <c r="H451" s="5">
        <f t="shared" ref="H451:H514" si="29">IF(E451=0,D451,F451/E451)</f>
        <v>3.4285714285714284</v>
      </c>
      <c r="I451" s="5">
        <v>0</v>
      </c>
      <c r="J451" s="5">
        <f t="shared" ref="J451:J514" si="30">IF(LEFT(C451,2)="PL",1,0)</f>
        <v>0</v>
      </c>
      <c r="K451" s="5">
        <f t="shared" ref="K451:K514" si="31">G451*D451</f>
        <v>47619980</v>
      </c>
      <c r="N451" s="19" t="str">
        <v>WADEX</v>
      </c>
      <c r="O451" s="19" cm="1">
        <f t="array" ref="O451">MAX(_xlfn._xlws.FILTER($D$472:$D$941,$B$472:$B$941=N451))-MAX(_xlfn._xlws.FILTER($D$2:$D$471,$B$2:$B$471=N451))</f>
        <v>-9.9999999999997868E-3</v>
      </c>
      <c r="P451" s="19" cm="1">
        <f t="array" ref="P451">MAX(_xlfn._xlws.FILTER($D$942:$D$1411,$B$942:$B$1411=N451))-MAX(_xlfn._xlws.FILTER($D$472:$D$941,$B$472:$B$941=N451))</f>
        <v>-0.12000000000000011</v>
      </c>
      <c r="Q451" s="5" t="str">
        <f t="shared" si="28"/>
        <v>sprzedaj</v>
      </c>
    </row>
    <row r="452" spans="1:17" x14ac:dyDescent="0.25">
      <c r="A452" s="4">
        <v>42025</v>
      </c>
      <c r="B452" s="5" t="s">
        <v>907</v>
      </c>
      <c r="C452" s="5" t="s">
        <v>908</v>
      </c>
      <c r="D452" s="5">
        <v>1.46</v>
      </c>
      <c r="E452" s="5">
        <v>10309</v>
      </c>
      <c r="F452" s="5">
        <v>14790</v>
      </c>
      <c r="G452" s="5">
        <v>17392000</v>
      </c>
      <c r="H452" s="5">
        <f t="shared" si="29"/>
        <v>1.4346687360558734</v>
      </c>
      <c r="I452" s="5">
        <v>0</v>
      </c>
      <c r="J452" s="5">
        <f t="shared" si="30"/>
        <v>1</v>
      </c>
      <c r="K452" s="5">
        <f t="shared" si="31"/>
        <v>25392320</v>
      </c>
      <c r="N452" s="19" t="str">
        <v>WANDALEX</v>
      </c>
      <c r="O452" s="19" cm="1">
        <f t="array" ref="O452">MAX(_xlfn._xlws.FILTER($D$472:$D$941,$B$472:$B$941=N452))-MAX(_xlfn._xlws.FILTER($D$2:$D$471,$B$2:$B$471=N452))</f>
        <v>9.9999999999997868E-3</v>
      </c>
      <c r="P452" s="19" cm="1">
        <f t="array" ref="P452">MAX(_xlfn._xlws.FILTER($D$942:$D$1411,$B$942:$B$1411=N452))-MAX(_xlfn._xlws.FILTER($D$472:$D$941,$B$472:$B$941=N452))</f>
        <v>0</v>
      </c>
      <c r="Q452" s="5" t="str">
        <f t="shared" si="28"/>
        <v>obserwuj</v>
      </c>
    </row>
    <row r="453" spans="1:17" x14ac:dyDescent="0.25">
      <c r="A453" s="4">
        <v>42025</v>
      </c>
      <c r="B453" s="5" t="s">
        <v>909</v>
      </c>
      <c r="C453" s="5" t="s">
        <v>910</v>
      </c>
      <c r="D453" s="5">
        <v>955</v>
      </c>
      <c r="E453" s="5">
        <v>10799</v>
      </c>
      <c r="F453" s="5">
        <v>10367730</v>
      </c>
      <c r="G453" s="5">
        <v>717000</v>
      </c>
      <c r="H453" s="5">
        <f t="shared" si="29"/>
        <v>960.0638948050746</v>
      </c>
      <c r="I453" s="5">
        <v>0</v>
      </c>
      <c r="J453" s="5">
        <f t="shared" si="30"/>
        <v>1</v>
      </c>
      <c r="K453" s="5">
        <f t="shared" si="31"/>
        <v>684735000</v>
      </c>
      <c r="N453" s="19" t="str">
        <v>WARIMPEX</v>
      </c>
      <c r="O453" s="19" cm="1">
        <f t="array" ref="O453">MAX(_xlfn._xlws.FILTER($D$472:$D$941,$B$472:$B$941=N453))-MAX(_xlfn._xlws.FILTER($D$2:$D$471,$B$2:$B$471=N453))</f>
        <v>4.0000000000000036E-2</v>
      </c>
      <c r="P453" s="19" cm="1">
        <f t="array" ref="P453">MAX(_xlfn._xlws.FILTER($D$942:$D$1411,$B$942:$B$1411=N453))-MAX(_xlfn._xlws.FILTER($D$472:$D$941,$B$472:$B$941=N453))</f>
        <v>-4.9999999999999822E-2</v>
      </c>
      <c r="Q453" s="5" t="str">
        <f t="shared" ref="Q453:Q473" si="32">IF(AND(O453&gt;0,P453&gt;O453),"kup",IF(AND(O453&lt;0,P453&lt;O453),"sprzedaj","obserwuj"))</f>
        <v>obserwuj</v>
      </c>
    </row>
    <row r="454" spans="1:17" x14ac:dyDescent="0.25">
      <c r="A454" s="4">
        <v>42025</v>
      </c>
      <c r="B454" s="5" t="s">
        <v>911</v>
      </c>
      <c r="C454" s="5" t="s">
        <v>912</v>
      </c>
      <c r="D454" s="5">
        <v>7.13</v>
      </c>
      <c r="E454" s="5">
        <v>2142</v>
      </c>
      <c r="F454" s="5">
        <v>15120</v>
      </c>
      <c r="G454" s="5">
        <v>0</v>
      </c>
      <c r="H454" s="5">
        <f t="shared" si="29"/>
        <v>7.0588235294117645</v>
      </c>
      <c r="I454" s="5">
        <v>0</v>
      </c>
      <c r="J454" s="5">
        <f t="shared" si="30"/>
        <v>1</v>
      </c>
      <c r="K454" s="5">
        <f t="shared" si="31"/>
        <v>0</v>
      </c>
      <c r="N454" s="19" t="str">
        <v>WASKO</v>
      </c>
      <c r="O454" s="19" cm="1">
        <f t="array" ref="O454">MAX(_xlfn._xlws.FILTER($D$472:$D$941,$B$472:$B$941=N454))-MAX(_xlfn._xlws.FILTER($D$2:$D$471,$B$2:$B$471=N454))</f>
        <v>0.14000000000000012</v>
      </c>
      <c r="P454" s="19" cm="1">
        <f t="array" ref="P454">MAX(_xlfn._xlws.FILTER($D$942:$D$1411,$B$942:$B$1411=N454))-MAX(_xlfn._xlws.FILTER($D$472:$D$941,$B$472:$B$941=N454))</f>
        <v>0</v>
      </c>
      <c r="Q454" s="5" t="str">
        <f t="shared" si="32"/>
        <v>obserwuj</v>
      </c>
    </row>
    <row r="455" spans="1:17" x14ac:dyDescent="0.25">
      <c r="A455" s="4">
        <v>42025</v>
      </c>
      <c r="B455" s="5" t="s">
        <v>913</v>
      </c>
      <c r="C455" s="5" t="s">
        <v>914</v>
      </c>
      <c r="D455" s="5">
        <v>0.16</v>
      </c>
      <c r="E455" s="5">
        <v>7923</v>
      </c>
      <c r="F455" s="5">
        <v>1280</v>
      </c>
      <c r="G455" s="5">
        <v>0</v>
      </c>
      <c r="H455" s="5">
        <f t="shared" si="29"/>
        <v>0.16155496655307333</v>
      </c>
      <c r="I455" s="5">
        <v>0</v>
      </c>
      <c r="J455" s="5">
        <f t="shared" si="30"/>
        <v>0</v>
      </c>
      <c r="K455" s="5">
        <f t="shared" si="31"/>
        <v>0</v>
      </c>
      <c r="N455" s="19" t="str">
        <v>WAWEL</v>
      </c>
      <c r="O455" s="19" cm="1">
        <f t="array" ref="O455">MAX(_xlfn._xlws.FILTER($D$472:$D$941,$B$472:$B$941=N455))-MAX(_xlfn._xlws.FILTER($D$2:$D$471,$B$2:$B$471=N455))</f>
        <v>10</v>
      </c>
      <c r="P455" s="19" cm="1">
        <f t="array" ref="P455">MAX(_xlfn._xlws.FILTER($D$942:$D$1411,$B$942:$B$1411=N455))-MAX(_xlfn._xlws.FILTER($D$472:$D$941,$B$472:$B$941=N455))</f>
        <v>17.049999999999955</v>
      </c>
      <c r="Q455" s="5" t="str">
        <f t="shared" si="32"/>
        <v>kup</v>
      </c>
    </row>
    <row r="456" spans="1:17" x14ac:dyDescent="0.25">
      <c r="A456" s="4">
        <v>42025</v>
      </c>
      <c r="B456" s="5" t="s">
        <v>915</v>
      </c>
      <c r="C456" s="5" t="s">
        <v>916</v>
      </c>
      <c r="D456" s="5">
        <v>4.0999999999999996</v>
      </c>
      <c r="E456" s="5">
        <v>113649</v>
      </c>
      <c r="F456" s="5">
        <v>464150</v>
      </c>
      <c r="G456" s="5">
        <v>17549000</v>
      </c>
      <c r="H456" s="5">
        <f t="shared" si="29"/>
        <v>4.0840658518772717</v>
      </c>
      <c r="I456" s="5">
        <v>0</v>
      </c>
      <c r="J456" s="5">
        <f t="shared" si="30"/>
        <v>1</v>
      </c>
      <c r="K456" s="5">
        <f t="shared" si="31"/>
        <v>71950900</v>
      </c>
      <c r="N456" s="19" t="str">
        <v>WDMCP</v>
      </c>
      <c r="O456" s="19" cm="1">
        <f t="array" ref="O456">MAX(_xlfn._xlws.FILTER($D$472:$D$941,$B$472:$B$941=N456))-MAX(_xlfn._xlws.FILTER($D$2:$D$471,$B$2:$B$471=N456))</f>
        <v>0.37000000000000011</v>
      </c>
      <c r="P456" s="19" cm="1">
        <f t="array" ref="P456">MAX(_xlfn._xlws.FILTER($D$942:$D$1411,$B$942:$B$1411=N456))-MAX(_xlfn._xlws.FILTER($D$472:$D$941,$B$472:$B$941=N456))</f>
        <v>-0.24000000000000021</v>
      </c>
      <c r="Q456" s="5" t="str">
        <f t="shared" si="32"/>
        <v>obserwuj</v>
      </c>
    </row>
    <row r="457" spans="1:17" x14ac:dyDescent="0.25">
      <c r="A457" s="4">
        <v>42025</v>
      </c>
      <c r="B457" s="5" t="s">
        <v>917</v>
      </c>
      <c r="C457" s="5" t="s">
        <v>918</v>
      </c>
      <c r="D457" s="5">
        <v>2</v>
      </c>
      <c r="E457" s="5">
        <v>1</v>
      </c>
      <c r="F457" s="5">
        <v>2</v>
      </c>
      <c r="G457" s="5">
        <v>0</v>
      </c>
      <c r="H457" s="5">
        <f t="shared" si="29"/>
        <v>2</v>
      </c>
      <c r="I457" s="5">
        <v>0</v>
      </c>
      <c r="J457" s="5">
        <f t="shared" si="30"/>
        <v>1</v>
      </c>
      <c r="K457" s="5">
        <f t="shared" si="31"/>
        <v>0</v>
      </c>
      <c r="N457" s="19" t="str">
        <v>WESTAISIC</v>
      </c>
      <c r="O457" s="19" cm="1">
        <f t="array" ref="O457">MAX(_xlfn._xlws.FILTER($D$472:$D$941,$B$472:$B$941=N457))-MAX(_xlfn._xlws.FILTER($D$2:$D$471,$B$2:$B$471=N457))</f>
        <v>0</v>
      </c>
      <c r="P457" s="19" cm="1">
        <f t="array" ref="P457">MAX(_xlfn._xlws.FILTER($D$942:$D$1411,$B$942:$B$1411=N457))-MAX(_xlfn._xlws.FILTER($D$472:$D$941,$B$472:$B$941=N457))</f>
        <v>-1.999999999999999E-2</v>
      </c>
      <c r="Q457" s="5" t="str">
        <f t="shared" si="32"/>
        <v>obserwuj</v>
      </c>
    </row>
    <row r="458" spans="1:17" x14ac:dyDescent="0.25">
      <c r="A458" s="4">
        <v>42025</v>
      </c>
      <c r="B458" s="5" t="s">
        <v>919</v>
      </c>
      <c r="C458" s="5" t="s">
        <v>920</v>
      </c>
      <c r="D458" s="5">
        <v>0.86</v>
      </c>
      <c r="E458" s="5">
        <v>6000</v>
      </c>
      <c r="F458" s="5">
        <v>5160</v>
      </c>
      <c r="G458" s="5">
        <v>0</v>
      </c>
      <c r="H458" s="5">
        <f t="shared" si="29"/>
        <v>0.86</v>
      </c>
      <c r="I458" s="5">
        <v>0</v>
      </c>
      <c r="J458" s="5">
        <f t="shared" si="30"/>
        <v>1</v>
      </c>
      <c r="K458" s="5">
        <f t="shared" si="31"/>
        <v>0</v>
      </c>
      <c r="N458" s="19" t="str">
        <v>WIELTON</v>
      </c>
      <c r="O458" s="19" cm="1">
        <f t="array" ref="O458">MAX(_xlfn._xlws.FILTER($D$472:$D$941,$B$472:$B$941=N458))-MAX(_xlfn._xlws.FILTER($D$2:$D$471,$B$2:$B$471=N458))</f>
        <v>0.37000000000000011</v>
      </c>
      <c r="P458" s="19" cm="1">
        <f t="array" ref="P458">MAX(_xlfn._xlws.FILTER($D$942:$D$1411,$B$942:$B$1411=N458))-MAX(_xlfn._xlws.FILTER($D$472:$D$941,$B$472:$B$941=N458))</f>
        <v>-2.9999999999999361E-2</v>
      </c>
      <c r="Q458" s="5" t="str">
        <f t="shared" si="32"/>
        <v>obserwuj</v>
      </c>
    </row>
    <row r="459" spans="1:17" x14ac:dyDescent="0.25">
      <c r="A459" s="4">
        <v>42025</v>
      </c>
      <c r="B459" s="5" t="s">
        <v>921</v>
      </c>
      <c r="C459" s="5" t="s">
        <v>922</v>
      </c>
      <c r="D459" s="5">
        <v>7.49</v>
      </c>
      <c r="E459" s="5">
        <v>3</v>
      </c>
      <c r="F459" s="5">
        <v>20</v>
      </c>
      <c r="G459" s="5">
        <v>7452000</v>
      </c>
      <c r="H459" s="5">
        <f t="shared" si="29"/>
        <v>6.666666666666667</v>
      </c>
      <c r="I459" s="5">
        <v>0</v>
      </c>
      <c r="J459" s="5">
        <f t="shared" si="30"/>
        <v>1</v>
      </c>
      <c r="K459" s="5">
        <f t="shared" si="31"/>
        <v>55815480</v>
      </c>
      <c r="N459" s="19" t="str">
        <v>WIKANA</v>
      </c>
      <c r="O459" s="19" cm="1">
        <f t="array" ref="O459">MAX(_xlfn._xlws.FILTER($D$472:$D$941,$B$472:$B$941=N459))-MAX(_xlfn._xlws.FILTER($D$2:$D$471,$B$2:$B$471=N459))</f>
        <v>0.39999999999999991</v>
      </c>
      <c r="P459" s="19" cm="1">
        <f t="array" ref="P459">MAX(_xlfn._xlws.FILTER($D$942:$D$1411,$B$942:$B$1411=N459))-MAX(_xlfn._xlws.FILTER($D$472:$D$941,$B$472:$B$941=N459))</f>
        <v>0</v>
      </c>
      <c r="Q459" s="5" t="str">
        <f t="shared" si="32"/>
        <v>obserwuj</v>
      </c>
    </row>
    <row r="460" spans="1:17" x14ac:dyDescent="0.25">
      <c r="A460" s="4">
        <v>42025</v>
      </c>
      <c r="B460" s="5" t="s">
        <v>923</v>
      </c>
      <c r="C460" s="5" t="s">
        <v>924</v>
      </c>
      <c r="D460" s="5">
        <v>38.9</v>
      </c>
      <c r="E460" s="5">
        <v>150</v>
      </c>
      <c r="F460" s="5">
        <v>5840</v>
      </c>
      <c r="G460" s="5">
        <v>0</v>
      </c>
      <c r="H460" s="5">
        <f t="shared" si="29"/>
        <v>38.93333333333333</v>
      </c>
      <c r="I460" s="5">
        <v>0</v>
      </c>
      <c r="J460" s="5">
        <f t="shared" si="30"/>
        <v>1</v>
      </c>
      <c r="K460" s="5">
        <f t="shared" si="31"/>
        <v>0</v>
      </c>
      <c r="N460" s="19" t="str">
        <v>WILBO</v>
      </c>
      <c r="O460" s="19" cm="1">
        <f t="array" ref="O460">MAX(_xlfn._xlws.FILTER($D$472:$D$941,$B$472:$B$941=N460))-MAX(_xlfn._xlws.FILTER($D$2:$D$471,$B$2:$B$471=N460))</f>
        <v>0</v>
      </c>
      <c r="P460" s="19" cm="1">
        <f t="array" ref="P460">MAX(_xlfn._xlws.FILTER($D$942:$D$1411,$B$942:$B$1411=N460))-MAX(_xlfn._xlws.FILTER($D$472:$D$941,$B$472:$B$941=N460))</f>
        <v>0</v>
      </c>
      <c r="Q460" s="5" t="str">
        <f t="shared" si="32"/>
        <v>obserwuj</v>
      </c>
    </row>
    <row r="461" spans="1:17" x14ac:dyDescent="0.25">
      <c r="A461" s="4">
        <v>42025</v>
      </c>
      <c r="B461" s="5" t="s">
        <v>925</v>
      </c>
      <c r="C461" s="5" t="s">
        <v>926</v>
      </c>
      <c r="D461" s="5">
        <v>8.3000000000000007</v>
      </c>
      <c r="E461" s="5">
        <v>30952</v>
      </c>
      <c r="F461" s="5">
        <v>254700</v>
      </c>
      <c r="G461" s="5">
        <v>2046000</v>
      </c>
      <c r="H461" s="5">
        <f t="shared" si="29"/>
        <v>8.228870509175497</v>
      </c>
      <c r="I461" s="5">
        <v>0</v>
      </c>
      <c r="J461" s="5">
        <f t="shared" si="30"/>
        <v>1</v>
      </c>
      <c r="K461" s="5">
        <f t="shared" si="31"/>
        <v>16981800</v>
      </c>
      <c r="N461" s="19" t="str">
        <v>WINVEST</v>
      </c>
      <c r="O461" s="19" cm="1">
        <f t="array" ref="O461">MAX(_xlfn._xlws.FILTER($D$472:$D$941,$B$472:$B$941=N461))-MAX(_xlfn._xlws.FILTER($D$2:$D$471,$B$2:$B$471=N461))</f>
        <v>0</v>
      </c>
      <c r="P461" s="19" cm="1">
        <f t="array" ref="P461">MAX(_xlfn._xlws.FILTER($D$942:$D$1411,$B$942:$B$1411=N461))-MAX(_xlfn._xlws.FILTER($D$472:$D$941,$B$472:$B$941=N461))</f>
        <v>-9.9999999999997868E-3</v>
      </c>
      <c r="Q461" s="5" t="str">
        <f t="shared" si="32"/>
        <v>obserwuj</v>
      </c>
    </row>
    <row r="462" spans="1:17" x14ac:dyDescent="0.25">
      <c r="A462" s="4">
        <v>42025</v>
      </c>
      <c r="B462" s="5" t="s">
        <v>927</v>
      </c>
      <c r="C462" s="5" t="s">
        <v>928</v>
      </c>
      <c r="D462" s="5">
        <v>18</v>
      </c>
      <c r="E462" s="5">
        <v>39597</v>
      </c>
      <c r="F462" s="5">
        <v>712660</v>
      </c>
      <c r="G462" s="5">
        <v>24711000</v>
      </c>
      <c r="H462" s="5">
        <f t="shared" si="29"/>
        <v>17.997828118291789</v>
      </c>
      <c r="I462" s="5">
        <v>0</v>
      </c>
      <c r="J462" s="5">
        <f t="shared" si="30"/>
        <v>1</v>
      </c>
      <c r="K462" s="5">
        <f t="shared" si="31"/>
        <v>444798000</v>
      </c>
      <c r="N462" s="19" t="str">
        <v>WISTIL</v>
      </c>
      <c r="O462" s="19" cm="1">
        <f t="array" ref="O462">MAX(_xlfn._xlws.FILTER($D$472:$D$941,$B$472:$B$941=N462))-MAX(_xlfn._xlws.FILTER($D$2:$D$471,$B$2:$B$471=N462))</f>
        <v>0</v>
      </c>
      <c r="P462" s="19" cm="1">
        <f t="array" ref="P462">MAX(_xlfn._xlws.FILTER($D$942:$D$1411,$B$942:$B$1411=N462))-MAX(_xlfn._xlws.FILTER($D$472:$D$941,$B$472:$B$941=N462))</f>
        <v>0</v>
      </c>
      <c r="Q462" s="5" t="str">
        <f t="shared" si="32"/>
        <v>obserwuj</v>
      </c>
    </row>
    <row r="463" spans="1:17" x14ac:dyDescent="0.25">
      <c r="A463" s="4">
        <v>42025</v>
      </c>
      <c r="B463" s="5" t="s">
        <v>929</v>
      </c>
      <c r="C463" s="5" t="s">
        <v>930</v>
      </c>
      <c r="D463" s="5">
        <v>8.4</v>
      </c>
      <c r="E463" s="5">
        <v>200</v>
      </c>
      <c r="F463" s="5">
        <v>1680</v>
      </c>
      <c r="G463" s="5">
        <v>1535000</v>
      </c>
      <c r="H463" s="5">
        <f t="shared" si="29"/>
        <v>8.4</v>
      </c>
      <c r="I463" s="5">
        <v>0</v>
      </c>
      <c r="J463" s="5">
        <f t="shared" si="30"/>
        <v>1</v>
      </c>
      <c r="K463" s="5">
        <f t="shared" si="31"/>
        <v>12894000</v>
      </c>
      <c r="N463" s="19" t="str">
        <v>WOJAS</v>
      </c>
      <c r="O463" s="19" cm="1">
        <f t="array" ref="O463">MAX(_xlfn._xlws.FILTER($D$472:$D$941,$B$472:$B$941=N463))-MAX(_xlfn._xlws.FILTER($D$2:$D$471,$B$2:$B$471=N463))</f>
        <v>0.19999999999999929</v>
      </c>
      <c r="P463" s="19" cm="1">
        <f t="array" ref="P463">MAX(_xlfn._xlws.FILTER($D$942:$D$1411,$B$942:$B$1411=N463))-MAX(_xlfn._xlws.FILTER($D$472:$D$941,$B$472:$B$941=N463))</f>
        <v>0.1899999999999995</v>
      </c>
      <c r="Q463" s="5" t="str">
        <f t="shared" si="32"/>
        <v>obserwuj</v>
      </c>
    </row>
    <row r="464" spans="1:17" x14ac:dyDescent="0.25">
      <c r="A464" s="4">
        <v>42025</v>
      </c>
      <c r="B464" s="5" t="s">
        <v>931</v>
      </c>
      <c r="C464" s="5" t="s">
        <v>932</v>
      </c>
      <c r="D464" s="5">
        <v>2.69</v>
      </c>
      <c r="E464" s="5">
        <v>1828</v>
      </c>
      <c r="F464" s="5">
        <v>4940</v>
      </c>
      <c r="G464" s="5">
        <v>48149000</v>
      </c>
      <c r="H464" s="5">
        <f t="shared" si="29"/>
        <v>2.7024070021881839</v>
      </c>
      <c r="I464" s="5">
        <v>0</v>
      </c>
      <c r="J464" s="5">
        <f t="shared" si="30"/>
        <v>1</v>
      </c>
      <c r="K464" s="5">
        <f t="shared" si="31"/>
        <v>129520810</v>
      </c>
      <c r="N464" s="19" t="str">
        <v>WORKSERV</v>
      </c>
      <c r="O464" s="19" cm="1">
        <f t="array" ref="O464">MAX(_xlfn._xlws.FILTER($D$472:$D$941,$B$472:$B$941=N464))-MAX(_xlfn._xlws.FILTER($D$2:$D$471,$B$2:$B$471=N464))</f>
        <v>0</v>
      </c>
      <c r="P464" s="19" cm="1">
        <f t="array" ref="P464">MAX(_xlfn._xlws.FILTER($D$942:$D$1411,$B$942:$B$1411=N464))-MAX(_xlfn._xlws.FILTER($D$472:$D$941,$B$472:$B$941=N464))</f>
        <v>0.10999999999999943</v>
      </c>
      <c r="Q464" s="5" t="str">
        <f t="shared" si="32"/>
        <v>obserwuj</v>
      </c>
    </row>
    <row r="465" spans="1:17" x14ac:dyDescent="0.25">
      <c r="A465" s="4">
        <v>42025</v>
      </c>
      <c r="B465" s="5" t="s">
        <v>933</v>
      </c>
      <c r="C465" s="5" t="s">
        <v>934</v>
      </c>
      <c r="D465" s="5">
        <v>0.92</v>
      </c>
      <c r="E465" s="5">
        <v>219424</v>
      </c>
      <c r="F465" s="5">
        <v>198130</v>
      </c>
      <c r="G465" s="5">
        <v>23434000</v>
      </c>
      <c r="H465" s="5">
        <f t="shared" si="29"/>
        <v>0.90295500947936413</v>
      </c>
      <c r="I465" s="5">
        <v>0</v>
      </c>
      <c r="J465" s="5">
        <f t="shared" si="30"/>
        <v>1</v>
      </c>
      <c r="K465" s="5">
        <f t="shared" si="31"/>
        <v>21559280</v>
      </c>
      <c r="N465" s="19" t="str">
        <v>YAWAL</v>
      </c>
      <c r="O465" s="19" cm="1">
        <f t="array" ref="O465">MAX(_xlfn._xlws.FILTER($D$472:$D$941,$B$472:$B$941=N465))-MAX(_xlfn._xlws.FILTER($D$2:$D$471,$B$2:$B$471=N465))</f>
        <v>0</v>
      </c>
      <c r="P465" s="19" cm="1">
        <f t="array" ref="P465">MAX(_xlfn._xlws.FILTER($D$942:$D$1411,$B$942:$B$1411=N465))-MAX(_xlfn._xlws.FILTER($D$472:$D$941,$B$472:$B$941=N465))</f>
        <v>0</v>
      </c>
      <c r="Q465" s="5" t="str">
        <f t="shared" si="32"/>
        <v>obserwuj</v>
      </c>
    </row>
    <row r="466" spans="1:17" x14ac:dyDescent="0.25">
      <c r="A466" s="4">
        <v>42025</v>
      </c>
      <c r="B466" s="5" t="s">
        <v>935</v>
      </c>
      <c r="C466" s="5" t="s">
        <v>936</v>
      </c>
      <c r="D466" s="5">
        <v>23.28</v>
      </c>
      <c r="E466" s="5">
        <v>61806</v>
      </c>
      <c r="F466" s="5">
        <v>1418850</v>
      </c>
      <c r="G466" s="5">
        <v>24622000</v>
      </c>
      <c r="H466" s="5">
        <f t="shared" si="29"/>
        <v>22.956509076788663</v>
      </c>
      <c r="I466" s="5">
        <v>0</v>
      </c>
      <c r="J466" s="5">
        <f t="shared" si="30"/>
        <v>1</v>
      </c>
      <c r="K466" s="5">
        <f t="shared" si="31"/>
        <v>573200160</v>
      </c>
      <c r="N466" s="19" t="str">
        <v>ZAMET</v>
      </c>
      <c r="O466" s="19" cm="1">
        <f t="array" ref="O466">MAX(_xlfn._xlws.FILTER($D$472:$D$941,$B$472:$B$941=N466))-MAX(_xlfn._xlws.FILTER($D$2:$D$471,$B$2:$B$471=N466))</f>
        <v>-6.0000000000000053E-2</v>
      </c>
      <c r="P466" s="19" cm="1">
        <f t="array" ref="P466">MAX(_xlfn._xlws.FILTER($D$942:$D$1411,$B$942:$B$1411=N466))-MAX(_xlfn._xlws.FILTER($D$472:$D$941,$B$472:$B$941=N466))</f>
        <v>0.2200000000000002</v>
      </c>
      <c r="Q466" s="5" t="str">
        <f t="shared" si="32"/>
        <v>obserwuj</v>
      </c>
    </row>
    <row r="467" spans="1:17" x14ac:dyDescent="0.25">
      <c r="A467" s="4">
        <v>42025</v>
      </c>
      <c r="B467" s="5" t="s">
        <v>937</v>
      </c>
      <c r="C467" s="5" t="s">
        <v>938</v>
      </c>
      <c r="D467" s="5">
        <v>64.989999999999995</v>
      </c>
      <c r="E467" s="5">
        <v>39</v>
      </c>
      <c r="F467" s="5">
        <v>2480</v>
      </c>
      <c r="G467" s="5">
        <v>3288000</v>
      </c>
      <c r="H467" s="5">
        <f t="shared" si="29"/>
        <v>63.589743589743591</v>
      </c>
      <c r="I467" s="5">
        <v>0</v>
      </c>
      <c r="J467" s="5">
        <f t="shared" si="30"/>
        <v>1</v>
      </c>
      <c r="K467" s="5">
        <f t="shared" si="31"/>
        <v>213687119.99999997</v>
      </c>
      <c r="N467" s="19" t="str">
        <v>ZASTAL</v>
      </c>
      <c r="O467" s="19" cm="1">
        <f t="array" ref="O467">MAX(_xlfn._xlws.FILTER($D$472:$D$941,$B$472:$B$941=N467))-MAX(_xlfn._xlws.FILTER($D$2:$D$471,$B$2:$B$471=N467))</f>
        <v>2.9999999999999916E-2</v>
      </c>
      <c r="P467" s="19" cm="1">
        <f t="array" ref="P467">MAX(_xlfn._xlws.FILTER($D$942:$D$1411,$B$942:$B$1411=N467))-MAX(_xlfn._xlws.FILTER($D$472:$D$941,$B$472:$B$941=N467))</f>
        <v>9.000000000000008E-2</v>
      </c>
      <c r="Q467" s="5" t="str">
        <f t="shared" si="32"/>
        <v>kup</v>
      </c>
    </row>
    <row r="468" spans="1:17" x14ac:dyDescent="0.25">
      <c r="A468" s="4">
        <v>42025</v>
      </c>
      <c r="B468" s="5" t="s">
        <v>939</v>
      </c>
      <c r="C468" s="5" t="s">
        <v>940</v>
      </c>
      <c r="D468" s="5">
        <v>285</v>
      </c>
      <c r="E468" s="5">
        <v>14</v>
      </c>
      <c r="F468" s="5">
        <v>3990</v>
      </c>
      <c r="G468" s="5">
        <v>699000</v>
      </c>
      <c r="H468" s="5">
        <f t="shared" si="29"/>
        <v>285</v>
      </c>
      <c r="I468" s="5">
        <v>0</v>
      </c>
      <c r="J468" s="5">
        <f t="shared" si="30"/>
        <v>1</v>
      </c>
      <c r="K468" s="5">
        <f t="shared" si="31"/>
        <v>199215000</v>
      </c>
      <c r="N468" s="19" t="str">
        <v>ZEPAK</v>
      </c>
      <c r="O468" s="19" cm="1">
        <f t="array" ref="O468">MAX(_xlfn._xlws.FILTER($D$472:$D$941,$B$472:$B$941=N468))-MAX(_xlfn._xlws.FILTER($D$2:$D$471,$B$2:$B$471=N468))</f>
        <v>0.82000000000000028</v>
      </c>
      <c r="P468" s="19" cm="1">
        <f t="array" ref="P468">MAX(_xlfn._xlws.FILTER($D$942:$D$1411,$B$942:$B$1411=N468))-MAX(_xlfn._xlws.FILTER($D$472:$D$941,$B$472:$B$941=N468))</f>
        <v>0.51999999999999957</v>
      </c>
      <c r="Q468" s="5" t="str">
        <f t="shared" si="32"/>
        <v>obserwuj</v>
      </c>
    </row>
    <row r="469" spans="1:17" x14ac:dyDescent="0.25">
      <c r="A469" s="4">
        <v>42025</v>
      </c>
      <c r="B469" s="5" t="s">
        <v>941</v>
      </c>
      <c r="C469" s="5" t="s">
        <v>942</v>
      </c>
      <c r="D469" s="5">
        <v>1.55</v>
      </c>
      <c r="E469" s="5">
        <v>3559</v>
      </c>
      <c r="F469" s="5">
        <v>5440</v>
      </c>
      <c r="G469" s="5">
        <v>6145000</v>
      </c>
      <c r="H469" s="5">
        <f t="shared" si="29"/>
        <v>1.5285192469794886</v>
      </c>
      <c r="I469" s="5">
        <v>0</v>
      </c>
      <c r="J469" s="5">
        <f t="shared" si="30"/>
        <v>1</v>
      </c>
      <c r="K469" s="5">
        <f t="shared" si="31"/>
        <v>9524750</v>
      </c>
      <c r="N469" s="19" t="str">
        <v>ZETKAMA</v>
      </c>
      <c r="O469" s="19" cm="1">
        <f t="array" ref="O469">MAX(_xlfn._xlws.FILTER($D$472:$D$941,$B$472:$B$941=N469))-MAX(_xlfn._xlws.FILTER($D$2:$D$471,$B$2:$B$471=N469))</f>
        <v>-0.90999999999999659</v>
      </c>
      <c r="P469" s="19" cm="1">
        <f t="array" ref="P469">MAX(_xlfn._xlws.FILTER($D$942:$D$1411,$B$942:$B$1411=N469))-MAX(_xlfn._xlws.FILTER($D$472:$D$941,$B$472:$B$941=N469))</f>
        <v>0.71000000000000796</v>
      </c>
      <c r="Q469" s="5" t="str">
        <f t="shared" si="32"/>
        <v>obserwuj</v>
      </c>
    </row>
    <row r="470" spans="1:17" x14ac:dyDescent="0.25">
      <c r="A470" s="4">
        <v>42025</v>
      </c>
      <c r="B470" s="5" t="s">
        <v>943</v>
      </c>
      <c r="C470" s="5" t="s">
        <v>944</v>
      </c>
      <c r="D470" s="5">
        <v>6.27</v>
      </c>
      <c r="E470" s="5">
        <v>7</v>
      </c>
      <c r="F470" s="5">
        <v>40</v>
      </c>
      <c r="G470" s="5">
        <v>8629000</v>
      </c>
      <c r="H470" s="5">
        <f t="shared" si="29"/>
        <v>5.7142857142857144</v>
      </c>
      <c r="I470" s="5">
        <v>0</v>
      </c>
      <c r="J470" s="5">
        <f t="shared" si="30"/>
        <v>1</v>
      </c>
      <c r="K470" s="5">
        <f t="shared" si="31"/>
        <v>54103830</v>
      </c>
      <c r="N470" s="19" t="str">
        <v>ZPUE</v>
      </c>
      <c r="O470" s="19" cm="1">
        <f t="array" ref="O470">MAX(_xlfn._xlws.FILTER($D$472:$D$941,$B$472:$B$941=N470))-MAX(_xlfn._xlws.FILTER($D$2:$D$471,$B$2:$B$471=N470))</f>
        <v>0</v>
      </c>
      <c r="P470" s="19" cm="1">
        <f t="array" ref="P470">MAX(_xlfn._xlws.FILTER($D$942:$D$1411,$B$942:$B$1411=N470))-MAX(_xlfn._xlws.FILTER($D$472:$D$941,$B$472:$B$941=N470))</f>
        <v>-0.10000000000002274</v>
      </c>
      <c r="Q470" s="5" t="str">
        <f t="shared" si="32"/>
        <v>obserwuj</v>
      </c>
    </row>
    <row r="471" spans="1:17" x14ac:dyDescent="0.25">
      <c r="A471" s="4">
        <v>42025</v>
      </c>
      <c r="B471" s="5" t="s">
        <v>945</v>
      </c>
      <c r="C471" s="5" t="s">
        <v>946</v>
      </c>
      <c r="D471" s="5">
        <v>391</v>
      </c>
      <c r="E471" s="5">
        <v>20</v>
      </c>
      <c r="F471" s="5">
        <v>7820</v>
      </c>
      <c r="G471" s="5">
        <v>0</v>
      </c>
      <c r="H471" s="5">
        <f t="shared" si="29"/>
        <v>391</v>
      </c>
      <c r="I471" s="5">
        <v>0</v>
      </c>
      <c r="J471" s="5">
        <f t="shared" si="30"/>
        <v>1</v>
      </c>
      <c r="K471" s="5">
        <f t="shared" si="31"/>
        <v>0</v>
      </c>
      <c r="N471" s="19" t="str">
        <v>ZREMB</v>
      </c>
      <c r="O471" s="19" cm="1">
        <f t="array" ref="O471">MAX(_xlfn._xlws.FILTER($D$472:$D$941,$B$472:$B$941=N471))-MAX(_xlfn._xlws.FILTER($D$2:$D$471,$B$2:$B$471=N471))</f>
        <v>-1.0000000000000009E-2</v>
      </c>
      <c r="P471" s="19" cm="1">
        <f t="array" ref="P471">MAX(_xlfn._xlws.FILTER($D$942:$D$1411,$B$942:$B$1411=N471))-MAX(_xlfn._xlws.FILTER($D$472:$D$941,$B$472:$B$941=N471))</f>
        <v>1.0000000000000009E-2</v>
      </c>
      <c r="Q471" s="5" t="str">
        <f t="shared" si="32"/>
        <v>obserwuj</v>
      </c>
    </row>
    <row r="472" spans="1:17" x14ac:dyDescent="0.25">
      <c r="A472" s="4">
        <v>42026</v>
      </c>
      <c r="B472" s="5" t="s">
        <v>7</v>
      </c>
      <c r="C472" s="5" t="s">
        <v>8</v>
      </c>
      <c r="D472" s="5">
        <v>2.2599999999999998</v>
      </c>
      <c r="E472" s="5">
        <v>20</v>
      </c>
      <c r="F472" s="5">
        <v>40</v>
      </c>
      <c r="G472" s="5">
        <v>6496000</v>
      </c>
      <c r="H472" s="5">
        <f t="shared" si="29"/>
        <v>2</v>
      </c>
      <c r="I472" s="5">
        <v>0</v>
      </c>
      <c r="J472" s="5">
        <f t="shared" si="30"/>
        <v>1</v>
      </c>
      <c r="K472" s="5">
        <f t="shared" si="31"/>
        <v>14680959.999999998</v>
      </c>
      <c r="N472" s="19" t="str">
        <v>ZUE</v>
      </c>
      <c r="O472" s="19" cm="1">
        <f t="array" ref="O472">MAX(_xlfn._xlws.FILTER($D$472:$D$941,$B$472:$B$941=N472))-MAX(_xlfn._xlws.FILTER($D$2:$D$471,$B$2:$B$471=N472))</f>
        <v>0.1800000000000006</v>
      </c>
      <c r="P472" s="19" cm="1">
        <f t="array" ref="P472">MAX(_xlfn._xlws.FILTER($D$942:$D$1411,$B$942:$B$1411=N472))-MAX(_xlfn._xlws.FILTER($D$472:$D$941,$B$472:$B$941=N472))</f>
        <v>-8.9999999999999858E-2</v>
      </c>
      <c r="Q472" s="5" t="str">
        <f t="shared" si="32"/>
        <v>obserwuj</v>
      </c>
    </row>
    <row r="473" spans="1:17" ht="15.75" thickBot="1" x14ac:dyDescent="0.3">
      <c r="A473" s="4">
        <v>42026</v>
      </c>
      <c r="B473" s="5" t="s">
        <v>9</v>
      </c>
      <c r="C473" s="5" t="s">
        <v>10</v>
      </c>
      <c r="D473" s="5">
        <v>0.79</v>
      </c>
      <c r="E473" s="5">
        <v>87</v>
      </c>
      <c r="F473" s="5">
        <v>70</v>
      </c>
      <c r="G473" s="5">
        <v>22309000</v>
      </c>
      <c r="H473" s="5">
        <f t="shared" si="29"/>
        <v>0.8045977011494253</v>
      </c>
      <c r="I473" s="5">
        <v>0</v>
      </c>
      <c r="J473" s="5">
        <f t="shared" si="30"/>
        <v>1</v>
      </c>
      <c r="K473" s="5">
        <f t="shared" si="31"/>
        <v>17624110</v>
      </c>
      <c r="N473" s="12" t="str">
        <v>ZYWIEC</v>
      </c>
      <c r="O473" s="12" cm="1">
        <f t="array" ref="O473">MAX(_xlfn._xlws.FILTER($D$472:$D$941,$B$472:$B$941=N473))-MAX(_xlfn._xlws.FILTER($D$2:$D$471,$B$2:$B$471=N473))</f>
        <v>-5</v>
      </c>
      <c r="P473" s="12" cm="1">
        <f t="array" ref="P473">MAX(_xlfn._xlws.FILTER($D$942:$D$1411,$B$942:$B$1411=N473))-MAX(_xlfn._xlws.FILTER($D$472:$D$941,$B$472:$B$941=N473))</f>
        <v>0</v>
      </c>
      <c r="Q473" s="9" t="str">
        <f t="shared" si="32"/>
        <v>obserwuj</v>
      </c>
    </row>
    <row r="474" spans="1:17" x14ac:dyDescent="0.25">
      <c r="A474" s="4">
        <v>42026</v>
      </c>
      <c r="B474" s="5" t="s">
        <v>11</v>
      </c>
      <c r="C474" s="5" t="s">
        <v>12</v>
      </c>
      <c r="D474" s="5">
        <v>5.85</v>
      </c>
      <c r="E474" s="5">
        <v>638</v>
      </c>
      <c r="F474" s="5">
        <v>3680</v>
      </c>
      <c r="G474" s="5">
        <v>1852000</v>
      </c>
      <c r="H474" s="5">
        <f t="shared" si="29"/>
        <v>5.7680250783699059</v>
      </c>
      <c r="I474" s="5">
        <v>0</v>
      </c>
      <c r="J474" s="5">
        <f t="shared" si="30"/>
        <v>1</v>
      </c>
      <c r="K474" s="5">
        <f t="shared" si="31"/>
        <v>10834200</v>
      </c>
    </row>
    <row r="475" spans="1:17" x14ac:dyDescent="0.25">
      <c r="A475" s="4">
        <v>42026</v>
      </c>
      <c r="B475" s="5" t="s">
        <v>13</v>
      </c>
      <c r="C475" s="5" t="s">
        <v>14</v>
      </c>
      <c r="D475" s="5">
        <v>3.43</v>
      </c>
      <c r="E475" s="5">
        <v>17268</v>
      </c>
      <c r="F475" s="5">
        <v>58130</v>
      </c>
      <c r="G475" s="5">
        <v>48206000</v>
      </c>
      <c r="H475" s="5">
        <f t="shared" si="29"/>
        <v>3.3663423673847581</v>
      </c>
      <c r="I475" s="5">
        <v>0</v>
      </c>
      <c r="J475" s="5">
        <f t="shared" si="30"/>
        <v>1</v>
      </c>
      <c r="K475" s="5">
        <f t="shared" si="31"/>
        <v>165346580</v>
      </c>
    </row>
    <row r="476" spans="1:17" x14ac:dyDescent="0.25">
      <c r="A476" s="4">
        <v>42026</v>
      </c>
      <c r="B476" s="5" t="s">
        <v>15</v>
      </c>
      <c r="C476" s="5" t="s">
        <v>16</v>
      </c>
      <c r="D476" s="5">
        <v>0.3</v>
      </c>
      <c r="E476" s="5">
        <v>0</v>
      </c>
      <c r="F476" s="5">
        <v>0</v>
      </c>
      <c r="G476" s="5">
        <v>0</v>
      </c>
      <c r="H476" s="5">
        <f t="shared" si="29"/>
        <v>0.3</v>
      </c>
      <c r="I476" s="5">
        <v>0</v>
      </c>
      <c r="J476" s="5">
        <f t="shared" si="30"/>
        <v>1</v>
      </c>
      <c r="K476" s="5">
        <f t="shared" si="31"/>
        <v>0</v>
      </c>
    </row>
    <row r="477" spans="1:17" x14ac:dyDescent="0.25">
      <c r="A477" s="4">
        <v>42026</v>
      </c>
      <c r="B477" s="5" t="s">
        <v>17</v>
      </c>
      <c r="C477" s="5" t="s">
        <v>18</v>
      </c>
      <c r="D477" s="5">
        <v>34.99</v>
      </c>
      <c r="E477" s="5">
        <v>20654</v>
      </c>
      <c r="F477" s="5">
        <v>669900</v>
      </c>
      <c r="G477" s="5">
        <v>13122000</v>
      </c>
      <c r="H477" s="5">
        <f t="shared" si="29"/>
        <v>32.434395274523098</v>
      </c>
      <c r="I477" s="5">
        <v>0</v>
      </c>
      <c r="J477" s="5">
        <f t="shared" si="30"/>
        <v>1</v>
      </c>
      <c r="K477" s="5">
        <f t="shared" si="31"/>
        <v>459138780</v>
      </c>
    </row>
    <row r="478" spans="1:17" x14ac:dyDescent="0.25">
      <c r="A478" s="4">
        <v>42026</v>
      </c>
      <c r="B478" s="5" t="s">
        <v>19</v>
      </c>
      <c r="C478" s="5" t="s">
        <v>20</v>
      </c>
      <c r="D478" s="5">
        <v>27.51</v>
      </c>
      <c r="E478" s="5">
        <v>4</v>
      </c>
      <c r="F478" s="5">
        <v>110</v>
      </c>
      <c r="G478" s="5">
        <v>8143000</v>
      </c>
      <c r="H478" s="5">
        <f t="shared" si="29"/>
        <v>27.5</v>
      </c>
      <c r="I478" s="5">
        <v>0</v>
      </c>
      <c r="J478" s="5">
        <f t="shared" si="30"/>
        <v>1</v>
      </c>
      <c r="K478" s="5">
        <f t="shared" si="31"/>
        <v>224013930</v>
      </c>
    </row>
    <row r="479" spans="1:17" x14ac:dyDescent="0.25">
      <c r="A479" s="4">
        <v>42026</v>
      </c>
      <c r="B479" s="5" t="s">
        <v>21</v>
      </c>
      <c r="C479" s="5" t="s">
        <v>22</v>
      </c>
      <c r="D479" s="5">
        <v>8</v>
      </c>
      <c r="E479" s="5">
        <v>10793</v>
      </c>
      <c r="F479" s="5">
        <v>88910</v>
      </c>
      <c r="G479" s="5">
        <v>17461000</v>
      </c>
      <c r="H479" s="5">
        <f t="shared" si="29"/>
        <v>8.2377466876679328</v>
      </c>
      <c r="I479" s="5">
        <v>0</v>
      </c>
      <c r="J479" s="5">
        <f t="shared" si="30"/>
        <v>0</v>
      </c>
      <c r="K479" s="5">
        <f t="shared" si="31"/>
        <v>139688000</v>
      </c>
    </row>
    <row r="480" spans="1:17" x14ac:dyDescent="0.25">
      <c r="A480" s="4">
        <v>42026</v>
      </c>
      <c r="B480" s="5" t="s">
        <v>23</v>
      </c>
      <c r="C480" s="5" t="s">
        <v>24</v>
      </c>
      <c r="D480" s="5">
        <v>45.85</v>
      </c>
      <c r="E480" s="5">
        <v>706</v>
      </c>
      <c r="F480" s="5">
        <v>31870</v>
      </c>
      <c r="G480" s="5">
        <v>8852000</v>
      </c>
      <c r="H480" s="5">
        <f t="shared" si="29"/>
        <v>45.141643059490086</v>
      </c>
      <c r="I480" s="5">
        <v>0</v>
      </c>
      <c r="J480" s="5">
        <f t="shared" si="30"/>
        <v>1</v>
      </c>
      <c r="K480" s="5">
        <f t="shared" si="31"/>
        <v>405864200</v>
      </c>
    </row>
    <row r="481" spans="1:11" x14ac:dyDescent="0.25">
      <c r="A481" s="4">
        <v>42026</v>
      </c>
      <c r="B481" s="5" t="s">
        <v>25</v>
      </c>
      <c r="C481" s="5" t="s">
        <v>26</v>
      </c>
      <c r="D481" s="5">
        <v>0.01</v>
      </c>
      <c r="E481" s="5">
        <v>4200</v>
      </c>
      <c r="F481" s="5">
        <v>40</v>
      </c>
      <c r="G481" s="5">
        <v>0</v>
      </c>
      <c r="H481" s="5">
        <f t="shared" si="29"/>
        <v>9.5238095238095247E-3</v>
      </c>
      <c r="I481" s="5">
        <v>0</v>
      </c>
      <c r="J481" s="5">
        <f t="shared" si="30"/>
        <v>1</v>
      </c>
      <c r="K481" s="5">
        <f t="shared" si="31"/>
        <v>0</v>
      </c>
    </row>
    <row r="482" spans="1:11" x14ac:dyDescent="0.25">
      <c r="A482" s="4">
        <v>42026</v>
      </c>
      <c r="B482" s="5" t="s">
        <v>27</v>
      </c>
      <c r="C482" s="5" t="s">
        <v>28</v>
      </c>
      <c r="D482" s="5">
        <v>8.1</v>
      </c>
      <c r="E482" s="5">
        <v>213603</v>
      </c>
      <c r="F482" s="5">
        <v>1682130</v>
      </c>
      <c r="G482" s="5">
        <v>43035000</v>
      </c>
      <c r="H482" s="5">
        <f t="shared" si="29"/>
        <v>7.8750298450864458</v>
      </c>
      <c r="I482" s="5">
        <v>0</v>
      </c>
      <c r="J482" s="5">
        <f t="shared" si="30"/>
        <v>1</v>
      </c>
      <c r="K482" s="5">
        <f t="shared" si="31"/>
        <v>348583500</v>
      </c>
    </row>
    <row r="483" spans="1:11" x14ac:dyDescent="0.25">
      <c r="A483" s="4">
        <v>42026</v>
      </c>
      <c r="B483" s="5" t="s">
        <v>29</v>
      </c>
      <c r="C483" s="5" t="s">
        <v>30</v>
      </c>
      <c r="D483" s="5">
        <v>1.41</v>
      </c>
      <c r="E483" s="5">
        <v>70408</v>
      </c>
      <c r="F483" s="5">
        <v>98630</v>
      </c>
      <c r="G483" s="5">
        <v>0</v>
      </c>
      <c r="H483" s="5">
        <f t="shared" si="29"/>
        <v>1.4008351323713215</v>
      </c>
      <c r="I483" s="5">
        <v>0</v>
      </c>
      <c r="J483" s="5">
        <f t="shared" si="30"/>
        <v>0</v>
      </c>
      <c r="K483" s="5">
        <f t="shared" si="31"/>
        <v>0</v>
      </c>
    </row>
    <row r="484" spans="1:11" x14ac:dyDescent="0.25">
      <c r="A484" s="4">
        <v>42026</v>
      </c>
      <c r="B484" s="5" t="s">
        <v>31</v>
      </c>
      <c r="C484" s="5" t="s">
        <v>32</v>
      </c>
      <c r="D484" s="5">
        <v>1</v>
      </c>
      <c r="E484" s="5">
        <v>0</v>
      </c>
      <c r="F484" s="5">
        <v>0</v>
      </c>
      <c r="G484" s="5">
        <v>0</v>
      </c>
      <c r="H484" s="5">
        <f t="shared" si="29"/>
        <v>1</v>
      </c>
      <c r="I484" s="5">
        <v>0</v>
      </c>
      <c r="J484" s="5">
        <f t="shared" si="30"/>
        <v>0</v>
      </c>
      <c r="K484" s="5">
        <f t="shared" si="31"/>
        <v>0</v>
      </c>
    </row>
    <row r="485" spans="1:11" x14ac:dyDescent="0.25">
      <c r="A485" s="4">
        <v>42026</v>
      </c>
      <c r="B485" s="5" t="s">
        <v>33</v>
      </c>
      <c r="C485" s="5" t="s">
        <v>34</v>
      </c>
      <c r="D485" s="5">
        <v>5.08</v>
      </c>
      <c r="E485" s="5">
        <v>1120106</v>
      </c>
      <c r="F485" s="5">
        <v>5657820</v>
      </c>
      <c r="G485" s="5">
        <v>29399000</v>
      </c>
      <c r="H485" s="5">
        <f t="shared" si="29"/>
        <v>5.0511469450212747</v>
      </c>
      <c r="I485" s="5">
        <v>0</v>
      </c>
      <c r="J485" s="5">
        <f t="shared" si="30"/>
        <v>1</v>
      </c>
      <c r="K485" s="5">
        <f t="shared" si="31"/>
        <v>149346920</v>
      </c>
    </row>
    <row r="486" spans="1:11" x14ac:dyDescent="0.25">
      <c r="A486" s="4">
        <v>42026</v>
      </c>
      <c r="B486" s="5" t="s">
        <v>35</v>
      </c>
      <c r="C486" s="5" t="s">
        <v>36</v>
      </c>
      <c r="D486" s="5">
        <v>84</v>
      </c>
      <c r="E486" s="5">
        <v>194224</v>
      </c>
      <c r="F486" s="5">
        <v>15997670</v>
      </c>
      <c r="G486" s="5">
        <v>43097000</v>
      </c>
      <c r="H486" s="5">
        <f t="shared" si="29"/>
        <v>82.367112200345986</v>
      </c>
      <c r="I486" s="5">
        <v>0</v>
      </c>
      <c r="J486" s="5">
        <f t="shared" si="30"/>
        <v>1</v>
      </c>
      <c r="K486" s="5">
        <f t="shared" si="31"/>
        <v>3620148000</v>
      </c>
    </row>
    <row r="487" spans="1:11" x14ac:dyDescent="0.25">
      <c r="A487" s="4">
        <v>42026</v>
      </c>
      <c r="B487" s="5" t="s">
        <v>37</v>
      </c>
      <c r="C487" s="5" t="s">
        <v>38</v>
      </c>
      <c r="D487" s="5">
        <v>14.15</v>
      </c>
      <c r="E487" s="5">
        <v>1039</v>
      </c>
      <c r="F487" s="5">
        <v>14690</v>
      </c>
      <c r="G487" s="5">
        <v>3975000</v>
      </c>
      <c r="H487" s="5">
        <f t="shared" si="29"/>
        <v>14.138594802694898</v>
      </c>
      <c r="I487" s="5">
        <v>0</v>
      </c>
      <c r="J487" s="5">
        <f t="shared" si="30"/>
        <v>1</v>
      </c>
      <c r="K487" s="5">
        <f t="shared" si="31"/>
        <v>56246250</v>
      </c>
    </row>
    <row r="488" spans="1:11" x14ac:dyDescent="0.25">
      <c r="A488" s="4">
        <v>42026</v>
      </c>
      <c r="B488" s="5" t="s">
        <v>39</v>
      </c>
      <c r="C488" s="5" t="s">
        <v>40</v>
      </c>
      <c r="D488" s="5">
        <v>2.08</v>
      </c>
      <c r="E488" s="5">
        <v>1980</v>
      </c>
      <c r="F488" s="5">
        <v>4060</v>
      </c>
      <c r="G488" s="5">
        <v>7353000</v>
      </c>
      <c r="H488" s="5">
        <f t="shared" si="29"/>
        <v>2.0505050505050506</v>
      </c>
      <c r="I488" s="5">
        <v>0</v>
      </c>
      <c r="J488" s="5">
        <f t="shared" si="30"/>
        <v>1</v>
      </c>
      <c r="K488" s="5">
        <f t="shared" si="31"/>
        <v>15294240</v>
      </c>
    </row>
    <row r="489" spans="1:11" x14ac:dyDescent="0.25">
      <c r="A489" s="4">
        <v>42026</v>
      </c>
      <c r="B489" s="5" t="s">
        <v>41</v>
      </c>
      <c r="C489" s="5" t="s">
        <v>42</v>
      </c>
      <c r="D489" s="5">
        <v>0.64</v>
      </c>
      <c r="E489" s="5">
        <v>0</v>
      </c>
      <c r="F489" s="5">
        <v>0</v>
      </c>
      <c r="G489" s="5">
        <v>0</v>
      </c>
      <c r="H489" s="5">
        <f t="shared" si="29"/>
        <v>0.64</v>
      </c>
      <c r="I489" s="5">
        <v>0</v>
      </c>
      <c r="J489" s="5">
        <f t="shared" si="30"/>
        <v>1</v>
      </c>
      <c r="K489" s="5">
        <f t="shared" si="31"/>
        <v>0</v>
      </c>
    </row>
    <row r="490" spans="1:11" x14ac:dyDescent="0.25">
      <c r="A490" s="4">
        <v>42026</v>
      </c>
      <c r="B490" s="5" t="s">
        <v>43</v>
      </c>
      <c r="C490" s="5" t="s">
        <v>44</v>
      </c>
      <c r="D490" s="5">
        <v>9.1</v>
      </c>
      <c r="E490" s="5">
        <v>117048</v>
      </c>
      <c r="F490" s="5">
        <v>1062830</v>
      </c>
      <c r="G490" s="5">
        <v>24397000</v>
      </c>
      <c r="H490" s="5">
        <f t="shared" si="29"/>
        <v>9.0802918460802413</v>
      </c>
      <c r="I490" s="5">
        <v>0</v>
      </c>
      <c r="J490" s="5">
        <f t="shared" si="30"/>
        <v>1</v>
      </c>
      <c r="K490" s="5">
        <f t="shared" si="31"/>
        <v>222012700</v>
      </c>
    </row>
    <row r="491" spans="1:11" x14ac:dyDescent="0.25">
      <c r="A491" s="4">
        <v>42026</v>
      </c>
      <c r="B491" s="5" t="s">
        <v>45</v>
      </c>
      <c r="C491" s="5" t="s">
        <v>46</v>
      </c>
      <c r="D491" s="5">
        <v>45.7</v>
      </c>
      <c r="E491" s="5">
        <v>5386</v>
      </c>
      <c r="F491" s="5">
        <v>243420</v>
      </c>
      <c r="G491" s="5">
        <v>9046000</v>
      </c>
      <c r="H491" s="5">
        <f t="shared" si="29"/>
        <v>45.194949870033419</v>
      </c>
      <c r="I491" s="5">
        <v>0</v>
      </c>
      <c r="J491" s="5">
        <f t="shared" si="30"/>
        <v>1</v>
      </c>
      <c r="K491" s="5">
        <f t="shared" si="31"/>
        <v>413402200</v>
      </c>
    </row>
    <row r="492" spans="1:11" x14ac:dyDescent="0.25">
      <c r="A492" s="4">
        <v>42026</v>
      </c>
      <c r="B492" s="5" t="s">
        <v>47</v>
      </c>
      <c r="C492" s="5" t="s">
        <v>48</v>
      </c>
      <c r="D492" s="5">
        <v>8.02</v>
      </c>
      <c r="E492" s="5">
        <v>2114</v>
      </c>
      <c r="F492" s="5">
        <v>17060</v>
      </c>
      <c r="G492" s="5">
        <v>9800000</v>
      </c>
      <c r="H492" s="5">
        <f t="shared" si="29"/>
        <v>8.0700094607379373</v>
      </c>
      <c r="I492" s="5">
        <v>0</v>
      </c>
      <c r="J492" s="5">
        <f t="shared" si="30"/>
        <v>1</v>
      </c>
      <c r="K492" s="5">
        <f t="shared" si="31"/>
        <v>78596000</v>
      </c>
    </row>
    <row r="493" spans="1:11" x14ac:dyDescent="0.25">
      <c r="A493" s="4">
        <v>42026</v>
      </c>
      <c r="B493" s="5" t="s">
        <v>49</v>
      </c>
      <c r="C493" s="5" t="s">
        <v>50</v>
      </c>
      <c r="D493" s="5">
        <v>99.5</v>
      </c>
      <c r="E493" s="5">
        <v>31650</v>
      </c>
      <c r="F493" s="5">
        <v>3138890</v>
      </c>
      <c r="G493" s="5">
        <v>4659000</v>
      </c>
      <c r="H493" s="5">
        <f t="shared" si="29"/>
        <v>99.175039494470781</v>
      </c>
      <c r="I493" s="5">
        <v>0</v>
      </c>
      <c r="J493" s="5">
        <f t="shared" si="30"/>
        <v>1</v>
      </c>
      <c r="K493" s="5">
        <f t="shared" si="31"/>
        <v>463570500</v>
      </c>
    </row>
    <row r="494" spans="1:11" x14ac:dyDescent="0.25">
      <c r="A494" s="4">
        <v>42026</v>
      </c>
      <c r="B494" s="5" t="s">
        <v>51</v>
      </c>
      <c r="C494" s="5" t="s">
        <v>52</v>
      </c>
      <c r="D494" s="5">
        <v>0.26</v>
      </c>
      <c r="E494" s="5">
        <v>0</v>
      </c>
      <c r="F494" s="5">
        <v>0</v>
      </c>
      <c r="G494" s="5">
        <v>0</v>
      </c>
      <c r="H494" s="5">
        <f t="shared" si="29"/>
        <v>0.26</v>
      </c>
      <c r="I494" s="5">
        <v>0</v>
      </c>
      <c r="J494" s="5">
        <f t="shared" si="30"/>
        <v>1</v>
      </c>
      <c r="K494" s="5">
        <f t="shared" si="31"/>
        <v>0</v>
      </c>
    </row>
    <row r="495" spans="1:11" x14ac:dyDescent="0.25">
      <c r="A495" s="4">
        <v>42026</v>
      </c>
      <c r="B495" s="5" t="s">
        <v>53</v>
      </c>
      <c r="C495" s="5" t="s">
        <v>54</v>
      </c>
      <c r="D495" s="5">
        <v>108</v>
      </c>
      <c r="E495" s="5">
        <v>17841</v>
      </c>
      <c r="F495" s="5">
        <v>1906540</v>
      </c>
      <c r="G495" s="5">
        <v>14487000</v>
      </c>
      <c r="H495" s="5">
        <f t="shared" si="29"/>
        <v>106.86284401098594</v>
      </c>
      <c r="I495" s="5">
        <v>0</v>
      </c>
      <c r="J495" s="5">
        <f t="shared" si="30"/>
        <v>0</v>
      </c>
      <c r="K495" s="5">
        <f t="shared" si="31"/>
        <v>1564596000</v>
      </c>
    </row>
    <row r="496" spans="1:11" x14ac:dyDescent="0.25">
      <c r="A496" s="4">
        <v>42026</v>
      </c>
      <c r="B496" s="5" t="s">
        <v>55</v>
      </c>
      <c r="C496" s="5" t="s">
        <v>56</v>
      </c>
      <c r="D496" s="5">
        <v>35.17</v>
      </c>
      <c r="E496" s="5">
        <v>1405</v>
      </c>
      <c r="F496" s="5">
        <v>49850</v>
      </c>
      <c r="G496" s="5">
        <v>25382000</v>
      </c>
      <c r="H496" s="5">
        <f t="shared" si="29"/>
        <v>35.480427046263344</v>
      </c>
      <c r="I496" s="5">
        <v>0</v>
      </c>
      <c r="J496" s="5">
        <f t="shared" si="30"/>
        <v>1</v>
      </c>
      <c r="K496" s="5">
        <f t="shared" si="31"/>
        <v>892684940</v>
      </c>
    </row>
    <row r="497" spans="1:11" x14ac:dyDescent="0.25">
      <c r="A497" s="4">
        <v>42026</v>
      </c>
      <c r="B497" s="5" t="s">
        <v>57</v>
      </c>
      <c r="C497" s="5" t="s">
        <v>58</v>
      </c>
      <c r="D497" s="5">
        <v>12.3</v>
      </c>
      <c r="E497" s="5">
        <v>45</v>
      </c>
      <c r="F497" s="5">
        <v>550</v>
      </c>
      <c r="G497" s="5">
        <v>5540000</v>
      </c>
      <c r="H497" s="5">
        <f t="shared" si="29"/>
        <v>12.222222222222221</v>
      </c>
      <c r="I497" s="5">
        <v>0</v>
      </c>
      <c r="J497" s="5">
        <f t="shared" si="30"/>
        <v>1</v>
      </c>
      <c r="K497" s="5">
        <f t="shared" si="31"/>
        <v>68142000</v>
      </c>
    </row>
    <row r="498" spans="1:11" x14ac:dyDescent="0.25">
      <c r="A498" s="4">
        <v>42026</v>
      </c>
      <c r="B498" s="5" t="s">
        <v>59</v>
      </c>
      <c r="C498" s="5" t="s">
        <v>60</v>
      </c>
      <c r="D498" s="5">
        <v>4.8</v>
      </c>
      <c r="E498" s="5">
        <v>49208</v>
      </c>
      <c r="F498" s="5">
        <v>238770</v>
      </c>
      <c r="G498" s="5">
        <v>22063000</v>
      </c>
      <c r="H498" s="5">
        <f t="shared" si="29"/>
        <v>4.8522597951552591</v>
      </c>
      <c r="I498" s="5">
        <v>0</v>
      </c>
      <c r="J498" s="5">
        <f t="shared" si="30"/>
        <v>1</v>
      </c>
      <c r="K498" s="5">
        <f t="shared" si="31"/>
        <v>105902400</v>
      </c>
    </row>
    <row r="499" spans="1:11" x14ac:dyDescent="0.25">
      <c r="A499" s="4">
        <v>42026</v>
      </c>
      <c r="B499" s="5" t="s">
        <v>61</v>
      </c>
      <c r="C499" s="5" t="s">
        <v>62</v>
      </c>
      <c r="D499" s="5">
        <v>1.47</v>
      </c>
      <c r="E499" s="5">
        <v>2996</v>
      </c>
      <c r="F499" s="5">
        <v>4220</v>
      </c>
      <c r="G499" s="5">
        <v>2520000</v>
      </c>
      <c r="H499" s="5">
        <f t="shared" si="29"/>
        <v>1.4085447263017357</v>
      </c>
      <c r="I499" s="5">
        <v>0</v>
      </c>
      <c r="J499" s="5">
        <f t="shared" si="30"/>
        <v>1</v>
      </c>
      <c r="K499" s="5">
        <f t="shared" si="31"/>
        <v>3704400</v>
      </c>
    </row>
    <row r="500" spans="1:11" x14ac:dyDescent="0.25">
      <c r="A500" s="4">
        <v>42026</v>
      </c>
      <c r="B500" s="5" t="s">
        <v>63</v>
      </c>
      <c r="C500" s="5" t="s">
        <v>64</v>
      </c>
      <c r="D500" s="5">
        <v>14.89</v>
      </c>
      <c r="E500" s="5">
        <v>588</v>
      </c>
      <c r="F500" s="5">
        <v>8750</v>
      </c>
      <c r="G500" s="5">
        <v>3286000</v>
      </c>
      <c r="H500" s="5">
        <f t="shared" si="29"/>
        <v>14.880952380952381</v>
      </c>
      <c r="I500" s="5">
        <v>0</v>
      </c>
      <c r="J500" s="5">
        <f t="shared" si="30"/>
        <v>1</v>
      </c>
      <c r="K500" s="5">
        <f t="shared" si="31"/>
        <v>48928540</v>
      </c>
    </row>
    <row r="501" spans="1:11" x14ac:dyDescent="0.25">
      <c r="A501" s="4">
        <v>42026</v>
      </c>
      <c r="B501" s="5" t="s">
        <v>65</v>
      </c>
      <c r="C501" s="5" t="s">
        <v>66</v>
      </c>
      <c r="D501" s="5">
        <v>1.95</v>
      </c>
      <c r="E501" s="5">
        <v>750865</v>
      </c>
      <c r="F501" s="5">
        <v>1490750</v>
      </c>
      <c r="G501" s="5">
        <v>32823000</v>
      </c>
      <c r="H501" s="5">
        <f t="shared" si="29"/>
        <v>1.9853768653486312</v>
      </c>
      <c r="I501" s="5">
        <v>0</v>
      </c>
      <c r="J501" s="5">
        <f t="shared" si="30"/>
        <v>0</v>
      </c>
      <c r="K501" s="5">
        <f t="shared" si="31"/>
        <v>64004850</v>
      </c>
    </row>
    <row r="502" spans="1:11" x14ac:dyDescent="0.25">
      <c r="A502" s="4">
        <v>42026</v>
      </c>
      <c r="B502" s="5" t="s">
        <v>67</v>
      </c>
      <c r="C502" s="5" t="s">
        <v>68</v>
      </c>
      <c r="D502" s="5">
        <v>13.2</v>
      </c>
      <c r="E502" s="5">
        <v>282</v>
      </c>
      <c r="F502" s="5">
        <v>3710</v>
      </c>
      <c r="G502" s="5">
        <v>17889000</v>
      </c>
      <c r="H502" s="5">
        <f t="shared" si="29"/>
        <v>13.156028368794326</v>
      </c>
      <c r="I502" s="5">
        <v>0</v>
      </c>
      <c r="J502" s="5">
        <f t="shared" si="30"/>
        <v>1</v>
      </c>
      <c r="K502" s="5">
        <f t="shared" si="31"/>
        <v>236134800</v>
      </c>
    </row>
    <row r="503" spans="1:11" x14ac:dyDescent="0.25">
      <c r="A503" s="4">
        <v>42026</v>
      </c>
      <c r="B503" s="5" t="s">
        <v>69</v>
      </c>
      <c r="C503" s="5" t="s">
        <v>70</v>
      </c>
      <c r="D503" s="5">
        <v>54</v>
      </c>
      <c r="E503" s="5">
        <v>85264</v>
      </c>
      <c r="F503" s="5">
        <v>4567480</v>
      </c>
      <c r="G503" s="5">
        <v>74917000</v>
      </c>
      <c r="H503" s="5">
        <f t="shared" si="29"/>
        <v>53.56868080315256</v>
      </c>
      <c r="I503" s="5">
        <v>0</v>
      </c>
      <c r="J503" s="5">
        <f t="shared" si="30"/>
        <v>1</v>
      </c>
      <c r="K503" s="5">
        <f t="shared" si="31"/>
        <v>4045518000</v>
      </c>
    </row>
    <row r="504" spans="1:11" x14ac:dyDescent="0.25">
      <c r="A504" s="4">
        <v>42026</v>
      </c>
      <c r="B504" s="5" t="s">
        <v>71</v>
      </c>
      <c r="C504" s="5" t="s">
        <v>72</v>
      </c>
      <c r="D504" s="5">
        <v>8.3000000000000007</v>
      </c>
      <c r="E504" s="5">
        <v>100</v>
      </c>
      <c r="F504" s="5">
        <v>830</v>
      </c>
      <c r="G504" s="5">
        <v>16750000</v>
      </c>
      <c r="H504" s="5">
        <f t="shared" si="29"/>
        <v>8.3000000000000007</v>
      </c>
      <c r="I504" s="5">
        <v>0</v>
      </c>
      <c r="J504" s="5">
        <f t="shared" si="30"/>
        <v>1</v>
      </c>
      <c r="K504" s="5">
        <f t="shared" si="31"/>
        <v>139025000</v>
      </c>
    </row>
    <row r="505" spans="1:11" x14ac:dyDescent="0.25">
      <c r="A505" s="4">
        <v>42026</v>
      </c>
      <c r="B505" s="5" t="s">
        <v>73</v>
      </c>
      <c r="C505" s="5" t="s">
        <v>74</v>
      </c>
      <c r="D505" s="5">
        <v>16.02</v>
      </c>
      <c r="E505" s="5">
        <v>3</v>
      </c>
      <c r="F505" s="5">
        <v>50</v>
      </c>
      <c r="G505" s="5">
        <v>0</v>
      </c>
      <c r="H505" s="5">
        <f t="shared" si="29"/>
        <v>16.666666666666668</v>
      </c>
      <c r="I505" s="5">
        <v>0</v>
      </c>
      <c r="J505" s="5">
        <f t="shared" si="30"/>
        <v>0</v>
      </c>
      <c r="K505" s="5">
        <f t="shared" si="31"/>
        <v>0</v>
      </c>
    </row>
    <row r="506" spans="1:11" x14ac:dyDescent="0.25">
      <c r="A506" s="4">
        <v>42026</v>
      </c>
      <c r="B506" s="5" t="s">
        <v>75</v>
      </c>
      <c r="C506" s="5" t="s">
        <v>76</v>
      </c>
      <c r="D506" s="5">
        <v>26.5</v>
      </c>
      <c r="E506" s="5">
        <v>11520</v>
      </c>
      <c r="F506" s="5">
        <v>305320</v>
      </c>
      <c r="G506" s="5">
        <v>9253000</v>
      </c>
      <c r="H506" s="5">
        <f t="shared" si="29"/>
        <v>26.503472222222221</v>
      </c>
      <c r="I506" s="5">
        <v>0</v>
      </c>
      <c r="J506" s="5">
        <f t="shared" si="30"/>
        <v>0</v>
      </c>
      <c r="K506" s="5">
        <f t="shared" si="31"/>
        <v>245204500</v>
      </c>
    </row>
    <row r="507" spans="1:11" x14ac:dyDescent="0.25">
      <c r="A507" s="4">
        <v>42026</v>
      </c>
      <c r="B507" s="5" t="s">
        <v>77</v>
      </c>
      <c r="C507" s="5" t="s">
        <v>78</v>
      </c>
      <c r="D507" s="5">
        <v>2.5</v>
      </c>
      <c r="E507" s="5">
        <v>3370</v>
      </c>
      <c r="F507" s="5">
        <v>8410</v>
      </c>
      <c r="G507" s="5">
        <v>24386000</v>
      </c>
      <c r="H507" s="5">
        <f t="shared" si="29"/>
        <v>2.4955489614243325</v>
      </c>
      <c r="I507" s="5">
        <v>0</v>
      </c>
      <c r="J507" s="5">
        <f t="shared" si="30"/>
        <v>1</v>
      </c>
      <c r="K507" s="5">
        <f t="shared" si="31"/>
        <v>60965000</v>
      </c>
    </row>
    <row r="508" spans="1:11" x14ac:dyDescent="0.25">
      <c r="A508" s="4">
        <v>42026</v>
      </c>
      <c r="B508" s="5" t="s">
        <v>79</v>
      </c>
      <c r="C508" s="5" t="s">
        <v>80</v>
      </c>
      <c r="D508" s="5">
        <v>6.87</v>
      </c>
      <c r="E508" s="5">
        <v>4231</v>
      </c>
      <c r="F508" s="5">
        <v>28930</v>
      </c>
      <c r="G508" s="5">
        <v>2464000</v>
      </c>
      <c r="H508" s="5">
        <f t="shared" si="29"/>
        <v>6.837627038525171</v>
      </c>
      <c r="I508" s="5">
        <v>0</v>
      </c>
      <c r="J508" s="5">
        <f t="shared" si="30"/>
        <v>1</v>
      </c>
      <c r="K508" s="5">
        <f t="shared" si="31"/>
        <v>16927680</v>
      </c>
    </row>
    <row r="509" spans="1:11" x14ac:dyDescent="0.25">
      <c r="A509" s="4">
        <v>42026</v>
      </c>
      <c r="B509" s="5" t="s">
        <v>81</v>
      </c>
      <c r="C509" s="5" t="s">
        <v>82</v>
      </c>
      <c r="D509" s="5">
        <v>0.99</v>
      </c>
      <c r="E509" s="5">
        <v>5919</v>
      </c>
      <c r="F509" s="5">
        <v>5790</v>
      </c>
      <c r="G509" s="5">
        <v>11698000</v>
      </c>
      <c r="H509" s="5">
        <f t="shared" si="29"/>
        <v>0.97820577800304109</v>
      </c>
      <c r="I509" s="5">
        <v>0</v>
      </c>
      <c r="J509" s="5">
        <f t="shared" si="30"/>
        <v>1</v>
      </c>
      <c r="K509" s="5">
        <f t="shared" si="31"/>
        <v>11581020</v>
      </c>
    </row>
    <row r="510" spans="1:11" x14ac:dyDescent="0.25">
      <c r="A510" s="4">
        <v>42026</v>
      </c>
      <c r="B510" s="5" t="s">
        <v>83</v>
      </c>
      <c r="C510" s="5" t="s">
        <v>84</v>
      </c>
      <c r="D510" s="5">
        <v>1.05</v>
      </c>
      <c r="E510" s="5">
        <v>5</v>
      </c>
      <c r="F510" s="5">
        <v>10</v>
      </c>
      <c r="G510" s="5">
        <v>0</v>
      </c>
      <c r="H510" s="5">
        <f t="shared" si="29"/>
        <v>2</v>
      </c>
      <c r="I510" s="5">
        <v>0</v>
      </c>
      <c r="J510" s="5">
        <f t="shared" si="30"/>
        <v>0</v>
      </c>
      <c r="K510" s="5">
        <f t="shared" si="31"/>
        <v>0</v>
      </c>
    </row>
    <row r="511" spans="1:11" x14ac:dyDescent="0.25">
      <c r="A511" s="4">
        <v>42026</v>
      </c>
      <c r="B511" s="5" t="s">
        <v>85</v>
      </c>
      <c r="C511" s="5" t="s">
        <v>86</v>
      </c>
      <c r="D511" s="5">
        <v>11.19</v>
      </c>
      <c r="E511" s="5">
        <v>2021</v>
      </c>
      <c r="F511" s="5">
        <v>22080</v>
      </c>
      <c r="G511" s="5">
        <v>24981000</v>
      </c>
      <c r="H511" s="5">
        <f t="shared" si="29"/>
        <v>10.925284512617516</v>
      </c>
      <c r="I511" s="5">
        <v>0</v>
      </c>
      <c r="J511" s="5">
        <f t="shared" si="30"/>
        <v>1</v>
      </c>
      <c r="K511" s="5">
        <f t="shared" si="31"/>
        <v>279537390</v>
      </c>
    </row>
    <row r="512" spans="1:11" x14ac:dyDescent="0.25">
      <c r="A512" s="4">
        <v>42026</v>
      </c>
      <c r="B512" s="5" t="s">
        <v>87</v>
      </c>
      <c r="C512" s="5" t="s">
        <v>88</v>
      </c>
      <c r="D512" s="5">
        <v>3.23</v>
      </c>
      <c r="E512" s="5">
        <v>35000</v>
      </c>
      <c r="F512" s="5">
        <v>110330</v>
      </c>
      <c r="G512" s="5">
        <v>39722000</v>
      </c>
      <c r="H512" s="5">
        <f t="shared" si="29"/>
        <v>3.1522857142857141</v>
      </c>
      <c r="I512" s="5">
        <v>0</v>
      </c>
      <c r="J512" s="5">
        <f t="shared" si="30"/>
        <v>1</v>
      </c>
      <c r="K512" s="5">
        <f t="shared" si="31"/>
        <v>128302060</v>
      </c>
    </row>
    <row r="513" spans="1:11" x14ac:dyDescent="0.25">
      <c r="A513" s="4">
        <v>42026</v>
      </c>
      <c r="B513" s="5" t="s">
        <v>89</v>
      </c>
      <c r="C513" s="5" t="s">
        <v>90</v>
      </c>
      <c r="D513" s="5">
        <v>4.33</v>
      </c>
      <c r="E513" s="5">
        <v>974</v>
      </c>
      <c r="F513" s="5">
        <v>4220</v>
      </c>
      <c r="G513" s="5">
        <v>3999000</v>
      </c>
      <c r="H513" s="5">
        <f t="shared" si="29"/>
        <v>4.3326488706365502</v>
      </c>
      <c r="I513" s="5">
        <v>0</v>
      </c>
      <c r="J513" s="5">
        <f t="shared" si="30"/>
        <v>1</v>
      </c>
      <c r="K513" s="5">
        <f t="shared" si="31"/>
        <v>17315670</v>
      </c>
    </row>
    <row r="514" spans="1:11" x14ac:dyDescent="0.25">
      <c r="A514" s="4">
        <v>42026</v>
      </c>
      <c r="B514" s="5" t="s">
        <v>91</v>
      </c>
      <c r="C514" s="5" t="s">
        <v>92</v>
      </c>
      <c r="D514" s="5">
        <v>7.24</v>
      </c>
      <c r="E514" s="5">
        <v>250008</v>
      </c>
      <c r="F514" s="5">
        <v>1775060</v>
      </c>
      <c r="G514" s="5">
        <v>15327000</v>
      </c>
      <c r="H514" s="5">
        <f t="shared" si="29"/>
        <v>7.100012799590413</v>
      </c>
      <c r="I514" s="5">
        <v>0</v>
      </c>
      <c r="J514" s="5">
        <f t="shared" si="30"/>
        <v>0</v>
      </c>
      <c r="K514" s="5">
        <f t="shared" si="31"/>
        <v>110967480</v>
      </c>
    </row>
    <row r="515" spans="1:11" x14ac:dyDescent="0.25">
      <c r="A515" s="4">
        <v>42026</v>
      </c>
      <c r="B515" s="5" t="s">
        <v>93</v>
      </c>
      <c r="C515" s="5" t="s">
        <v>94</v>
      </c>
      <c r="D515" s="5">
        <v>20.7</v>
      </c>
      <c r="E515" s="5">
        <v>0</v>
      </c>
      <c r="F515" s="5">
        <v>0</v>
      </c>
      <c r="G515" s="5">
        <v>2322000</v>
      </c>
      <c r="H515" s="5">
        <f t="shared" ref="H515:H578" si="33">IF(E515=0,D515,F515/E515)</f>
        <v>20.7</v>
      </c>
      <c r="I515" s="5">
        <v>0</v>
      </c>
      <c r="J515" s="5">
        <f t="shared" ref="J515:J578" si="34">IF(LEFT(C515,2)="PL",1,0)</f>
        <v>0</v>
      </c>
      <c r="K515" s="5">
        <f t="shared" ref="K515:K578" si="35">G515*D515</f>
        <v>48065400</v>
      </c>
    </row>
    <row r="516" spans="1:11" x14ac:dyDescent="0.25">
      <c r="A516" s="4">
        <v>42026</v>
      </c>
      <c r="B516" s="5" t="s">
        <v>95</v>
      </c>
      <c r="C516" s="5" t="s">
        <v>96</v>
      </c>
      <c r="D516" s="5">
        <v>3</v>
      </c>
      <c r="E516" s="5">
        <v>701</v>
      </c>
      <c r="F516" s="5">
        <v>1970</v>
      </c>
      <c r="G516" s="5">
        <v>0</v>
      </c>
      <c r="H516" s="5">
        <f t="shared" si="33"/>
        <v>2.810271041369472</v>
      </c>
      <c r="I516" s="5">
        <v>0</v>
      </c>
      <c r="J516" s="5">
        <f t="shared" si="34"/>
        <v>1</v>
      </c>
      <c r="K516" s="5">
        <f t="shared" si="35"/>
        <v>0</v>
      </c>
    </row>
    <row r="517" spans="1:11" x14ac:dyDescent="0.25">
      <c r="A517" s="4">
        <v>42026</v>
      </c>
      <c r="B517" s="5" t="s">
        <v>97</v>
      </c>
      <c r="C517" s="5" t="s">
        <v>98</v>
      </c>
      <c r="D517" s="5">
        <v>2.5499999999999998</v>
      </c>
      <c r="E517" s="5">
        <v>2</v>
      </c>
      <c r="F517" s="5">
        <v>10</v>
      </c>
      <c r="G517" s="5">
        <v>0</v>
      </c>
      <c r="H517" s="5">
        <f t="shared" si="33"/>
        <v>5</v>
      </c>
      <c r="I517" s="5">
        <v>0</v>
      </c>
      <c r="J517" s="5">
        <f t="shared" si="34"/>
        <v>1</v>
      </c>
      <c r="K517" s="5">
        <f t="shared" si="35"/>
        <v>0</v>
      </c>
    </row>
    <row r="518" spans="1:11" x14ac:dyDescent="0.25">
      <c r="A518" s="4">
        <v>42026</v>
      </c>
      <c r="B518" s="5" t="s">
        <v>99</v>
      </c>
      <c r="C518" s="5" t="s">
        <v>100</v>
      </c>
      <c r="D518" s="5">
        <v>2.77</v>
      </c>
      <c r="E518" s="5">
        <v>0</v>
      </c>
      <c r="F518" s="5">
        <v>0</v>
      </c>
      <c r="G518" s="5">
        <v>0</v>
      </c>
      <c r="H518" s="5">
        <f t="shared" si="33"/>
        <v>2.77</v>
      </c>
      <c r="I518" s="5">
        <v>0</v>
      </c>
      <c r="J518" s="5">
        <f t="shared" si="34"/>
        <v>1</v>
      </c>
      <c r="K518" s="5">
        <f t="shared" si="35"/>
        <v>0</v>
      </c>
    </row>
    <row r="519" spans="1:11" x14ac:dyDescent="0.25">
      <c r="A519" s="4">
        <v>42026</v>
      </c>
      <c r="B519" s="5" t="s">
        <v>101</v>
      </c>
      <c r="C519" s="5" t="s">
        <v>102</v>
      </c>
      <c r="D519" s="5">
        <v>7.19</v>
      </c>
      <c r="E519" s="5">
        <v>1</v>
      </c>
      <c r="F519" s="5">
        <v>10</v>
      </c>
      <c r="G519" s="5">
        <v>2174000</v>
      </c>
      <c r="H519" s="5">
        <f t="shared" si="33"/>
        <v>10</v>
      </c>
      <c r="I519" s="5">
        <v>0</v>
      </c>
      <c r="J519" s="5">
        <f t="shared" si="34"/>
        <v>1</v>
      </c>
      <c r="K519" s="5">
        <f t="shared" si="35"/>
        <v>15631060</v>
      </c>
    </row>
    <row r="520" spans="1:11" x14ac:dyDescent="0.25">
      <c r="A520" s="4">
        <v>42026</v>
      </c>
      <c r="B520" s="5" t="s">
        <v>103</v>
      </c>
      <c r="C520" s="5" t="s">
        <v>104</v>
      </c>
      <c r="D520" s="5">
        <v>43</v>
      </c>
      <c r="E520" s="5">
        <v>17210</v>
      </c>
      <c r="F520" s="5">
        <v>744390</v>
      </c>
      <c r="G520" s="5">
        <v>7788000</v>
      </c>
      <c r="H520" s="5">
        <f t="shared" si="33"/>
        <v>43.253341080766994</v>
      </c>
      <c r="I520" s="5">
        <v>0</v>
      </c>
      <c r="J520" s="5">
        <f t="shared" si="34"/>
        <v>1</v>
      </c>
      <c r="K520" s="5">
        <f t="shared" si="35"/>
        <v>334884000</v>
      </c>
    </row>
    <row r="521" spans="1:11" x14ac:dyDescent="0.25">
      <c r="A521" s="4">
        <v>42026</v>
      </c>
      <c r="B521" s="5" t="s">
        <v>105</v>
      </c>
      <c r="C521" s="5" t="s">
        <v>106</v>
      </c>
      <c r="D521" s="5">
        <v>1.1399999999999999</v>
      </c>
      <c r="E521" s="5">
        <v>14109</v>
      </c>
      <c r="F521" s="5">
        <v>15850</v>
      </c>
      <c r="G521" s="5">
        <v>96494000</v>
      </c>
      <c r="H521" s="5">
        <f t="shared" si="33"/>
        <v>1.1233964136366859</v>
      </c>
      <c r="I521" s="5">
        <v>0</v>
      </c>
      <c r="J521" s="5">
        <f t="shared" si="34"/>
        <v>1</v>
      </c>
      <c r="K521" s="5">
        <f t="shared" si="35"/>
        <v>110003159.99999999</v>
      </c>
    </row>
    <row r="522" spans="1:11" x14ac:dyDescent="0.25">
      <c r="A522" s="4">
        <v>42026</v>
      </c>
      <c r="B522" s="5" t="s">
        <v>107</v>
      </c>
      <c r="C522" s="5" t="s">
        <v>108</v>
      </c>
      <c r="D522" s="5">
        <v>13</v>
      </c>
      <c r="E522" s="5">
        <v>49</v>
      </c>
      <c r="F522" s="5">
        <v>640</v>
      </c>
      <c r="G522" s="5">
        <v>0</v>
      </c>
      <c r="H522" s="5">
        <f t="shared" si="33"/>
        <v>13.061224489795919</v>
      </c>
      <c r="I522" s="5">
        <v>0</v>
      </c>
      <c r="J522" s="5">
        <f t="shared" si="34"/>
        <v>1</v>
      </c>
      <c r="K522" s="5">
        <f t="shared" si="35"/>
        <v>0</v>
      </c>
    </row>
    <row r="523" spans="1:11" x14ac:dyDescent="0.25">
      <c r="A523" s="4">
        <v>42026</v>
      </c>
      <c r="B523" s="5" t="s">
        <v>109</v>
      </c>
      <c r="C523" s="5" t="s">
        <v>110</v>
      </c>
      <c r="D523" s="5">
        <v>306.05</v>
      </c>
      <c r="E523" s="5">
        <v>82</v>
      </c>
      <c r="F523" s="5">
        <v>25440</v>
      </c>
      <c r="G523" s="5">
        <v>1075000</v>
      </c>
      <c r="H523" s="5">
        <f t="shared" si="33"/>
        <v>310.2439024390244</v>
      </c>
      <c r="I523" s="5">
        <v>0</v>
      </c>
      <c r="J523" s="5">
        <f t="shared" si="34"/>
        <v>1</v>
      </c>
      <c r="K523" s="5">
        <f t="shared" si="35"/>
        <v>329003750</v>
      </c>
    </row>
    <row r="524" spans="1:11" x14ac:dyDescent="0.25">
      <c r="A524" s="4">
        <v>42026</v>
      </c>
      <c r="B524" s="5" t="s">
        <v>111</v>
      </c>
      <c r="C524" s="5" t="s">
        <v>112</v>
      </c>
      <c r="D524" s="5">
        <v>3.77</v>
      </c>
      <c r="E524" s="5">
        <v>1302</v>
      </c>
      <c r="F524" s="5">
        <v>4930</v>
      </c>
      <c r="G524" s="5">
        <v>0</v>
      </c>
      <c r="H524" s="5">
        <f t="shared" si="33"/>
        <v>3.7864823348694316</v>
      </c>
      <c r="I524" s="5">
        <v>0</v>
      </c>
      <c r="J524" s="5">
        <f t="shared" si="34"/>
        <v>1</v>
      </c>
      <c r="K524" s="5">
        <f t="shared" si="35"/>
        <v>0</v>
      </c>
    </row>
    <row r="525" spans="1:11" x14ac:dyDescent="0.25">
      <c r="A525" s="4">
        <v>42026</v>
      </c>
      <c r="B525" s="5" t="s">
        <v>113</v>
      </c>
      <c r="C525" s="5" t="s">
        <v>114</v>
      </c>
      <c r="D525" s="5">
        <v>27.9</v>
      </c>
      <c r="E525" s="5">
        <v>0</v>
      </c>
      <c r="F525" s="5">
        <v>0</v>
      </c>
      <c r="G525" s="5">
        <v>0</v>
      </c>
      <c r="H525" s="5">
        <f t="shared" si="33"/>
        <v>27.9</v>
      </c>
      <c r="I525" s="5">
        <v>0</v>
      </c>
      <c r="J525" s="5">
        <f t="shared" si="34"/>
        <v>1</v>
      </c>
      <c r="K525" s="5">
        <f t="shared" si="35"/>
        <v>0</v>
      </c>
    </row>
    <row r="526" spans="1:11" x14ac:dyDescent="0.25">
      <c r="A526" s="4">
        <v>42026</v>
      </c>
      <c r="B526" s="5" t="s">
        <v>115</v>
      </c>
      <c r="C526" s="5" t="s">
        <v>116</v>
      </c>
      <c r="D526" s="5">
        <v>11.02</v>
      </c>
      <c r="E526" s="5">
        <v>1002</v>
      </c>
      <c r="F526" s="5">
        <v>11030</v>
      </c>
      <c r="G526" s="5">
        <v>911000</v>
      </c>
      <c r="H526" s="5">
        <f t="shared" si="33"/>
        <v>11.007984031936127</v>
      </c>
      <c r="I526" s="5">
        <v>0</v>
      </c>
      <c r="J526" s="5">
        <f t="shared" si="34"/>
        <v>1</v>
      </c>
      <c r="K526" s="5">
        <f t="shared" si="35"/>
        <v>10039220</v>
      </c>
    </row>
    <row r="527" spans="1:11" x14ac:dyDescent="0.25">
      <c r="A527" s="4">
        <v>42026</v>
      </c>
      <c r="B527" s="5" t="s">
        <v>117</v>
      </c>
      <c r="C527" s="5" t="s">
        <v>118</v>
      </c>
      <c r="D527" s="5">
        <v>79.95</v>
      </c>
      <c r="E527" s="5">
        <v>0</v>
      </c>
      <c r="F527" s="5">
        <v>0</v>
      </c>
      <c r="G527" s="5">
        <v>0</v>
      </c>
      <c r="H527" s="5">
        <f t="shared" si="33"/>
        <v>79.95</v>
      </c>
      <c r="I527" s="5">
        <v>0</v>
      </c>
      <c r="J527" s="5">
        <f t="shared" si="34"/>
        <v>1</v>
      </c>
      <c r="K527" s="5">
        <f t="shared" si="35"/>
        <v>0</v>
      </c>
    </row>
    <row r="528" spans="1:11" x14ac:dyDescent="0.25">
      <c r="A528" s="4">
        <v>42026</v>
      </c>
      <c r="B528" s="5" t="s">
        <v>119</v>
      </c>
      <c r="C528" s="5" t="s">
        <v>120</v>
      </c>
      <c r="D528" s="5">
        <v>4</v>
      </c>
      <c r="E528" s="5">
        <v>97499</v>
      </c>
      <c r="F528" s="5">
        <v>388340</v>
      </c>
      <c r="G528" s="5">
        <v>67191000</v>
      </c>
      <c r="H528" s="5">
        <f t="shared" si="33"/>
        <v>3.9830152104124146</v>
      </c>
      <c r="I528" s="5">
        <v>0</v>
      </c>
      <c r="J528" s="5">
        <f t="shared" si="34"/>
        <v>1</v>
      </c>
      <c r="K528" s="5">
        <f t="shared" si="35"/>
        <v>268764000</v>
      </c>
    </row>
    <row r="529" spans="1:11" x14ac:dyDescent="0.25">
      <c r="A529" s="4">
        <v>42026</v>
      </c>
      <c r="B529" s="5" t="s">
        <v>121</v>
      </c>
      <c r="C529" s="5" t="s">
        <v>122</v>
      </c>
      <c r="D529" s="5">
        <v>3.49</v>
      </c>
      <c r="E529" s="5">
        <v>46908</v>
      </c>
      <c r="F529" s="5">
        <v>163710</v>
      </c>
      <c r="G529" s="5">
        <v>1797000</v>
      </c>
      <c r="H529" s="5">
        <f t="shared" si="33"/>
        <v>3.4900230237912511</v>
      </c>
      <c r="I529" s="5">
        <v>0</v>
      </c>
      <c r="J529" s="5">
        <f t="shared" si="34"/>
        <v>1</v>
      </c>
      <c r="K529" s="5">
        <f t="shared" si="35"/>
        <v>6271530</v>
      </c>
    </row>
    <row r="530" spans="1:11" x14ac:dyDescent="0.25">
      <c r="A530" s="4">
        <v>42026</v>
      </c>
      <c r="B530" s="5" t="s">
        <v>123</v>
      </c>
      <c r="C530" s="5" t="s">
        <v>124</v>
      </c>
      <c r="D530" s="5">
        <v>1.24</v>
      </c>
      <c r="E530" s="5">
        <v>13102</v>
      </c>
      <c r="F530" s="5">
        <v>15720</v>
      </c>
      <c r="G530" s="5">
        <v>57095000</v>
      </c>
      <c r="H530" s="5">
        <f t="shared" si="33"/>
        <v>1.1998168218592582</v>
      </c>
      <c r="I530" s="5">
        <v>0</v>
      </c>
      <c r="J530" s="5">
        <f t="shared" si="34"/>
        <v>1</v>
      </c>
      <c r="K530" s="5">
        <f t="shared" si="35"/>
        <v>70797800</v>
      </c>
    </row>
    <row r="531" spans="1:11" x14ac:dyDescent="0.25">
      <c r="A531" s="4">
        <v>42026</v>
      </c>
      <c r="B531" s="5" t="s">
        <v>125</v>
      </c>
      <c r="C531" s="5" t="s">
        <v>126</v>
      </c>
      <c r="D531" s="5">
        <v>2.65</v>
      </c>
      <c r="E531" s="5">
        <v>345</v>
      </c>
      <c r="F531" s="5">
        <v>920</v>
      </c>
      <c r="G531" s="5">
        <v>2181000</v>
      </c>
      <c r="H531" s="5">
        <f t="shared" si="33"/>
        <v>2.6666666666666665</v>
      </c>
      <c r="I531" s="5">
        <v>0</v>
      </c>
      <c r="J531" s="5">
        <f t="shared" si="34"/>
        <v>0</v>
      </c>
      <c r="K531" s="5">
        <f t="shared" si="35"/>
        <v>5779650</v>
      </c>
    </row>
    <row r="532" spans="1:11" x14ac:dyDescent="0.25">
      <c r="A532" s="4">
        <v>42026</v>
      </c>
      <c r="B532" s="5" t="s">
        <v>127</v>
      </c>
      <c r="C532" s="5" t="s">
        <v>128</v>
      </c>
      <c r="D532" s="5">
        <v>61.5</v>
      </c>
      <c r="E532" s="5">
        <v>3375</v>
      </c>
      <c r="F532" s="5">
        <v>207140</v>
      </c>
      <c r="G532" s="5">
        <v>4735000</v>
      </c>
      <c r="H532" s="5">
        <f t="shared" si="33"/>
        <v>61.374814814814812</v>
      </c>
      <c r="I532" s="5">
        <v>0</v>
      </c>
      <c r="J532" s="5">
        <f t="shared" si="34"/>
        <v>1</v>
      </c>
      <c r="K532" s="5">
        <f t="shared" si="35"/>
        <v>291202500</v>
      </c>
    </row>
    <row r="533" spans="1:11" x14ac:dyDescent="0.25">
      <c r="A533" s="4">
        <v>42026</v>
      </c>
      <c r="B533" s="5" t="s">
        <v>129</v>
      </c>
      <c r="C533" s="5" t="s">
        <v>130</v>
      </c>
      <c r="D533" s="5">
        <v>98.7</v>
      </c>
      <c r="E533" s="5">
        <v>48309</v>
      </c>
      <c r="F533" s="5">
        <v>4768460</v>
      </c>
      <c r="G533" s="5">
        <v>34013000</v>
      </c>
      <c r="H533" s="5">
        <f t="shared" si="33"/>
        <v>98.707487217702706</v>
      </c>
      <c r="I533" s="5">
        <v>0</v>
      </c>
      <c r="J533" s="5">
        <f t="shared" si="34"/>
        <v>1</v>
      </c>
      <c r="K533" s="5">
        <f t="shared" si="35"/>
        <v>3357083100</v>
      </c>
    </row>
    <row r="534" spans="1:11" x14ac:dyDescent="0.25">
      <c r="A534" s="4">
        <v>42026</v>
      </c>
      <c r="B534" s="5" t="s">
        <v>131</v>
      </c>
      <c r="C534" s="5" t="s">
        <v>132</v>
      </c>
      <c r="D534" s="5">
        <v>5.36</v>
      </c>
      <c r="E534" s="5">
        <v>679096</v>
      </c>
      <c r="F534" s="5">
        <v>3637800</v>
      </c>
      <c r="G534" s="5">
        <v>95414000</v>
      </c>
      <c r="H534" s="5">
        <f t="shared" si="33"/>
        <v>5.3568273116024834</v>
      </c>
      <c r="I534" s="5">
        <v>0</v>
      </c>
      <c r="J534" s="5">
        <f t="shared" si="34"/>
        <v>1</v>
      </c>
      <c r="K534" s="5">
        <f t="shared" si="35"/>
        <v>511419040.00000006</v>
      </c>
    </row>
    <row r="535" spans="1:11" x14ac:dyDescent="0.25">
      <c r="A535" s="4">
        <v>42026</v>
      </c>
      <c r="B535" s="5" t="s">
        <v>133</v>
      </c>
      <c r="C535" s="5" t="s">
        <v>134</v>
      </c>
      <c r="D535" s="5">
        <v>35.6</v>
      </c>
      <c r="E535" s="5">
        <v>3197</v>
      </c>
      <c r="F535" s="5">
        <v>114510</v>
      </c>
      <c r="G535" s="5">
        <v>9289000</v>
      </c>
      <c r="H535" s="5">
        <f t="shared" si="33"/>
        <v>35.817954332186424</v>
      </c>
      <c r="I535" s="5">
        <v>0</v>
      </c>
      <c r="J535" s="5">
        <f t="shared" si="34"/>
        <v>1</v>
      </c>
      <c r="K535" s="5">
        <f t="shared" si="35"/>
        <v>330688400</v>
      </c>
    </row>
    <row r="536" spans="1:11" x14ac:dyDescent="0.25">
      <c r="A536" s="4">
        <v>42026</v>
      </c>
      <c r="B536" s="5" t="s">
        <v>135</v>
      </c>
      <c r="C536" s="5" t="s">
        <v>136</v>
      </c>
      <c r="D536" s="5">
        <v>1.52</v>
      </c>
      <c r="E536" s="5">
        <v>0</v>
      </c>
      <c r="F536" s="5">
        <v>0</v>
      </c>
      <c r="G536" s="5">
        <v>5226000</v>
      </c>
      <c r="H536" s="5">
        <f t="shared" si="33"/>
        <v>1.52</v>
      </c>
      <c r="I536" s="5">
        <v>0</v>
      </c>
      <c r="J536" s="5">
        <f t="shared" si="34"/>
        <v>1</v>
      </c>
      <c r="K536" s="5">
        <f t="shared" si="35"/>
        <v>7943520</v>
      </c>
    </row>
    <row r="537" spans="1:11" x14ac:dyDescent="0.25">
      <c r="A537" s="4">
        <v>42026</v>
      </c>
      <c r="B537" s="5" t="s">
        <v>137</v>
      </c>
      <c r="C537" s="5" t="s">
        <v>138</v>
      </c>
      <c r="D537" s="5">
        <v>15.9</v>
      </c>
      <c r="E537" s="5">
        <v>99846</v>
      </c>
      <c r="F537" s="5">
        <v>1596910</v>
      </c>
      <c r="G537" s="5">
        <v>978000</v>
      </c>
      <c r="H537" s="5">
        <f t="shared" si="33"/>
        <v>15.993730344730885</v>
      </c>
      <c r="I537" s="5">
        <v>0</v>
      </c>
      <c r="J537" s="5">
        <f t="shared" si="34"/>
        <v>1</v>
      </c>
      <c r="K537" s="5">
        <f t="shared" si="35"/>
        <v>15550200</v>
      </c>
    </row>
    <row r="538" spans="1:11" x14ac:dyDescent="0.25">
      <c r="A538" s="4">
        <v>42026</v>
      </c>
      <c r="B538" s="5" t="s">
        <v>139</v>
      </c>
      <c r="C538" s="5" t="s">
        <v>140</v>
      </c>
      <c r="D538" s="5">
        <v>27.7</v>
      </c>
      <c r="E538" s="5">
        <v>1056</v>
      </c>
      <c r="F538" s="5">
        <v>28100</v>
      </c>
      <c r="G538" s="5">
        <v>2468000</v>
      </c>
      <c r="H538" s="5">
        <f t="shared" si="33"/>
        <v>26.609848484848484</v>
      </c>
      <c r="I538" s="5">
        <v>0</v>
      </c>
      <c r="J538" s="5">
        <f t="shared" si="34"/>
        <v>1</v>
      </c>
      <c r="K538" s="5">
        <f t="shared" si="35"/>
        <v>68363600</v>
      </c>
    </row>
    <row r="539" spans="1:11" x14ac:dyDescent="0.25">
      <c r="A539" s="4">
        <v>42026</v>
      </c>
      <c r="B539" s="5" t="s">
        <v>141</v>
      </c>
      <c r="C539" s="5" t="s">
        <v>142</v>
      </c>
      <c r="D539" s="5">
        <v>150</v>
      </c>
      <c r="E539" s="5">
        <v>3992</v>
      </c>
      <c r="F539" s="5">
        <v>601540</v>
      </c>
      <c r="G539" s="5">
        <v>10451000</v>
      </c>
      <c r="H539" s="5">
        <f t="shared" si="33"/>
        <v>150.68637274549098</v>
      </c>
      <c r="I539" s="5">
        <v>0</v>
      </c>
      <c r="J539" s="5">
        <f t="shared" si="34"/>
        <v>1</v>
      </c>
      <c r="K539" s="5">
        <f t="shared" si="35"/>
        <v>1567650000</v>
      </c>
    </row>
    <row r="540" spans="1:11" x14ac:dyDescent="0.25">
      <c r="A540" s="4">
        <v>42026</v>
      </c>
      <c r="B540" s="5" t="s">
        <v>143</v>
      </c>
      <c r="C540" s="5" t="s">
        <v>144</v>
      </c>
      <c r="D540" s="5">
        <v>0.06</v>
      </c>
      <c r="E540" s="5">
        <v>16100</v>
      </c>
      <c r="F540" s="5">
        <v>970</v>
      </c>
      <c r="G540" s="5">
        <v>0</v>
      </c>
      <c r="H540" s="5">
        <f t="shared" si="33"/>
        <v>6.0248447204968941E-2</v>
      </c>
      <c r="I540" s="5">
        <v>0</v>
      </c>
      <c r="J540" s="5">
        <f t="shared" si="34"/>
        <v>1</v>
      </c>
      <c r="K540" s="5">
        <f t="shared" si="35"/>
        <v>0</v>
      </c>
    </row>
    <row r="541" spans="1:11" x14ac:dyDescent="0.25">
      <c r="A541" s="4">
        <v>42026</v>
      </c>
      <c r="B541" s="5" t="s">
        <v>145</v>
      </c>
      <c r="C541" s="5" t="s">
        <v>146</v>
      </c>
      <c r="D541" s="5">
        <v>1.33</v>
      </c>
      <c r="E541" s="5">
        <v>1747685</v>
      </c>
      <c r="F541" s="5">
        <v>2300860</v>
      </c>
      <c r="G541" s="5">
        <v>6078000</v>
      </c>
      <c r="H541" s="5">
        <f t="shared" si="33"/>
        <v>1.3165187090350949</v>
      </c>
      <c r="I541" s="5">
        <v>0</v>
      </c>
      <c r="J541" s="5">
        <f t="shared" si="34"/>
        <v>1</v>
      </c>
      <c r="K541" s="5">
        <f t="shared" si="35"/>
        <v>8083740</v>
      </c>
    </row>
    <row r="542" spans="1:11" x14ac:dyDescent="0.25">
      <c r="A542" s="4">
        <v>42026</v>
      </c>
      <c r="B542" s="5" t="s">
        <v>147</v>
      </c>
      <c r="C542" s="5" t="s">
        <v>148</v>
      </c>
      <c r="D542" s="5">
        <v>73.36</v>
      </c>
      <c r="E542" s="5">
        <v>0</v>
      </c>
      <c r="F542" s="5">
        <v>0</v>
      </c>
      <c r="G542" s="5">
        <v>6034000</v>
      </c>
      <c r="H542" s="5">
        <f t="shared" si="33"/>
        <v>73.36</v>
      </c>
      <c r="I542" s="5">
        <v>0</v>
      </c>
      <c r="J542" s="5">
        <f t="shared" si="34"/>
        <v>0</v>
      </c>
      <c r="K542" s="5">
        <f t="shared" si="35"/>
        <v>442654240</v>
      </c>
    </row>
    <row r="543" spans="1:11" x14ac:dyDescent="0.25">
      <c r="A543" s="4">
        <v>42026</v>
      </c>
      <c r="B543" s="5" t="s">
        <v>149</v>
      </c>
      <c r="C543" s="5" t="s">
        <v>150</v>
      </c>
      <c r="D543" s="5">
        <v>1.72</v>
      </c>
      <c r="E543" s="5">
        <v>485978</v>
      </c>
      <c r="F543" s="5">
        <v>845850</v>
      </c>
      <c r="G543" s="5">
        <v>50108000</v>
      </c>
      <c r="H543" s="5">
        <f t="shared" si="33"/>
        <v>1.7405108873241175</v>
      </c>
      <c r="I543" s="5">
        <v>0</v>
      </c>
      <c r="J543" s="5">
        <f t="shared" si="34"/>
        <v>1</v>
      </c>
      <c r="K543" s="5">
        <f t="shared" si="35"/>
        <v>86185760</v>
      </c>
    </row>
    <row r="544" spans="1:11" x14ac:dyDescent="0.25">
      <c r="A544" s="4">
        <v>42026</v>
      </c>
      <c r="B544" s="5" t="s">
        <v>151</v>
      </c>
      <c r="C544" s="5" t="s">
        <v>152</v>
      </c>
      <c r="D544" s="5">
        <v>332.4</v>
      </c>
      <c r="E544" s="5">
        <v>91224</v>
      </c>
      <c r="F544" s="5">
        <v>30594760</v>
      </c>
      <c r="G544" s="5">
        <v>28420000</v>
      </c>
      <c r="H544" s="5">
        <f t="shared" si="33"/>
        <v>335.38060159607119</v>
      </c>
      <c r="I544" s="5">
        <v>0</v>
      </c>
      <c r="J544" s="5">
        <f t="shared" si="34"/>
        <v>1</v>
      </c>
      <c r="K544" s="5">
        <f t="shared" si="35"/>
        <v>9446808000</v>
      </c>
    </row>
    <row r="545" spans="1:11" x14ac:dyDescent="0.25">
      <c r="A545" s="4">
        <v>42026</v>
      </c>
      <c r="B545" s="5" t="s">
        <v>153</v>
      </c>
      <c r="C545" s="5" t="s">
        <v>154</v>
      </c>
      <c r="D545" s="5">
        <v>1.06</v>
      </c>
      <c r="E545" s="5">
        <v>6</v>
      </c>
      <c r="F545" s="5">
        <v>10</v>
      </c>
      <c r="G545" s="5">
        <v>0</v>
      </c>
      <c r="H545" s="5">
        <f t="shared" si="33"/>
        <v>1.6666666666666667</v>
      </c>
      <c r="I545" s="5">
        <v>0</v>
      </c>
      <c r="J545" s="5">
        <f t="shared" si="34"/>
        <v>1</v>
      </c>
      <c r="K545" s="5">
        <f t="shared" si="35"/>
        <v>0</v>
      </c>
    </row>
    <row r="546" spans="1:11" x14ac:dyDescent="0.25">
      <c r="A546" s="4">
        <v>42026</v>
      </c>
      <c r="B546" s="5" t="s">
        <v>155</v>
      </c>
      <c r="C546" s="5" t="s">
        <v>156</v>
      </c>
      <c r="D546" s="5">
        <v>4</v>
      </c>
      <c r="E546" s="5">
        <v>400</v>
      </c>
      <c r="F546" s="5">
        <v>1630</v>
      </c>
      <c r="G546" s="5">
        <v>4262000</v>
      </c>
      <c r="H546" s="5">
        <f t="shared" si="33"/>
        <v>4.0750000000000002</v>
      </c>
      <c r="I546" s="5">
        <v>0</v>
      </c>
      <c r="J546" s="5">
        <f t="shared" si="34"/>
        <v>1</v>
      </c>
      <c r="K546" s="5">
        <f t="shared" si="35"/>
        <v>17048000</v>
      </c>
    </row>
    <row r="547" spans="1:11" x14ac:dyDescent="0.25">
      <c r="A547" s="4">
        <v>42026</v>
      </c>
      <c r="B547" s="5" t="s">
        <v>157</v>
      </c>
      <c r="C547" s="5" t="s">
        <v>158</v>
      </c>
      <c r="D547" s="5">
        <v>2.5</v>
      </c>
      <c r="E547" s="5">
        <v>17875</v>
      </c>
      <c r="F547" s="5">
        <v>44650</v>
      </c>
      <c r="G547" s="5">
        <v>14368000</v>
      </c>
      <c r="H547" s="5">
        <f t="shared" si="33"/>
        <v>2.4979020979020978</v>
      </c>
      <c r="I547" s="5">
        <v>0</v>
      </c>
      <c r="J547" s="5">
        <f t="shared" si="34"/>
        <v>1</v>
      </c>
      <c r="K547" s="5">
        <f t="shared" si="35"/>
        <v>35920000</v>
      </c>
    </row>
    <row r="548" spans="1:11" x14ac:dyDescent="0.25">
      <c r="A548" s="4">
        <v>42026</v>
      </c>
      <c r="B548" s="5" t="s">
        <v>159</v>
      </c>
      <c r="C548" s="5" t="s">
        <v>160</v>
      </c>
      <c r="D548" s="5">
        <v>0.43</v>
      </c>
      <c r="E548" s="5">
        <v>528</v>
      </c>
      <c r="F548" s="5">
        <v>230</v>
      </c>
      <c r="G548" s="5">
        <v>0</v>
      </c>
      <c r="H548" s="5">
        <f t="shared" si="33"/>
        <v>0.43560606060606061</v>
      </c>
      <c r="I548" s="5">
        <v>0</v>
      </c>
      <c r="J548" s="5">
        <f t="shared" si="34"/>
        <v>1</v>
      </c>
      <c r="K548" s="5">
        <f t="shared" si="35"/>
        <v>0</v>
      </c>
    </row>
    <row r="549" spans="1:11" x14ac:dyDescent="0.25">
      <c r="A549" s="4">
        <v>42026</v>
      </c>
      <c r="B549" s="5" t="s">
        <v>161</v>
      </c>
      <c r="C549" s="5" t="s">
        <v>162</v>
      </c>
      <c r="D549" s="5">
        <v>146.1</v>
      </c>
      <c r="E549" s="5">
        <v>20588</v>
      </c>
      <c r="F549" s="5">
        <v>3007910</v>
      </c>
      <c r="G549" s="5">
        <v>22030000</v>
      </c>
      <c r="H549" s="5">
        <f t="shared" si="33"/>
        <v>146.10015543034777</v>
      </c>
      <c r="I549" s="5">
        <v>0</v>
      </c>
      <c r="J549" s="5">
        <f t="shared" si="34"/>
        <v>1</v>
      </c>
      <c r="K549" s="5">
        <f t="shared" si="35"/>
        <v>3218583000</v>
      </c>
    </row>
    <row r="550" spans="1:11" x14ac:dyDescent="0.25">
      <c r="A550" s="4">
        <v>42026</v>
      </c>
      <c r="B550" s="5" t="s">
        <v>163</v>
      </c>
      <c r="C550" s="5" t="s">
        <v>164</v>
      </c>
      <c r="D550" s="5">
        <v>0.06</v>
      </c>
      <c r="E550" s="5">
        <v>9040</v>
      </c>
      <c r="F550" s="5">
        <v>540</v>
      </c>
      <c r="G550" s="5">
        <v>0</v>
      </c>
      <c r="H550" s="5">
        <f t="shared" si="33"/>
        <v>5.9734513274336286E-2</v>
      </c>
      <c r="I550" s="5">
        <v>0</v>
      </c>
      <c r="J550" s="5">
        <f t="shared" si="34"/>
        <v>1</v>
      </c>
      <c r="K550" s="5">
        <f t="shared" si="35"/>
        <v>0</v>
      </c>
    </row>
    <row r="551" spans="1:11" x14ac:dyDescent="0.25">
      <c r="A551" s="4">
        <v>42026</v>
      </c>
      <c r="B551" s="5" t="s">
        <v>165</v>
      </c>
      <c r="C551" s="5" t="s">
        <v>166</v>
      </c>
      <c r="D551" s="5">
        <v>16.3</v>
      </c>
      <c r="E551" s="5">
        <v>164551</v>
      </c>
      <c r="F551" s="5">
        <v>2683320</v>
      </c>
      <c r="G551" s="5">
        <v>60952000</v>
      </c>
      <c r="H551" s="5">
        <f t="shared" si="33"/>
        <v>16.306920043026174</v>
      </c>
      <c r="I551" s="5">
        <v>0</v>
      </c>
      <c r="J551" s="5">
        <f t="shared" si="34"/>
        <v>1</v>
      </c>
      <c r="K551" s="5">
        <f t="shared" si="35"/>
        <v>993517600</v>
      </c>
    </row>
    <row r="552" spans="1:11" x14ac:dyDescent="0.25">
      <c r="A552" s="4">
        <v>42026</v>
      </c>
      <c r="B552" s="5" t="s">
        <v>167</v>
      </c>
      <c r="C552" s="5" t="s">
        <v>168</v>
      </c>
      <c r="D552" s="5">
        <v>17</v>
      </c>
      <c r="E552" s="5">
        <v>240</v>
      </c>
      <c r="F552" s="5">
        <v>4140</v>
      </c>
      <c r="G552" s="5">
        <v>1050000</v>
      </c>
      <c r="H552" s="5">
        <f t="shared" si="33"/>
        <v>17.25</v>
      </c>
      <c r="I552" s="5">
        <v>0</v>
      </c>
      <c r="J552" s="5">
        <f t="shared" si="34"/>
        <v>1</v>
      </c>
      <c r="K552" s="5">
        <f t="shared" si="35"/>
        <v>17850000</v>
      </c>
    </row>
    <row r="553" spans="1:11" x14ac:dyDescent="0.25">
      <c r="A553" s="4">
        <v>42026</v>
      </c>
      <c r="B553" s="5" t="s">
        <v>169</v>
      </c>
      <c r="C553" s="5" t="s">
        <v>170</v>
      </c>
      <c r="D553" s="5">
        <v>4.75</v>
      </c>
      <c r="E553" s="5">
        <v>850</v>
      </c>
      <c r="F553" s="5">
        <v>4050</v>
      </c>
      <c r="G553" s="5">
        <v>4916000</v>
      </c>
      <c r="H553" s="5">
        <f t="shared" si="33"/>
        <v>4.7647058823529411</v>
      </c>
      <c r="I553" s="5">
        <v>0</v>
      </c>
      <c r="J553" s="5">
        <f t="shared" si="34"/>
        <v>1</v>
      </c>
      <c r="K553" s="5">
        <f t="shared" si="35"/>
        <v>23351000</v>
      </c>
    </row>
    <row r="554" spans="1:11" x14ac:dyDescent="0.25">
      <c r="A554" s="4">
        <v>42026</v>
      </c>
      <c r="B554" s="5" t="s">
        <v>171</v>
      </c>
      <c r="C554" s="5" t="s">
        <v>172</v>
      </c>
      <c r="D554" s="5">
        <v>88.5</v>
      </c>
      <c r="E554" s="5">
        <v>7548</v>
      </c>
      <c r="F554" s="5">
        <v>678370</v>
      </c>
      <c r="G554" s="5">
        <v>22240000</v>
      </c>
      <c r="H554" s="5">
        <f t="shared" si="33"/>
        <v>89.874138844727085</v>
      </c>
      <c r="I554" s="5">
        <v>0</v>
      </c>
      <c r="J554" s="5">
        <f t="shared" si="34"/>
        <v>0</v>
      </c>
      <c r="K554" s="5">
        <f t="shared" si="35"/>
        <v>1968240000</v>
      </c>
    </row>
    <row r="555" spans="1:11" x14ac:dyDescent="0.25">
      <c r="A555" s="4">
        <v>42026</v>
      </c>
      <c r="B555" s="5" t="s">
        <v>173</v>
      </c>
      <c r="C555" s="5" t="s">
        <v>174</v>
      </c>
      <c r="D555" s="5">
        <v>1.03</v>
      </c>
      <c r="E555" s="5">
        <v>10424</v>
      </c>
      <c r="F555" s="5">
        <v>10710</v>
      </c>
      <c r="G555" s="5">
        <v>10109000</v>
      </c>
      <c r="H555" s="5">
        <f t="shared" si="33"/>
        <v>1.0274366845740599</v>
      </c>
      <c r="I555" s="5">
        <v>0</v>
      </c>
      <c r="J555" s="5">
        <f t="shared" si="34"/>
        <v>1</v>
      </c>
      <c r="K555" s="5">
        <f t="shared" si="35"/>
        <v>10412270</v>
      </c>
    </row>
    <row r="556" spans="1:11" x14ac:dyDescent="0.25">
      <c r="A556" s="4">
        <v>42026</v>
      </c>
      <c r="B556" s="5" t="s">
        <v>175</v>
      </c>
      <c r="C556" s="5" t="s">
        <v>176</v>
      </c>
      <c r="D556" s="5">
        <v>47.5</v>
      </c>
      <c r="E556" s="5">
        <v>55060</v>
      </c>
      <c r="F556" s="5">
        <v>2587710</v>
      </c>
      <c r="G556" s="5">
        <v>25747000</v>
      </c>
      <c r="H556" s="5">
        <f t="shared" si="33"/>
        <v>46.998002179440611</v>
      </c>
      <c r="I556" s="5">
        <v>0</v>
      </c>
      <c r="J556" s="5">
        <f t="shared" si="34"/>
        <v>1</v>
      </c>
      <c r="K556" s="5">
        <f t="shared" si="35"/>
        <v>1222982500</v>
      </c>
    </row>
    <row r="557" spans="1:11" x14ac:dyDescent="0.25">
      <c r="A557" s="4">
        <v>42026</v>
      </c>
      <c r="B557" s="5" t="s">
        <v>177</v>
      </c>
      <c r="C557" s="5" t="s">
        <v>178</v>
      </c>
      <c r="D557" s="5">
        <v>8.19</v>
      </c>
      <c r="E557" s="5">
        <v>14877</v>
      </c>
      <c r="F557" s="5">
        <v>121510</v>
      </c>
      <c r="G557" s="5">
        <v>7558000</v>
      </c>
      <c r="H557" s="5">
        <f t="shared" si="33"/>
        <v>8.1676413255360618</v>
      </c>
      <c r="I557" s="5">
        <v>0</v>
      </c>
      <c r="J557" s="5">
        <f t="shared" si="34"/>
        <v>1</v>
      </c>
      <c r="K557" s="5">
        <f t="shared" si="35"/>
        <v>61900019.999999993</v>
      </c>
    </row>
    <row r="558" spans="1:11" x14ac:dyDescent="0.25">
      <c r="A558" s="4">
        <v>42026</v>
      </c>
      <c r="B558" s="5" t="s">
        <v>179</v>
      </c>
      <c r="C558" s="5" t="s">
        <v>180</v>
      </c>
      <c r="D558" s="5">
        <v>8.4700000000000006</v>
      </c>
      <c r="E558" s="5">
        <v>5030</v>
      </c>
      <c r="F558" s="5">
        <v>41580</v>
      </c>
      <c r="G558" s="5">
        <v>3648000</v>
      </c>
      <c r="H558" s="5">
        <f t="shared" si="33"/>
        <v>8.2664015904572565</v>
      </c>
      <c r="I558" s="5">
        <v>0</v>
      </c>
      <c r="J558" s="5">
        <f t="shared" si="34"/>
        <v>1</v>
      </c>
      <c r="K558" s="5">
        <f t="shared" si="35"/>
        <v>30898560.000000004</v>
      </c>
    </row>
    <row r="559" spans="1:11" x14ac:dyDescent="0.25">
      <c r="A559" s="4">
        <v>42026</v>
      </c>
      <c r="B559" s="5" t="s">
        <v>181</v>
      </c>
      <c r="C559" s="5" t="s">
        <v>182</v>
      </c>
      <c r="D559" s="5">
        <v>0.71</v>
      </c>
      <c r="E559" s="5">
        <v>10</v>
      </c>
      <c r="F559" s="5">
        <v>10</v>
      </c>
      <c r="G559" s="5">
        <v>11252000</v>
      </c>
      <c r="H559" s="5">
        <f t="shared" si="33"/>
        <v>1</v>
      </c>
      <c r="I559" s="5">
        <v>0</v>
      </c>
      <c r="J559" s="5">
        <f t="shared" si="34"/>
        <v>0</v>
      </c>
      <c r="K559" s="5">
        <f t="shared" si="35"/>
        <v>7988920</v>
      </c>
    </row>
    <row r="560" spans="1:11" x14ac:dyDescent="0.25">
      <c r="A560" s="4">
        <v>42026</v>
      </c>
      <c r="B560" s="5" t="s">
        <v>183</v>
      </c>
      <c r="C560" s="5" t="s">
        <v>184</v>
      </c>
      <c r="D560" s="5">
        <v>1.36</v>
      </c>
      <c r="E560" s="5">
        <v>7379</v>
      </c>
      <c r="F560" s="5">
        <v>9910</v>
      </c>
      <c r="G560" s="5">
        <v>22530000</v>
      </c>
      <c r="H560" s="5">
        <f t="shared" si="33"/>
        <v>1.3430004065591543</v>
      </c>
      <c r="I560" s="5">
        <v>0</v>
      </c>
      <c r="J560" s="5">
        <f t="shared" si="34"/>
        <v>1</v>
      </c>
      <c r="K560" s="5">
        <f t="shared" si="35"/>
        <v>30640800.000000004</v>
      </c>
    </row>
    <row r="561" spans="1:11" x14ac:dyDescent="0.25">
      <c r="A561" s="4">
        <v>42026</v>
      </c>
      <c r="B561" s="5" t="s">
        <v>185</v>
      </c>
      <c r="C561" s="5" t="s">
        <v>186</v>
      </c>
      <c r="D561" s="5">
        <v>3.6</v>
      </c>
      <c r="E561" s="5">
        <v>4826</v>
      </c>
      <c r="F561" s="5">
        <v>17190</v>
      </c>
      <c r="G561" s="5">
        <v>48753000</v>
      </c>
      <c r="H561" s="5">
        <f t="shared" si="33"/>
        <v>3.5619560712805636</v>
      </c>
      <c r="I561" s="5">
        <v>0</v>
      </c>
      <c r="J561" s="5">
        <f t="shared" si="34"/>
        <v>1</v>
      </c>
      <c r="K561" s="5">
        <f t="shared" si="35"/>
        <v>175510800</v>
      </c>
    </row>
    <row r="562" spans="1:11" x14ac:dyDescent="0.25">
      <c r="A562" s="4">
        <v>42026</v>
      </c>
      <c r="B562" s="5" t="s">
        <v>187</v>
      </c>
      <c r="C562" s="5" t="s">
        <v>188</v>
      </c>
      <c r="D562" s="5">
        <v>105.85</v>
      </c>
      <c r="E562" s="5">
        <v>4619</v>
      </c>
      <c r="F562" s="5">
        <v>485220</v>
      </c>
      <c r="G562" s="5">
        <v>4610000</v>
      </c>
      <c r="H562" s="5">
        <f t="shared" si="33"/>
        <v>105.04871184239013</v>
      </c>
      <c r="I562" s="5">
        <v>0</v>
      </c>
      <c r="J562" s="5">
        <f t="shared" si="34"/>
        <v>1</v>
      </c>
      <c r="K562" s="5">
        <f t="shared" si="35"/>
        <v>487968500</v>
      </c>
    </row>
    <row r="563" spans="1:11" x14ac:dyDescent="0.25">
      <c r="A563" s="4">
        <v>42026</v>
      </c>
      <c r="B563" s="5" t="s">
        <v>189</v>
      </c>
      <c r="C563" s="5" t="s">
        <v>190</v>
      </c>
      <c r="D563" s="5">
        <v>54.45</v>
      </c>
      <c r="E563" s="5">
        <v>514</v>
      </c>
      <c r="F563" s="5">
        <v>27770</v>
      </c>
      <c r="G563" s="5">
        <v>4122000</v>
      </c>
      <c r="H563" s="5">
        <f t="shared" si="33"/>
        <v>54.027237354085607</v>
      </c>
      <c r="I563" s="5">
        <v>0</v>
      </c>
      <c r="J563" s="5">
        <f t="shared" si="34"/>
        <v>1</v>
      </c>
      <c r="K563" s="5">
        <f t="shared" si="35"/>
        <v>224442900</v>
      </c>
    </row>
    <row r="564" spans="1:11" x14ac:dyDescent="0.25">
      <c r="A564" s="4">
        <v>42026</v>
      </c>
      <c r="B564" s="5" t="s">
        <v>191</v>
      </c>
      <c r="C564" s="5" t="s">
        <v>192</v>
      </c>
      <c r="D564" s="5">
        <v>20.9</v>
      </c>
      <c r="E564" s="5">
        <v>35</v>
      </c>
      <c r="F564" s="5">
        <v>730</v>
      </c>
      <c r="G564" s="5">
        <v>1091000</v>
      </c>
      <c r="H564" s="5">
        <f t="shared" si="33"/>
        <v>20.857142857142858</v>
      </c>
      <c r="I564" s="5">
        <v>0</v>
      </c>
      <c r="J564" s="5">
        <f t="shared" si="34"/>
        <v>1</v>
      </c>
      <c r="K564" s="5">
        <f t="shared" si="35"/>
        <v>22801900</v>
      </c>
    </row>
    <row r="565" spans="1:11" x14ac:dyDescent="0.25">
      <c r="A565" s="4">
        <v>42026</v>
      </c>
      <c r="B565" s="5" t="s">
        <v>193</v>
      </c>
      <c r="C565" s="5" t="s">
        <v>194</v>
      </c>
      <c r="D565" s="5">
        <v>3.38</v>
      </c>
      <c r="E565" s="5">
        <v>73465</v>
      </c>
      <c r="F565" s="5">
        <v>245170</v>
      </c>
      <c r="G565" s="5">
        <v>20455000</v>
      </c>
      <c r="H565" s="5">
        <f t="shared" si="33"/>
        <v>3.3372354182263662</v>
      </c>
      <c r="I565" s="5">
        <v>0</v>
      </c>
      <c r="J565" s="5">
        <f t="shared" si="34"/>
        <v>1</v>
      </c>
      <c r="K565" s="5">
        <f t="shared" si="35"/>
        <v>69137900</v>
      </c>
    </row>
    <row r="566" spans="1:11" x14ac:dyDescent="0.25">
      <c r="A566" s="4">
        <v>42026</v>
      </c>
      <c r="B566" s="5" t="s">
        <v>195</v>
      </c>
      <c r="C566" s="5" t="s">
        <v>196</v>
      </c>
      <c r="D566" s="5">
        <v>4.0999999999999996</v>
      </c>
      <c r="E566" s="5">
        <v>2183</v>
      </c>
      <c r="F566" s="5">
        <v>8850</v>
      </c>
      <c r="G566" s="5">
        <v>26984000</v>
      </c>
      <c r="H566" s="5">
        <f t="shared" si="33"/>
        <v>4.0540540540540544</v>
      </c>
      <c r="I566" s="5">
        <v>0</v>
      </c>
      <c r="J566" s="5">
        <f t="shared" si="34"/>
        <v>1</v>
      </c>
      <c r="K566" s="5">
        <f t="shared" si="35"/>
        <v>110634399.99999999</v>
      </c>
    </row>
    <row r="567" spans="1:11" x14ac:dyDescent="0.25">
      <c r="A567" s="4">
        <v>42026</v>
      </c>
      <c r="B567" s="5" t="s">
        <v>197</v>
      </c>
      <c r="C567" s="5" t="s">
        <v>198</v>
      </c>
      <c r="D567" s="5">
        <v>4.5999999999999996</v>
      </c>
      <c r="E567" s="5">
        <v>50</v>
      </c>
      <c r="F567" s="5">
        <v>230</v>
      </c>
      <c r="G567" s="5">
        <v>0</v>
      </c>
      <c r="H567" s="5">
        <f t="shared" si="33"/>
        <v>4.5999999999999996</v>
      </c>
      <c r="I567" s="5">
        <v>0</v>
      </c>
      <c r="J567" s="5">
        <f t="shared" si="34"/>
        <v>1</v>
      </c>
      <c r="K567" s="5">
        <f t="shared" si="35"/>
        <v>0</v>
      </c>
    </row>
    <row r="568" spans="1:11" x14ac:dyDescent="0.25">
      <c r="A568" s="4">
        <v>42026</v>
      </c>
      <c r="B568" s="5" t="s">
        <v>199</v>
      </c>
      <c r="C568" s="5" t="s">
        <v>200</v>
      </c>
      <c r="D568" s="5">
        <v>22.47</v>
      </c>
      <c r="E568" s="5">
        <v>343172</v>
      </c>
      <c r="F568" s="5">
        <v>7814590</v>
      </c>
      <c r="G568" s="5">
        <v>214367000</v>
      </c>
      <c r="H568" s="5">
        <f t="shared" si="33"/>
        <v>22.771642208571794</v>
      </c>
      <c r="I568" s="5">
        <v>0</v>
      </c>
      <c r="J568" s="5">
        <f t="shared" si="34"/>
        <v>1</v>
      </c>
      <c r="K568" s="5">
        <f t="shared" si="35"/>
        <v>4816826490</v>
      </c>
    </row>
    <row r="569" spans="1:11" x14ac:dyDescent="0.25">
      <c r="A569" s="4">
        <v>42026</v>
      </c>
      <c r="B569" s="5" t="s">
        <v>201</v>
      </c>
      <c r="C569" s="5" t="s">
        <v>202</v>
      </c>
      <c r="D569" s="5">
        <v>2.59</v>
      </c>
      <c r="E569" s="5">
        <v>274719</v>
      </c>
      <c r="F569" s="5">
        <v>672790</v>
      </c>
      <c r="G569" s="5">
        <v>0</v>
      </c>
      <c r="H569" s="5">
        <f t="shared" si="33"/>
        <v>2.4490115354234692</v>
      </c>
      <c r="I569" s="5">
        <v>0</v>
      </c>
      <c r="J569" s="5">
        <f t="shared" si="34"/>
        <v>1</v>
      </c>
      <c r="K569" s="5">
        <f t="shared" si="35"/>
        <v>0</v>
      </c>
    </row>
    <row r="570" spans="1:11" x14ac:dyDescent="0.25">
      <c r="A570" s="4">
        <v>42026</v>
      </c>
      <c r="B570" s="5" t="s">
        <v>203</v>
      </c>
      <c r="C570" s="5" t="s">
        <v>204</v>
      </c>
      <c r="D570" s="5">
        <v>89.7</v>
      </c>
      <c r="E570" s="5">
        <v>2126</v>
      </c>
      <c r="F570" s="5">
        <v>190710</v>
      </c>
      <c r="G570" s="5">
        <v>2567000</v>
      </c>
      <c r="H570" s="5">
        <f t="shared" si="33"/>
        <v>89.703668861712131</v>
      </c>
      <c r="I570" s="5">
        <v>0</v>
      </c>
      <c r="J570" s="5">
        <f t="shared" si="34"/>
        <v>1</v>
      </c>
      <c r="K570" s="5">
        <f t="shared" si="35"/>
        <v>230259900</v>
      </c>
    </row>
    <row r="571" spans="1:11" x14ac:dyDescent="0.25">
      <c r="A571" s="4">
        <v>42026</v>
      </c>
      <c r="B571" s="5" t="s">
        <v>205</v>
      </c>
      <c r="C571" s="5" t="s">
        <v>206</v>
      </c>
      <c r="D571" s="5">
        <v>6.26</v>
      </c>
      <c r="E571" s="5">
        <v>1698</v>
      </c>
      <c r="F571" s="5">
        <v>10750</v>
      </c>
      <c r="G571" s="5">
        <v>8556000</v>
      </c>
      <c r="H571" s="5">
        <f t="shared" si="33"/>
        <v>6.3309776207302706</v>
      </c>
      <c r="I571" s="5">
        <v>0</v>
      </c>
      <c r="J571" s="5">
        <f t="shared" si="34"/>
        <v>1</v>
      </c>
      <c r="K571" s="5">
        <f t="shared" si="35"/>
        <v>53560560</v>
      </c>
    </row>
    <row r="572" spans="1:11" x14ac:dyDescent="0.25">
      <c r="A572" s="4">
        <v>42026</v>
      </c>
      <c r="B572" s="5" t="s">
        <v>207</v>
      </c>
      <c r="C572" s="5" t="s">
        <v>208</v>
      </c>
      <c r="D572" s="5">
        <v>5.0599999999999996</v>
      </c>
      <c r="E572" s="5">
        <v>20</v>
      </c>
      <c r="F572" s="5">
        <v>100</v>
      </c>
      <c r="G572" s="5">
        <v>2659000</v>
      </c>
      <c r="H572" s="5">
        <f t="shared" si="33"/>
        <v>5</v>
      </c>
      <c r="I572" s="5">
        <v>0</v>
      </c>
      <c r="J572" s="5">
        <f t="shared" si="34"/>
        <v>1</v>
      </c>
      <c r="K572" s="5">
        <f t="shared" si="35"/>
        <v>13454539.999999998</v>
      </c>
    </row>
    <row r="573" spans="1:11" x14ac:dyDescent="0.25">
      <c r="A573" s="4">
        <v>42026</v>
      </c>
      <c r="B573" s="5" t="s">
        <v>209</v>
      </c>
      <c r="C573" s="5" t="s">
        <v>210</v>
      </c>
      <c r="D573" s="5">
        <v>6.28</v>
      </c>
      <c r="E573" s="5">
        <v>91</v>
      </c>
      <c r="F573" s="5">
        <v>570</v>
      </c>
      <c r="G573" s="5">
        <v>0</v>
      </c>
      <c r="H573" s="5">
        <f t="shared" si="33"/>
        <v>6.2637362637362637</v>
      </c>
      <c r="I573" s="5">
        <v>0</v>
      </c>
      <c r="J573" s="5">
        <f t="shared" si="34"/>
        <v>1</v>
      </c>
      <c r="K573" s="5">
        <f t="shared" si="35"/>
        <v>0</v>
      </c>
    </row>
    <row r="574" spans="1:11" x14ac:dyDescent="0.25">
      <c r="A574" s="4">
        <v>42026</v>
      </c>
      <c r="B574" s="5" t="s">
        <v>211</v>
      </c>
      <c r="C574" s="5" t="s">
        <v>212</v>
      </c>
      <c r="D574" s="5">
        <v>0.72</v>
      </c>
      <c r="E574" s="5">
        <v>1564</v>
      </c>
      <c r="F574" s="5">
        <v>1110</v>
      </c>
      <c r="G574" s="5">
        <v>8257000</v>
      </c>
      <c r="H574" s="5">
        <f t="shared" si="33"/>
        <v>0.70971867007672629</v>
      </c>
      <c r="I574" s="5">
        <v>0</v>
      </c>
      <c r="J574" s="5">
        <f t="shared" si="34"/>
        <v>1</v>
      </c>
      <c r="K574" s="5">
        <f t="shared" si="35"/>
        <v>5945040</v>
      </c>
    </row>
    <row r="575" spans="1:11" x14ac:dyDescent="0.25">
      <c r="A575" s="4">
        <v>42026</v>
      </c>
      <c r="B575" s="5" t="s">
        <v>213</v>
      </c>
      <c r="C575" s="5" t="s">
        <v>214</v>
      </c>
      <c r="D575" s="5">
        <v>46.65</v>
      </c>
      <c r="E575" s="5">
        <v>285</v>
      </c>
      <c r="F575" s="5">
        <v>13470</v>
      </c>
      <c r="G575" s="5">
        <v>7229000</v>
      </c>
      <c r="H575" s="5">
        <f t="shared" si="33"/>
        <v>47.263157894736842</v>
      </c>
      <c r="I575" s="5">
        <v>0</v>
      </c>
      <c r="J575" s="5">
        <f t="shared" si="34"/>
        <v>1</v>
      </c>
      <c r="K575" s="5">
        <f t="shared" si="35"/>
        <v>337232850</v>
      </c>
    </row>
    <row r="576" spans="1:11" x14ac:dyDescent="0.25">
      <c r="A576" s="4">
        <v>42026</v>
      </c>
      <c r="B576" s="5" t="s">
        <v>215</v>
      </c>
      <c r="C576" s="5" t="s">
        <v>216</v>
      </c>
      <c r="D576" s="5">
        <v>2.85</v>
      </c>
      <c r="E576" s="5">
        <v>697</v>
      </c>
      <c r="F576" s="5">
        <v>1920</v>
      </c>
      <c r="G576" s="5">
        <v>0</v>
      </c>
      <c r="H576" s="5">
        <f t="shared" si="33"/>
        <v>2.7546628407460547</v>
      </c>
      <c r="I576" s="5">
        <v>0</v>
      </c>
      <c r="J576" s="5">
        <f t="shared" si="34"/>
        <v>1</v>
      </c>
      <c r="K576" s="5">
        <f t="shared" si="35"/>
        <v>0</v>
      </c>
    </row>
    <row r="577" spans="1:11" x14ac:dyDescent="0.25">
      <c r="A577" s="4">
        <v>42026</v>
      </c>
      <c r="B577" s="5" t="s">
        <v>217</v>
      </c>
      <c r="C577" s="5" t="s">
        <v>218</v>
      </c>
      <c r="D577" s="5">
        <v>0.21</v>
      </c>
      <c r="E577" s="5">
        <v>26499</v>
      </c>
      <c r="F577" s="5">
        <v>5560</v>
      </c>
      <c r="G577" s="5">
        <v>0</v>
      </c>
      <c r="H577" s="5">
        <f t="shared" si="33"/>
        <v>0.20981923846182876</v>
      </c>
      <c r="I577" s="5">
        <v>0</v>
      </c>
      <c r="J577" s="5">
        <f t="shared" si="34"/>
        <v>1</v>
      </c>
      <c r="K577" s="5">
        <f t="shared" si="35"/>
        <v>0</v>
      </c>
    </row>
    <row r="578" spans="1:11" x14ac:dyDescent="0.25">
      <c r="A578" s="4">
        <v>42026</v>
      </c>
      <c r="B578" s="5" t="s">
        <v>219</v>
      </c>
      <c r="C578" s="5" t="s">
        <v>220</v>
      </c>
      <c r="D578" s="5">
        <v>1.82</v>
      </c>
      <c r="E578" s="5">
        <v>0</v>
      </c>
      <c r="F578" s="5">
        <v>0</v>
      </c>
      <c r="G578" s="5">
        <v>0</v>
      </c>
      <c r="H578" s="5">
        <f t="shared" si="33"/>
        <v>1.82</v>
      </c>
      <c r="I578" s="5">
        <v>0</v>
      </c>
      <c r="J578" s="5">
        <f t="shared" si="34"/>
        <v>1</v>
      </c>
      <c r="K578" s="5">
        <f t="shared" si="35"/>
        <v>0</v>
      </c>
    </row>
    <row r="579" spans="1:11" x14ac:dyDescent="0.25">
      <c r="A579" s="4">
        <v>42026</v>
      </c>
      <c r="B579" s="5" t="s">
        <v>221</v>
      </c>
      <c r="C579" s="5" t="s">
        <v>222</v>
      </c>
      <c r="D579" s="5">
        <v>3.3</v>
      </c>
      <c r="E579" s="5">
        <v>47</v>
      </c>
      <c r="F579" s="5">
        <v>160</v>
      </c>
      <c r="G579" s="5">
        <v>3196000</v>
      </c>
      <c r="H579" s="5">
        <f t="shared" ref="H579:H642" si="36">IF(E579=0,D579,F579/E579)</f>
        <v>3.4042553191489362</v>
      </c>
      <c r="I579" s="5">
        <v>0</v>
      </c>
      <c r="J579" s="5">
        <f t="shared" ref="J579:J642" si="37">IF(LEFT(C579,2)="PL",1,0)</f>
        <v>1</v>
      </c>
      <c r="K579" s="5">
        <f t="shared" ref="K579:K642" si="38">G579*D579</f>
        <v>10546800</v>
      </c>
    </row>
    <row r="580" spans="1:11" x14ac:dyDescent="0.25">
      <c r="A580" s="4">
        <v>42026</v>
      </c>
      <c r="B580" s="5" t="s">
        <v>223</v>
      </c>
      <c r="C580" s="5" t="s">
        <v>224</v>
      </c>
      <c r="D580" s="5">
        <v>0.28000000000000003</v>
      </c>
      <c r="E580" s="5">
        <v>11990</v>
      </c>
      <c r="F580" s="5">
        <v>3360</v>
      </c>
      <c r="G580" s="5">
        <v>13003000</v>
      </c>
      <c r="H580" s="5">
        <f t="shared" si="36"/>
        <v>0.28023352793994993</v>
      </c>
      <c r="I580" s="5">
        <v>0</v>
      </c>
      <c r="J580" s="5">
        <f t="shared" si="37"/>
        <v>1</v>
      </c>
      <c r="K580" s="5">
        <f t="shared" si="38"/>
        <v>3640840.0000000005</v>
      </c>
    </row>
    <row r="581" spans="1:11" x14ac:dyDescent="0.25">
      <c r="A581" s="4">
        <v>42026</v>
      </c>
      <c r="B581" s="5" t="s">
        <v>225</v>
      </c>
      <c r="C581" s="5" t="s">
        <v>226</v>
      </c>
      <c r="D581" s="5">
        <v>3.97</v>
      </c>
      <c r="E581" s="5">
        <v>22</v>
      </c>
      <c r="F581" s="5">
        <v>90</v>
      </c>
      <c r="G581" s="5">
        <v>0</v>
      </c>
      <c r="H581" s="5">
        <f t="shared" si="36"/>
        <v>4.0909090909090908</v>
      </c>
      <c r="I581" s="5">
        <v>0</v>
      </c>
      <c r="J581" s="5">
        <f t="shared" si="37"/>
        <v>1</v>
      </c>
      <c r="K581" s="5">
        <f t="shared" si="38"/>
        <v>0</v>
      </c>
    </row>
    <row r="582" spans="1:11" x14ac:dyDescent="0.25">
      <c r="A582" s="4">
        <v>42026</v>
      </c>
      <c r="B582" s="5" t="s">
        <v>227</v>
      </c>
      <c r="C582" s="5" t="s">
        <v>228</v>
      </c>
      <c r="D582" s="5">
        <v>7.17</v>
      </c>
      <c r="E582" s="5">
        <v>2735</v>
      </c>
      <c r="F582" s="5">
        <v>19700</v>
      </c>
      <c r="G582" s="5">
        <v>17743000</v>
      </c>
      <c r="H582" s="5">
        <f t="shared" si="36"/>
        <v>7.2029250457038394</v>
      </c>
      <c r="I582" s="5">
        <v>0</v>
      </c>
      <c r="J582" s="5">
        <f t="shared" si="37"/>
        <v>1</v>
      </c>
      <c r="K582" s="5">
        <f t="shared" si="38"/>
        <v>127217310</v>
      </c>
    </row>
    <row r="583" spans="1:11" x14ac:dyDescent="0.25">
      <c r="A583" s="4">
        <v>42026</v>
      </c>
      <c r="B583" s="5" t="s">
        <v>229</v>
      </c>
      <c r="C583" s="5" t="s">
        <v>230</v>
      </c>
      <c r="D583" s="5">
        <v>1.95</v>
      </c>
      <c r="E583" s="5">
        <v>130855</v>
      </c>
      <c r="F583" s="5">
        <v>254540</v>
      </c>
      <c r="G583" s="5">
        <v>45748000</v>
      </c>
      <c r="H583" s="5">
        <f t="shared" si="36"/>
        <v>1.9452065263077452</v>
      </c>
      <c r="I583" s="5">
        <v>0</v>
      </c>
      <c r="J583" s="5">
        <f t="shared" si="37"/>
        <v>1</v>
      </c>
      <c r="K583" s="5">
        <f t="shared" si="38"/>
        <v>89208600</v>
      </c>
    </row>
    <row r="584" spans="1:11" x14ac:dyDescent="0.25">
      <c r="A584" s="4">
        <v>42026</v>
      </c>
      <c r="B584" s="5" t="s">
        <v>231</v>
      </c>
      <c r="C584" s="5" t="s">
        <v>232</v>
      </c>
      <c r="D584" s="5">
        <v>1.66</v>
      </c>
      <c r="E584" s="5">
        <v>0</v>
      </c>
      <c r="F584" s="5">
        <v>0</v>
      </c>
      <c r="G584" s="5">
        <v>0</v>
      </c>
      <c r="H584" s="5">
        <f t="shared" si="36"/>
        <v>1.66</v>
      </c>
      <c r="I584" s="5">
        <v>0</v>
      </c>
      <c r="J584" s="5">
        <f t="shared" si="37"/>
        <v>1</v>
      </c>
      <c r="K584" s="5">
        <f t="shared" si="38"/>
        <v>0</v>
      </c>
    </row>
    <row r="585" spans="1:11" x14ac:dyDescent="0.25">
      <c r="A585" s="4">
        <v>42026</v>
      </c>
      <c r="B585" s="5" t="s">
        <v>233</v>
      </c>
      <c r="C585" s="5" t="s">
        <v>234</v>
      </c>
      <c r="D585" s="5">
        <v>6.54</v>
      </c>
      <c r="E585" s="5">
        <v>190678</v>
      </c>
      <c r="F585" s="5">
        <v>1247150</v>
      </c>
      <c r="G585" s="5">
        <v>223328000</v>
      </c>
      <c r="H585" s="5">
        <f t="shared" si="36"/>
        <v>6.5406077261141817</v>
      </c>
      <c r="I585" s="5">
        <v>0</v>
      </c>
      <c r="J585" s="5">
        <f t="shared" si="37"/>
        <v>1</v>
      </c>
      <c r="K585" s="5">
        <f t="shared" si="38"/>
        <v>1460565120</v>
      </c>
    </row>
    <row r="586" spans="1:11" x14ac:dyDescent="0.25">
      <c r="A586" s="4">
        <v>42026</v>
      </c>
      <c r="B586" s="5" t="s">
        <v>235</v>
      </c>
      <c r="C586" s="5" t="s">
        <v>236</v>
      </c>
      <c r="D586" s="5">
        <v>2.2200000000000002</v>
      </c>
      <c r="E586" s="5">
        <v>22</v>
      </c>
      <c r="F586" s="5">
        <v>50</v>
      </c>
      <c r="G586" s="5">
        <v>2588000</v>
      </c>
      <c r="H586" s="5">
        <f t="shared" si="36"/>
        <v>2.2727272727272729</v>
      </c>
      <c r="I586" s="5">
        <v>0</v>
      </c>
      <c r="J586" s="5">
        <f t="shared" si="37"/>
        <v>1</v>
      </c>
      <c r="K586" s="5">
        <f t="shared" si="38"/>
        <v>5745360.0000000009</v>
      </c>
    </row>
    <row r="587" spans="1:11" x14ac:dyDescent="0.25">
      <c r="A587" s="4">
        <v>42026</v>
      </c>
      <c r="B587" s="5" t="s">
        <v>237</v>
      </c>
      <c r="C587" s="5" t="s">
        <v>238</v>
      </c>
      <c r="D587" s="5">
        <v>14.7</v>
      </c>
      <c r="E587" s="5">
        <v>365</v>
      </c>
      <c r="F587" s="5">
        <v>5680</v>
      </c>
      <c r="G587" s="5">
        <v>1039000</v>
      </c>
      <c r="H587" s="5">
        <f t="shared" si="36"/>
        <v>15.561643835616438</v>
      </c>
      <c r="I587" s="5">
        <v>0</v>
      </c>
      <c r="J587" s="5">
        <f t="shared" si="37"/>
        <v>1</v>
      </c>
      <c r="K587" s="5">
        <f t="shared" si="38"/>
        <v>15273300</v>
      </c>
    </row>
    <row r="588" spans="1:11" x14ac:dyDescent="0.25">
      <c r="A588" s="4">
        <v>42026</v>
      </c>
      <c r="B588" s="5" t="s">
        <v>239</v>
      </c>
      <c r="C588" s="5" t="s">
        <v>240</v>
      </c>
      <c r="D588" s="5">
        <v>0.17</v>
      </c>
      <c r="E588" s="5">
        <v>4370</v>
      </c>
      <c r="F588" s="5">
        <v>740</v>
      </c>
      <c r="G588" s="5">
        <v>0</v>
      </c>
      <c r="H588" s="5">
        <f t="shared" si="36"/>
        <v>0.16933638443935928</v>
      </c>
      <c r="I588" s="5">
        <v>0</v>
      </c>
      <c r="J588" s="5">
        <f t="shared" si="37"/>
        <v>1</v>
      </c>
      <c r="K588" s="5">
        <f t="shared" si="38"/>
        <v>0</v>
      </c>
    </row>
    <row r="589" spans="1:11" x14ac:dyDescent="0.25">
      <c r="A589" s="4">
        <v>42026</v>
      </c>
      <c r="B589" s="5" t="s">
        <v>241</v>
      </c>
      <c r="C589" s="5" t="s">
        <v>242</v>
      </c>
      <c r="D589" s="5">
        <v>0.26</v>
      </c>
      <c r="E589" s="5">
        <v>544299</v>
      </c>
      <c r="F589" s="5">
        <v>141520</v>
      </c>
      <c r="G589" s="5">
        <v>0</v>
      </c>
      <c r="H589" s="5">
        <f t="shared" si="36"/>
        <v>0.26000415212961991</v>
      </c>
      <c r="I589" s="5">
        <v>0</v>
      </c>
      <c r="J589" s="5">
        <f t="shared" si="37"/>
        <v>1</v>
      </c>
      <c r="K589" s="5">
        <f t="shared" si="38"/>
        <v>0</v>
      </c>
    </row>
    <row r="590" spans="1:11" x14ac:dyDescent="0.25">
      <c r="A590" s="4">
        <v>42026</v>
      </c>
      <c r="B590" s="5" t="s">
        <v>243</v>
      </c>
      <c r="C590" s="5" t="s">
        <v>244</v>
      </c>
      <c r="D590" s="5">
        <v>26.27</v>
      </c>
      <c r="E590" s="5">
        <v>142406</v>
      </c>
      <c r="F590" s="5">
        <v>3993110</v>
      </c>
      <c r="G590" s="5">
        <v>7837000</v>
      </c>
      <c r="H590" s="5">
        <f t="shared" si="36"/>
        <v>28.040321334775221</v>
      </c>
      <c r="I590" s="5">
        <v>0</v>
      </c>
      <c r="J590" s="5">
        <f t="shared" si="37"/>
        <v>1</v>
      </c>
      <c r="K590" s="5">
        <f t="shared" si="38"/>
        <v>205877990</v>
      </c>
    </row>
    <row r="591" spans="1:11" x14ac:dyDescent="0.25">
      <c r="A591" s="4">
        <v>42026</v>
      </c>
      <c r="B591" s="5" t="s">
        <v>245</v>
      </c>
      <c r="C591" s="5" t="s">
        <v>246</v>
      </c>
      <c r="D591" s="5">
        <v>82</v>
      </c>
      <c r="E591" s="5">
        <v>187</v>
      </c>
      <c r="F591" s="5">
        <v>15270</v>
      </c>
      <c r="G591" s="5">
        <v>4747000</v>
      </c>
      <c r="H591" s="5">
        <f t="shared" si="36"/>
        <v>81.657754010695186</v>
      </c>
      <c r="I591" s="5">
        <v>0</v>
      </c>
      <c r="J591" s="5">
        <f t="shared" si="37"/>
        <v>1</v>
      </c>
      <c r="K591" s="5">
        <f t="shared" si="38"/>
        <v>389254000</v>
      </c>
    </row>
    <row r="592" spans="1:11" x14ac:dyDescent="0.25">
      <c r="A592" s="4">
        <v>42026</v>
      </c>
      <c r="B592" s="5" t="s">
        <v>247</v>
      </c>
      <c r="C592" s="5" t="s">
        <v>248</v>
      </c>
      <c r="D592" s="5">
        <v>10.7</v>
      </c>
      <c r="E592" s="5">
        <v>575</v>
      </c>
      <c r="F592" s="5">
        <v>6150</v>
      </c>
      <c r="G592" s="5">
        <v>7051000</v>
      </c>
      <c r="H592" s="5">
        <f t="shared" si="36"/>
        <v>10.695652173913043</v>
      </c>
      <c r="I592" s="5">
        <v>0</v>
      </c>
      <c r="J592" s="5">
        <f t="shared" si="37"/>
        <v>1</v>
      </c>
      <c r="K592" s="5">
        <f t="shared" si="38"/>
        <v>75445700</v>
      </c>
    </row>
    <row r="593" spans="1:11" x14ac:dyDescent="0.25">
      <c r="A593" s="4">
        <v>42026</v>
      </c>
      <c r="B593" s="5" t="s">
        <v>249</v>
      </c>
      <c r="C593" s="5" t="s">
        <v>250</v>
      </c>
      <c r="D593" s="5">
        <v>3.4</v>
      </c>
      <c r="E593" s="5">
        <v>90972</v>
      </c>
      <c r="F593" s="5">
        <v>306610</v>
      </c>
      <c r="G593" s="5">
        <v>110913000</v>
      </c>
      <c r="H593" s="5">
        <f t="shared" si="36"/>
        <v>3.3703776986325464</v>
      </c>
      <c r="I593" s="5">
        <v>0</v>
      </c>
      <c r="J593" s="5">
        <f t="shared" si="37"/>
        <v>1</v>
      </c>
      <c r="K593" s="5">
        <f t="shared" si="38"/>
        <v>377104200</v>
      </c>
    </row>
    <row r="594" spans="1:11" x14ac:dyDescent="0.25">
      <c r="A594" s="4">
        <v>42026</v>
      </c>
      <c r="B594" s="5" t="s">
        <v>251</v>
      </c>
      <c r="C594" s="5" t="s">
        <v>252</v>
      </c>
      <c r="D594" s="5">
        <v>1.38</v>
      </c>
      <c r="E594" s="5">
        <v>10996</v>
      </c>
      <c r="F594" s="5">
        <v>15300</v>
      </c>
      <c r="G594" s="5">
        <v>3333000</v>
      </c>
      <c r="H594" s="5">
        <f t="shared" si="36"/>
        <v>1.391415060021826</v>
      </c>
      <c r="I594" s="5">
        <v>0</v>
      </c>
      <c r="J594" s="5">
        <f t="shared" si="37"/>
        <v>1</v>
      </c>
      <c r="K594" s="5">
        <f t="shared" si="38"/>
        <v>4599540</v>
      </c>
    </row>
    <row r="595" spans="1:11" x14ac:dyDescent="0.25">
      <c r="A595" s="4">
        <v>42026</v>
      </c>
      <c r="B595" s="5" t="s">
        <v>253</v>
      </c>
      <c r="C595" s="5" t="s">
        <v>254</v>
      </c>
      <c r="D595" s="5">
        <v>15.3</v>
      </c>
      <c r="E595" s="5">
        <v>16599</v>
      </c>
      <c r="F595" s="5">
        <v>249530</v>
      </c>
      <c r="G595" s="5">
        <v>2716000</v>
      </c>
      <c r="H595" s="5">
        <f t="shared" si="36"/>
        <v>15.032833303211037</v>
      </c>
      <c r="I595" s="5">
        <v>0</v>
      </c>
      <c r="J595" s="5">
        <f t="shared" si="37"/>
        <v>1</v>
      </c>
      <c r="K595" s="5">
        <f t="shared" si="38"/>
        <v>41554800</v>
      </c>
    </row>
    <row r="596" spans="1:11" x14ac:dyDescent="0.25">
      <c r="A596" s="4">
        <v>42026</v>
      </c>
      <c r="B596" s="5" t="s">
        <v>255</v>
      </c>
      <c r="C596" s="5" t="s">
        <v>256</v>
      </c>
      <c r="D596" s="5">
        <v>13.34</v>
      </c>
      <c r="E596" s="5">
        <v>1594</v>
      </c>
      <c r="F596" s="5">
        <v>21120</v>
      </c>
      <c r="G596" s="5">
        <v>3579000</v>
      </c>
      <c r="H596" s="5">
        <f t="shared" si="36"/>
        <v>13.249686323713927</v>
      </c>
      <c r="I596" s="5">
        <v>0</v>
      </c>
      <c r="J596" s="5">
        <f t="shared" si="37"/>
        <v>1</v>
      </c>
      <c r="K596" s="5">
        <f t="shared" si="38"/>
        <v>47743860</v>
      </c>
    </row>
    <row r="597" spans="1:11" x14ac:dyDescent="0.25">
      <c r="A597" s="4">
        <v>42026</v>
      </c>
      <c r="B597" s="5" t="s">
        <v>257</v>
      </c>
      <c r="C597" s="5" t="s">
        <v>258</v>
      </c>
      <c r="D597" s="5">
        <v>50.98</v>
      </c>
      <c r="E597" s="5">
        <v>27855</v>
      </c>
      <c r="F597" s="5">
        <v>1392850</v>
      </c>
      <c r="G597" s="5">
        <v>13044000</v>
      </c>
      <c r="H597" s="5">
        <f t="shared" si="36"/>
        <v>50.003590019745111</v>
      </c>
      <c r="I597" s="5">
        <v>0</v>
      </c>
      <c r="J597" s="5">
        <f t="shared" si="37"/>
        <v>1</v>
      </c>
      <c r="K597" s="5">
        <f t="shared" si="38"/>
        <v>664983120</v>
      </c>
    </row>
    <row r="598" spans="1:11" x14ac:dyDescent="0.25">
      <c r="A598" s="4">
        <v>42026</v>
      </c>
      <c r="B598" s="5" t="s">
        <v>259</v>
      </c>
      <c r="C598" s="5" t="s">
        <v>260</v>
      </c>
      <c r="D598" s="5">
        <v>1.03</v>
      </c>
      <c r="E598" s="5">
        <v>27631</v>
      </c>
      <c r="F598" s="5">
        <v>28260</v>
      </c>
      <c r="G598" s="5">
        <v>11545000</v>
      </c>
      <c r="H598" s="5">
        <f t="shared" si="36"/>
        <v>1.0227642864898121</v>
      </c>
      <c r="I598" s="5">
        <v>0</v>
      </c>
      <c r="J598" s="5">
        <f t="shared" si="37"/>
        <v>1</v>
      </c>
      <c r="K598" s="5">
        <f t="shared" si="38"/>
        <v>11891350</v>
      </c>
    </row>
    <row r="599" spans="1:11" x14ac:dyDescent="0.25">
      <c r="A599" s="4">
        <v>42026</v>
      </c>
      <c r="B599" s="5" t="s">
        <v>261</v>
      </c>
      <c r="C599" s="5" t="s">
        <v>262</v>
      </c>
      <c r="D599" s="5">
        <v>16.5</v>
      </c>
      <c r="E599" s="5">
        <v>370058</v>
      </c>
      <c r="F599" s="5">
        <v>6094640</v>
      </c>
      <c r="G599" s="5">
        <v>214078000</v>
      </c>
      <c r="H599" s="5">
        <f t="shared" si="36"/>
        <v>16.46941830740046</v>
      </c>
      <c r="I599" s="5">
        <v>0</v>
      </c>
      <c r="J599" s="5">
        <f t="shared" si="37"/>
        <v>1</v>
      </c>
      <c r="K599" s="5">
        <f t="shared" si="38"/>
        <v>3532287000</v>
      </c>
    </row>
    <row r="600" spans="1:11" x14ac:dyDescent="0.25">
      <c r="A600" s="4">
        <v>42026</v>
      </c>
      <c r="B600" s="5" t="s">
        <v>263</v>
      </c>
      <c r="C600" s="5" t="s">
        <v>264</v>
      </c>
      <c r="D600" s="5">
        <v>11.5</v>
      </c>
      <c r="E600" s="5">
        <v>860</v>
      </c>
      <c r="F600" s="5">
        <v>9890</v>
      </c>
      <c r="G600" s="5">
        <v>7353000</v>
      </c>
      <c r="H600" s="5">
        <f t="shared" si="36"/>
        <v>11.5</v>
      </c>
      <c r="I600" s="5">
        <v>0</v>
      </c>
      <c r="J600" s="5">
        <f t="shared" si="37"/>
        <v>1</v>
      </c>
      <c r="K600" s="5">
        <f t="shared" si="38"/>
        <v>84559500</v>
      </c>
    </row>
    <row r="601" spans="1:11" x14ac:dyDescent="0.25">
      <c r="A601" s="4">
        <v>42026</v>
      </c>
      <c r="B601" s="5" t="s">
        <v>265</v>
      </c>
      <c r="C601" s="5" t="s">
        <v>266</v>
      </c>
      <c r="D601" s="5">
        <v>22.84</v>
      </c>
      <c r="E601" s="5">
        <v>803257</v>
      </c>
      <c r="F601" s="5">
        <v>18269210</v>
      </c>
      <c r="G601" s="5">
        <v>200740000</v>
      </c>
      <c r="H601" s="5">
        <f t="shared" si="36"/>
        <v>22.743916330638886</v>
      </c>
      <c r="I601" s="5">
        <v>0</v>
      </c>
      <c r="J601" s="5">
        <f t="shared" si="37"/>
        <v>1</v>
      </c>
      <c r="K601" s="5">
        <f t="shared" si="38"/>
        <v>4584901600</v>
      </c>
    </row>
    <row r="602" spans="1:11" x14ac:dyDescent="0.25">
      <c r="A602" s="4">
        <v>42026</v>
      </c>
      <c r="B602" s="5" t="s">
        <v>267</v>
      </c>
      <c r="C602" s="5" t="s">
        <v>268</v>
      </c>
      <c r="D602" s="5">
        <v>11.44</v>
      </c>
      <c r="E602" s="5">
        <v>146</v>
      </c>
      <c r="F602" s="5">
        <v>1540</v>
      </c>
      <c r="G602" s="5">
        <v>5047000</v>
      </c>
      <c r="H602" s="5">
        <f t="shared" si="36"/>
        <v>10.547945205479452</v>
      </c>
      <c r="I602" s="5">
        <v>0</v>
      </c>
      <c r="J602" s="5">
        <f t="shared" si="37"/>
        <v>1</v>
      </c>
      <c r="K602" s="5">
        <f t="shared" si="38"/>
        <v>57737680</v>
      </c>
    </row>
    <row r="603" spans="1:11" x14ac:dyDescent="0.25">
      <c r="A603" s="4">
        <v>42026</v>
      </c>
      <c r="B603" s="5" t="s">
        <v>269</v>
      </c>
      <c r="C603" s="5" t="s">
        <v>270</v>
      </c>
      <c r="D603" s="5">
        <v>26.02</v>
      </c>
      <c r="E603" s="5">
        <v>13621</v>
      </c>
      <c r="F603" s="5">
        <v>356660</v>
      </c>
      <c r="G603" s="5">
        <v>4986000</v>
      </c>
      <c r="H603" s="5">
        <f t="shared" si="36"/>
        <v>26.184567946553116</v>
      </c>
      <c r="I603" s="5">
        <v>0</v>
      </c>
      <c r="J603" s="5">
        <f t="shared" si="37"/>
        <v>1</v>
      </c>
      <c r="K603" s="5">
        <f t="shared" si="38"/>
        <v>129735720</v>
      </c>
    </row>
    <row r="604" spans="1:11" x14ac:dyDescent="0.25">
      <c r="A604" s="4">
        <v>42026</v>
      </c>
      <c r="B604" s="5" t="s">
        <v>271</v>
      </c>
      <c r="C604" s="5" t="s">
        <v>272</v>
      </c>
      <c r="D604" s="5">
        <v>16.27</v>
      </c>
      <c r="E604" s="5">
        <v>438</v>
      </c>
      <c r="F604" s="5">
        <v>7200</v>
      </c>
      <c r="G604" s="5">
        <v>530000</v>
      </c>
      <c r="H604" s="5">
        <f t="shared" si="36"/>
        <v>16.438356164383563</v>
      </c>
      <c r="I604" s="5">
        <v>0</v>
      </c>
      <c r="J604" s="5">
        <f t="shared" si="37"/>
        <v>1</v>
      </c>
      <c r="K604" s="5">
        <f t="shared" si="38"/>
        <v>8623100</v>
      </c>
    </row>
    <row r="605" spans="1:11" x14ac:dyDescent="0.25">
      <c r="A605" s="4">
        <v>42026</v>
      </c>
      <c r="B605" s="5" t="s">
        <v>273</v>
      </c>
      <c r="C605" s="5" t="s">
        <v>274</v>
      </c>
      <c r="D605" s="5">
        <v>4.13</v>
      </c>
      <c r="E605" s="5">
        <v>10859</v>
      </c>
      <c r="F605" s="5">
        <v>44830</v>
      </c>
      <c r="G605" s="5">
        <v>24228000</v>
      </c>
      <c r="H605" s="5">
        <f t="shared" si="36"/>
        <v>4.1283727783405473</v>
      </c>
      <c r="I605" s="5">
        <v>0</v>
      </c>
      <c r="J605" s="5">
        <f t="shared" si="37"/>
        <v>1</v>
      </c>
      <c r="K605" s="5">
        <f t="shared" si="38"/>
        <v>100061640</v>
      </c>
    </row>
    <row r="606" spans="1:11" x14ac:dyDescent="0.25">
      <c r="A606" s="4">
        <v>42026</v>
      </c>
      <c r="B606" s="5" t="s">
        <v>275</v>
      </c>
      <c r="C606" s="5" t="s">
        <v>276</v>
      </c>
      <c r="D606" s="5">
        <v>2.41</v>
      </c>
      <c r="E606" s="5">
        <v>786</v>
      </c>
      <c r="F606" s="5">
        <v>1830</v>
      </c>
      <c r="G606" s="5">
        <v>13646000</v>
      </c>
      <c r="H606" s="5">
        <f t="shared" si="36"/>
        <v>2.3282442748091605</v>
      </c>
      <c r="I606" s="5">
        <v>0</v>
      </c>
      <c r="J606" s="5">
        <f t="shared" si="37"/>
        <v>1</v>
      </c>
      <c r="K606" s="5">
        <f t="shared" si="38"/>
        <v>32886860.000000004</v>
      </c>
    </row>
    <row r="607" spans="1:11" x14ac:dyDescent="0.25">
      <c r="A607" s="4">
        <v>42026</v>
      </c>
      <c r="B607" s="5" t="s">
        <v>277</v>
      </c>
      <c r="C607" s="5" t="s">
        <v>278</v>
      </c>
      <c r="D607" s="5">
        <v>1.69</v>
      </c>
      <c r="E607" s="5">
        <v>0</v>
      </c>
      <c r="F607" s="5">
        <v>0</v>
      </c>
      <c r="G607" s="5">
        <v>0</v>
      </c>
      <c r="H607" s="5">
        <f t="shared" si="36"/>
        <v>1.69</v>
      </c>
      <c r="I607" s="5">
        <v>0</v>
      </c>
      <c r="J607" s="5">
        <f t="shared" si="37"/>
        <v>0</v>
      </c>
      <c r="K607" s="5">
        <f t="shared" si="38"/>
        <v>0</v>
      </c>
    </row>
    <row r="608" spans="1:11" x14ac:dyDescent="0.25">
      <c r="A608" s="4">
        <v>42026</v>
      </c>
      <c r="B608" s="5" t="s">
        <v>279</v>
      </c>
      <c r="C608" s="5" t="s">
        <v>280</v>
      </c>
      <c r="D608" s="5">
        <v>25.45</v>
      </c>
      <c r="E608" s="5">
        <v>848</v>
      </c>
      <c r="F608" s="5">
        <v>21810</v>
      </c>
      <c r="G608" s="5">
        <v>2121000</v>
      </c>
      <c r="H608" s="5">
        <f t="shared" si="36"/>
        <v>25.71933962264151</v>
      </c>
      <c r="I608" s="5">
        <v>0</v>
      </c>
      <c r="J608" s="5">
        <f t="shared" si="37"/>
        <v>1</v>
      </c>
      <c r="K608" s="5">
        <f t="shared" si="38"/>
        <v>53979450</v>
      </c>
    </row>
    <row r="609" spans="1:11" x14ac:dyDescent="0.25">
      <c r="A609" s="4">
        <v>42026</v>
      </c>
      <c r="B609" s="5" t="s">
        <v>281</v>
      </c>
      <c r="C609" s="5" t="s">
        <v>282</v>
      </c>
      <c r="D609" s="5">
        <v>0.01</v>
      </c>
      <c r="E609" s="5">
        <v>41500</v>
      </c>
      <c r="F609" s="5">
        <v>420</v>
      </c>
      <c r="G609" s="5">
        <v>0</v>
      </c>
      <c r="H609" s="5">
        <f t="shared" si="36"/>
        <v>1.0120481927710843E-2</v>
      </c>
      <c r="I609" s="5">
        <v>0</v>
      </c>
      <c r="J609" s="5">
        <f t="shared" si="37"/>
        <v>1</v>
      </c>
      <c r="K609" s="5">
        <f t="shared" si="38"/>
        <v>0</v>
      </c>
    </row>
    <row r="610" spans="1:11" x14ac:dyDescent="0.25">
      <c r="A610" s="4">
        <v>42026</v>
      </c>
      <c r="B610" s="5" t="s">
        <v>283</v>
      </c>
      <c r="C610" s="5" t="s">
        <v>284</v>
      </c>
      <c r="D610" s="5">
        <v>36.22</v>
      </c>
      <c r="E610" s="5">
        <v>521114</v>
      </c>
      <c r="F610" s="5">
        <v>18675240</v>
      </c>
      <c r="G610" s="5">
        <v>77963000</v>
      </c>
      <c r="H610" s="5">
        <f t="shared" si="36"/>
        <v>35.837148877213046</v>
      </c>
      <c r="I610" s="5">
        <v>0</v>
      </c>
      <c r="J610" s="5">
        <f t="shared" si="37"/>
        <v>1</v>
      </c>
      <c r="K610" s="5">
        <f t="shared" si="38"/>
        <v>2823819860</v>
      </c>
    </row>
    <row r="611" spans="1:11" x14ac:dyDescent="0.25">
      <c r="A611" s="4">
        <v>42026</v>
      </c>
      <c r="B611" s="5" t="s">
        <v>285</v>
      </c>
      <c r="C611" s="5" t="s">
        <v>286</v>
      </c>
      <c r="D611" s="5">
        <v>2.17</v>
      </c>
      <c r="E611" s="5">
        <v>0</v>
      </c>
      <c r="F611" s="5">
        <v>0</v>
      </c>
      <c r="G611" s="5">
        <v>453000</v>
      </c>
      <c r="H611" s="5">
        <f t="shared" si="36"/>
        <v>2.17</v>
      </c>
      <c r="I611" s="5">
        <v>0</v>
      </c>
      <c r="J611" s="5">
        <f t="shared" si="37"/>
        <v>0</v>
      </c>
      <c r="K611" s="5">
        <f t="shared" si="38"/>
        <v>983010</v>
      </c>
    </row>
    <row r="612" spans="1:11" x14ac:dyDescent="0.25">
      <c r="A612" s="4">
        <v>42026</v>
      </c>
      <c r="B612" s="5" t="s">
        <v>287</v>
      </c>
      <c r="C612" s="5" t="s">
        <v>288</v>
      </c>
      <c r="D612" s="5">
        <v>13.59</v>
      </c>
      <c r="E612" s="5">
        <v>4522</v>
      </c>
      <c r="F612" s="5">
        <v>61040</v>
      </c>
      <c r="G612" s="5">
        <v>1423000</v>
      </c>
      <c r="H612" s="5">
        <f t="shared" si="36"/>
        <v>13.4984520123839</v>
      </c>
      <c r="I612" s="5">
        <v>0</v>
      </c>
      <c r="J612" s="5">
        <f t="shared" si="37"/>
        <v>1</v>
      </c>
      <c r="K612" s="5">
        <f t="shared" si="38"/>
        <v>19338570</v>
      </c>
    </row>
    <row r="613" spans="1:11" x14ac:dyDescent="0.25">
      <c r="A613" s="4">
        <v>42026</v>
      </c>
      <c r="B613" s="5" t="s">
        <v>289</v>
      </c>
      <c r="C613" s="5" t="s">
        <v>290</v>
      </c>
      <c r="D613" s="5">
        <v>7.14</v>
      </c>
      <c r="E613" s="5">
        <v>0</v>
      </c>
      <c r="F613" s="5">
        <v>0</v>
      </c>
      <c r="G613" s="5">
        <v>14000</v>
      </c>
      <c r="H613" s="5">
        <f t="shared" si="36"/>
        <v>7.14</v>
      </c>
      <c r="I613" s="5">
        <v>0</v>
      </c>
      <c r="J613" s="5">
        <f t="shared" si="37"/>
        <v>0</v>
      </c>
      <c r="K613" s="5">
        <f t="shared" si="38"/>
        <v>99960</v>
      </c>
    </row>
    <row r="614" spans="1:11" x14ac:dyDescent="0.25">
      <c r="A614" s="4">
        <v>42026</v>
      </c>
      <c r="B614" s="5" t="s">
        <v>291</v>
      </c>
      <c r="C614" s="5" t="s">
        <v>292</v>
      </c>
      <c r="D614" s="5">
        <v>0.44</v>
      </c>
      <c r="E614" s="5">
        <v>3359</v>
      </c>
      <c r="F614" s="5">
        <v>1480</v>
      </c>
      <c r="G614" s="5">
        <v>0</v>
      </c>
      <c r="H614" s="5">
        <f t="shared" si="36"/>
        <v>0.44060732360821675</v>
      </c>
      <c r="I614" s="5">
        <v>0</v>
      </c>
      <c r="J614" s="5">
        <f t="shared" si="37"/>
        <v>1</v>
      </c>
      <c r="K614" s="5">
        <f t="shared" si="38"/>
        <v>0</v>
      </c>
    </row>
    <row r="615" spans="1:11" x14ac:dyDescent="0.25">
      <c r="A615" s="4">
        <v>42026</v>
      </c>
      <c r="B615" s="5" t="s">
        <v>293</v>
      </c>
      <c r="C615" s="5" t="s">
        <v>294</v>
      </c>
      <c r="D615" s="5">
        <v>3.3</v>
      </c>
      <c r="E615" s="5">
        <v>3776</v>
      </c>
      <c r="F615" s="5">
        <v>12400</v>
      </c>
      <c r="G615" s="5">
        <v>138273000</v>
      </c>
      <c r="H615" s="5">
        <f t="shared" si="36"/>
        <v>3.2838983050847457</v>
      </c>
      <c r="I615" s="5">
        <v>0</v>
      </c>
      <c r="J615" s="5">
        <f t="shared" si="37"/>
        <v>1</v>
      </c>
      <c r="K615" s="5">
        <f t="shared" si="38"/>
        <v>456300900</v>
      </c>
    </row>
    <row r="616" spans="1:11" x14ac:dyDescent="0.25">
      <c r="A616" s="4">
        <v>42026</v>
      </c>
      <c r="B616" s="5" t="s">
        <v>295</v>
      </c>
      <c r="C616" s="5" t="s">
        <v>296</v>
      </c>
      <c r="D616" s="5">
        <v>50.71</v>
      </c>
      <c r="E616" s="5">
        <v>569</v>
      </c>
      <c r="F616" s="5">
        <v>29120</v>
      </c>
      <c r="G616" s="5">
        <v>11601000</v>
      </c>
      <c r="H616" s="5">
        <f t="shared" si="36"/>
        <v>51.177504393673111</v>
      </c>
      <c r="I616" s="5">
        <v>0</v>
      </c>
      <c r="J616" s="5">
        <f t="shared" si="37"/>
        <v>1</v>
      </c>
      <c r="K616" s="5">
        <f t="shared" si="38"/>
        <v>588286710</v>
      </c>
    </row>
    <row r="617" spans="1:11" x14ac:dyDescent="0.25">
      <c r="A617" s="4">
        <v>42026</v>
      </c>
      <c r="B617" s="5" t="s">
        <v>297</v>
      </c>
      <c r="C617" s="5" t="s">
        <v>298</v>
      </c>
      <c r="D617" s="5">
        <v>18.489999999999998</v>
      </c>
      <c r="E617" s="5">
        <v>303</v>
      </c>
      <c r="F617" s="5">
        <v>5600</v>
      </c>
      <c r="G617" s="5">
        <v>1239000</v>
      </c>
      <c r="H617" s="5">
        <f t="shared" si="36"/>
        <v>18.481848184818482</v>
      </c>
      <c r="I617" s="5">
        <v>0</v>
      </c>
      <c r="J617" s="5">
        <f t="shared" si="37"/>
        <v>1</v>
      </c>
      <c r="K617" s="5">
        <f t="shared" si="38"/>
        <v>22909109.999999996</v>
      </c>
    </row>
    <row r="618" spans="1:11" x14ac:dyDescent="0.25">
      <c r="A618" s="4">
        <v>42026</v>
      </c>
      <c r="B618" s="5" t="s">
        <v>299</v>
      </c>
      <c r="C618" s="5" t="s">
        <v>300</v>
      </c>
      <c r="D618" s="5">
        <v>1.48</v>
      </c>
      <c r="E618" s="5">
        <v>1000</v>
      </c>
      <c r="F618" s="5">
        <v>1470</v>
      </c>
      <c r="G618" s="5">
        <v>0</v>
      </c>
      <c r="H618" s="5">
        <f t="shared" si="36"/>
        <v>1.47</v>
      </c>
      <c r="I618" s="5">
        <v>0</v>
      </c>
      <c r="J618" s="5">
        <f t="shared" si="37"/>
        <v>1</v>
      </c>
      <c r="K618" s="5">
        <f t="shared" si="38"/>
        <v>0</v>
      </c>
    </row>
    <row r="619" spans="1:11" x14ac:dyDescent="0.25">
      <c r="A619" s="4">
        <v>42026</v>
      </c>
      <c r="B619" s="5" t="s">
        <v>301</v>
      </c>
      <c r="C619" s="5" t="s">
        <v>302</v>
      </c>
      <c r="D619" s="5">
        <v>15.7</v>
      </c>
      <c r="E619" s="5">
        <v>71</v>
      </c>
      <c r="F619" s="5">
        <v>1130</v>
      </c>
      <c r="G619" s="5">
        <v>3144000</v>
      </c>
      <c r="H619" s="5">
        <f t="shared" si="36"/>
        <v>15.915492957746478</v>
      </c>
      <c r="I619" s="5">
        <v>0</v>
      </c>
      <c r="J619" s="5">
        <f t="shared" si="37"/>
        <v>1</v>
      </c>
      <c r="K619" s="5">
        <f t="shared" si="38"/>
        <v>49360800</v>
      </c>
    </row>
    <row r="620" spans="1:11" x14ac:dyDescent="0.25">
      <c r="A620" s="4">
        <v>42026</v>
      </c>
      <c r="B620" s="5" t="s">
        <v>303</v>
      </c>
      <c r="C620" s="5" t="s">
        <v>304</v>
      </c>
      <c r="D620" s="5">
        <v>25.9</v>
      </c>
      <c r="E620" s="5">
        <v>3</v>
      </c>
      <c r="F620" s="5">
        <v>80</v>
      </c>
      <c r="G620" s="5">
        <v>3305000</v>
      </c>
      <c r="H620" s="5">
        <f t="shared" si="36"/>
        <v>26.666666666666668</v>
      </c>
      <c r="I620" s="5">
        <v>0</v>
      </c>
      <c r="J620" s="5">
        <f t="shared" si="37"/>
        <v>0</v>
      </c>
      <c r="K620" s="5">
        <f t="shared" si="38"/>
        <v>85599500</v>
      </c>
    </row>
    <row r="621" spans="1:11" x14ac:dyDescent="0.25">
      <c r="A621" s="4">
        <v>42026</v>
      </c>
      <c r="B621" s="5" t="s">
        <v>305</v>
      </c>
      <c r="C621" s="5" t="s">
        <v>306</v>
      </c>
      <c r="D621" s="5">
        <v>8.8000000000000007</v>
      </c>
      <c r="E621" s="5">
        <v>36885</v>
      </c>
      <c r="F621" s="5">
        <v>324770</v>
      </c>
      <c r="G621" s="5">
        <v>17846000</v>
      </c>
      <c r="H621" s="5">
        <f t="shared" si="36"/>
        <v>8.8049342551172565</v>
      </c>
      <c r="I621" s="5">
        <v>0</v>
      </c>
      <c r="J621" s="5">
        <f t="shared" si="37"/>
        <v>1</v>
      </c>
      <c r="K621" s="5">
        <f t="shared" si="38"/>
        <v>157044800</v>
      </c>
    </row>
    <row r="622" spans="1:11" x14ac:dyDescent="0.25">
      <c r="A622" s="4">
        <v>42026</v>
      </c>
      <c r="B622" s="5" t="s">
        <v>307</v>
      </c>
      <c r="C622" s="5" t="s">
        <v>308</v>
      </c>
      <c r="D622" s="5">
        <v>4.55</v>
      </c>
      <c r="E622" s="5">
        <v>1184</v>
      </c>
      <c r="F622" s="5">
        <v>5290</v>
      </c>
      <c r="G622" s="5">
        <v>4501000</v>
      </c>
      <c r="H622" s="5">
        <f t="shared" si="36"/>
        <v>4.4679054054054053</v>
      </c>
      <c r="I622" s="5">
        <v>0</v>
      </c>
      <c r="J622" s="5">
        <f t="shared" si="37"/>
        <v>1</v>
      </c>
      <c r="K622" s="5">
        <f t="shared" si="38"/>
        <v>20479550</v>
      </c>
    </row>
    <row r="623" spans="1:11" x14ac:dyDescent="0.25">
      <c r="A623" s="4">
        <v>42026</v>
      </c>
      <c r="B623" s="5" t="s">
        <v>309</v>
      </c>
      <c r="C623" s="5" t="s">
        <v>310</v>
      </c>
      <c r="D623" s="5">
        <v>0.93</v>
      </c>
      <c r="E623" s="5">
        <v>8501</v>
      </c>
      <c r="F623" s="5">
        <v>7930</v>
      </c>
      <c r="G623" s="5">
        <v>11150000</v>
      </c>
      <c r="H623" s="5">
        <f t="shared" si="36"/>
        <v>0.93283143159628279</v>
      </c>
      <c r="I623" s="5">
        <v>0</v>
      </c>
      <c r="J623" s="5">
        <f t="shared" si="37"/>
        <v>1</v>
      </c>
      <c r="K623" s="5">
        <f t="shared" si="38"/>
        <v>10369500</v>
      </c>
    </row>
    <row r="624" spans="1:11" x14ac:dyDescent="0.25">
      <c r="A624" s="4">
        <v>42026</v>
      </c>
      <c r="B624" s="5" t="s">
        <v>311</v>
      </c>
      <c r="C624" s="5" t="s">
        <v>312</v>
      </c>
      <c r="D624" s="5">
        <v>49.5</v>
      </c>
      <c r="E624" s="5">
        <v>43812</v>
      </c>
      <c r="F624" s="5">
        <v>2161740</v>
      </c>
      <c r="G624" s="5">
        <v>16737000</v>
      </c>
      <c r="H624" s="5">
        <f t="shared" si="36"/>
        <v>49.341276362640372</v>
      </c>
      <c r="I624" s="5">
        <v>0</v>
      </c>
      <c r="J624" s="5">
        <f t="shared" si="37"/>
        <v>1</v>
      </c>
      <c r="K624" s="5">
        <f t="shared" si="38"/>
        <v>828481500</v>
      </c>
    </row>
    <row r="625" spans="1:11" x14ac:dyDescent="0.25">
      <c r="A625" s="4">
        <v>42026</v>
      </c>
      <c r="B625" s="5" t="s">
        <v>313</v>
      </c>
      <c r="C625" s="5" t="s">
        <v>314</v>
      </c>
      <c r="D625" s="5">
        <v>18.73</v>
      </c>
      <c r="E625" s="5">
        <v>0</v>
      </c>
      <c r="F625" s="5">
        <v>0</v>
      </c>
      <c r="G625" s="5">
        <v>17024000</v>
      </c>
      <c r="H625" s="5">
        <f t="shared" si="36"/>
        <v>18.73</v>
      </c>
      <c r="I625" s="5">
        <v>0</v>
      </c>
      <c r="J625" s="5">
        <f t="shared" si="37"/>
        <v>0</v>
      </c>
      <c r="K625" s="5">
        <f t="shared" si="38"/>
        <v>318859520</v>
      </c>
    </row>
    <row r="626" spans="1:11" x14ac:dyDescent="0.25">
      <c r="A626" s="4">
        <v>42026</v>
      </c>
      <c r="B626" s="5" t="s">
        <v>315</v>
      </c>
      <c r="C626" s="5" t="s">
        <v>316</v>
      </c>
      <c r="D626" s="5">
        <v>0.85</v>
      </c>
      <c r="E626" s="5">
        <v>127157</v>
      </c>
      <c r="F626" s="5">
        <v>108740</v>
      </c>
      <c r="G626" s="5">
        <v>0</v>
      </c>
      <c r="H626" s="5">
        <f t="shared" si="36"/>
        <v>0.85516330205965851</v>
      </c>
      <c r="I626" s="5">
        <v>0</v>
      </c>
      <c r="J626" s="5">
        <f t="shared" si="37"/>
        <v>1</v>
      </c>
      <c r="K626" s="5">
        <f t="shared" si="38"/>
        <v>0</v>
      </c>
    </row>
    <row r="627" spans="1:11" x14ac:dyDescent="0.25">
      <c r="A627" s="4">
        <v>42026</v>
      </c>
      <c r="B627" s="5" t="s">
        <v>317</v>
      </c>
      <c r="C627" s="5" t="s">
        <v>318</v>
      </c>
      <c r="D627" s="5">
        <v>0.35</v>
      </c>
      <c r="E627" s="5">
        <v>1072</v>
      </c>
      <c r="F627" s="5">
        <v>380</v>
      </c>
      <c r="G627" s="5">
        <v>0</v>
      </c>
      <c r="H627" s="5">
        <f t="shared" si="36"/>
        <v>0.35447761194029853</v>
      </c>
      <c r="I627" s="5">
        <v>0</v>
      </c>
      <c r="J627" s="5">
        <f t="shared" si="37"/>
        <v>1</v>
      </c>
      <c r="K627" s="5">
        <f t="shared" si="38"/>
        <v>0</v>
      </c>
    </row>
    <row r="628" spans="1:11" x14ac:dyDescent="0.25">
      <c r="A628" s="4">
        <v>42026</v>
      </c>
      <c r="B628" s="5" t="s">
        <v>319</v>
      </c>
      <c r="C628" s="5" t="s">
        <v>320</v>
      </c>
      <c r="D628" s="5">
        <v>2</v>
      </c>
      <c r="E628" s="5">
        <v>106503</v>
      </c>
      <c r="F628" s="5">
        <v>212440</v>
      </c>
      <c r="G628" s="5">
        <v>293645000</v>
      </c>
      <c r="H628" s="5">
        <f t="shared" si="36"/>
        <v>1.9946855957109189</v>
      </c>
      <c r="I628" s="5">
        <v>0</v>
      </c>
      <c r="J628" s="5">
        <f t="shared" si="37"/>
        <v>1</v>
      </c>
      <c r="K628" s="5">
        <f t="shared" si="38"/>
        <v>587290000</v>
      </c>
    </row>
    <row r="629" spans="1:11" x14ac:dyDescent="0.25">
      <c r="A629" s="4">
        <v>42026</v>
      </c>
      <c r="B629" s="5" t="s">
        <v>321</v>
      </c>
      <c r="C629" s="5" t="s">
        <v>322</v>
      </c>
      <c r="D629" s="5">
        <v>1.81</v>
      </c>
      <c r="E629" s="5">
        <v>3554369</v>
      </c>
      <c r="F629" s="5">
        <v>6423540</v>
      </c>
      <c r="G629" s="5">
        <v>1095354000</v>
      </c>
      <c r="H629" s="5">
        <f t="shared" si="36"/>
        <v>1.8072237294439604</v>
      </c>
      <c r="I629" s="5">
        <v>0</v>
      </c>
      <c r="J629" s="5">
        <f t="shared" si="37"/>
        <v>1</v>
      </c>
      <c r="K629" s="5">
        <f t="shared" si="38"/>
        <v>1982590740</v>
      </c>
    </row>
    <row r="630" spans="1:11" x14ac:dyDescent="0.25">
      <c r="A630" s="4">
        <v>42026</v>
      </c>
      <c r="B630" s="5" t="s">
        <v>323</v>
      </c>
      <c r="C630" s="5" t="s">
        <v>324</v>
      </c>
      <c r="D630" s="5">
        <v>3.4</v>
      </c>
      <c r="E630" s="5">
        <v>48766</v>
      </c>
      <c r="F630" s="5">
        <v>165490</v>
      </c>
      <c r="G630" s="5">
        <v>43628000</v>
      </c>
      <c r="H630" s="5">
        <f t="shared" si="36"/>
        <v>3.3935528852069066</v>
      </c>
      <c r="I630" s="5">
        <v>0</v>
      </c>
      <c r="J630" s="5">
        <f t="shared" si="37"/>
        <v>1</v>
      </c>
      <c r="K630" s="5">
        <f t="shared" si="38"/>
        <v>148335200</v>
      </c>
    </row>
    <row r="631" spans="1:11" x14ac:dyDescent="0.25">
      <c r="A631" s="4">
        <v>42026</v>
      </c>
      <c r="B631" s="5" t="s">
        <v>325</v>
      </c>
      <c r="C631" s="5" t="s">
        <v>326</v>
      </c>
      <c r="D631" s="5">
        <v>6.83</v>
      </c>
      <c r="E631" s="5">
        <v>2154</v>
      </c>
      <c r="F631" s="5">
        <v>14670</v>
      </c>
      <c r="G631" s="5">
        <v>6721000</v>
      </c>
      <c r="H631" s="5">
        <f t="shared" si="36"/>
        <v>6.8105849582172704</v>
      </c>
      <c r="I631" s="5">
        <v>0</v>
      </c>
      <c r="J631" s="5">
        <f t="shared" si="37"/>
        <v>1</v>
      </c>
      <c r="K631" s="5">
        <f t="shared" si="38"/>
        <v>45904430</v>
      </c>
    </row>
    <row r="632" spans="1:11" x14ac:dyDescent="0.25">
      <c r="A632" s="4">
        <v>42026</v>
      </c>
      <c r="B632" s="5" t="s">
        <v>327</v>
      </c>
      <c r="C632" s="5" t="s">
        <v>328</v>
      </c>
      <c r="D632" s="5">
        <v>42.2</v>
      </c>
      <c r="E632" s="5">
        <v>638</v>
      </c>
      <c r="F632" s="5">
        <v>26850</v>
      </c>
      <c r="G632" s="5">
        <v>20769000</v>
      </c>
      <c r="H632" s="5">
        <f t="shared" si="36"/>
        <v>42.084639498432601</v>
      </c>
      <c r="I632" s="5">
        <v>0</v>
      </c>
      <c r="J632" s="5">
        <f t="shared" si="37"/>
        <v>0</v>
      </c>
      <c r="K632" s="5">
        <f t="shared" si="38"/>
        <v>876451800</v>
      </c>
    </row>
    <row r="633" spans="1:11" x14ac:dyDescent="0.25">
      <c r="A633" s="4">
        <v>42026</v>
      </c>
      <c r="B633" s="5" t="s">
        <v>329</v>
      </c>
      <c r="C633" s="5" t="s">
        <v>330</v>
      </c>
      <c r="D633" s="5">
        <v>24.99</v>
      </c>
      <c r="E633" s="5">
        <v>601</v>
      </c>
      <c r="F633" s="5">
        <v>14800</v>
      </c>
      <c r="G633" s="5">
        <v>1991000</v>
      </c>
      <c r="H633" s="5">
        <f t="shared" si="36"/>
        <v>24.625623960066555</v>
      </c>
      <c r="I633" s="5">
        <v>0</v>
      </c>
      <c r="J633" s="5">
        <f t="shared" si="37"/>
        <v>0</v>
      </c>
      <c r="K633" s="5">
        <f t="shared" si="38"/>
        <v>49755090</v>
      </c>
    </row>
    <row r="634" spans="1:11" x14ac:dyDescent="0.25">
      <c r="A634" s="4">
        <v>42026</v>
      </c>
      <c r="B634" s="5" t="s">
        <v>331</v>
      </c>
      <c r="C634" s="5" t="s">
        <v>332</v>
      </c>
      <c r="D634" s="5">
        <v>43.4</v>
      </c>
      <c r="E634" s="5">
        <v>78340</v>
      </c>
      <c r="F634" s="5">
        <v>3400770</v>
      </c>
      <c r="G634" s="5">
        <v>27164000</v>
      </c>
      <c r="H634" s="5">
        <f t="shared" si="36"/>
        <v>43.410390605054886</v>
      </c>
      <c r="I634" s="5">
        <v>0</v>
      </c>
      <c r="J634" s="5">
        <f t="shared" si="37"/>
        <v>1</v>
      </c>
      <c r="K634" s="5">
        <f t="shared" si="38"/>
        <v>1178917600</v>
      </c>
    </row>
    <row r="635" spans="1:11" x14ac:dyDescent="0.25">
      <c r="A635" s="4">
        <v>42026</v>
      </c>
      <c r="B635" s="5" t="s">
        <v>333</v>
      </c>
      <c r="C635" s="5" t="s">
        <v>334</v>
      </c>
      <c r="D635" s="5">
        <v>16.95</v>
      </c>
      <c r="E635" s="5">
        <v>65960</v>
      </c>
      <c r="F635" s="5">
        <v>1122120</v>
      </c>
      <c r="G635" s="5">
        <v>3502000</v>
      </c>
      <c r="H635" s="5">
        <f t="shared" si="36"/>
        <v>17.012128562765312</v>
      </c>
      <c r="I635" s="5">
        <v>0</v>
      </c>
      <c r="J635" s="5">
        <f t="shared" si="37"/>
        <v>1</v>
      </c>
      <c r="K635" s="5">
        <f t="shared" si="38"/>
        <v>59358900</v>
      </c>
    </row>
    <row r="636" spans="1:11" x14ac:dyDescent="0.25">
      <c r="A636" s="4">
        <v>42026</v>
      </c>
      <c r="B636" s="5" t="s">
        <v>335</v>
      </c>
      <c r="C636" s="5" t="s">
        <v>336</v>
      </c>
      <c r="D636" s="5">
        <v>29.7</v>
      </c>
      <c r="E636" s="5">
        <v>2124</v>
      </c>
      <c r="F636" s="5">
        <v>63460</v>
      </c>
      <c r="G636" s="5">
        <v>17315000</v>
      </c>
      <c r="H636" s="5">
        <f t="shared" si="36"/>
        <v>29.87758945386064</v>
      </c>
      <c r="I636" s="5">
        <v>0</v>
      </c>
      <c r="J636" s="5">
        <f t="shared" si="37"/>
        <v>1</v>
      </c>
      <c r="K636" s="5">
        <f t="shared" si="38"/>
        <v>514255500</v>
      </c>
    </row>
    <row r="637" spans="1:11" x14ac:dyDescent="0.25">
      <c r="A637" s="4">
        <v>42026</v>
      </c>
      <c r="B637" s="5" t="s">
        <v>337</v>
      </c>
      <c r="C637" s="5" t="s">
        <v>338</v>
      </c>
      <c r="D637" s="5">
        <v>1.51</v>
      </c>
      <c r="E637" s="5">
        <v>0</v>
      </c>
      <c r="F637" s="5">
        <v>0</v>
      </c>
      <c r="G637" s="5">
        <v>0</v>
      </c>
      <c r="H637" s="5">
        <f t="shared" si="36"/>
        <v>1.51</v>
      </c>
      <c r="I637" s="5">
        <v>0</v>
      </c>
      <c r="J637" s="5">
        <f t="shared" si="37"/>
        <v>1</v>
      </c>
      <c r="K637" s="5">
        <f t="shared" si="38"/>
        <v>0</v>
      </c>
    </row>
    <row r="638" spans="1:11" x14ac:dyDescent="0.25">
      <c r="A638" s="4">
        <v>42026</v>
      </c>
      <c r="B638" s="5" t="s">
        <v>339</v>
      </c>
      <c r="C638" s="5" t="s">
        <v>340</v>
      </c>
      <c r="D638" s="5">
        <v>11.49</v>
      </c>
      <c r="E638" s="5">
        <v>263769</v>
      </c>
      <c r="F638" s="5">
        <v>2811530</v>
      </c>
      <c r="G638" s="5">
        <v>3233000</v>
      </c>
      <c r="H638" s="5">
        <f t="shared" si="36"/>
        <v>10.659061527321255</v>
      </c>
      <c r="I638" s="5">
        <v>0</v>
      </c>
      <c r="J638" s="5">
        <f t="shared" si="37"/>
        <v>1</v>
      </c>
      <c r="K638" s="5">
        <f t="shared" si="38"/>
        <v>37147170</v>
      </c>
    </row>
    <row r="639" spans="1:11" x14ac:dyDescent="0.25">
      <c r="A639" s="4">
        <v>42026</v>
      </c>
      <c r="B639" s="5" t="s">
        <v>341</v>
      </c>
      <c r="C639" s="5" t="s">
        <v>342</v>
      </c>
      <c r="D639" s="5">
        <v>71</v>
      </c>
      <c r="E639" s="5">
        <v>16310</v>
      </c>
      <c r="F639" s="5">
        <v>1156910</v>
      </c>
      <c r="G639" s="5">
        <v>40919000</v>
      </c>
      <c r="H639" s="5">
        <f t="shared" si="36"/>
        <v>70.932556713672597</v>
      </c>
      <c r="I639" s="5">
        <v>0</v>
      </c>
      <c r="J639" s="5">
        <f t="shared" si="37"/>
        <v>1</v>
      </c>
      <c r="K639" s="5">
        <f t="shared" si="38"/>
        <v>2905249000</v>
      </c>
    </row>
    <row r="640" spans="1:11" x14ac:dyDescent="0.25">
      <c r="A640" s="4">
        <v>42026</v>
      </c>
      <c r="B640" s="5" t="s">
        <v>343</v>
      </c>
      <c r="C640" s="5" t="s">
        <v>344</v>
      </c>
      <c r="D640" s="5">
        <v>4.95</v>
      </c>
      <c r="E640" s="5">
        <v>609449</v>
      </c>
      <c r="F640" s="5">
        <v>2992240</v>
      </c>
      <c r="G640" s="5">
        <v>245350000</v>
      </c>
      <c r="H640" s="5">
        <f t="shared" si="36"/>
        <v>4.9097463446490188</v>
      </c>
      <c r="I640" s="5">
        <v>0</v>
      </c>
      <c r="J640" s="5">
        <f t="shared" si="37"/>
        <v>1</v>
      </c>
      <c r="K640" s="5">
        <f t="shared" si="38"/>
        <v>1214482500</v>
      </c>
    </row>
    <row r="641" spans="1:11" x14ac:dyDescent="0.25">
      <c r="A641" s="4">
        <v>42026</v>
      </c>
      <c r="B641" s="5" t="s">
        <v>345</v>
      </c>
      <c r="C641" s="5" t="s">
        <v>346</v>
      </c>
      <c r="D641" s="5">
        <v>106.65</v>
      </c>
      <c r="E641" s="5">
        <v>76303</v>
      </c>
      <c r="F641" s="5">
        <v>8014240</v>
      </c>
      <c r="G641" s="5">
        <v>30584000</v>
      </c>
      <c r="H641" s="5">
        <f t="shared" si="36"/>
        <v>105.03178118815774</v>
      </c>
      <c r="I641" s="5">
        <v>0</v>
      </c>
      <c r="J641" s="5">
        <f t="shared" si="37"/>
        <v>1</v>
      </c>
      <c r="K641" s="5">
        <f t="shared" si="38"/>
        <v>3261783600</v>
      </c>
    </row>
    <row r="642" spans="1:11" x14ac:dyDescent="0.25">
      <c r="A642" s="4">
        <v>42026</v>
      </c>
      <c r="B642" s="5" t="s">
        <v>347</v>
      </c>
      <c r="C642" s="5" t="s">
        <v>348</v>
      </c>
      <c r="D642" s="5">
        <v>3.3</v>
      </c>
      <c r="E642" s="5">
        <v>847</v>
      </c>
      <c r="F642" s="5">
        <v>2800</v>
      </c>
      <c r="G642" s="5">
        <v>25500000</v>
      </c>
      <c r="H642" s="5">
        <f t="shared" si="36"/>
        <v>3.3057851239669422</v>
      </c>
      <c r="I642" s="5">
        <v>0</v>
      </c>
      <c r="J642" s="5">
        <f t="shared" si="37"/>
        <v>1</v>
      </c>
      <c r="K642" s="5">
        <f t="shared" si="38"/>
        <v>84150000</v>
      </c>
    </row>
    <row r="643" spans="1:11" x14ac:dyDescent="0.25">
      <c r="A643" s="4">
        <v>42026</v>
      </c>
      <c r="B643" s="5" t="s">
        <v>349</v>
      </c>
      <c r="C643" s="5" t="s">
        <v>350</v>
      </c>
      <c r="D643" s="5">
        <v>1.89</v>
      </c>
      <c r="E643" s="5">
        <v>800156</v>
      </c>
      <c r="F643" s="5">
        <v>1509490</v>
      </c>
      <c r="G643" s="5">
        <v>70928000</v>
      </c>
      <c r="H643" s="5">
        <f t="shared" ref="H643:H706" si="39">IF(E643=0,D643,F643/E643)</f>
        <v>1.8864946335464585</v>
      </c>
      <c r="I643" s="5">
        <v>0</v>
      </c>
      <c r="J643" s="5">
        <f t="shared" ref="J643:J706" si="40">IF(LEFT(C643,2)="PL",1,0)</f>
        <v>1</v>
      </c>
      <c r="K643" s="5">
        <f t="shared" ref="K643:K706" si="41">G643*D643</f>
        <v>134053920</v>
      </c>
    </row>
    <row r="644" spans="1:11" x14ac:dyDescent="0.25">
      <c r="A644" s="4">
        <v>42026</v>
      </c>
      <c r="B644" s="5" t="s">
        <v>351</v>
      </c>
      <c r="C644" s="5" t="s">
        <v>352</v>
      </c>
      <c r="D644" s="5">
        <v>5.03</v>
      </c>
      <c r="E644" s="5">
        <v>105</v>
      </c>
      <c r="F644" s="5">
        <v>530</v>
      </c>
      <c r="G644" s="5">
        <v>1143000</v>
      </c>
      <c r="H644" s="5">
        <f t="shared" si="39"/>
        <v>5.0476190476190474</v>
      </c>
      <c r="I644" s="5">
        <v>0</v>
      </c>
      <c r="J644" s="5">
        <f t="shared" si="40"/>
        <v>1</v>
      </c>
      <c r="K644" s="5">
        <f t="shared" si="41"/>
        <v>5749290</v>
      </c>
    </row>
    <row r="645" spans="1:11" x14ac:dyDescent="0.25">
      <c r="A645" s="4">
        <v>42026</v>
      </c>
      <c r="B645" s="5" t="s">
        <v>353</v>
      </c>
      <c r="C645" s="5" t="s">
        <v>354</v>
      </c>
      <c r="D645" s="5">
        <v>3.29</v>
      </c>
      <c r="E645" s="5">
        <v>153454</v>
      </c>
      <c r="F645" s="5">
        <v>502560</v>
      </c>
      <c r="G645" s="5">
        <v>36119000</v>
      </c>
      <c r="H645" s="5">
        <f t="shared" si="39"/>
        <v>3.2749879442699439</v>
      </c>
      <c r="I645" s="5">
        <v>0</v>
      </c>
      <c r="J645" s="5">
        <f t="shared" si="40"/>
        <v>1</v>
      </c>
      <c r="K645" s="5">
        <f t="shared" si="41"/>
        <v>118831510</v>
      </c>
    </row>
    <row r="646" spans="1:11" x14ac:dyDescent="0.25">
      <c r="A646" s="4">
        <v>42026</v>
      </c>
      <c r="B646" s="5" t="s">
        <v>355</v>
      </c>
      <c r="C646" s="5" t="s">
        <v>356</v>
      </c>
      <c r="D646" s="5">
        <v>5.14</v>
      </c>
      <c r="E646" s="5">
        <v>10</v>
      </c>
      <c r="F646" s="5">
        <v>50</v>
      </c>
      <c r="G646" s="5">
        <v>4199000</v>
      </c>
      <c r="H646" s="5">
        <f t="shared" si="39"/>
        <v>5</v>
      </c>
      <c r="I646" s="5">
        <v>0</v>
      </c>
      <c r="J646" s="5">
        <f t="shared" si="40"/>
        <v>1</v>
      </c>
      <c r="K646" s="5">
        <f t="shared" si="41"/>
        <v>21582860</v>
      </c>
    </row>
    <row r="647" spans="1:11" x14ac:dyDescent="0.25">
      <c r="A647" s="4">
        <v>42026</v>
      </c>
      <c r="B647" s="5" t="s">
        <v>357</v>
      </c>
      <c r="C647" s="5" t="s">
        <v>358</v>
      </c>
      <c r="D647" s="5">
        <v>31.28</v>
      </c>
      <c r="E647" s="5">
        <v>3679</v>
      </c>
      <c r="F647" s="5">
        <v>113760</v>
      </c>
      <c r="G647" s="5">
        <v>1839000</v>
      </c>
      <c r="H647" s="5">
        <f t="shared" si="39"/>
        <v>30.921446045120955</v>
      </c>
      <c r="I647" s="5">
        <v>0</v>
      </c>
      <c r="J647" s="5">
        <f t="shared" si="40"/>
        <v>1</v>
      </c>
      <c r="K647" s="5">
        <f t="shared" si="41"/>
        <v>57523920</v>
      </c>
    </row>
    <row r="648" spans="1:11" x14ac:dyDescent="0.25">
      <c r="A648" s="4">
        <v>42026</v>
      </c>
      <c r="B648" s="5" t="s">
        <v>359</v>
      </c>
      <c r="C648" s="5" t="s">
        <v>360</v>
      </c>
      <c r="D648" s="5">
        <v>3.07</v>
      </c>
      <c r="E648" s="5">
        <v>8103</v>
      </c>
      <c r="F648" s="5">
        <v>24550</v>
      </c>
      <c r="G648" s="5">
        <v>7831000</v>
      </c>
      <c r="H648" s="5">
        <f t="shared" si="39"/>
        <v>3.0297420708379614</v>
      </c>
      <c r="I648" s="5">
        <v>0</v>
      </c>
      <c r="J648" s="5">
        <f t="shared" si="40"/>
        <v>1</v>
      </c>
      <c r="K648" s="5">
        <f t="shared" si="41"/>
        <v>24041170</v>
      </c>
    </row>
    <row r="649" spans="1:11" x14ac:dyDescent="0.25">
      <c r="A649" s="4">
        <v>42026</v>
      </c>
      <c r="B649" s="5" t="s">
        <v>361</v>
      </c>
      <c r="C649" s="5" t="s">
        <v>362</v>
      </c>
      <c r="D649" s="5">
        <v>0.02</v>
      </c>
      <c r="E649" s="5">
        <v>100000</v>
      </c>
      <c r="F649" s="5">
        <v>2000</v>
      </c>
      <c r="G649" s="5">
        <v>0</v>
      </c>
      <c r="H649" s="5">
        <f t="shared" si="39"/>
        <v>0.02</v>
      </c>
      <c r="I649" s="5">
        <v>0</v>
      </c>
      <c r="J649" s="5">
        <f t="shared" si="40"/>
        <v>1</v>
      </c>
      <c r="K649" s="5">
        <f t="shared" si="41"/>
        <v>0</v>
      </c>
    </row>
    <row r="650" spans="1:11" x14ac:dyDescent="0.25">
      <c r="A650" s="4">
        <v>42026</v>
      </c>
      <c r="B650" s="5" t="s">
        <v>363</v>
      </c>
      <c r="C650" s="5" t="s">
        <v>364</v>
      </c>
      <c r="D650" s="5">
        <v>0.11</v>
      </c>
      <c r="E650" s="5">
        <v>146389</v>
      </c>
      <c r="F650" s="5">
        <v>16100</v>
      </c>
      <c r="G650" s="5">
        <v>0</v>
      </c>
      <c r="H650" s="5">
        <f t="shared" si="39"/>
        <v>0.10998094119093647</v>
      </c>
      <c r="I650" s="5">
        <v>0</v>
      </c>
      <c r="J650" s="5">
        <f t="shared" si="40"/>
        <v>1</v>
      </c>
      <c r="K650" s="5">
        <f t="shared" si="41"/>
        <v>0</v>
      </c>
    </row>
    <row r="651" spans="1:11" x14ac:dyDescent="0.25">
      <c r="A651" s="4">
        <v>42026</v>
      </c>
      <c r="B651" s="5" t="s">
        <v>365</v>
      </c>
      <c r="C651" s="5" t="s">
        <v>366</v>
      </c>
      <c r="D651" s="5">
        <v>1.1000000000000001</v>
      </c>
      <c r="E651" s="5">
        <v>3744</v>
      </c>
      <c r="F651" s="5">
        <v>4030</v>
      </c>
      <c r="G651" s="5">
        <v>4084000</v>
      </c>
      <c r="H651" s="5">
        <f t="shared" si="39"/>
        <v>1.0763888888888888</v>
      </c>
      <c r="I651" s="5">
        <v>0</v>
      </c>
      <c r="J651" s="5">
        <f t="shared" si="40"/>
        <v>1</v>
      </c>
      <c r="K651" s="5">
        <f t="shared" si="41"/>
        <v>4492400</v>
      </c>
    </row>
    <row r="652" spans="1:11" x14ac:dyDescent="0.25">
      <c r="A652" s="4">
        <v>42026</v>
      </c>
      <c r="B652" s="5" t="s">
        <v>367</v>
      </c>
      <c r="C652" s="5" t="s">
        <v>368</v>
      </c>
      <c r="D652" s="5">
        <v>0.98</v>
      </c>
      <c r="E652" s="5">
        <v>23255</v>
      </c>
      <c r="F652" s="5">
        <v>22980</v>
      </c>
      <c r="G652" s="5">
        <v>5438000</v>
      </c>
      <c r="H652" s="5">
        <f t="shared" si="39"/>
        <v>0.9881745861105139</v>
      </c>
      <c r="I652" s="5">
        <v>0</v>
      </c>
      <c r="J652" s="5">
        <f t="shared" si="40"/>
        <v>1</v>
      </c>
      <c r="K652" s="5">
        <f t="shared" si="41"/>
        <v>5329240</v>
      </c>
    </row>
    <row r="653" spans="1:11" x14ac:dyDescent="0.25">
      <c r="A653" s="4">
        <v>42026</v>
      </c>
      <c r="B653" s="5" t="s">
        <v>369</v>
      </c>
      <c r="C653" s="5" t="s">
        <v>370</v>
      </c>
      <c r="D653" s="5">
        <v>9</v>
      </c>
      <c r="E653" s="5">
        <v>590</v>
      </c>
      <c r="F653" s="5">
        <v>5280</v>
      </c>
      <c r="G653" s="5">
        <v>15129000</v>
      </c>
      <c r="H653" s="5">
        <f t="shared" si="39"/>
        <v>8.9491525423728806</v>
      </c>
      <c r="I653" s="5">
        <v>0</v>
      </c>
      <c r="J653" s="5">
        <f t="shared" si="40"/>
        <v>0</v>
      </c>
      <c r="K653" s="5">
        <f t="shared" si="41"/>
        <v>136161000</v>
      </c>
    </row>
    <row r="654" spans="1:11" x14ac:dyDescent="0.25">
      <c r="A654" s="4">
        <v>42026</v>
      </c>
      <c r="B654" s="5" t="s">
        <v>371</v>
      </c>
      <c r="C654" s="5" t="s">
        <v>372</v>
      </c>
      <c r="D654" s="5">
        <v>5.8</v>
      </c>
      <c r="E654" s="5">
        <v>2625</v>
      </c>
      <c r="F654" s="5">
        <v>15380</v>
      </c>
      <c r="G654" s="5">
        <v>9809000</v>
      </c>
      <c r="H654" s="5">
        <f t="shared" si="39"/>
        <v>5.8590476190476188</v>
      </c>
      <c r="I654" s="5">
        <v>0</v>
      </c>
      <c r="J654" s="5">
        <f t="shared" si="40"/>
        <v>0</v>
      </c>
      <c r="K654" s="5">
        <f t="shared" si="41"/>
        <v>56892200</v>
      </c>
    </row>
    <row r="655" spans="1:11" x14ac:dyDescent="0.25">
      <c r="A655" s="4">
        <v>42026</v>
      </c>
      <c r="B655" s="5" t="s">
        <v>373</v>
      </c>
      <c r="C655" s="5" t="s">
        <v>374</v>
      </c>
      <c r="D655" s="5">
        <v>2.2000000000000002</v>
      </c>
      <c r="E655" s="5">
        <v>5702</v>
      </c>
      <c r="F655" s="5">
        <v>12480</v>
      </c>
      <c r="G655" s="5">
        <v>11568000</v>
      </c>
      <c r="H655" s="5">
        <f t="shared" si="39"/>
        <v>2.1887057172921782</v>
      </c>
      <c r="I655" s="5">
        <v>0</v>
      </c>
      <c r="J655" s="5">
        <f t="shared" si="40"/>
        <v>1</v>
      </c>
      <c r="K655" s="5">
        <f t="shared" si="41"/>
        <v>25449600.000000004</v>
      </c>
    </row>
    <row r="656" spans="1:11" x14ac:dyDescent="0.25">
      <c r="A656" s="4">
        <v>42026</v>
      </c>
      <c r="B656" s="5" t="s">
        <v>375</v>
      </c>
      <c r="C656" s="5" t="s">
        <v>376</v>
      </c>
      <c r="D656" s="5">
        <v>29.9</v>
      </c>
      <c r="E656" s="5">
        <v>2</v>
      </c>
      <c r="F656" s="5">
        <v>60</v>
      </c>
      <c r="G656" s="5">
        <v>4187000</v>
      </c>
      <c r="H656" s="5">
        <f t="shared" si="39"/>
        <v>30</v>
      </c>
      <c r="I656" s="5">
        <v>0</v>
      </c>
      <c r="J656" s="5">
        <f t="shared" si="40"/>
        <v>1</v>
      </c>
      <c r="K656" s="5">
        <f t="shared" si="41"/>
        <v>125191300</v>
      </c>
    </row>
    <row r="657" spans="1:11" x14ac:dyDescent="0.25">
      <c r="A657" s="4">
        <v>42026</v>
      </c>
      <c r="B657" s="5" t="s">
        <v>377</v>
      </c>
      <c r="C657" s="5" t="s">
        <v>378</v>
      </c>
      <c r="D657" s="5">
        <v>1.54</v>
      </c>
      <c r="E657" s="5">
        <v>6126</v>
      </c>
      <c r="F657" s="5">
        <v>9560</v>
      </c>
      <c r="G657" s="5">
        <v>3715000</v>
      </c>
      <c r="H657" s="5">
        <f t="shared" si="39"/>
        <v>1.5605615409729023</v>
      </c>
      <c r="I657" s="5">
        <v>0</v>
      </c>
      <c r="J657" s="5">
        <f t="shared" si="40"/>
        <v>1</v>
      </c>
      <c r="K657" s="5">
        <f t="shared" si="41"/>
        <v>5721100</v>
      </c>
    </row>
    <row r="658" spans="1:11" x14ac:dyDescent="0.25">
      <c r="A658" s="4">
        <v>42026</v>
      </c>
      <c r="B658" s="5" t="s">
        <v>379</v>
      </c>
      <c r="C658" s="5" t="s">
        <v>380</v>
      </c>
      <c r="D658" s="5">
        <v>2.61</v>
      </c>
      <c r="E658" s="5">
        <v>12326</v>
      </c>
      <c r="F658" s="5">
        <v>32210</v>
      </c>
      <c r="G658" s="5">
        <v>93737000</v>
      </c>
      <c r="H658" s="5">
        <f t="shared" si="39"/>
        <v>2.6131754015901345</v>
      </c>
      <c r="I658" s="5">
        <v>0</v>
      </c>
      <c r="J658" s="5">
        <f t="shared" si="40"/>
        <v>1</v>
      </c>
      <c r="K658" s="5">
        <f t="shared" si="41"/>
        <v>244653570</v>
      </c>
    </row>
    <row r="659" spans="1:11" x14ac:dyDescent="0.25">
      <c r="A659" s="4">
        <v>42026</v>
      </c>
      <c r="B659" s="5" t="s">
        <v>381</v>
      </c>
      <c r="C659" s="5" t="s">
        <v>382</v>
      </c>
      <c r="D659" s="5">
        <v>2.25</v>
      </c>
      <c r="E659" s="5">
        <v>12468</v>
      </c>
      <c r="F659" s="5">
        <v>27920</v>
      </c>
      <c r="G659" s="5">
        <v>7444000</v>
      </c>
      <c r="H659" s="5">
        <f t="shared" si="39"/>
        <v>2.2393326916907283</v>
      </c>
      <c r="I659" s="5">
        <v>0</v>
      </c>
      <c r="J659" s="5">
        <f t="shared" si="40"/>
        <v>1</v>
      </c>
      <c r="K659" s="5">
        <f t="shared" si="41"/>
        <v>16749000</v>
      </c>
    </row>
    <row r="660" spans="1:11" x14ac:dyDescent="0.25">
      <c r="A660" s="4">
        <v>42026</v>
      </c>
      <c r="B660" s="5" t="s">
        <v>383</v>
      </c>
      <c r="C660" s="5" t="s">
        <v>384</v>
      </c>
      <c r="D660" s="5">
        <v>1.73</v>
      </c>
      <c r="E660" s="5">
        <v>1716</v>
      </c>
      <c r="F660" s="5">
        <v>2860</v>
      </c>
      <c r="G660" s="5">
        <v>5435000</v>
      </c>
      <c r="H660" s="5">
        <f t="shared" si="39"/>
        <v>1.6666666666666667</v>
      </c>
      <c r="I660" s="5">
        <v>0</v>
      </c>
      <c r="J660" s="5">
        <f t="shared" si="40"/>
        <v>1</v>
      </c>
      <c r="K660" s="5">
        <f t="shared" si="41"/>
        <v>9402550</v>
      </c>
    </row>
    <row r="661" spans="1:11" x14ac:dyDescent="0.25">
      <c r="A661" s="4">
        <v>42026</v>
      </c>
      <c r="B661" s="5" t="s">
        <v>385</v>
      </c>
      <c r="C661" s="5" t="s">
        <v>386</v>
      </c>
      <c r="D661" s="5">
        <v>0.77</v>
      </c>
      <c r="E661" s="5">
        <v>53583</v>
      </c>
      <c r="F661" s="5">
        <v>40440</v>
      </c>
      <c r="G661" s="5">
        <v>23452000</v>
      </c>
      <c r="H661" s="5">
        <f t="shared" si="39"/>
        <v>0.75471698113207553</v>
      </c>
      <c r="I661" s="5">
        <v>0</v>
      </c>
      <c r="J661" s="5">
        <f t="shared" si="40"/>
        <v>1</v>
      </c>
      <c r="K661" s="5">
        <f t="shared" si="41"/>
        <v>18058040</v>
      </c>
    </row>
    <row r="662" spans="1:11" x14ac:dyDescent="0.25">
      <c r="A662" s="4">
        <v>42026</v>
      </c>
      <c r="B662" s="5" t="s">
        <v>387</v>
      </c>
      <c r="C662" s="5" t="s">
        <v>388</v>
      </c>
      <c r="D662" s="5">
        <v>56.85</v>
      </c>
      <c r="E662" s="5">
        <v>1</v>
      </c>
      <c r="F662" s="5">
        <v>60</v>
      </c>
      <c r="G662" s="5">
        <v>1165000</v>
      </c>
      <c r="H662" s="5">
        <f t="shared" si="39"/>
        <v>60</v>
      </c>
      <c r="I662" s="5">
        <v>0</v>
      </c>
      <c r="J662" s="5">
        <f t="shared" si="40"/>
        <v>1</v>
      </c>
      <c r="K662" s="5">
        <f t="shared" si="41"/>
        <v>66230250</v>
      </c>
    </row>
    <row r="663" spans="1:11" x14ac:dyDescent="0.25">
      <c r="A663" s="4">
        <v>42026</v>
      </c>
      <c r="B663" s="5" t="s">
        <v>389</v>
      </c>
      <c r="C663" s="5" t="s">
        <v>390</v>
      </c>
      <c r="D663" s="5">
        <v>136.05000000000001</v>
      </c>
      <c r="E663" s="5">
        <v>22125</v>
      </c>
      <c r="F663" s="5">
        <v>3038750</v>
      </c>
      <c r="G663" s="5">
        <v>30454000</v>
      </c>
      <c r="H663" s="5">
        <f t="shared" si="39"/>
        <v>137.34463276836158</v>
      </c>
      <c r="I663" s="5">
        <v>0</v>
      </c>
      <c r="J663" s="5">
        <f t="shared" si="40"/>
        <v>1</v>
      </c>
      <c r="K663" s="5">
        <f t="shared" si="41"/>
        <v>4143266700.0000005</v>
      </c>
    </row>
    <row r="664" spans="1:11" x14ac:dyDescent="0.25">
      <c r="A664" s="4">
        <v>42026</v>
      </c>
      <c r="B664" s="5" t="s">
        <v>391</v>
      </c>
      <c r="C664" s="5" t="s">
        <v>392</v>
      </c>
      <c r="D664" s="5">
        <v>3.46</v>
      </c>
      <c r="E664" s="5">
        <v>299</v>
      </c>
      <c r="F664" s="5">
        <v>1030</v>
      </c>
      <c r="G664" s="5">
        <v>12110000</v>
      </c>
      <c r="H664" s="5">
        <f t="shared" si="39"/>
        <v>3.4448160535117056</v>
      </c>
      <c r="I664" s="5">
        <v>0</v>
      </c>
      <c r="J664" s="5">
        <f t="shared" si="40"/>
        <v>1</v>
      </c>
      <c r="K664" s="5">
        <f t="shared" si="41"/>
        <v>41900600</v>
      </c>
    </row>
    <row r="665" spans="1:11" x14ac:dyDescent="0.25">
      <c r="A665" s="4">
        <v>42026</v>
      </c>
      <c r="B665" s="5" t="s">
        <v>393</v>
      </c>
      <c r="C665" s="5" t="s">
        <v>394</v>
      </c>
      <c r="D665" s="5">
        <v>16.399999999999999</v>
      </c>
      <c r="E665" s="5">
        <v>1101</v>
      </c>
      <c r="F665" s="5">
        <v>17860</v>
      </c>
      <c r="G665" s="5">
        <v>6189000</v>
      </c>
      <c r="H665" s="5">
        <f t="shared" si="39"/>
        <v>16.221616712079928</v>
      </c>
      <c r="I665" s="5">
        <v>0</v>
      </c>
      <c r="J665" s="5">
        <f t="shared" si="40"/>
        <v>1</v>
      </c>
      <c r="K665" s="5">
        <f t="shared" si="41"/>
        <v>101499599.99999999</v>
      </c>
    </row>
    <row r="666" spans="1:11" x14ac:dyDescent="0.25">
      <c r="A666" s="4">
        <v>42026</v>
      </c>
      <c r="B666" s="5" t="s">
        <v>395</v>
      </c>
      <c r="C666" s="5" t="s">
        <v>396</v>
      </c>
      <c r="D666" s="5">
        <v>13</v>
      </c>
      <c r="E666" s="5">
        <v>469</v>
      </c>
      <c r="F666" s="5">
        <v>6100</v>
      </c>
      <c r="G666" s="5">
        <v>0</v>
      </c>
      <c r="H666" s="5">
        <f t="shared" si="39"/>
        <v>13.00639658848614</v>
      </c>
      <c r="I666" s="5">
        <v>0</v>
      </c>
      <c r="J666" s="5">
        <f t="shared" si="40"/>
        <v>1</v>
      </c>
      <c r="K666" s="5">
        <f t="shared" si="41"/>
        <v>0</v>
      </c>
    </row>
    <row r="667" spans="1:11" x14ac:dyDescent="0.25">
      <c r="A667" s="4">
        <v>42026</v>
      </c>
      <c r="B667" s="5" t="s">
        <v>397</v>
      </c>
      <c r="C667" s="5" t="s">
        <v>398</v>
      </c>
      <c r="D667" s="5">
        <v>167</v>
      </c>
      <c r="E667" s="5">
        <v>117940</v>
      </c>
      <c r="F667" s="5">
        <v>19095170</v>
      </c>
      <c r="G667" s="5">
        <v>5028000</v>
      </c>
      <c r="H667" s="5">
        <f t="shared" si="39"/>
        <v>161.90579955909786</v>
      </c>
      <c r="I667" s="5">
        <v>0</v>
      </c>
      <c r="J667" s="5">
        <f t="shared" si="40"/>
        <v>1</v>
      </c>
      <c r="K667" s="5">
        <f t="shared" si="41"/>
        <v>839676000</v>
      </c>
    </row>
    <row r="668" spans="1:11" x14ac:dyDescent="0.25">
      <c r="A668" s="4">
        <v>42026</v>
      </c>
      <c r="B668" s="5" t="s">
        <v>399</v>
      </c>
      <c r="C668" s="5" t="s">
        <v>400</v>
      </c>
      <c r="D668" s="5">
        <v>18.649999999999999</v>
      </c>
      <c r="E668" s="5">
        <v>1011</v>
      </c>
      <c r="F668" s="5">
        <v>18850</v>
      </c>
      <c r="G668" s="5">
        <v>4000000</v>
      </c>
      <c r="H668" s="5">
        <f t="shared" si="39"/>
        <v>18.644906033630068</v>
      </c>
      <c r="I668" s="5">
        <v>0</v>
      </c>
      <c r="J668" s="5">
        <f t="shared" si="40"/>
        <v>0</v>
      </c>
      <c r="K668" s="5">
        <f t="shared" si="41"/>
        <v>74600000</v>
      </c>
    </row>
    <row r="669" spans="1:11" x14ac:dyDescent="0.25">
      <c r="A669" s="4">
        <v>42026</v>
      </c>
      <c r="B669" s="5" t="s">
        <v>401</v>
      </c>
      <c r="C669" s="5" t="s">
        <v>402</v>
      </c>
      <c r="D669" s="5">
        <v>0.93</v>
      </c>
      <c r="E669" s="5">
        <v>7000</v>
      </c>
      <c r="F669" s="5">
        <v>6350</v>
      </c>
      <c r="G669" s="5">
        <v>0</v>
      </c>
      <c r="H669" s="5">
        <f t="shared" si="39"/>
        <v>0.90714285714285714</v>
      </c>
      <c r="I669" s="5">
        <v>0</v>
      </c>
      <c r="J669" s="5">
        <f t="shared" si="40"/>
        <v>1</v>
      </c>
      <c r="K669" s="5">
        <f t="shared" si="41"/>
        <v>0</v>
      </c>
    </row>
    <row r="670" spans="1:11" x14ac:dyDescent="0.25">
      <c r="A670" s="4">
        <v>42026</v>
      </c>
      <c r="B670" s="5" t="s">
        <v>403</v>
      </c>
      <c r="C670" s="5" t="s">
        <v>404</v>
      </c>
      <c r="D670" s="5">
        <v>206</v>
      </c>
      <c r="E670" s="5">
        <v>15062</v>
      </c>
      <c r="F670" s="5">
        <v>3075810</v>
      </c>
      <c r="G670" s="5">
        <v>8393000</v>
      </c>
      <c r="H670" s="5">
        <f t="shared" si="39"/>
        <v>204.20993227990971</v>
      </c>
      <c r="I670" s="5">
        <v>0</v>
      </c>
      <c r="J670" s="5">
        <f t="shared" si="40"/>
        <v>1</v>
      </c>
      <c r="K670" s="5">
        <f t="shared" si="41"/>
        <v>1728958000</v>
      </c>
    </row>
    <row r="671" spans="1:11" x14ac:dyDescent="0.25">
      <c r="A671" s="4">
        <v>42026</v>
      </c>
      <c r="B671" s="5" t="s">
        <v>405</v>
      </c>
      <c r="C671" s="5" t="s">
        <v>406</v>
      </c>
      <c r="D671" s="5">
        <v>4</v>
      </c>
      <c r="E671" s="5">
        <v>0</v>
      </c>
      <c r="F671" s="5">
        <v>0</v>
      </c>
      <c r="G671" s="5">
        <v>2639000</v>
      </c>
      <c r="H671" s="5">
        <f t="shared" si="39"/>
        <v>4</v>
      </c>
      <c r="I671" s="5">
        <v>0</v>
      </c>
      <c r="J671" s="5">
        <f t="shared" si="40"/>
        <v>1</v>
      </c>
      <c r="K671" s="5">
        <f t="shared" si="41"/>
        <v>10556000</v>
      </c>
    </row>
    <row r="672" spans="1:11" x14ac:dyDescent="0.25">
      <c r="A672" s="4">
        <v>42026</v>
      </c>
      <c r="B672" s="5" t="s">
        <v>407</v>
      </c>
      <c r="C672" s="5" t="s">
        <v>408</v>
      </c>
      <c r="D672" s="5">
        <v>1.06</v>
      </c>
      <c r="E672" s="5">
        <v>3569</v>
      </c>
      <c r="F672" s="5">
        <v>3800</v>
      </c>
      <c r="G672" s="5">
        <v>0</v>
      </c>
      <c r="H672" s="5">
        <f t="shared" si="39"/>
        <v>1.0647240123283832</v>
      </c>
      <c r="I672" s="5">
        <v>0</v>
      </c>
      <c r="J672" s="5">
        <f t="shared" si="40"/>
        <v>1</v>
      </c>
      <c r="K672" s="5">
        <f t="shared" si="41"/>
        <v>0</v>
      </c>
    </row>
    <row r="673" spans="1:11" x14ac:dyDescent="0.25">
      <c r="A673" s="4">
        <v>42026</v>
      </c>
      <c r="B673" s="5" t="s">
        <v>409</v>
      </c>
      <c r="C673" s="5" t="s">
        <v>410</v>
      </c>
      <c r="D673" s="5">
        <v>9.0500000000000007</v>
      </c>
      <c r="E673" s="5">
        <v>50</v>
      </c>
      <c r="F673" s="5">
        <v>450</v>
      </c>
      <c r="G673" s="5">
        <v>5944000</v>
      </c>
      <c r="H673" s="5">
        <f t="shared" si="39"/>
        <v>9</v>
      </c>
      <c r="I673" s="5">
        <v>0</v>
      </c>
      <c r="J673" s="5">
        <f t="shared" si="40"/>
        <v>1</v>
      </c>
      <c r="K673" s="5">
        <f t="shared" si="41"/>
        <v>53793200.000000007</v>
      </c>
    </row>
    <row r="674" spans="1:11" x14ac:dyDescent="0.25">
      <c r="A674" s="4">
        <v>42026</v>
      </c>
      <c r="B674" s="5" t="s">
        <v>411</v>
      </c>
      <c r="C674" s="5" t="s">
        <v>412</v>
      </c>
      <c r="D674" s="5">
        <v>0.1</v>
      </c>
      <c r="E674" s="5">
        <v>12700</v>
      </c>
      <c r="F674" s="5">
        <v>1270</v>
      </c>
      <c r="G674" s="5">
        <v>0</v>
      </c>
      <c r="H674" s="5">
        <f t="shared" si="39"/>
        <v>0.1</v>
      </c>
      <c r="I674" s="5">
        <v>0</v>
      </c>
      <c r="J674" s="5">
        <f t="shared" si="40"/>
        <v>1</v>
      </c>
      <c r="K674" s="5">
        <f t="shared" si="41"/>
        <v>0</v>
      </c>
    </row>
    <row r="675" spans="1:11" x14ac:dyDescent="0.25">
      <c r="A675" s="4">
        <v>42026</v>
      </c>
      <c r="B675" s="5" t="s">
        <v>413</v>
      </c>
      <c r="C675" s="5" t="s">
        <v>414</v>
      </c>
      <c r="D675" s="5">
        <v>2.2000000000000002</v>
      </c>
      <c r="E675" s="5">
        <v>100</v>
      </c>
      <c r="F675" s="5">
        <v>220</v>
      </c>
      <c r="G675" s="5">
        <v>0</v>
      </c>
      <c r="H675" s="5">
        <f t="shared" si="39"/>
        <v>2.2000000000000002</v>
      </c>
      <c r="I675" s="5">
        <v>0</v>
      </c>
      <c r="J675" s="5">
        <f t="shared" si="40"/>
        <v>1</v>
      </c>
      <c r="K675" s="5">
        <f t="shared" si="41"/>
        <v>0</v>
      </c>
    </row>
    <row r="676" spans="1:11" x14ac:dyDescent="0.25">
      <c r="A676" s="4">
        <v>42026</v>
      </c>
      <c r="B676" s="5" t="s">
        <v>415</v>
      </c>
      <c r="C676" s="5" t="s">
        <v>416</v>
      </c>
      <c r="D676" s="5">
        <v>4.0199999999999996</v>
      </c>
      <c r="E676" s="5">
        <v>25020</v>
      </c>
      <c r="F676" s="5">
        <v>100820</v>
      </c>
      <c r="G676" s="5">
        <v>18968000</v>
      </c>
      <c r="H676" s="5">
        <f t="shared" si="39"/>
        <v>4.029576338928857</v>
      </c>
      <c r="I676" s="5">
        <v>0</v>
      </c>
      <c r="J676" s="5">
        <f t="shared" si="40"/>
        <v>1</v>
      </c>
      <c r="K676" s="5">
        <f t="shared" si="41"/>
        <v>76251359.999999985</v>
      </c>
    </row>
    <row r="677" spans="1:11" x14ac:dyDescent="0.25">
      <c r="A677" s="4">
        <v>42026</v>
      </c>
      <c r="B677" s="5" t="s">
        <v>417</v>
      </c>
      <c r="C677" s="5" t="s">
        <v>418</v>
      </c>
      <c r="D677" s="5">
        <v>0.85</v>
      </c>
      <c r="E677" s="5">
        <v>100</v>
      </c>
      <c r="F677" s="5">
        <v>65</v>
      </c>
      <c r="G677" s="5">
        <v>8070000</v>
      </c>
      <c r="H677" s="5">
        <f t="shared" si="39"/>
        <v>0.65</v>
      </c>
      <c r="I677" s="5">
        <v>0</v>
      </c>
      <c r="J677" s="5">
        <f t="shared" si="40"/>
        <v>1</v>
      </c>
      <c r="K677" s="5">
        <f t="shared" si="41"/>
        <v>6859500</v>
      </c>
    </row>
    <row r="678" spans="1:11" x14ac:dyDescent="0.25">
      <c r="A678" s="4">
        <v>42026</v>
      </c>
      <c r="B678" s="5" t="s">
        <v>419</v>
      </c>
      <c r="C678" s="5" t="s">
        <v>420</v>
      </c>
      <c r="D678" s="5">
        <v>3.34</v>
      </c>
      <c r="E678" s="5">
        <v>200</v>
      </c>
      <c r="F678" s="5">
        <v>490</v>
      </c>
      <c r="G678" s="5">
        <v>3600000</v>
      </c>
      <c r="H678" s="5">
        <f t="shared" si="39"/>
        <v>2.4500000000000002</v>
      </c>
      <c r="I678" s="5">
        <v>0</v>
      </c>
      <c r="J678" s="5">
        <f t="shared" si="40"/>
        <v>1</v>
      </c>
      <c r="K678" s="5">
        <f t="shared" si="41"/>
        <v>12024000</v>
      </c>
    </row>
    <row r="679" spans="1:11" x14ac:dyDescent="0.25">
      <c r="A679" s="4">
        <v>42026</v>
      </c>
      <c r="B679" s="5" t="s">
        <v>421</v>
      </c>
      <c r="C679" s="5" t="s">
        <v>422</v>
      </c>
      <c r="D679" s="5">
        <v>1.61</v>
      </c>
      <c r="E679" s="5">
        <v>100</v>
      </c>
      <c r="F679" s="5">
        <v>160</v>
      </c>
      <c r="G679" s="5">
        <v>0</v>
      </c>
      <c r="H679" s="5">
        <f t="shared" si="39"/>
        <v>1.6</v>
      </c>
      <c r="I679" s="5">
        <v>0</v>
      </c>
      <c r="J679" s="5">
        <f t="shared" si="40"/>
        <v>1</v>
      </c>
      <c r="K679" s="5">
        <f t="shared" si="41"/>
        <v>0</v>
      </c>
    </row>
    <row r="680" spans="1:11" x14ac:dyDescent="0.25">
      <c r="A680" s="4">
        <v>42026</v>
      </c>
      <c r="B680" s="5" t="s">
        <v>423</v>
      </c>
      <c r="C680" s="5" t="s">
        <v>424</v>
      </c>
      <c r="D680" s="5">
        <v>4.95</v>
      </c>
      <c r="E680" s="5">
        <v>105</v>
      </c>
      <c r="F680" s="5">
        <v>520</v>
      </c>
      <c r="G680" s="5">
        <v>11334000</v>
      </c>
      <c r="H680" s="5">
        <f t="shared" si="39"/>
        <v>4.9523809523809526</v>
      </c>
      <c r="I680" s="5">
        <v>0</v>
      </c>
      <c r="J680" s="5">
        <f t="shared" si="40"/>
        <v>1</v>
      </c>
      <c r="K680" s="5">
        <f t="shared" si="41"/>
        <v>56103300</v>
      </c>
    </row>
    <row r="681" spans="1:11" x14ac:dyDescent="0.25">
      <c r="A681" s="4">
        <v>42026</v>
      </c>
      <c r="B681" s="5" t="s">
        <v>425</v>
      </c>
      <c r="C681" s="5" t="s">
        <v>426</v>
      </c>
      <c r="D681" s="5">
        <v>1.93</v>
      </c>
      <c r="E681" s="5">
        <v>62</v>
      </c>
      <c r="F681" s="5">
        <v>120</v>
      </c>
      <c r="G681" s="5">
        <v>0</v>
      </c>
      <c r="H681" s="5">
        <f t="shared" si="39"/>
        <v>1.935483870967742</v>
      </c>
      <c r="I681" s="5">
        <v>0</v>
      </c>
      <c r="J681" s="5">
        <f t="shared" si="40"/>
        <v>1</v>
      </c>
      <c r="K681" s="5">
        <f t="shared" si="41"/>
        <v>0</v>
      </c>
    </row>
    <row r="682" spans="1:11" x14ac:dyDescent="0.25">
      <c r="A682" s="4">
        <v>42026</v>
      </c>
      <c r="B682" s="5" t="s">
        <v>427</v>
      </c>
      <c r="C682" s="5" t="s">
        <v>428</v>
      </c>
      <c r="D682" s="5">
        <v>20</v>
      </c>
      <c r="E682" s="5">
        <v>311</v>
      </c>
      <c r="F682" s="5">
        <v>6270</v>
      </c>
      <c r="G682" s="5">
        <v>0</v>
      </c>
      <c r="H682" s="5">
        <f t="shared" si="39"/>
        <v>20.160771704180064</v>
      </c>
      <c r="I682" s="5">
        <v>0</v>
      </c>
      <c r="J682" s="5">
        <f t="shared" si="40"/>
        <v>0</v>
      </c>
      <c r="K682" s="5">
        <f t="shared" si="41"/>
        <v>0</v>
      </c>
    </row>
    <row r="683" spans="1:11" x14ac:dyDescent="0.25">
      <c r="A683" s="4">
        <v>42026</v>
      </c>
      <c r="B683" s="5" t="s">
        <v>429</v>
      </c>
      <c r="C683" s="5" t="s">
        <v>430</v>
      </c>
      <c r="D683" s="5">
        <v>21.35</v>
      </c>
      <c r="E683" s="5">
        <v>380120</v>
      </c>
      <c r="F683" s="5">
        <v>8042360</v>
      </c>
      <c r="G683" s="5">
        <v>52636000</v>
      </c>
      <c r="H683" s="5">
        <f t="shared" si="39"/>
        <v>21.157423971377458</v>
      </c>
      <c r="I683" s="5">
        <v>0</v>
      </c>
      <c r="J683" s="5">
        <f t="shared" si="40"/>
        <v>1</v>
      </c>
      <c r="K683" s="5">
        <f t="shared" si="41"/>
        <v>1123778600</v>
      </c>
    </row>
    <row r="684" spans="1:11" x14ac:dyDescent="0.25">
      <c r="A684" s="4">
        <v>42026</v>
      </c>
      <c r="B684" s="5" t="s">
        <v>431</v>
      </c>
      <c r="C684" s="5" t="s">
        <v>432</v>
      </c>
      <c r="D684" s="5">
        <v>0.28999999999999998</v>
      </c>
      <c r="E684" s="5">
        <v>5126</v>
      </c>
      <c r="F684" s="5">
        <v>1490</v>
      </c>
      <c r="G684" s="5">
        <v>0</v>
      </c>
      <c r="H684" s="5">
        <f t="shared" si="39"/>
        <v>0.29067499024580568</v>
      </c>
      <c r="I684" s="5">
        <v>0</v>
      </c>
      <c r="J684" s="5">
        <f t="shared" si="40"/>
        <v>1</v>
      </c>
      <c r="K684" s="5">
        <f t="shared" si="41"/>
        <v>0</v>
      </c>
    </row>
    <row r="685" spans="1:11" x14ac:dyDescent="0.25">
      <c r="A685" s="4">
        <v>42026</v>
      </c>
      <c r="B685" s="5" t="s">
        <v>433</v>
      </c>
      <c r="C685" s="5" t="s">
        <v>434</v>
      </c>
      <c r="D685" s="5">
        <v>2.58</v>
      </c>
      <c r="E685" s="5">
        <v>38523</v>
      </c>
      <c r="F685" s="5">
        <v>98540</v>
      </c>
      <c r="G685" s="5">
        <v>32447000</v>
      </c>
      <c r="H685" s="5">
        <f t="shared" si="39"/>
        <v>2.5579523920774601</v>
      </c>
      <c r="I685" s="5">
        <v>0</v>
      </c>
      <c r="J685" s="5">
        <f t="shared" si="40"/>
        <v>1</v>
      </c>
      <c r="K685" s="5">
        <f t="shared" si="41"/>
        <v>83713260</v>
      </c>
    </row>
    <row r="686" spans="1:11" x14ac:dyDescent="0.25">
      <c r="A686" s="4">
        <v>42026</v>
      </c>
      <c r="B686" s="5" t="s">
        <v>435</v>
      </c>
      <c r="C686" s="5" t="s">
        <v>436</v>
      </c>
      <c r="D686" s="5">
        <v>10</v>
      </c>
      <c r="E686" s="5">
        <v>18846</v>
      </c>
      <c r="F686" s="5">
        <v>188460</v>
      </c>
      <c r="G686" s="5">
        <v>1509000</v>
      </c>
      <c r="H686" s="5">
        <f t="shared" si="39"/>
        <v>10</v>
      </c>
      <c r="I686" s="5">
        <v>0</v>
      </c>
      <c r="J686" s="5">
        <f t="shared" si="40"/>
        <v>1</v>
      </c>
      <c r="K686" s="5">
        <f t="shared" si="41"/>
        <v>15090000</v>
      </c>
    </row>
    <row r="687" spans="1:11" x14ac:dyDescent="0.25">
      <c r="A687" s="4">
        <v>42026</v>
      </c>
      <c r="B687" s="5" t="s">
        <v>437</v>
      </c>
      <c r="C687" s="5" t="s">
        <v>438</v>
      </c>
      <c r="D687" s="5">
        <v>2.87</v>
      </c>
      <c r="E687" s="5">
        <v>30200</v>
      </c>
      <c r="F687" s="5">
        <v>86030</v>
      </c>
      <c r="G687" s="5">
        <v>26333000</v>
      </c>
      <c r="H687" s="5">
        <f t="shared" si="39"/>
        <v>2.8486754966887418</v>
      </c>
      <c r="I687" s="5">
        <v>0</v>
      </c>
      <c r="J687" s="5">
        <f t="shared" si="40"/>
        <v>1</v>
      </c>
      <c r="K687" s="5">
        <f t="shared" si="41"/>
        <v>75575710</v>
      </c>
    </row>
    <row r="688" spans="1:11" x14ac:dyDescent="0.25">
      <c r="A688" s="4">
        <v>42026</v>
      </c>
      <c r="B688" s="5" t="s">
        <v>439</v>
      </c>
      <c r="C688" s="5" t="s">
        <v>440</v>
      </c>
      <c r="D688" s="5">
        <v>2.2400000000000002</v>
      </c>
      <c r="E688" s="5">
        <v>856</v>
      </c>
      <c r="F688" s="5">
        <v>1910</v>
      </c>
      <c r="G688" s="5">
        <v>4047000</v>
      </c>
      <c r="H688" s="5">
        <f t="shared" si="39"/>
        <v>2.2313084112149535</v>
      </c>
      <c r="I688" s="5">
        <v>0</v>
      </c>
      <c r="J688" s="5">
        <f t="shared" si="40"/>
        <v>1</v>
      </c>
      <c r="K688" s="5">
        <f t="shared" si="41"/>
        <v>9065280</v>
      </c>
    </row>
    <row r="689" spans="1:11" x14ac:dyDescent="0.25">
      <c r="A689" s="4">
        <v>42026</v>
      </c>
      <c r="B689" s="5" t="s">
        <v>441</v>
      </c>
      <c r="C689" s="5" t="s">
        <v>442</v>
      </c>
      <c r="D689" s="5">
        <v>0.02</v>
      </c>
      <c r="E689" s="5">
        <v>0</v>
      </c>
      <c r="F689" s="5">
        <v>0</v>
      </c>
      <c r="G689" s="5">
        <v>0</v>
      </c>
      <c r="H689" s="5">
        <f t="shared" si="39"/>
        <v>0.02</v>
      </c>
      <c r="I689" s="5">
        <v>0</v>
      </c>
      <c r="J689" s="5">
        <f t="shared" si="40"/>
        <v>1</v>
      </c>
      <c r="K689" s="5">
        <f t="shared" si="41"/>
        <v>0</v>
      </c>
    </row>
    <row r="690" spans="1:11" x14ac:dyDescent="0.25">
      <c r="A690" s="4">
        <v>42026</v>
      </c>
      <c r="B690" s="5" t="s">
        <v>443</v>
      </c>
      <c r="C690" s="5" t="s">
        <v>444</v>
      </c>
      <c r="D690" s="5">
        <v>6.66</v>
      </c>
      <c r="E690" s="5">
        <v>0</v>
      </c>
      <c r="F690" s="5">
        <v>0</v>
      </c>
      <c r="G690" s="5">
        <v>3329000</v>
      </c>
      <c r="H690" s="5">
        <f t="shared" si="39"/>
        <v>6.66</v>
      </c>
      <c r="I690" s="5">
        <v>0</v>
      </c>
      <c r="J690" s="5">
        <f t="shared" si="40"/>
        <v>0</v>
      </c>
      <c r="K690" s="5">
        <f t="shared" si="41"/>
        <v>22171140</v>
      </c>
    </row>
    <row r="691" spans="1:11" x14ac:dyDescent="0.25">
      <c r="A691" s="4">
        <v>42026</v>
      </c>
      <c r="B691" s="5" t="s">
        <v>445</v>
      </c>
      <c r="C691" s="5" t="s">
        <v>446</v>
      </c>
      <c r="D691" s="5">
        <v>1.22</v>
      </c>
      <c r="E691" s="5">
        <v>188228</v>
      </c>
      <c r="F691" s="5">
        <v>232420</v>
      </c>
      <c r="G691" s="5">
        <v>45144000</v>
      </c>
      <c r="H691" s="5">
        <f t="shared" si="39"/>
        <v>1.2347790976900355</v>
      </c>
      <c r="I691" s="5">
        <v>0</v>
      </c>
      <c r="J691" s="5">
        <f t="shared" si="40"/>
        <v>1</v>
      </c>
      <c r="K691" s="5">
        <f t="shared" si="41"/>
        <v>55075680</v>
      </c>
    </row>
    <row r="692" spans="1:11" x14ac:dyDescent="0.25">
      <c r="A692" s="4">
        <v>42026</v>
      </c>
      <c r="B692" s="5" t="s">
        <v>447</v>
      </c>
      <c r="C692" s="5" t="s">
        <v>448</v>
      </c>
      <c r="D692" s="5">
        <v>33</v>
      </c>
      <c r="E692" s="5">
        <v>154106</v>
      </c>
      <c r="F692" s="5">
        <v>5090670</v>
      </c>
      <c r="G692" s="5">
        <v>48500000</v>
      </c>
      <c r="H692" s="5">
        <f t="shared" si="39"/>
        <v>33.033561314939071</v>
      </c>
      <c r="I692" s="5">
        <v>0</v>
      </c>
      <c r="J692" s="5">
        <f t="shared" si="40"/>
        <v>0</v>
      </c>
      <c r="K692" s="5">
        <f t="shared" si="41"/>
        <v>1600500000</v>
      </c>
    </row>
    <row r="693" spans="1:11" x14ac:dyDescent="0.25">
      <c r="A693" s="4">
        <v>42026</v>
      </c>
      <c r="B693" s="5" t="s">
        <v>449</v>
      </c>
      <c r="C693" s="5" t="s">
        <v>450</v>
      </c>
      <c r="D693" s="5">
        <v>277</v>
      </c>
      <c r="E693" s="5">
        <v>1761</v>
      </c>
      <c r="F693" s="5">
        <v>485690</v>
      </c>
      <c r="G693" s="5">
        <v>9380000</v>
      </c>
      <c r="H693" s="5">
        <f t="shared" si="39"/>
        <v>275.80352072685974</v>
      </c>
      <c r="I693" s="5">
        <v>0</v>
      </c>
      <c r="J693" s="5">
        <f t="shared" si="40"/>
        <v>1</v>
      </c>
      <c r="K693" s="5">
        <f t="shared" si="41"/>
        <v>2598260000</v>
      </c>
    </row>
    <row r="694" spans="1:11" x14ac:dyDescent="0.25">
      <c r="A694" s="4">
        <v>42026</v>
      </c>
      <c r="B694" s="5" t="s">
        <v>451</v>
      </c>
      <c r="C694" s="5" t="s">
        <v>452</v>
      </c>
      <c r="D694" s="5">
        <v>110</v>
      </c>
      <c r="E694" s="5">
        <v>1429835</v>
      </c>
      <c r="F694" s="5">
        <v>156631820</v>
      </c>
      <c r="G694" s="5">
        <v>136410000</v>
      </c>
      <c r="H694" s="5">
        <f t="shared" si="39"/>
        <v>109.54538111040785</v>
      </c>
      <c r="I694" s="5">
        <v>0</v>
      </c>
      <c r="J694" s="5">
        <f t="shared" si="40"/>
        <v>1</v>
      </c>
      <c r="K694" s="5">
        <f t="shared" si="41"/>
        <v>15005100000</v>
      </c>
    </row>
    <row r="695" spans="1:11" x14ac:dyDescent="0.25">
      <c r="A695" s="4">
        <v>42026</v>
      </c>
      <c r="B695" s="5" t="s">
        <v>453</v>
      </c>
      <c r="C695" s="5" t="s">
        <v>454</v>
      </c>
      <c r="D695" s="5">
        <v>12.73</v>
      </c>
      <c r="E695" s="5">
        <v>43</v>
      </c>
      <c r="F695" s="5">
        <v>530</v>
      </c>
      <c r="G695" s="5">
        <v>6739000</v>
      </c>
      <c r="H695" s="5">
        <f t="shared" si="39"/>
        <v>12.325581395348838</v>
      </c>
      <c r="I695" s="5">
        <v>0</v>
      </c>
      <c r="J695" s="5">
        <f t="shared" si="40"/>
        <v>1</v>
      </c>
      <c r="K695" s="5">
        <f t="shared" si="41"/>
        <v>85787470</v>
      </c>
    </row>
    <row r="696" spans="1:11" x14ac:dyDescent="0.25">
      <c r="A696" s="4">
        <v>42026</v>
      </c>
      <c r="B696" s="5" t="s">
        <v>455</v>
      </c>
      <c r="C696" s="5" t="s">
        <v>456</v>
      </c>
      <c r="D696" s="5">
        <v>38</v>
      </c>
      <c r="E696" s="5">
        <v>4</v>
      </c>
      <c r="F696" s="5">
        <v>150</v>
      </c>
      <c r="G696" s="5">
        <v>13085000</v>
      </c>
      <c r="H696" s="5">
        <f t="shared" si="39"/>
        <v>37.5</v>
      </c>
      <c r="I696" s="5">
        <v>0</v>
      </c>
      <c r="J696" s="5">
        <f t="shared" si="40"/>
        <v>1</v>
      </c>
      <c r="K696" s="5">
        <f t="shared" si="41"/>
        <v>497230000</v>
      </c>
    </row>
    <row r="697" spans="1:11" x14ac:dyDescent="0.25">
      <c r="A697" s="4">
        <v>42026</v>
      </c>
      <c r="B697" s="5" t="s">
        <v>457</v>
      </c>
      <c r="C697" s="5" t="s">
        <v>458</v>
      </c>
      <c r="D697" s="5">
        <v>51.99</v>
      </c>
      <c r="E697" s="5">
        <v>1148</v>
      </c>
      <c r="F697" s="5">
        <v>59350</v>
      </c>
      <c r="G697" s="5">
        <v>7449000</v>
      </c>
      <c r="H697" s="5">
        <f t="shared" si="39"/>
        <v>51.698606271777003</v>
      </c>
      <c r="I697" s="5">
        <v>0</v>
      </c>
      <c r="J697" s="5">
        <f t="shared" si="40"/>
        <v>1</v>
      </c>
      <c r="K697" s="5">
        <f t="shared" si="41"/>
        <v>387273510</v>
      </c>
    </row>
    <row r="698" spans="1:11" x14ac:dyDescent="0.25">
      <c r="A698" s="4">
        <v>42026</v>
      </c>
      <c r="B698" s="5" t="s">
        <v>459</v>
      </c>
      <c r="C698" s="5" t="s">
        <v>460</v>
      </c>
      <c r="D698" s="5">
        <v>7.38</v>
      </c>
      <c r="E698" s="5">
        <v>5</v>
      </c>
      <c r="F698" s="5">
        <v>40</v>
      </c>
      <c r="G698" s="5">
        <v>0</v>
      </c>
      <c r="H698" s="5">
        <f t="shared" si="39"/>
        <v>8</v>
      </c>
      <c r="I698" s="5">
        <v>0</v>
      </c>
      <c r="J698" s="5">
        <f t="shared" si="40"/>
        <v>1</v>
      </c>
      <c r="K698" s="5">
        <f t="shared" si="41"/>
        <v>0</v>
      </c>
    </row>
    <row r="699" spans="1:11" x14ac:dyDescent="0.25">
      <c r="A699" s="4">
        <v>42026</v>
      </c>
      <c r="B699" s="5" t="s">
        <v>461</v>
      </c>
      <c r="C699" s="5" t="s">
        <v>462</v>
      </c>
      <c r="D699" s="5">
        <v>7.55</v>
      </c>
      <c r="E699" s="5">
        <v>8969</v>
      </c>
      <c r="F699" s="5">
        <v>68010</v>
      </c>
      <c r="G699" s="5">
        <v>4222000</v>
      </c>
      <c r="H699" s="5">
        <f t="shared" si="39"/>
        <v>7.5827851488460256</v>
      </c>
      <c r="I699" s="5">
        <v>0</v>
      </c>
      <c r="J699" s="5">
        <f t="shared" si="40"/>
        <v>1</v>
      </c>
      <c r="K699" s="5">
        <f t="shared" si="41"/>
        <v>31876100</v>
      </c>
    </row>
    <row r="700" spans="1:11" x14ac:dyDescent="0.25">
      <c r="A700" s="4">
        <v>42026</v>
      </c>
      <c r="B700" s="5" t="s">
        <v>463</v>
      </c>
      <c r="C700" s="5" t="s">
        <v>464</v>
      </c>
      <c r="D700" s="5">
        <v>20.98</v>
      </c>
      <c r="E700" s="5">
        <v>201</v>
      </c>
      <c r="F700" s="5">
        <v>4220</v>
      </c>
      <c r="G700" s="5">
        <v>3459000</v>
      </c>
      <c r="H700" s="5">
        <f t="shared" si="39"/>
        <v>20.99502487562189</v>
      </c>
      <c r="I700" s="5">
        <v>0</v>
      </c>
      <c r="J700" s="5">
        <f t="shared" si="40"/>
        <v>1</v>
      </c>
      <c r="K700" s="5">
        <f t="shared" si="41"/>
        <v>72569820</v>
      </c>
    </row>
    <row r="701" spans="1:11" x14ac:dyDescent="0.25">
      <c r="A701" s="4">
        <v>42026</v>
      </c>
      <c r="B701" s="5" t="s">
        <v>465</v>
      </c>
      <c r="C701" s="5" t="s">
        <v>466</v>
      </c>
      <c r="D701" s="5">
        <v>10.79</v>
      </c>
      <c r="E701" s="5">
        <v>10750</v>
      </c>
      <c r="F701" s="5">
        <v>115550</v>
      </c>
      <c r="G701" s="5">
        <v>23006000</v>
      </c>
      <c r="H701" s="5">
        <f t="shared" si="39"/>
        <v>10.748837209302325</v>
      </c>
      <c r="I701" s="5">
        <v>0</v>
      </c>
      <c r="J701" s="5">
        <f t="shared" si="40"/>
        <v>1</v>
      </c>
      <c r="K701" s="5">
        <f t="shared" si="41"/>
        <v>248234739.99999997</v>
      </c>
    </row>
    <row r="702" spans="1:11" x14ac:dyDescent="0.25">
      <c r="A702" s="4">
        <v>42026</v>
      </c>
      <c r="B702" s="5" t="s">
        <v>467</v>
      </c>
      <c r="C702" s="5" t="s">
        <v>468</v>
      </c>
      <c r="D702" s="5">
        <v>29.25</v>
      </c>
      <c r="E702" s="5">
        <v>0</v>
      </c>
      <c r="F702" s="5">
        <v>0</v>
      </c>
      <c r="G702" s="5">
        <v>184000</v>
      </c>
      <c r="H702" s="5">
        <f t="shared" si="39"/>
        <v>29.25</v>
      </c>
      <c r="I702" s="5">
        <v>0</v>
      </c>
      <c r="J702" s="5">
        <f t="shared" si="40"/>
        <v>1</v>
      </c>
      <c r="K702" s="5">
        <f t="shared" si="41"/>
        <v>5382000</v>
      </c>
    </row>
    <row r="703" spans="1:11" x14ac:dyDescent="0.25">
      <c r="A703" s="4">
        <v>42026</v>
      </c>
      <c r="B703" s="5" t="s">
        <v>469</v>
      </c>
      <c r="C703" s="5" t="s">
        <v>470</v>
      </c>
      <c r="D703" s="5">
        <v>3.85</v>
      </c>
      <c r="E703" s="5">
        <v>1198</v>
      </c>
      <c r="F703" s="5">
        <v>4600</v>
      </c>
      <c r="G703" s="5">
        <v>4815000</v>
      </c>
      <c r="H703" s="5">
        <f t="shared" si="39"/>
        <v>3.8397328881469117</v>
      </c>
      <c r="I703" s="5">
        <v>0</v>
      </c>
      <c r="J703" s="5">
        <f t="shared" si="40"/>
        <v>1</v>
      </c>
      <c r="K703" s="5">
        <f t="shared" si="41"/>
        <v>18537750</v>
      </c>
    </row>
    <row r="704" spans="1:11" x14ac:dyDescent="0.25">
      <c r="A704" s="4">
        <v>42026</v>
      </c>
      <c r="B704" s="5" t="s">
        <v>471</v>
      </c>
      <c r="C704" s="5" t="s">
        <v>472</v>
      </c>
      <c r="D704" s="5">
        <v>9.2799999999999994</v>
      </c>
      <c r="E704" s="5">
        <v>4013</v>
      </c>
      <c r="F704" s="5">
        <v>37320</v>
      </c>
      <c r="G704" s="5">
        <v>6713000</v>
      </c>
      <c r="H704" s="5">
        <f t="shared" si="39"/>
        <v>9.2997757288811371</v>
      </c>
      <c r="I704" s="5">
        <v>0</v>
      </c>
      <c r="J704" s="5">
        <f t="shared" si="40"/>
        <v>1</v>
      </c>
      <c r="K704" s="5">
        <f t="shared" si="41"/>
        <v>62296639.999999993</v>
      </c>
    </row>
    <row r="705" spans="1:11" x14ac:dyDescent="0.25">
      <c r="A705" s="4">
        <v>42026</v>
      </c>
      <c r="B705" s="5" t="s">
        <v>473</v>
      </c>
      <c r="C705" s="5" t="s">
        <v>474</v>
      </c>
      <c r="D705" s="5">
        <v>19.14</v>
      </c>
      <c r="E705" s="5">
        <v>1018</v>
      </c>
      <c r="F705" s="5">
        <v>19370</v>
      </c>
      <c r="G705" s="5">
        <v>10769000</v>
      </c>
      <c r="H705" s="5">
        <f t="shared" si="39"/>
        <v>19.027504911591354</v>
      </c>
      <c r="I705" s="5">
        <v>0</v>
      </c>
      <c r="J705" s="5">
        <f t="shared" si="40"/>
        <v>1</v>
      </c>
      <c r="K705" s="5">
        <f t="shared" si="41"/>
        <v>206118660</v>
      </c>
    </row>
    <row r="706" spans="1:11" x14ac:dyDescent="0.25">
      <c r="A706" s="4">
        <v>42026</v>
      </c>
      <c r="B706" s="5" t="s">
        <v>475</v>
      </c>
      <c r="C706" s="5" t="s">
        <v>476</v>
      </c>
      <c r="D706" s="5">
        <v>3.31</v>
      </c>
      <c r="E706" s="5">
        <v>4556</v>
      </c>
      <c r="F706" s="5">
        <v>14880</v>
      </c>
      <c r="G706" s="5">
        <v>11880000</v>
      </c>
      <c r="H706" s="5">
        <f t="shared" si="39"/>
        <v>3.2660228270412643</v>
      </c>
      <c r="I706" s="5">
        <v>0</v>
      </c>
      <c r="J706" s="5">
        <f t="shared" si="40"/>
        <v>1</v>
      </c>
      <c r="K706" s="5">
        <f t="shared" si="41"/>
        <v>39322800</v>
      </c>
    </row>
    <row r="707" spans="1:11" x14ac:dyDescent="0.25">
      <c r="A707" s="4">
        <v>42026</v>
      </c>
      <c r="B707" s="5" t="s">
        <v>477</v>
      </c>
      <c r="C707" s="5" t="s">
        <v>478</v>
      </c>
      <c r="D707" s="5">
        <v>260</v>
      </c>
      <c r="E707" s="5">
        <v>0</v>
      </c>
      <c r="F707" s="5">
        <v>0</v>
      </c>
      <c r="G707" s="5">
        <v>1231000</v>
      </c>
      <c r="H707" s="5">
        <f t="shared" ref="H707:H770" si="42">IF(E707=0,D707,F707/E707)</f>
        <v>260</v>
      </c>
      <c r="I707" s="5">
        <v>0</v>
      </c>
      <c r="J707" s="5">
        <f t="shared" ref="J707:J770" si="43">IF(LEFT(C707,2)="PL",1,0)</f>
        <v>0</v>
      </c>
      <c r="K707" s="5">
        <f t="shared" ref="K707:K770" si="44">G707*D707</f>
        <v>320060000</v>
      </c>
    </row>
    <row r="708" spans="1:11" x14ac:dyDescent="0.25">
      <c r="A708" s="4">
        <v>42026</v>
      </c>
      <c r="B708" s="5" t="s">
        <v>479</v>
      </c>
      <c r="C708" s="5" t="s">
        <v>480</v>
      </c>
      <c r="D708" s="5">
        <v>112.9</v>
      </c>
      <c r="E708" s="5">
        <v>6743</v>
      </c>
      <c r="F708" s="5">
        <v>770680</v>
      </c>
      <c r="G708" s="5">
        <v>14953000</v>
      </c>
      <c r="H708" s="5">
        <f t="shared" si="42"/>
        <v>114.29334124277028</v>
      </c>
      <c r="I708" s="5">
        <v>0</v>
      </c>
      <c r="J708" s="5">
        <f t="shared" si="43"/>
        <v>1</v>
      </c>
      <c r="K708" s="5">
        <f t="shared" si="44"/>
        <v>1688193700</v>
      </c>
    </row>
    <row r="709" spans="1:11" x14ac:dyDescent="0.25">
      <c r="A709" s="4">
        <v>42026</v>
      </c>
      <c r="B709" s="5" t="s">
        <v>481</v>
      </c>
      <c r="C709" s="5" t="s">
        <v>482</v>
      </c>
      <c r="D709" s="5">
        <v>53.88</v>
      </c>
      <c r="E709" s="5">
        <v>2781</v>
      </c>
      <c r="F709" s="5">
        <v>147310</v>
      </c>
      <c r="G709" s="5">
        <v>2418000</v>
      </c>
      <c r="H709" s="5">
        <f t="shared" si="42"/>
        <v>52.970154620640059</v>
      </c>
      <c r="I709" s="5">
        <v>0</v>
      </c>
      <c r="J709" s="5">
        <f t="shared" si="43"/>
        <v>1</v>
      </c>
      <c r="K709" s="5">
        <f t="shared" si="44"/>
        <v>130281840</v>
      </c>
    </row>
    <row r="710" spans="1:11" x14ac:dyDescent="0.25">
      <c r="A710" s="4">
        <v>42026</v>
      </c>
      <c r="B710" s="5" t="s">
        <v>483</v>
      </c>
      <c r="C710" s="5" t="s">
        <v>484</v>
      </c>
      <c r="D710" s="5">
        <v>1.1200000000000001</v>
      </c>
      <c r="E710" s="5">
        <v>47992</v>
      </c>
      <c r="F710" s="5">
        <v>52670</v>
      </c>
      <c r="G710" s="5">
        <v>5093000</v>
      </c>
      <c r="H710" s="5">
        <f t="shared" si="42"/>
        <v>1.0974745790965161</v>
      </c>
      <c r="I710" s="5">
        <v>0</v>
      </c>
      <c r="J710" s="5">
        <f t="shared" si="43"/>
        <v>0</v>
      </c>
      <c r="K710" s="5">
        <f t="shared" si="44"/>
        <v>5704160.0000000009</v>
      </c>
    </row>
    <row r="711" spans="1:11" x14ac:dyDescent="0.25">
      <c r="A711" s="4">
        <v>42026</v>
      </c>
      <c r="B711" s="5" t="s">
        <v>485</v>
      </c>
      <c r="C711" s="5" t="s">
        <v>486</v>
      </c>
      <c r="D711" s="5">
        <v>1.83</v>
      </c>
      <c r="E711" s="5">
        <v>66772</v>
      </c>
      <c r="F711" s="5">
        <v>120050</v>
      </c>
      <c r="G711" s="5">
        <v>218198000</v>
      </c>
      <c r="H711" s="5">
        <f t="shared" si="42"/>
        <v>1.7979093033007847</v>
      </c>
      <c r="I711" s="5">
        <v>0</v>
      </c>
      <c r="J711" s="5">
        <f t="shared" si="43"/>
        <v>1</v>
      </c>
      <c r="K711" s="5">
        <f t="shared" si="44"/>
        <v>399302340</v>
      </c>
    </row>
    <row r="712" spans="1:11" x14ac:dyDescent="0.25">
      <c r="A712" s="4">
        <v>42026</v>
      </c>
      <c r="B712" s="5" t="s">
        <v>487</v>
      </c>
      <c r="C712" s="5" t="s">
        <v>488</v>
      </c>
      <c r="D712" s="5">
        <v>4.22</v>
      </c>
      <c r="E712" s="5">
        <v>39434</v>
      </c>
      <c r="F712" s="5">
        <v>165690</v>
      </c>
      <c r="G712" s="5">
        <v>10150000</v>
      </c>
      <c r="H712" s="5">
        <f t="shared" si="42"/>
        <v>4.2017041132018056</v>
      </c>
      <c r="I712" s="5">
        <v>0</v>
      </c>
      <c r="J712" s="5">
        <f t="shared" si="43"/>
        <v>1</v>
      </c>
      <c r="K712" s="5">
        <f t="shared" si="44"/>
        <v>42833000</v>
      </c>
    </row>
    <row r="713" spans="1:11" x14ac:dyDescent="0.25">
      <c r="A713" s="4">
        <v>42026</v>
      </c>
      <c r="B713" s="5" t="s">
        <v>489</v>
      </c>
      <c r="C713" s="5" t="s">
        <v>490</v>
      </c>
      <c r="D713" s="5">
        <v>8.34</v>
      </c>
      <c r="E713" s="5">
        <v>144919</v>
      </c>
      <c r="F713" s="5">
        <v>1211050</v>
      </c>
      <c r="G713" s="5">
        <v>30148000</v>
      </c>
      <c r="H713" s="5">
        <f t="shared" si="42"/>
        <v>8.3567372118217769</v>
      </c>
      <c r="I713" s="5">
        <v>0</v>
      </c>
      <c r="J713" s="5">
        <f t="shared" si="43"/>
        <v>1</v>
      </c>
      <c r="K713" s="5">
        <f t="shared" si="44"/>
        <v>251434320</v>
      </c>
    </row>
    <row r="714" spans="1:11" x14ac:dyDescent="0.25">
      <c r="A714" s="4">
        <v>42026</v>
      </c>
      <c r="B714" s="5" t="s">
        <v>491</v>
      </c>
      <c r="C714" s="5" t="s">
        <v>492</v>
      </c>
      <c r="D714" s="5">
        <v>2.4700000000000002</v>
      </c>
      <c r="E714" s="5">
        <v>9449</v>
      </c>
      <c r="F714" s="5">
        <v>22360</v>
      </c>
      <c r="G714" s="5">
        <v>34971000</v>
      </c>
      <c r="H714" s="5">
        <f t="shared" si="42"/>
        <v>2.3663879775637633</v>
      </c>
      <c r="I714" s="5">
        <v>0</v>
      </c>
      <c r="J714" s="5">
        <f t="shared" si="43"/>
        <v>1</v>
      </c>
      <c r="K714" s="5">
        <f t="shared" si="44"/>
        <v>86378370</v>
      </c>
    </row>
    <row r="715" spans="1:11" x14ac:dyDescent="0.25">
      <c r="A715" s="4">
        <v>42026</v>
      </c>
      <c r="B715" s="5" t="s">
        <v>493</v>
      </c>
      <c r="C715" s="5" t="s">
        <v>494</v>
      </c>
      <c r="D715" s="5">
        <v>27.11</v>
      </c>
      <c r="E715" s="5">
        <v>777</v>
      </c>
      <c r="F715" s="5">
        <v>21060</v>
      </c>
      <c r="G715" s="5">
        <v>5128000</v>
      </c>
      <c r="H715" s="5">
        <f t="shared" si="42"/>
        <v>27.104247104247104</v>
      </c>
      <c r="I715" s="5">
        <v>0</v>
      </c>
      <c r="J715" s="5">
        <f t="shared" si="43"/>
        <v>1</v>
      </c>
      <c r="K715" s="5">
        <f t="shared" si="44"/>
        <v>139020080</v>
      </c>
    </row>
    <row r="716" spans="1:11" x14ac:dyDescent="0.25">
      <c r="A716" s="4">
        <v>42026</v>
      </c>
      <c r="B716" s="5" t="s">
        <v>495</v>
      </c>
      <c r="C716" s="5" t="s">
        <v>496</v>
      </c>
      <c r="D716" s="5">
        <v>25.2</v>
      </c>
      <c r="E716" s="5">
        <v>428100</v>
      </c>
      <c r="F716" s="5">
        <v>10645320</v>
      </c>
      <c r="G716" s="5">
        <v>60796000</v>
      </c>
      <c r="H716" s="5">
        <f t="shared" si="42"/>
        <v>24.866433076384023</v>
      </c>
      <c r="I716" s="5">
        <v>0</v>
      </c>
      <c r="J716" s="5">
        <f t="shared" si="43"/>
        <v>1</v>
      </c>
      <c r="K716" s="5">
        <f t="shared" si="44"/>
        <v>1532059200</v>
      </c>
    </row>
    <row r="717" spans="1:11" x14ac:dyDescent="0.25">
      <c r="A717" s="4">
        <v>42026</v>
      </c>
      <c r="B717" s="5" t="s">
        <v>497</v>
      </c>
      <c r="C717" s="5" t="s">
        <v>498</v>
      </c>
      <c r="D717" s="5">
        <v>7749</v>
      </c>
      <c r="E717" s="5">
        <v>1988</v>
      </c>
      <c r="F717" s="5">
        <v>15295840</v>
      </c>
      <c r="G717" s="5">
        <v>1279000</v>
      </c>
      <c r="H717" s="5">
        <f t="shared" si="42"/>
        <v>7694.0845070422538</v>
      </c>
      <c r="I717" s="5">
        <v>0</v>
      </c>
      <c r="J717" s="5">
        <f t="shared" si="43"/>
        <v>1</v>
      </c>
      <c r="K717" s="5">
        <f t="shared" si="44"/>
        <v>9910971000</v>
      </c>
    </row>
    <row r="718" spans="1:11" x14ac:dyDescent="0.25">
      <c r="A718" s="4">
        <v>42026</v>
      </c>
      <c r="B718" s="5" t="s">
        <v>499</v>
      </c>
      <c r="C718" s="5" t="s">
        <v>500</v>
      </c>
      <c r="D718" s="5">
        <v>4.12</v>
      </c>
      <c r="E718" s="5">
        <v>6</v>
      </c>
      <c r="F718" s="5">
        <v>20</v>
      </c>
      <c r="G718" s="5">
        <v>1827000</v>
      </c>
      <c r="H718" s="5">
        <f t="shared" si="42"/>
        <v>3.3333333333333335</v>
      </c>
      <c r="I718" s="5">
        <v>0</v>
      </c>
      <c r="J718" s="5">
        <f t="shared" si="43"/>
        <v>1</v>
      </c>
      <c r="K718" s="5">
        <f t="shared" si="44"/>
        <v>7527240</v>
      </c>
    </row>
    <row r="719" spans="1:11" x14ac:dyDescent="0.25">
      <c r="A719" s="4">
        <v>42026</v>
      </c>
      <c r="B719" s="5" t="s">
        <v>501</v>
      </c>
      <c r="C719" s="5" t="s">
        <v>502</v>
      </c>
      <c r="D719" s="5">
        <v>1.1000000000000001</v>
      </c>
      <c r="E719" s="5">
        <v>452187</v>
      </c>
      <c r="F719" s="5">
        <v>498110</v>
      </c>
      <c r="G719" s="5">
        <v>72970000</v>
      </c>
      <c r="H719" s="5">
        <f t="shared" si="42"/>
        <v>1.1015575414596173</v>
      </c>
      <c r="I719" s="5">
        <v>0</v>
      </c>
      <c r="J719" s="5">
        <f t="shared" si="43"/>
        <v>1</v>
      </c>
      <c r="K719" s="5">
        <f t="shared" si="44"/>
        <v>80267000</v>
      </c>
    </row>
    <row r="720" spans="1:11" x14ac:dyDescent="0.25">
      <c r="A720" s="4">
        <v>42026</v>
      </c>
      <c r="B720" s="5" t="s">
        <v>503</v>
      </c>
      <c r="C720" s="5" t="s">
        <v>504</v>
      </c>
      <c r="D720" s="5">
        <v>40.9</v>
      </c>
      <c r="E720" s="5">
        <v>1038</v>
      </c>
      <c r="F720" s="5">
        <v>43090</v>
      </c>
      <c r="G720" s="5">
        <v>5975000</v>
      </c>
      <c r="H720" s="5">
        <f t="shared" si="42"/>
        <v>41.51252408477842</v>
      </c>
      <c r="I720" s="5">
        <v>0</v>
      </c>
      <c r="J720" s="5">
        <f t="shared" si="43"/>
        <v>1</v>
      </c>
      <c r="K720" s="5">
        <f t="shared" si="44"/>
        <v>244377500</v>
      </c>
    </row>
    <row r="721" spans="1:11" x14ac:dyDescent="0.25">
      <c r="A721" s="4">
        <v>42026</v>
      </c>
      <c r="B721" s="5" t="s">
        <v>505</v>
      </c>
      <c r="C721" s="5" t="s">
        <v>506</v>
      </c>
      <c r="D721" s="5">
        <v>66.180000000000007</v>
      </c>
      <c r="E721" s="5">
        <v>647</v>
      </c>
      <c r="F721" s="5">
        <v>42950</v>
      </c>
      <c r="G721" s="5">
        <v>6611000</v>
      </c>
      <c r="H721" s="5">
        <f t="shared" si="42"/>
        <v>66.383307573415763</v>
      </c>
      <c r="I721" s="5">
        <v>0</v>
      </c>
      <c r="J721" s="5">
        <f t="shared" si="43"/>
        <v>1</v>
      </c>
      <c r="K721" s="5">
        <f t="shared" si="44"/>
        <v>437515980.00000006</v>
      </c>
    </row>
    <row r="722" spans="1:11" x14ac:dyDescent="0.25">
      <c r="A722" s="4">
        <v>42026</v>
      </c>
      <c r="B722" s="5" t="s">
        <v>507</v>
      </c>
      <c r="C722" s="5" t="s">
        <v>508</v>
      </c>
      <c r="D722" s="5">
        <v>5.97</v>
      </c>
      <c r="E722" s="5">
        <v>1700</v>
      </c>
      <c r="F722" s="5">
        <v>9940</v>
      </c>
      <c r="G722" s="5">
        <v>3832000</v>
      </c>
      <c r="H722" s="5">
        <f t="shared" si="42"/>
        <v>5.8470588235294114</v>
      </c>
      <c r="I722" s="5">
        <v>0</v>
      </c>
      <c r="J722" s="5">
        <f t="shared" si="43"/>
        <v>1</v>
      </c>
      <c r="K722" s="5">
        <f t="shared" si="44"/>
        <v>22877040</v>
      </c>
    </row>
    <row r="723" spans="1:11" x14ac:dyDescent="0.25">
      <c r="A723" s="4">
        <v>42026</v>
      </c>
      <c r="B723" s="5" t="s">
        <v>509</v>
      </c>
      <c r="C723" s="5" t="s">
        <v>510</v>
      </c>
      <c r="D723" s="5">
        <v>7.55</v>
      </c>
      <c r="E723" s="5">
        <v>12727</v>
      </c>
      <c r="F723" s="5">
        <v>97100</v>
      </c>
      <c r="G723" s="5">
        <v>11888000</v>
      </c>
      <c r="H723" s="5">
        <f t="shared" si="42"/>
        <v>7.6294492024829106</v>
      </c>
      <c r="I723" s="5">
        <v>0</v>
      </c>
      <c r="J723" s="5">
        <f t="shared" si="43"/>
        <v>1</v>
      </c>
      <c r="K723" s="5">
        <f t="shared" si="44"/>
        <v>89754400</v>
      </c>
    </row>
    <row r="724" spans="1:11" x14ac:dyDescent="0.25">
      <c r="A724" s="4">
        <v>42026</v>
      </c>
      <c r="B724" s="5" t="s">
        <v>511</v>
      </c>
      <c r="C724" s="5" t="s">
        <v>512</v>
      </c>
      <c r="D724" s="5">
        <v>451</v>
      </c>
      <c r="E724" s="5">
        <v>27753</v>
      </c>
      <c r="F724" s="5">
        <v>12517300</v>
      </c>
      <c r="G724" s="5">
        <v>12038000</v>
      </c>
      <c r="H724" s="5">
        <f t="shared" si="42"/>
        <v>451.0251144020466</v>
      </c>
      <c r="I724" s="5">
        <v>0</v>
      </c>
      <c r="J724" s="5">
        <f t="shared" si="43"/>
        <v>1</v>
      </c>
      <c r="K724" s="5">
        <f t="shared" si="44"/>
        <v>5429138000</v>
      </c>
    </row>
    <row r="725" spans="1:11" x14ac:dyDescent="0.25">
      <c r="A725" s="4">
        <v>42026</v>
      </c>
      <c r="B725" s="5" t="s">
        <v>513</v>
      </c>
      <c r="C725" s="5" t="s">
        <v>514</v>
      </c>
      <c r="D725" s="5">
        <v>10.199999999999999</v>
      </c>
      <c r="E725" s="5">
        <v>17574</v>
      </c>
      <c r="F725" s="5">
        <v>179310</v>
      </c>
      <c r="G725" s="5">
        <v>30174000</v>
      </c>
      <c r="H725" s="5">
        <f t="shared" si="42"/>
        <v>10.203141003755547</v>
      </c>
      <c r="I725" s="5">
        <v>0</v>
      </c>
      <c r="J725" s="5">
        <f t="shared" si="43"/>
        <v>1</v>
      </c>
      <c r="K725" s="5">
        <f t="shared" si="44"/>
        <v>307774800</v>
      </c>
    </row>
    <row r="726" spans="1:11" x14ac:dyDescent="0.25">
      <c r="A726" s="4">
        <v>42026</v>
      </c>
      <c r="B726" s="5" t="s">
        <v>515</v>
      </c>
      <c r="C726" s="5" t="s">
        <v>516</v>
      </c>
      <c r="D726" s="5">
        <v>35</v>
      </c>
      <c r="E726" s="5">
        <v>423</v>
      </c>
      <c r="F726" s="5">
        <v>14830</v>
      </c>
      <c r="G726" s="5">
        <v>689000</v>
      </c>
      <c r="H726" s="5">
        <f t="shared" si="42"/>
        <v>35.059101654846337</v>
      </c>
      <c r="I726" s="5">
        <v>0</v>
      </c>
      <c r="J726" s="5">
        <f t="shared" si="43"/>
        <v>1</v>
      </c>
      <c r="K726" s="5">
        <f t="shared" si="44"/>
        <v>24115000</v>
      </c>
    </row>
    <row r="727" spans="1:11" x14ac:dyDescent="0.25">
      <c r="A727" s="4">
        <v>42026</v>
      </c>
      <c r="B727" s="5" t="s">
        <v>517</v>
      </c>
      <c r="C727" s="5" t="s">
        <v>518</v>
      </c>
      <c r="D727" s="5">
        <v>0.47</v>
      </c>
      <c r="E727" s="5">
        <v>5020</v>
      </c>
      <c r="F727" s="5">
        <v>2560</v>
      </c>
      <c r="G727" s="5">
        <v>0</v>
      </c>
      <c r="H727" s="5">
        <f t="shared" si="42"/>
        <v>0.50996015936254979</v>
      </c>
      <c r="I727" s="5">
        <v>0</v>
      </c>
      <c r="J727" s="5">
        <f t="shared" si="43"/>
        <v>1</v>
      </c>
      <c r="K727" s="5">
        <f t="shared" si="44"/>
        <v>0</v>
      </c>
    </row>
    <row r="728" spans="1:11" x14ac:dyDescent="0.25">
      <c r="A728" s="4">
        <v>42026</v>
      </c>
      <c r="B728" s="5" t="s">
        <v>519</v>
      </c>
      <c r="C728" s="5" t="s">
        <v>520</v>
      </c>
      <c r="D728" s="5">
        <v>200.9</v>
      </c>
      <c r="E728" s="5">
        <v>158</v>
      </c>
      <c r="F728" s="5">
        <v>31700</v>
      </c>
      <c r="G728" s="5">
        <v>2559000</v>
      </c>
      <c r="H728" s="5">
        <f t="shared" si="42"/>
        <v>200.63291139240508</v>
      </c>
      <c r="I728" s="5">
        <v>0</v>
      </c>
      <c r="J728" s="5">
        <f t="shared" si="43"/>
        <v>1</v>
      </c>
      <c r="K728" s="5">
        <f t="shared" si="44"/>
        <v>514103100</v>
      </c>
    </row>
    <row r="729" spans="1:11" x14ac:dyDescent="0.25">
      <c r="A729" s="4">
        <v>42026</v>
      </c>
      <c r="B729" s="5" t="s">
        <v>521</v>
      </c>
      <c r="C729" s="5" t="s">
        <v>522</v>
      </c>
      <c r="D729" s="5">
        <v>21</v>
      </c>
      <c r="E729" s="5">
        <v>0</v>
      </c>
      <c r="F729" s="5">
        <v>0</v>
      </c>
      <c r="G729" s="5">
        <v>0</v>
      </c>
      <c r="H729" s="5">
        <f t="shared" si="42"/>
        <v>21</v>
      </c>
      <c r="I729" s="5">
        <v>0</v>
      </c>
      <c r="J729" s="5">
        <f t="shared" si="43"/>
        <v>1</v>
      </c>
      <c r="K729" s="5">
        <f t="shared" si="44"/>
        <v>0</v>
      </c>
    </row>
    <row r="730" spans="1:11" x14ac:dyDescent="0.25">
      <c r="A730" s="4">
        <v>42026</v>
      </c>
      <c r="B730" s="5" t="s">
        <v>523</v>
      </c>
      <c r="C730" s="5" t="s">
        <v>524</v>
      </c>
      <c r="D730" s="5">
        <v>13.86</v>
      </c>
      <c r="E730" s="5">
        <v>1583</v>
      </c>
      <c r="F730" s="5">
        <v>21700</v>
      </c>
      <c r="G730" s="5">
        <v>23198000</v>
      </c>
      <c r="H730" s="5">
        <f t="shared" si="42"/>
        <v>13.708149084017688</v>
      </c>
      <c r="I730" s="5">
        <v>0</v>
      </c>
      <c r="J730" s="5">
        <f t="shared" si="43"/>
        <v>1</v>
      </c>
      <c r="K730" s="5">
        <f t="shared" si="44"/>
        <v>321524280</v>
      </c>
    </row>
    <row r="731" spans="1:11" x14ac:dyDescent="0.25">
      <c r="A731" s="4">
        <v>42026</v>
      </c>
      <c r="B731" s="5" t="s">
        <v>525</v>
      </c>
      <c r="C731" s="5" t="s">
        <v>526</v>
      </c>
      <c r="D731" s="5">
        <v>13.55</v>
      </c>
      <c r="E731" s="5">
        <v>370</v>
      </c>
      <c r="F731" s="5">
        <v>5010</v>
      </c>
      <c r="G731" s="5">
        <v>2276000</v>
      </c>
      <c r="H731" s="5">
        <f t="shared" si="42"/>
        <v>13.54054054054054</v>
      </c>
      <c r="I731" s="5">
        <v>0</v>
      </c>
      <c r="J731" s="5">
        <f t="shared" si="43"/>
        <v>1</v>
      </c>
      <c r="K731" s="5">
        <f t="shared" si="44"/>
        <v>30839800</v>
      </c>
    </row>
    <row r="732" spans="1:11" x14ac:dyDescent="0.25">
      <c r="A732" s="4">
        <v>42026</v>
      </c>
      <c r="B732" s="5" t="s">
        <v>527</v>
      </c>
      <c r="C732" s="5" t="s">
        <v>528</v>
      </c>
      <c r="D732" s="5">
        <v>8.8000000000000007</v>
      </c>
      <c r="E732" s="5">
        <v>16409</v>
      </c>
      <c r="F732" s="5">
        <v>140520</v>
      </c>
      <c r="G732" s="5">
        <v>9921000</v>
      </c>
      <c r="H732" s="5">
        <f t="shared" si="42"/>
        <v>8.5635931501005551</v>
      </c>
      <c r="I732" s="5">
        <v>0</v>
      </c>
      <c r="J732" s="5">
        <f t="shared" si="43"/>
        <v>1</v>
      </c>
      <c r="K732" s="5">
        <f t="shared" si="44"/>
        <v>87304800</v>
      </c>
    </row>
    <row r="733" spans="1:11" x14ac:dyDescent="0.25">
      <c r="A733" s="4">
        <v>42026</v>
      </c>
      <c r="B733" s="5" t="s">
        <v>529</v>
      </c>
      <c r="C733" s="5" t="s">
        <v>530</v>
      </c>
      <c r="D733" s="5">
        <v>7.0000000000000007E-2</v>
      </c>
      <c r="E733" s="5">
        <v>0</v>
      </c>
      <c r="F733" s="5">
        <v>0</v>
      </c>
      <c r="G733" s="5">
        <v>0</v>
      </c>
      <c r="H733" s="5">
        <f t="shared" si="42"/>
        <v>7.0000000000000007E-2</v>
      </c>
      <c r="I733" s="5">
        <v>0</v>
      </c>
      <c r="J733" s="5">
        <f t="shared" si="43"/>
        <v>1</v>
      </c>
      <c r="K733" s="5">
        <f t="shared" si="44"/>
        <v>0</v>
      </c>
    </row>
    <row r="734" spans="1:11" x14ac:dyDescent="0.25">
      <c r="A734" s="4">
        <v>42026</v>
      </c>
      <c r="B734" s="5" t="s">
        <v>531</v>
      </c>
      <c r="C734" s="5" t="s">
        <v>532</v>
      </c>
      <c r="D734" s="5">
        <v>2</v>
      </c>
      <c r="E734" s="5">
        <v>1</v>
      </c>
      <c r="F734" s="5">
        <v>2</v>
      </c>
      <c r="G734" s="5">
        <v>2516000</v>
      </c>
      <c r="H734" s="5">
        <f t="shared" si="42"/>
        <v>2</v>
      </c>
      <c r="I734" s="5">
        <v>0</v>
      </c>
      <c r="J734" s="5">
        <f t="shared" si="43"/>
        <v>1</v>
      </c>
      <c r="K734" s="5">
        <f t="shared" si="44"/>
        <v>5032000</v>
      </c>
    </row>
    <row r="735" spans="1:11" x14ac:dyDescent="0.25">
      <c r="A735" s="4">
        <v>42026</v>
      </c>
      <c r="B735" s="5" t="s">
        <v>533</v>
      </c>
      <c r="C735" s="5" t="s">
        <v>534</v>
      </c>
      <c r="D735" s="5">
        <v>10</v>
      </c>
      <c r="E735" s="5">
        <v>30</v>
      </c>
      <c r="F735" s="5">
        <v>300</v>
      </c>
      <c r="G735" s="5">
        <v>2000000</v>
      </c>
      <c r="H735" s="5">
        <f t="shared" si="42"/>
        <v>10</v>
      </c>
      <c r="I735" s="5">
        <v>0</v>
      </c>
      <c r="J735" s="5">
        <f t="shared" si="43"/>
        <v>1</v>
      </c>
      <c r="K735" s="5">
        <f t="shared" si="44"/>
        <v>20000000</v>
      </c>
    </row>
    <row r="736" spans="1:11" x14ac:dyDescent="0.25">
      <c r="A736" s="4">
        <v>42026</v>
      </c>
      <c r="B736" s="5" t="s">
        <v>535</v>
      </c>
      <c r="C736" s="5" t="s">
        <v>536</v>
      </c>
      <c r="D736" s="5">
        <v>0.56999999999999995</v>
      </c>
      <c r="E736" s="5">
        <v>492192</v>
      </c>
      <c r="F736" s="5">
        <v>276850</v>
      </c>
      <c r="G736" s="5">
        <v>503124000</v>
      </c>
      <c r="H736" s="5">
        <f t="shared" si="42"/>
        <v>0.56248374618035235</v>
      </c>
      <c r="I736" s="5">
        <v>0</v>
      </c>
      <c r="J736" s="5">
        <f t="shared" si="43"/>
        <v>1</v>
      </c>
      <c r="K736" s="5">
        <f t="shared" si="44"/>
        <v>286780680</v>
      </c>
    </row>
    <row r="737" spans="1:11" x14ac:dyDescent="0.25">
      <c r="A737" s="4">
        <v>42026</v>
      </c>
      <c r="B737" s="5" t="s">
        <v>537</v>
      </c>
      <c r="C737" s="5" t="s">
        <v>538</v>
      </c>
      <c r="D737" s="5">
        <v>1.58</v>
      </c>
      <c r="E737" s="5">
        <v>14132</v>
      </c>
      <c r="F737" s="5">
        <v>22510</v>
      </c>
      <c r="G737" s="5">
        <v>8276000</v>
      </c>
      <c r="H737" s="5">
        <f t="shared" si="42"/>
        <v>1.5928389470704782</v>
      </c>
      <c r="I737" s="5">
        <v>0</v>
      </c>
      <c r="J737" s="5">
        <f t="shared" si="43"/>
        <v>0</v>
      </c>
      <c r="K737" s="5">
        <f t="shared" si="44"/>
        <v>13076080</v>
      </c>
    </row>
    <row r="738" spans="1:11" x14ac:dyDescent="0.25">
      <c r="A738" s="4">
        <v>42026</v>
      </c>
      <c r="B738" s="5" t="s">
        <v>539</v>
      </c>
      <c r="C738" s="5" t="s">
        <v>540</v>
      </c>
      <c r="D738" s="5">
        <v>7.23</v>
      </c>
      <c r="E738" s="5">
        <v>298143</v>
      </c>
      <c r="F738" s="5">
        <v>2128870</v>
      </c>
      <c r="G738" s="5">
        <v>391726000</v>
      </c>
      <c r="H738" s="5">
        <f t="shared" si="42"/>
        <v>7.1404326111966405</v>
      </c>
      <c r="I738" s="5">
        <v>0</v>
      </c>
      <c r="J738" s="5">
        <f t="shared" si="43"/>
        <v>1</v>
      </c>
      <c r="K738" s="5">
        <f t="shared" si="44"/>
        <v>2832178980</v>
      </c>
    </row>
    <row r="739" spans="1:11" x14ac:dyDescent="0.25">
      <c r="A739" s="4">
        <v>42026</v>
      </c>
      <c r="B739" s="5" t="s">
        <v>541</v>
      </c>
      <c r="C739" s="5" t="s">
        <v>542</v>
      </c>
      <c r="D739" s="5">
        <v>1.54</v>
      </c>
      <c r="E739" s="5">
        <v>12352</v>
      </c>
      <c r="F739" s="5">
        <v>18900</v>
      </c>
      <c r="G739" s="5">
        <v>3254000</v>
      </c>
      <c r="H739" s="5">
        <f t="shared" si="42"/>
        <v>1.5301165803108809</v>
      </c>
      <c r="I739" s="5">
        <v>0</v>
      </c>
      <c r="J739" s="5">
        <f t="shared" si="43"/>
        <v>1</v>
      </c>
      <c r="K739" s="5">
        <f t="shared" si="44"/>
        <v>5011160</v>
      </c>
    </row>
    <row r="740" spans="1:11" x14ac:dyDescent="0.25">
      <c r="A740" s="4">
        <v>42026</v>
      </c>
      <c r="B740" s="5" t="s">
        <v>543</v>
      </c>
      <c r="C740" s="5" t="s">
        <v>544</v>
      </c>
      <c r="D740" s="5">
        <v>1.34</v>
      </c>
      <c r="E740" s="5">
        <v>38092</v>
      </c>
      <c r="F740" s="5">
        <v>50570</v>
      </c>
      <c r="G740" s="5">
        <v>50027000</v>
      </c>
      <c r="H740" s="5">
        <f t="shared" si="42"/>
        <v>1.3275753439042319</v>
      </c>
      <c r="I740" s="5">
        <v>0</v>
      </c>
      <c r="J740" s="5">
        <f t="shared" si="43"/>
        <v>1</v>
      </c>
      <c r="K740" s="5">
        <f t="shared" si="44"/>
        <v>67036180.000000007</v>
      </c>
    </row>
    <row r="741" spans="1:11" x14ac:dyDescent="0.25">
      <c r="A741" s="4">
        <v>42026</v>
      </c>
      <c r="B741" s="5" t="s">
        <v>545</v>
      </c>
      <c r="C741" s="5" t="s">
        <v>546</v>
      </c>
      <c r="D741" s="5">
        <v>0.16</v>
      </c>
      <c r="E741" s="5">
        <v>543015</v>
      </c>
      <c r="F741" s="5">
        <v>86880</v>
      </c>
      <c r="G741" s="5">
        <v>0</v>
      </c>
      <c r="H741" s="5">
        <f t="shared" si="42"/>
        <v>0.15999558023259025</v>
      </c>
      <c r="I741" s="5">
        <v>0</v>
      </c>
      <c r="J741" s="5">
        <f t="shared" si="43"/>
        <v>1</v>
      </c>
      <c r="K741" s="5">
        <f t="shared" si="44"/>
        <v>0</v>
      </c>
    </row>
    <row r="742" spans="1:11" x14ac:dyDescent="0.25">
      <c r="A742" s="4">
        <v>42026</v>
      </c>
      <c r="B742" s="5" t="s">
        <v>547</v>
      </c>
      <c r="C742" s="5" t="s">
        <v>548</v>
      </c>
      <c r="D742" s="5">
        <v>33.01</v>
      </c>
      <c r="E742" s="5">
        <v>151</v>
      </c>
      <c r="F742" s="5">
        <v>5000</v>
      </c>
      <c r="G742" s="5">
        <v>3773000</v>
      </c>
      <c r="H742" s="5">
        <f t="shared" si="42"/>
        <v>33.11258278145695</v>
      </c>
      <c r="I742" s="5">
        <v>0</v>
      </c>
      <c r="J742" s="5">
        <f t="shared" si="43"/>
        <v>1</v>
      </c>
      <c r="K742" s="5">
        <f t="shared" si="44"/>
        <v>124546729.99999999</v>
      </c>
    </row>
    <row r="743" spans="1:11" x14ac:dyDescent="0.25">
      <c r="A743" s="4">
        <v>42026</v>
      </c>
      <c r="B743" s="5" t="s">
        <v>549</v>
      </c>
      <c r="C743" s="5" t="s">
        <v>550</v>
      </c>
      <c r="D743" s="5">
        <v>1.45</v>
      </c>
      <c r="E743" s="5">
        <v>9150</v>
      </c>
      <c r="F743" s="5">
        <v>13240</v>
      </c>
      <c r="G743" s="5">
        <v>42888000</v>
      </c>
      <c r="H743" s="5">
        <f t="shared" si="42"/>
        <v>1.4469945355191256</v>
      </c>
      <c r="I743" s="5">
        <v>0</v>
      </c>
      <c r="J743" s="5">
        <f t="shared" si="43"/>
        <v>1</v>
      </c>
      <c r="K743" s="5">
        <f t="shared" si="44"/>
        <v>62187600</v>
      </c>
    </row>
    <row r="744" spans="1:11" x14ac:dyDescent="0.25">
      <c r="A744" s="4">
        <v>42026</v>
      </c>
      <c r="B744" s="5" t="s">
        <v>551</v>
      </c>
      <c r="C744" s="5" t="s">
        <v>552</v>
      </c>
      <c r="D744" s="5">
        <v>10</v>
      </c>
      <c r="E744" s="5">
        <v>0</v>
      </c>
      <c r="F744" s="5">
        <v>0</v>
      </c>
      <c r="G744" s="5">
        <v>356000</v>
      </c>
      <c r="H744" s="5">
        <f t="shared" si="42"/>
        <v>10</v>
      </c>
      <c r="I744" s="5">
        <v>0</v>
      </c>
      <c r="J744" s="5">
        <f t="shared" si="43"/>
        <v>1</v>
      </c>
      <c r="K744" s="5">
        <f t="shared" si="44"/>
        <v>3560000</v>
      </c>
    </row>
    <row r="745" spans="1:11" x14ac:dyDescent="0.25">
      <c r="A745" s="4">
        <v>42026</v>
      </c>
      <c r="B745" s="5" t="s">
        <v>553</v>
      </c>
      <c r="C745" s="5" t="s">
        <v>554</v>
      </c>
      <c r="D745" s="5">
        <v>1.46</v>
      </c>
      <c r="E745" s="5">
        <v>0</v>
      </c>
      <c r="F745" s="5">
        <v>0</v>
      </c>
      <c r="G745" s="5">
        <v>4265000</v>
      </c>
      <c r="H745" s="5">
        <f t="shared" si="42"/>
        <v>1.46</v>
      </c>
      <c r="I745" s="5">
        <v>0</v>
      </c>
      <c r="J745" s="5">
        <f t="shared" si="43"/>
        <v>1</v>
      </c>
      <c r="K745" s="5">
        <f t="shared" si="44"/>
        <v>6226900</v>
      </c>
    </row>
    <row r="746" spans="1:11" x14ac:dyDescent="0.25">
      <c r="A746" s="4">
        <v>42026</v>
      </c>
      <c r="B746" s="5" t="s">
        <v>555</v>
      </c>
      <c r="C746" s="5" t="s">
        <v>556</v>
      </c>
      <c r="D746" s="5">
        <v>152.4</v>
      </c>
      <c r="E746" s="5">
        <v>41</v>
      </c>
      <c r="F746" s="5">
        <v>6210</v>
      </c>
      <c r="G746" s="5">
        <v>3703000</v>
      </c>
      <c r="H746" s="5">
        <f t="shared" si="42"/>
        <v>151.46341463414635</v>
      </c>
      <c r="I746" s="5">
        <v>0</v>
      </c>
      <c r="J746" s="5">
        <f t="shared" si="43"/>
        <v>0</v>
      </c>
      <c r="K746" s="5">
        <f t="shared" si="44"/>
        <v>564337200</v>
      </c>
    </row>
    <row r="747" spans="1:11" x14ac:dyDescent="0.25">
      <c r="A747" s="4">
        <v>42026</v>
      </c>
      <c r="B747" s="5" t="s">
        <v>557</v>
      </c>
      <c r="C747" s="5" t="s">
        <v>558</v>
      </c>
      <c r="D747" s="5">
        <v>12.75</v>
      </c>
      <c r="E747" s="5">
        <v>153622</v>
      </c>
      <c r="F747" s="5">
        <v>1960780</v>
      </c>
      <c r="G747" s="5">
        <v>16905000</v>
      </c>
      <c r="H747" s="5">
        <f t="shared" si="42"/>
        <v>12.76366666232701</v>
      </c>
      <c r="I747" s="5">
        <v>0</v>
      </c>
      <c r="J747" s="5">
        <f t="shared" si="43"/>
        <v>1</v>
      </c>
      <c r="K747" s="5">
        <f t="shared" si="44"/>
        <v>215538750</v>
      </c>
    </row>
    <row r="748" spans="1:11" x14ac:dyDescent="0.25">
      <c r="A748" s="4">
        <v>42026</v>
      </c>
      <c r="B748" s="5" t="s">
        <v>559</v>
      </c>
      <c r="C748" s="5" t="s">
        <v>560</v>
      </c>
      <c r="D748" s="5">
        <v>10.5</v>
      </c>
      <c r="E748" s="5">
        <v>1</v>
      </c>
      <c r="F748" s="5">
        <v>10</v>
      </c>
      <c r="G748" s="5">
        <v>1026000</v>
      </c>
      <c r="H748" s="5">
        <f t="shared" si="42"/>
        <v>10</v>
      </c>
      <c r="I748" s="5">
        <v>0</v>
      </c>
      <c r="J748" s="5">
        <f t="shared" si="43"/>
        <v>1</v>
      </c>
      <c r="K748" s="5">
        <f t="shared" si="44"/>
        <v>10773000</v>
      </c>
    </row>
    <row r="749" spans="1:11" x14ac:dyDescent="0.25">
      <c r="A749" s="4">
        <v>42026</v>
      </c>
      <c r="B749" s="5" t="s">
        <v>561</v>
      </c>
      <c r="C749" s="5" t="s">
        <v>562</v>
      </c>
      <c r="D749" s="5">
        <v>6.15</v>
      </c>
      <c r="E749" s="5">
        <v>3624</v>
      </c>
      <c r="F749" s="5">
        <v>22120</v>
      </c>
      <c r="G749" s="5">
        <v>9981000</v>
      </c>
      <c r="H749" s="5">
        <f t="shared" si="42"/>
        <v>6.1037527593818988</v>
      </c>
      <c r="I749" s="5">
        <v>0</v>
      </c>
      <c r="J749" s="5">
        <f t="shared" si="43"/>
        <v>1</v>
      </c>
      <c r="K749" s="5">
        <f t="shared" si="44"/>
        <v>61383150</v>
      </c>
    </row>
    <row r="750" spans="1:11" x14ac:dyDescent="0.25">
      <c r="A750" s="4">
        <v>42026</v>
      </c>
      <c r="B750" s="5" t="s">
        <v>563</v>
      </c>
      <c r="C750" s="5" t="s">
        <v>564</v>
      </c>
      <c r="D750" s="5">
        <v>2.15</v>
      </c>
      <c r="E750" s="5">
        <v>42737</v>
      </c>
      <c r="F750" s="5">
        <v>91860</v>
      </c>
      <c r="G750" s="5">
        <v>95095000</v>
      </c>
      <c r="H750" s="5">
        <f t="shared" si="42"/>
        <v>2.149425556309521</v>
      </c>
      <c r="I750" s="5">
        <v>0</v>
      </c>
      <c r="J750" s="5">
        <f t="shared" si="43"/>
        <v>1</v>
      </c>
      <c r="K750" s="5">
        <f t="shared" si="44"/>
        <v>204454250</v>
      </c>
    </row>
    <row r="751" spans="1:11" x14ac:dyDescent="0.25">
      <c r="A751" s="4">
        <v>42026</v>
      </c>
      <c r="B751" s="5" t="s">
        <v>565</v>
      </c>
      <c r="C751" s="5" t="s">
        <v>566</v>
      </c>
      <c r="D751" s="5">
        <v>1.62</v>
      </c>
      <c r="E751" s="5">
        <v>23757</v>
      </c>
      <c r="F751" s="5">
        <v>38350</v>
      </c>
      <c r="G751" s="5">
        <v>9957000</v>
      </c>
      <c r="H751" s="5">
        <f t="shared" si="42"/>
        <v>1.6142610598981353</v>
      </c>
      <c r="I751" s="5">
        <v>0</v>
      </c>
      <c r="J751" s="5">
        <f t="shared" si="43"/>
        <v>1</v>
      </c>
      <c r="K751" s="5">
        <f t="shared" si="44"/>
        <v>16130340.000000002</v>
      </c>
    </row>
    <row r="752" spans="1:11" x14ac:dyDescent="0.25">
      <c r="A752" s="4">
        <v>42026</v>
      </c>
      <c r="B752" s="5" t="s">
        <v>567</v>
      </c>
      <c r="C752" s="5" t="s">
        <v>568</v>
      </c>
      <c r="D752" s="5">
        <v>3.34</v>
      </c>
      <c r="E752" s="5">
        <v>8</v>
      </c>
      <c r="F752" s="5">
        <v>30</v>
      </c>
      <c r="G752" s="5">
        <v>1453000</v>
      </c>
      <c r="H752" s="5">
        <f t="shared" si="42"/>
        <v>3.75</v>
      </c>
      <c r="I752" s="5">
        <v>0</v>
      </c>
      <c r="J752" s="5">
        <f t="shared" si="43"/>
        <v>1</v>
      </c>
      <c r="K752" s="5">
        <f t="shared" si="44"/>
        <v>4853020</v>
      </c>
    </row>
    <row r="753" spans="1:11" x14ac:dyDescent="0.25">
      <c r="A753" s="4">
        <v>42026</v>
      </c>
      <c r="B753" s="5" t="s">
        <v>569</v>
      </c>
      <c r="C753" s="5" t="s">
        <v>570</v>
      </c>
      <c r="D753" s="5">
        <v>17.11</v>
      </c>
      <c r="E753" s="5">
        <v>680</v>
      </c>
      <c r="F753" s="5">
        <v>11680</v>
      </c>
      <c r="G753" s="5">
        <v>2386000</v>
      </c>
      <c r="H753" s="5">
        <f t="shared" si="42"/>
        <v>17.176470588235293</v>
      </c>
      <c r="I753" s="5">
        <v>0</v>
      </c>
      <c r="J753" s="5">
        <f t="shared" si="43"/>
        <v>1</v>
      </c>
      <c r="K753" s="5">
        <f t="shared" si="44"/>
        <v>40824460</v>
      </c>
    </row>
    <row r="754" spans="1:11" x14ac:dyDescent="0.25">
      <c r="A754" s="4">
        <v>42026</v>
      </c>
      <c r="B754" s="5" t="s">
        <v>571</v>
      </c>
      <c r="C754" s="5" t="s">
        <v>572</v>
      </c>
      <c r="D754" s="5">
        <v>5.7</v>
      </c>
      <c r="E754" s="5">
        <v>41708</v>
      </c>
      <c r="F754" s="5">
        <v>235860</v>
      </c>
      <c r="G754" s="5">
        <v>257931000</v>
      </c>
      <c r="H754" s="5">
        <f t="shared" si="42"/>
        <v>5.655030210031649</v>
      </c>
      <c r="I754" s="5">
        <v>0</v>
      </c>
      <c r="J754" s="5">
        <f t="shared" si="43"/>
        <v>1</v>
      </c>
      <c r="K754" s="5">
        <f t="shared" si="44"/>
        <v>1470206700</v>
      </c>
    </row>
    <row r="755" spans="1:11" x14ac:dyDescent="0.25">
      <c r="A755" s="4">
        <v>42026</v>
      </c>
      <c r="B755" s="5" t="s">
        <v>573</v>
      </c>
      <c r="C755" s="5" t="s">
        <v>574</v>
      </c>
      <c r="D755" s="5">
        <v>4.8899999999999997</v>
      </c>
      <c r="E755" s="5">
        <v>356</v>
      </c>
      <c r="F755" s="5">
        <v>1720</v>
      </c>
      <c r="G755" s="5">
        <v>3499000</v>
      </c>
      <c r="H755" s="5">
        <f t="shared" si="42"/>
        <v>4.8314606741573032</v>
      </c>
      <c r="I755" s="5">
        <v>0</v>
      </c>
      <c r="J755" s="5">
        <f t="shared" si="43"/>
        <v>1</v>
      </c>
      <c r="K755" s="5">
        <f t="shared" si="44"/>
        <v>17110110</v>
      </c>
    </row>
    <row r="756" spans="1:11" x14ac:dyDescent="0.25">
      <c r="A756" s="4">
        <v>42026</v>
      </c>
      <c r="B756" s="5" t="s">
        <v>575</v>
      </c>
      <c r="C756" s="5" t="s">
        <v>576</v>
      </c>
      <c r="D756" s="5">
        <v>243.55</v>
      </c>
      <c r="E756" s="5">
        <v>2724</v>
      </c>
      <c r="F756" s="5">
        <v>664230</v>
      </c>
      <c r="G756" s="5">
        <v>1930000</v>
      </c>
      <c r="H756" s="5">
        <f t="shared" si="42"/>
        <v>243.84361233480178</v>
      </c>
      <c r="I756" s="5">
        <v>0</v>
      </c>
      <c r="J756" s="5">
        <f t="shared" si="43"/>
        <v>1</v>
      </c>
      <c r="K756" s="5">
        <f t="shared" si="44"/>
        <v>470051500</v>
      </c>
    </row>
    <row r="757" spans="1:11" x14ac:dyDescent="0.25">
      <c r="A757" s="4">
        <v>42026</v>
      </c>
      <c r="B757" s="5" t="s">
        <v>577</v>
      </c>
      <c r="C757" s="5" t="s">
        <v>578</v>
      </c>
      <c r="D757" s="5">
        <v>23.7</v>
      </c>
      <c r="E757" s="5">
        <v>23131</v>
      </c>
      <c r="F757" s="5">
        <v>547890</v>
      </c>
      <c r="G757" s="5">
        <v>25618000</v>
      </c>
      <c r="H757" s="5">
        <f t="shared" si="42"/>
        <v>23.686394881328088</v>
      </c>
      <c r="I757" s="5">
        <v>0</v>
      </c>
      <c r="J757" s="5">
        <f t="shared" si="43"/>
        <v>1</v>
      </c>
      <c r="K757" s="5">
        <f t="shared" si="44"/>
        <v>607146600</v>
      </c>
    </row>
    <row r="758" spans="1:11" x14ac:dyDescent="0.25">
      <c r="A758" s="4">
        <v>42026</v>
      </c>
      <c r="B758" s="5" t="s">
        <v>579</v>
      </c>
      <c r="C758" s="5" t="s">
        <v>580</v>
      </c>
      <c r="D758" s="5">
        <v>7.0000000000000007E-2</v>
      </c>
      <c r="E758" s="5">
        <v>0</v>
      </c>
      <c r="F758" s="5">
        <v>0</v>
      </c>
      <c r="G758" s="5">
        <v>0</v>
      </c>
      <c r="H758" s="5">
        <f t="shared" si="42"/>
        <v>7.0000000000000007E-2</v>
      </c>
      <c r="I758" s="5">
        <v>0</v>
      </c>
      <c r="J758" s="5">
        <f t="shared" si="43"/>
        <v>0</v>
      </c>
      <c r="K758" s="5">
        <f t="shared" si="44"/>
        <v>0</v>
      </c>
    </row>
    <row r="759" spans="1:11" x14ac:dyDescent="0.25">
      <c r="A759" s="4">
        <v>42026</v>
      </c>
      <c r="B759" s="5" t="s">
        <v>581</v>
      </c>
      <c r="C759" s="5" t="s">
        <v>582</v>
      </c>
      <c r="D759" s="5">
        <v>4.4000000000000004</v>
      </c>
      <c r="E759" s="5">
        <v>4053</v>
      </c>
      <c r="F759" s="5">
        <v>17470</v>
      </c>
      <c r="G759" s="5">
        <v>24936000</v>
      </c>
      <c r="H759" s="5">
        <f t="shared" si="42"/>
        <v>4.3103873673821864</v>
      </c>
      <c r="I759" s="5">
        <v>0</v>
      </c>
      <c r="J759" s="5">
        <f t="shared" si="43"/>
        <v>1</v>
      </c>
      <c r="K759" s="5">
        <f t="shared" si="44"/>
        <v>109718400.00000001</v>
      </c>
    </row>
    <row r="760" spans="1:11" x14ac:dyDescent="0.25">
      <c r="A760" s="4">
        <v>42026</v>
      </c>
      <c r="B760" s="5" t="s">
        <v>583</v>
      </c>
      <c r="C760" s="5" t="s">
        <v>584</v>
      </c>
      <c r="D760" s="5">
        <v>1.25</v>
      </c>
      <c r="E760" s="5">
        <v>1542</v>
      </c>
      <c r="F760" s="5">
        <v>1850</v>
      </c>
      <c r="G760" s="5">
        <v>4052000</v>
      </c>
      <c r="H760" s="5">
        <f t="shared" si="42"/>
        <v>1.1997405966277561</v>
      </c>
      <c r="I760" s="5">
        <v>0</v>
      </c>
      <c r="J760" s="5">
        <f t="shared" si="43"/>
        <v>1</v>
      </c>
      <c r="K760" s="5">
        <f t="shared" si="44"/>
        <v>5065000</v>
      </c>
    </row>
    <row r="761" spans="1:11" x14ac:dyDescent="0.25">
      <c r="A761" s="4">
        <v>42026</v>
      </c>
      <c r="B761" s="5" t="s">
        <v>585</v>
      </c>
      <c r="C761" s="5" t="s">
        <v>586</v>
      </c>
      <c r="D761" s="5">
        <v>3.83</v>
      </c>
      <c r="E761" s="5">
        <v>468</v>
      </c>
      <c r="F761" s="5">
        <v>1810</v>
      </c>
      <c r="G761" s="5">
        <v>1500000</v>
      </c>
      <c r="H761" s="5">
        <f t="shared" si="42"/>
        <v>3.8675213675213675</v>
      </c>
      <c r="I761" s="5">
        <v>0</v>
      </c>
      <c r="J761" s="5">
        <f t="shared" si="43"/>
        <v>1</v>
      </c>
      <c r="K761" s="5">
        <f t="shared" si="44"/>
        <v>5745000</v>
      </c>
    </row>
    <row r="762" spans="1:11" x14ac:dyDescent="0.25">
      <c r="A762" s="4">
        <v>42026</v>
      </c>
      <c r="B762" s="5" t="s">
        <v>587</v>
      </c>
      <c r="C762" s="5" t="s">
        <v>588</v>
      </c>
      <c r="D762" s="5">
        <v>49.5</v>
      </c>
      <c r="E762" s="5">
        <v>220</v>
      </c>
      <c r="F762" s="5">
        <v>10820</v>
      </c>
      <c r="G762" s="5">
        <v>297000</v>
      </c>
      <c r="H762" s="5">
        <f t="shared" si="42"/>
        <v>49.18181818181818</v>
      </c>
      <c r="I762" s="5">
        <v>0</v>
      </c>
      <c r="J762" s="5">
        <f t="shared" si="43"/>
        <v>1</v>
      </c>
      <c r="K762" s="5">
        <f t="shared" si="44"/>
        <v>14701500</v>
      </c>
    </row>
    <row r="763" spans="1:11" x14ac:dyDescent="0.25">
      <c r="A763" s="4">
        <v>42026</v>
      </c>
      <c r="B763" s="5" t="s">
        <v>589</v>
      </c>
      <c r="C763" s="5" t="s">
        <v>590</v>
      </c>
      <c r="D763" s="5">
        <v>1.1399999999999999</v>
      </c>
      <c r="E763" s="5">
        <v>5708</v>
      </c>
      <c r="F763" s="5">
        <v>6450</v>
      </c>
      <c r="G763" s="5">
        <v>36087000</v>
      </c>
      <c r="H763" s="5">
        <f t="shared" si="42"/>
        <v>1.1299929922915206</v>
      </c>
      <c r="I763" s="5">
        <v>0</v>
      </c>
      <c r="J763" s="5">
        <f t="shared" si="43"/>
        <v>1</v>
      </c>
      <c r="K763" s="5">
        <f t="shared" si="44"/>
        <v>41139180</v>
      </c>
    </row>
    <row r="764" spans="1:11" x14ac:dyDescent="0.25">
      <c r="A764" s="4">
        <v>42026</v>
      </c>
      <c r="B764" s="5" t="s">
        <v>591</v>
      </c>
      <c r="C764" s="5" t="s">
        <v>592</v>
      </c>
      <c r="D764" s="5">
        <v>2.0499999999999998</v>
      </c>
      <c r="E764" s="5">
        <v>478</v>
      </c>
      <c r="F764" s="5">
        <v>960</v>
      </c>
      <c r="G764" s="5">
        <v>4803000</v>
      </c>
      <c r="H764" s="5">
        <f t="shared" si="42"/>
        <v>2.00836820083682</v>
      </c>
      <c r="I764" s="5">
        <v>0</v>
      </c>
      <c r="J764" s="5">
        <f t="shared" si="43"/>
        <v>1</v>
      </c>
      <c r="K764" s="5">
        <f t="shared" si="44"/>
        <v>9846150</v>
      </c>
    </row>
    <row r="765" spans="1:11" x14ac:dyDescent="0.25">
      <c r="A765" s="4">
        <v>42026</v>
      </c>
      <c r="B765" s="5" t="s">
        <v>593</v>
      </c>
      <c r="C765" s="5" t="s">
        <v>594</v>
      </c>
      <c r="D765" s="5">
        <v>2.0699999999999998</v>
      </c>
      <c r="E765" s="5">
        <v>100</v>
      </c>
      <c r="F765" s="5">
        <v>210</v>
      </c>
      <c r="G765" s="5">
        <v>8487000</v>
      </c>
      <c r="H765" s="5">
        <f t="shared" si="42"/>
        <v>2.1</v>
      </c>
      <c r="I765" s="5">
        <v>0</v>
      </c>
      <c r="J765" s="5">
        <f t="shared" si="43"/>
        <v>1</v>
      </c>
      <c r="K765" s="5">
        <f t="shared" si="44"/>
        <v>17568090</v>
      </c>
    </row>
    <row r="766" spans="1:11" x14ac:dyDescent="0.25">
      <c r="A766" s="4">
        <v>42026</v>
      </c>
      <c r="B766" s="5" t="s">
        <v>595</v>
      </c>
      <c r="C766" s="5" t="s">
        <v>596</v>
      </c>
      <c r="D766" s="5">
        <v>7.05</v>
      </c>
      <c r="E766" s="5">
        <v>0</v>
      </c>
      <c r="F766" s="5">
        <v>0</v>
      </c>
      <c r="G766" s="5">
        <v>247000</v>
      </c>
      <c r="H766" s="5">
        <f t="shared" si="42"/>
        <v>7.05</v>
      </c>
      <c r="I766" s="5">
        <v>0</v>
      </c>
      <c r="J766" s="5">
        <f t="shared" si="43"/>
        <v>0</v>
      </c>
      <c r="K766" s="5">
        <f t="shared" si="44"/>
        <v>1741350</v>
      </c>
    </row>
    <row r="767" spans="1:11" x14ac:dyDescent="0.25">
      <c r="A767" s="4">
        <v>42026</v>
      </c>
      <c r="B767" s="5" t="s">
        <v>597</v>
      </c>
      <c r="C767" s="5" t="s">
        <v>598</v>
      </c>
      <c r="D767" s="5">
        <v>0.11</v>
      </c>
      <c r="E767" s="5">
        <v>0</v>
      </c>
      <c r="F767" s="5">
        <v>0</v>
      </c>
      <c r="G767" s="5">
        <v>0</v>
      </c>
      <c r="H767" s="5">
        <f t="shared" si="42"/>
        <v>0.11</v>
      </c>
      <c r="I767" s="5">
        <v>0</v>
      </c>
      <c r="J767" s="5">
        <f t="shared" si="43"/>
        <v>1</v>
      </c>
      <c r="K767" s="5">
        <f t="shared" si="44"/>
        <v>0</v>
      </c>
    </row>
    <row r="768" spans="1:11" x14ac:dyDescent="0.25">
      <c r="A768" s="4">
        <v>42026</v>
      </c>
      <c r="B768" s="5" t="s">
        <v>599</v>
      </c>
      <c r="C768" s="5" t="s">
        <v>600</v>
      </c>
      <c r="D768" s="5">
        <v>2.9</v>
      </c>
      <c r="E768" s="5">
        <v>10364</v>
      </c>
      <c r="F768" s="5">
        <v>29980</v>
      </c>
      <c r="G768" s="5">
        <v>24856000</v>
      </c>
      <c r="H768" s="5">
        <f t="shared" si="42"/>
        <v>2.8927055191045929</v>
      </c>
      <c r="I768" s="5">
        <v>0</v>
      </c>
      <c r="J768" s="5">
        <f t="shared" si="43"/>
        <v>1</v>
      </c>
      <c r="K768" s="5">
        <f t="shared" si="44"/>
        <v>72082400</v>
      </c>
    </row>
    <row r="769" spans="1:11" x14ac:dyDescent="0.25">
      <c r="A769" s="4">
        <v>42026</v>
      </c>
      <c r="B769" s="5" t="s">
        <v>601</v>
      </c>
      <c r="C769" s="5" t="s">
        <v>602</v>
      </c>
      <c r="D769" s="5">
        <v>9.98</v>
      </c>
      <c r="E769" s="5">
        <v>1711</v>
      </c>
      <c r="F769" s="5">
        <v>17110</v>
      </c>
      <c r="G769" s="5">
        <v>6624000</v>
      </c>
      <c r="H769" s="5">
        <f t="shared" si="42"/>
        <v>10</v>
      </c>
      <c r="I769" s="5">
        <v>0</v>
      </c>
      <c r="J769" s="5">
        <f t="shared" si="43"/>
        <v>1</v>
      </c>
      <c r="K769" s="5">
        <f t="shared" si="44"/>
        <v>66107520</v>
      </c>
    </row>
    <row r="770" spans="1:11" x14ac:dyDescent="0.25">
      <c r="A770" s="4">
        <v>42026</v>
      </c>
      <c r="B770" s="5" t="s">
        <v>603</v>
      </c>
      <c r="C770" s="5" t="s">
        <v>604</v>
      </c>
      <c r="D770" s="5">
        <v>5.3</v>
      </c>
      <c r="E770" s="5">
        <v>23</v>
      </c>
      <c r="F770" s="5">
        <v>120</v>
      </c>
      <c r="G770" s="5">
        <v>1399000</v>
      </c>
      <c r="H770" s="5">
        <f t="shared" si="42"/>
        <v>5.2173913043478262</v>
      </c>
      <c r="I770" s="5">
        <v>0</v>
      </c>
      <c r="J770" s="5">
        <f t="shared" si="43"/>
        <v>1</v>
      </c>
      <c r="K770" s="5">
        <f t="shared" si="44"/>
        <v>7414700</v>
      </c>
    </row>
    <row r="771" spans="1:11" x14ac:dyDescent="0.25">
      <c r="A771" s="4">
        <v>42026</v>
      </c>
      <c r="B771" s="5" t="s">
        <v>605</v>
      </c>
      <c r="C771" s="5" t="s">
        <v>606</v>
      </c>
      <c r="D771" s="5">
        <v>7.81</v>
      </c>
      <c r="E771" s="5">
        <v>1945784</v>
      </c>
      <c r="F771" s="5">
        <v>15312670</v>
      </c>
      <c r="G771" s="5">
        <v>647357000</v>
      </c>
      <c r="H771" s="5">
        <f t="shared" ref="H771:H834" si="45">IF(E771=0,D771,F771/E771)</f>
        <v>7.8696659033068421</v>
      </c>
      <c r="I771" s="5">
        <v>0</v>
      </c>
      <c r="J771" s="5">
        <f t="shared" ref="J771:J834" si="46">IF(LEFT(C771,2)="PL",1,0)</f>
        <v>1</v>
      </c>
      <c r="K771" s="5">
        <f t="shared" ref="K771:K834" si="47">G771*D771</f>
        <v>5055858170</v>
      </c>
    </row>
    <row r="772" spans="1:11" x14ac:dyDescent="0.25">
      <c r="A772" s="4">
        <v>42026</v>
      </c>
      <c r="B772" s="5" t="s">
        <v>607</v>
      </c>
      <c r="C772" s="5" t="s">
        <v>608</v>
      </c>
      <c r="D772" s="5">
        <v>40.81</v>
      </c>
      <c r="E772" s="5">
        <v>15435</v>
      </c>
      <c r="F772" s="5">
        <v>629930</v>
      </c>
      <c r="G772" s="5">
        <v>21800000</v>
      </c>
      <c r="H772" s="5">
        <f t="shared" si="45"/>
        <v>40.811791383219955</v>
      </c>
      <c r="I772" s="5">
        <v>0</v>
      </c>
      <c r="J772" s="5">
        <f t="shared" si="46"/>
        <v>1</v>
      </c>
      <c r="K772" s="5">
        <f t="shared" si="47"/>
        <v>889658000</v>
      </c>
    </row>
    <row r="773" spans="1:11" x14ac:dyDescent="0.25">
      <c r="A773" s="4">
        <v>42026</v>
      </c>
      <c r="B773" s="5" t="s">
        <v>609</v>
      </c>
      <c r="C773" s="5" t="s">
        <v>610</v>
      </c>
      <c r="D773" s="5">
        <v>1.5</v>
      </c>
      <c r="E773" s="5">
        <v>3800</v>
      </c>
      <c r="F773" s="5">
        <v>5720</v>
      </c>
      <c r="G773" s="5">
        <v>2352000</v>
      </c>
      <c r="H773" s="5">
        <f t="shared" si="45"/>
        <v>1.5052631578947369</v>
      </c>
      <c r="I773" s="5">
        <v>0</v>
      </c>
      <c r="J773" s="5">
        <f t="shared" si="46"/>
        <v>0</v>
      </c>
      <c r="K773" s="5">
        <f t="shared" si="47"/>
        <v>3528000</v>
      </c>
    </row>
    <row r="774" spans="1:11" x14ac:dyDescent="0.25">
      <c r="A774" s="4">
        <v>42026</v>
      </c>
      <c r="B774" s="5" t="s">
        <v>611</v>
      </c>
      <c r="C774" s="5" t="s">
        <v>612</v>
      </c>
      <c r="D774" s="5">
        <v>6.15</v>
      </c>
      <c r="E774" s="5">
        <v>5123</v>
      </c>
      <c r="F774" s="5">
        <v>31490</v>
      </c>
      <c r="G774" s="5">
        <v>6568000</v>
      </c>
      <c r="H774" s="5">
        <f t="shared" si="45"/>
        <v>6.1467889908256881</v>
      </c>
      <c r="I774" s="5">
        <v>0</v>
      </c>
      <c r="J774" s="5">
        <f t="shared" si="46"/>
        <v>1</v>
      </c>
      <c r="K774" s="5">
        <f t="shared" si="47"/>
        <v>40393200</v>
      </c>
    </row>
    <row r="775" spans="1:11" x14ac:dyDescent="0.25">
      <c r="A775" s="4">
        <v>42026</v>
      </c>
      <c r="B775" s="5" t="s">
        <v>613</v>
      </c>
      <c r="C775" s="5" t="s">
        <v>614</v>
      </c>
      <c r="D775" s="5">
        <v>226.5</v>
      </c>
      <c r="E775" s="5">
        <v>0</v>
      </c>
      <c r="F775" s="5">
        <v>0</v>
      </c>
      <c r="G775" s="5">
        <v>349000</v>
      </c>
      <c r="H775" s="5">
        <f t="shared" si="45"/>
        <v>226.5</v>
      </c>
      <c r="I775" s="5">
        <v>0</v>
      </c>
      <c r="J775" s="5">
        <f t="shared" si="46"/>
        <v>1</v>
      </c>
      <c r="K775" s="5">
        <f t="shared" si="47"/>
        <v>79048500</v>
      </c>
    </row>
    <row r="776" spans="1:11" x14ac:dyDescent="0.25">
      <c r="A776" s="4">
        <v>42026</v>
      </c>
      <c r="B776" s="5" t="s">
        <v>615</v>
      </c>
      <c r="C776" s="5" t="s">
        <v>616</v>
      </c>
      <c r="D776" s="5">
        <v>8.36</v>
      </c>
      <c r="E776" s="5">
        <v>394</v>
      </c>
      <c r="F776" s="5">
        <v>3240</v>
      </c>
      <c r="G776" s="5">
        <v>6256000</v>
      </c>
      <c r="H776" s="5">
        <f t="shared" si="45"/>
        <v>8.2233502538071068</v>
      </c>
      <c r="I776" s="5">
        <v>0</v>
      </c>
      <c r="J776" s="5">
        <f t="shared" si="46"/>
        <v>1</v>
      </c>
      <c r="K776" s="5">
        <f t="shared" si="47"/>
        <v>52300160</v>
      </c>
    </row>
    <row r="777" spans="1:11" x14ac:dyDescent="0.25">
      <c r="A777" s="4">
        <v>42026</v>
      </c>
      <c r="B777" s="5" t="s">
        <v>617</v>
      </c>
      <c r="C777" s="5" t="s">
        <v>618</v>
      </c>
      <c r="D777" s="5">
        <v>73</v>
      </c>
      <c r="E777" s="5">
        <v>15</v>
      </c>
      <c r="F777" s="5">
        <v>1100</v>
      </c>
      <c r="G777" s="5">
        <v>1725000</v>
      </c>
      <c r="H777" s="5">
        <f t="shared" si="45"/>
        <v>73.333333333333329</v>
      </c>
      <c r="I777" s="5">
        <v>0</v>
      </c>
      <c r="J777" s="5">
        <f t="shared" si="46"/>
        <v>0</v>
      </c>
      <c r="K777" s="5">
        <f t="shared" si="47"/>
        <v>125925000</v>
      </c>
    </row>
    <row r="778" spans="1:11" x14ac:dyDescent="0.25">
      <c r="A778" s="4">
        <v>42026</v>
      </c>
      <c r="B778" s="5" t="s">
        <v>619</v>
      </c>
      <c r="C778" s="5" t="s">
        <v>620</v>
      </c>
      <c r="D778" s="5">
        <v>48</v>
      </c>
      <c r="E778" s="5">
        <v>2126</v>
      </c>
      <c r="F778" s="5">
        <v>100430</v>
      </c>
      <c r="G778" s="5">
        <v>1688000</v>
      </c>
      <c r="H778" s="5">
        <f t="shared" si="45"/>
        <v>47.23894637817498</v>
      </c>
      <c r="I778" s="5">
        <v>0</v>
      </c>
      <c r="J778" s="5">
        <f t="shared" si="46"/>
        <v>1</v>
      </c>
      <c r="K778" s="5">
        <f t="shared" si="47"/>
        <v>81024000</v>
      </c>
    </row>
    <row r="779" spans="1:11" x14ac:dyDescent="0.25">
      <c r="A779" s="4">
        <v>42026</v>
      </c>
      <c r="B779" s="5" t="s">
        <v>621</v>
      </c>
      <c r="C779" s="5" t="s">
        <v>622</v>
      </c>
      <c r="D779" s="5">
        <v>1.1000000000000001</v>
      </c>
      <c r="E779" s="5">
        <v>7628</v>
      </c>
      <c r="F779" s="5">
        <v>8510</v>
      </c>
      <c r="G779" s="5">
        <v>6642000</v>
      </c>
      <c r="H779" s="5">
        <f t="shared" si="45"/>
        <v>1.1156266386995282</v>
      </c>
      <c r="I779" s="5">
        <v>0</v>
      </c>
      <c r="J779" s="5">
        <f t="shared" si="46"/>
        <v>1</v>
      </c>
      <c r="K779" s="5">
        <f t="shared" si="47"/>
        <v>7306200.0000000009</v>
      </c>
    </row>
    <row r="780" spans="1:11" x14ac:dyDescent="0.25">
      <c r="A780" s="4">
        <v>42026</v>
      </c>
      <c r="B780" s="5" t="s">
        <v>623</v>
      </c>
      <c r="C780" s="5" t="s">
        <v>624</v>
      </c>
      <c r="D780" s="5">
        <v>15</v>
      </c>
      <c r="E780" s="5">
        <v>800</v>
      </c>
      <c r="F780" s="5">
        <v>12000</v>
      </c>
      <c r="G780" s="5">
        <v>5551000</v>
      </c>
      <c r="H780" s="5">
        <f t="shared" si="45"/>
        <v>15</v>
      </c>
      <c r="I780" s="5">
        <v>0</v>
      </c>
      <c r="J780" s="5">
        <f t="shared" si="46"/>
        <v>1</v>
      </c>
      <c r="K780" s="5">
        <f t="shared" si="47"/>
        <v>83265000</v>
      </c>
    </row>
    <row r="781" spans="1:11" x14ac:dyDescent="0.25">
      <c r="A781" s="4">
        <v>42026</v>
      </c>
      <c r="B781" s="5" t="s">
        <v>625</v>
      </c>
      <c r="C781" s="5" t="s">
        <v>626</v>
      </c>
      <c r="D781" s="5">
        <v>1.1499999999999999</v>
      </c>
      <c r="E781" s="5">
        <v>3783</v>
      </c>
      <c r="F781" s="5">
        <v>4350</v>
      </c>
      <c r="G781" s="5">
        <v>5959000</v>
      </c>
      <c r="H781" s="5">
        <f t="shared" si="45"/>
        <v>1.1498810467882632</v>
      </c>
      <c r="I781" s="5">
        <v>0</v>
      </c>
      <c r="J781" s="5">
        <f t="shared" si="46"/>
        <v>1</v>
      </c>
      <c r="K781" s="5">
        <f t="shared" si="47"/>
        <v>6852849.9999999991</v>
      </c>
    </row>
    <row r="782" spans="1:11" x14ac:dyDescent="0.25">
      <c r="A782" s="4">
        <v>42026</v>
      </c>
      <c r="B782" s="5" t="s">
        <v>627</v>
      </c>
      <c r="C782" s="5" t="s">
        <v>628</v>
      </c>
      <c r="D782" s="5">
        <v>1.6</v>
      </c>
      <c r="E782" s="5">
        <v>8227</v>
      </c>
      <c r="F782" s="5">
        <v>13080</v>
      </c>
      <c r="G782" s="5">
        <v>0</v>
      </c>
      <c r="H782" s="5">
        <f t="shared" si="45"/>
        <v>1.5898869575787042</v>
      </c>
      <c r="I782" s="5">
        <v>0</v>
      </c>
      <c r="J782" s="5">
        <f t="shared" si="46"/>
        <v>1</v>
      </c>
      <c r="K782" s="5">
        <f t="shared" si="47"/>
        <v>0</v>
      </c>
    </row>
    <row r="783" spans="1:11" x14ac:dyDescent="0.25">
      <c r="A783" s="4">
        <v>42026</v>
      </c>
      <c r="B783" s="5" t="s">
        <v>629</v>
      </c>
      <c r="C783" s="5" t="s">
        <v>630</v>
      </c>
      <c r="D783" s="5">
        <v>0.27</v>
      </c>
      <c r="E783" s="5">
        <v>1000</v>
      </c>
      <c r="F783" s="5">
        <v>270</v>
      </c>
      <c r="G783" s="5">
        <v>0</v>
      </c>
      <c r="H783" s="5">
        <f t="shared" si="45"/>
        <v>0.27</v>
      </c>
      <c r="I783" s="5">
        <v>0</v>
      </c>
      <c r="J783" s="5">
        <f t="shared" si="46"/>
        <v>1</v>
      </c>
      <c r="K783" s="5">
        <f t="shared" si="47"/>
        <v>0</v>
      </c>
    </row>
    <row r="784" spans="1:11" x14ac:dyDescent="0.25">
      <c r="A784" s="4">
        <v>42026</v>
      </c>
      <c r="B784" s="5" t="s">
        <v>631</v>
      </c>
      <c r="C784" s="5" t="s">
        <v>632</v>
      </c>
      <c r="D784" s="5">
        <v>3.8</v>
      </c>
      <c r="E784" s="5">
        <v>200</v>
      </c>
      <c r="F784" s="5">
        <v>760</v>
      </c>
      <c r="G784" s="5">
        <v>3736000</v>
      </c>
      <c r="H784" s="5">
        <f t="shared" si="45"/>
        <v>3.8</v>
      </c>
      <c r="I784" s="5">
        <v>0</v>
      </c>
      <c r="J784" s="5">
        <f t="shared" si="46"/>
        <v>1</v>
      </c>
      <c r="K784" s="5">
        <f t="shared" si="47"/>
        <v>14196800</v>
      </c>
    </row>
    <row r="785" spans="1:11" x14ac:dyDescent="0.25">
      <c r="A785" s="4">
        <v>42026</v>
      </c>
      <c r="B785" s="5" t="s">
        <v>633</v>
      </c>
      <c r="C785" s="5" t="s">
        <v>634</v>
      </c>
      <c r="D785" s="5">
        <v>3.31</v>
      </c>
      <c r="E785" s="5">
        <v>40</v>
      </c>
      <c r="F785" s="5">
        <v>130</v>
      </c>
      <c r="G785" s="5">
        <v>0</v>
      </c>
      <c r="H785" s="5">
        <f t="shared" si="45"/>
        <v>3.25</v>
      </c>
      <c r="I785" s="5">
        <v>0</v>
      </c>
      <c r="J785" s="5">
        <f t="shared" si="46"/>
        <v>1</v>
      </c>
      <c r="K785" s="5">
        <f t="shared" si="47"/>
        <v>0</v>
      </c>
    </row>
    <row r="786" spans="1:11" x14ac:dyDescent="0.25">
      <c r="A786" s="4">
        <v>42026</v>
      </c>
      <c r="B786" s="5" t="s">
        <v>635</v>
      </c>
      <c r="C786" s="5" t="s">
        <v>636</v>
      </c>
      <c r="D786" s="5">
        <v>1.62</v>
      </c>
      <c r="E786" s="5">
        <v>10500</v>
      </c>
      <c r="F786" s="5">
        <v>16430</v>
      </c>
      <c r="G786" s="5">
        <v>18756000</v>
      </c>
      <c r="H786" s="5">
        <f t="shared" si="45"/>
        <v>1.5647619047619048</v>
      </c>
      <c r="I786" s="5">
        <v>0</v>
      </c>
      <c r="J786" s="5">
        <f t="shared" si="46"/>
        <v>1</v>
      </c>
      <c r="K786" s="5">
        <f t="shared" si="47"/>
        <v>30384720.000000004</v>
      </c>
    </row>
    <row r="787" spans="1:11" x14ac:dyDescent="0.25">
      <c r="A787" s="4">
        <v>42026</v>
      </c>
      <c r="B787" s="5" t="s">
        <v>637</v>
      </c>
      <c r="C787" s="5" t="s">
        <v>638</v>
      </c>
      <c r="D787" s="5">
        <v>37.69</v>
      </c>
      <c r="E787" s="5">
        <v>3</v>
      </c>
      <c r="F787" s="5">
        <v>110</v>
      </c>
      <c r="G787" s="5">
        <v>3144000</v>
      </c>
      <c r="H787" s="5">
        <f t="shared" si="45"/>
        <v>36.666666666666664</v>
      </c>
      <c r="I787" s="5">
        <v>0</v>
      </c>
      <c r="J787" s="5">
        <f t="shared" si="46"/>
        <v>1</v>
      </c>
      <c r="K787" s="5">
        <f t="shared" si="47"/>
        <v>118497360</v>
      </c>
    </row>
    <row r="788" spans="1:11" x14ac:dyDescent="0.25">
      <c r="A788" s="4">
        <v>42026</v>
      </c>
      <c r="B788" s="5" t="s">
        <v>639</v>
      </c>
      <c r="C788" s="5" t="s">
        <v>640</v>
      </c>
      <c r="D788" s="5">
        <v>0.23</v>
      </c>
      <c r="E788" s="5">
        <v>80145</v>
      </c>
      <c r="F788" s="5">
        <v>18080</v>
      </c>
      <c r="G788" s="5">
        <v>0</v>
      </c>
      <c r="H788" s="5">
        <f t="shared" si="45"/>
        <v>0.225591116102065</v>
      </c>
      <c r="I788" s="5">
        <v>0</v>
      </c>
      <c r="J788" s="5">
        <f t="shared" si="46"/>
        <v>1</v>
      </c>
      <c r="K788" s="5">
        <f t="shared" si="47"/>
        <v>0</v>
      </c>
    </row>
    <row r="789" spans="1:11" x14ac:dyDescent="0.25">
      <c r="A789" s="4">
        <v>42026</v>
      </c>
      <c r="B789" s="5" t="s">
        <v>641</v>
      </c>
      <c r="C789" s="5" t="s">
        <v>642</v>
      </c>
      <c r="D789" s="5">
        <v>51</v>
      </c>
      <c r="E789" s="5">
        <v>26</v>
      </c>
      <c r="F789" s="5">
        <v>1320</v>
      </c>
      <c r="G789" s="5">
        <v>4763000</v>
      </c>
      <c r="H789" s="5">
        <f t="shared" si="45"/>
        <v>50.769230769230766</v>
      </c>
      <c r="I789" s="5">
        <v>0</v>
      </c>
      <c r="J789" s="5">
        <f t="shared" si="46"/>
        <v>1</v>
      </c>
      <c r="K789" s="5">
        <f t="shared" si="47"/>
        <v>242913000</v>
      </c>
    </row>
    <row r="790" spans="1:11" x14ac:dyDescent="0.25">
      <c r="A790" s="4">
        <v>42026</v>
      </c>
      <c r="B790" s="5" t="s">
        <v>643</v>
      </c>
      <c r="C790" s="5" t="s">
        <v>644</v>
      </c>
      <c r="D790" s="5">
        <v>100</v>
      </c>
      <c r="E790" s="5">
        <v>0</v>
      </c>
      <c r="F790" s="5">
        <v>0</v>
      </c>
      <c r="G790" s="5">
        <v>826000</v>
      </c>
      <c r="H790" s="5">
        <f t="shared" si="45"/>
        <v>100</v>
      </c>
      <c r="I790" s="5">
        <v>0</v>
      </c>
      <c r="J790" s="5">
        <f t="shared" si="46"/>
        <v>0</v>
      </c>
      <c r="K790" s="5">
        <f t="shared" si="47"/>
        <v>82600000</v>
      </c>
    </row>
    <row r="791" spans="1:11" x14ac:dyDescent="0.25">
      <c r="A791" s="4">
        <v>42026</v>
      </c>
      <c r="B791" s="5" t="s">
        <v>645</v>
      </c>
      <c r="C791" s="5" t="s">
        <v>646</v>
      </c>
      <c r="D791" s="5">
        <v>7.58</v>
      </c>
      <c r="E791" s="5">
        <v>11437</v>
      </c>
      <c r="F791" s="5">
        <v>83700</v>
      </c>
      <c r="G791" s="5">
        <v>2500000</v>
      </c>
      <c r="H791" s="5">
        <f t="shared" si="45"/>
        <v>7.3183527148727814</v>
      </c>
      <c r="I791" s="5">
        <v>0</v>
      </c>
      <c r="J791" s="5">
        <f t="shared" si="46"/>
        <v>0</v>
      </c>
      <c r="K791" s="5">
        <f t="shared" si="47"/>
        <v>18950000</v>
      </c>
    </row>
    <row r="792" spans="1:11" x14ac:dyDescent="0.25">
      <c r="A792" s="4">
        <v>42026</v>
      </c>
      <c r="B792" s="5" t="s">
        <v>647</v>
      </c>
      <c r="C792" s="5" t="s">
        <v>648</v>
      </c>
      <c r="D792" s="5">
        <v>10.8</v>
      </c>
      <c r="E792" s="5">
        <v>3488</v>
      </c>
      <c r="F792" s="5">
        <v>37650</v>
      </c>
      <c r="G792" s="5">
        <v>11288000</v>
      </c>
      <c r="H792" s="5">
        <f t="shared" si="45"/>
        <v>10.79415137614679</v>
      </c>
      <c r="I792" s="5">
        <v>0</v>
      </c>
      <c r="J792" s="5">
        <f t="shared" si="46"/>
        <v>1</v>
      </c>
      <c r="K792" s="5">
        <f t="shared" si="47"/>
        <v>121910400.00000001</v>
      </c>
    </row>
    <row r="793" spans="1:11" x14ac:dyDescent="0.25">
      <c r="A793" s="4">
        <v>42026</v>
      </c>
      <c r="B793" s="5" t="s">
        <v>649</v>
      </c>
      <c r="C793" s="5" t="s">
        <v>650</v>
      </c>
      <c r="D793" s="5">
        <v>181.8</v>
      </c>
      <c r="E793" s="5">
        <v>360885</v>
      </c>
      <c r="F793" s="5">
        <v>64894800</v>
      </c>
      <c r="G793" s="5">
        <v>122632000</v>
      </c>
      <c r="H793" s="5">
        <f t="shared" si="45"/>
        <v>179.8212727046012</v>
      </c>
      <c r="I793" s="5">
        <v>0</v>
      </c>
      <c r="J793" s="5">
        <f t="shared" si="46"/>
        <v>1</v>
      </c>
      <c r="K793" s="5">
        <f t="shared" si="47"/>
        <v>22294497600</v>
      </c>
    </row>
    <row r="794" spans="1:11" x14ac:dyDescent="0.25">
      <c r="A794" s="4">
        <v>42026</v>
      </c>
      <c r="B794" s="5" t="s">
        <v>651</v>
      </c>
      <c r="C794" s="5" t="s">
        <v>652</v>
      </c>
      <c r="D794" s="5">
        <v>85.32</v>
      </c>
      <c r="E794" s="5">
        <v>995</v>
      </c>
      <c r="F794" s="5">
        <v>86160</v>
      </c>
      <c r="G794" s="5">
        <v>7304000</v>
      </c>
      <c r="H794" s="5">
        <f t="shared" si="45"/>
        <v>86.5929648241206</v>
      </c>
      <c r="I794" s="5">
        <v>0</v>
      </c>
      <c r="J794" s="5">
        <f t="shared" si="46"/>
        <v>1</v>
      </c>
      <c r="K794" s="5">
        <f t="shared" si="47"/>
        <v>623177280</v>
      </c>
    </row>
    <row r="795" spans="1:11" x14ac:dyDescent="0.25">
      <c r="A795" s="4">
        <v>42026</v>
      </c>
      <c r="B795" s="5" t="s">
        <v>653</v>
      </c>
      <c r="C795" s="5" t="s">
        <v>654</v>
      </c>
      <c r="D795" s="5">
        <v>0.49</v>
      </c>
      <c r="E795" s="5">
        <v>0</v>
      </c>
      <c r="F795" s="5">
        <v>0</v>
      </c>
      <c r="G795" s="5">
        <v>0</v>
      </c>
      <c r="H795" s="5">
        <f t="shared" si="45"/>
        <v>0.49</v>
      </c>
      <c r="I795" s="5">
        <v>0</v>
      </c>
      <c r="J795" s="5">
        <f t="shared" si="46"/>
        <v>1</v>
      </c>
      <c r="K795" s="5">
        <f t="shared" si="47"/>
        <v>0</v>
      </c>
    </row>
    <row r="796" spans="1:11" x14ac:dyDescent="0.25">
      <c r="A796" s="4">
        <v>42026</v>
      </c>
      <c r="B796" s="5" t="s">
        <v>655</v>
      </c>
      <c r="C796" s="5" t="s">
        <v>656</v>
      </c>
      <c r="D796" s="5">
        <v>29.89</v>
      </c>
      <c r="E796" s="5">
        <v>1</v>
      </c>
      <c r="F796" s="5">
        <v>30</v>
      </c>
      <c r="G796" s="5">
        <v>8365000</v>
      </c>
      <c r="H796" s="5">
        <f t="shared" si="45"/>
        <v>30</v>
      </c>
      <c r="I796" s="5">
        <v>0</v>
      </c>
      <c r="J796" s="5">
        <f t="shared" si="46"/>
        <v>1</v>
      </c>
      <c r="K796" s="5">
        <f t="shared" si="47"/>
        <v>250029850</v>
      </c>
    </row>
    <row r="797" spans="1:11" x14ac:dyDescent="0.25">
      <c r="A797" s="4">
        <v>42026</v>
      </c>
      <c r="B797" s="5" t="s">
        <v>657</v>
      </c>
      <c r="C797" s="5" t="s">
        <v>658</v>
      </c>
      <c r="D797" s="5">
        <v>0.49</v>
      </c>
      <c r="E797" s="5">
        <v>0</v>
      </c>
      <c r="F797" s="5">
        <v>0</v>
      </c>
      <c r="G797" s="5">
        <v>49286000</v>
      </c>
      <c r="H797" s="5">
        <f t="shared" si="45"/>
        <v>0.49</v>
      </c>
      <c r="I797" s="5">
        <v>0</v>
      </c>
      <c r="J797" s="5">
        <f t="shared" si="46"/>
        <v>1</v>
      </c>
      <c r="K797" s="5">
        <f t="shared" si="47"/>
        <v>24150140</v>
      </c>
    </row>
    <row r="798" spans="1:11" x14ac:dyDescent="0.25">
      <c r="A798" s="4">
        <v>42026</v>
      </c>
      <c r="B798" s="5" t="s">
        <v>659</v>
      </c>
      <c r="C798" s="5" t="s">
        <v>660</v>
      </c>
      <c r="D798" s="5">
        <v>0.16</v>
      </c>
      <c r="E798" s="5">
        <v>87513</v>
      </c>
      <c r="F798" s="5">
        <v>14230</v>
      </c>
      <c r="G798" s="5">
        <v>0</v>
      </c>
      <c r="H798" s="5">
        <f t="shared" si="45"/>
        <v>0.1626044130586313</v>
      </c>
      <c r="I798" s="5">
        <v>0</v>
      </c>
      <c r="J798" s="5">
        <f t="shared" si="46"/>
        <v>1</v>
      </c>
      <c r="K798" s="5">
        <f t="shared" si="47"/>
        <v>0</v>
      </c>
    </row>
    <row r="799" spans="1:11" x14ac:dyDescent="0.25">
      <c r="A799" s="4">
        <v>42026</v>
      </c>
      <c r="B799" s="5" t="s">
        <v>661</v>
      </c>
      <c r="C799" s="5" t="s">
        <v>662</v>
      </c>
      <c r="D799" s="5">
        <v>19.45</v>
      </c>
      <c r="E799" s="5">
        <v>2284615</v>
      </c>
      <c r="F799" s="5">
        <v>44383610</v>
      </c>
      <c r="G799" s="5">
        <v>778079000</v>
      </c>
      <c r="H799" s="5">
        <f t="shared" si="45"/>
        <v>19.427172630837145</v>
      </c>
      <c r="I799" s="5">
        <v>0</v>
      </c>
      <c r="J799" s="5">
        <f t="shared" si="46"/>
        <v>1</v>
      </c>
      <c r="K799" s="5">
        <f t="shared" si="47"/>
        <v>15133636550</v>
      </c>
    </row>
    <row r="800" spans="1:11" x14ac:dyDescent="0.25">
      <c r="A800" s="4">
        <v>42026</v>
      </c>
      <c r="B800" s="5" t="s">
        <v>663</v>
      </c>
      <c r="C800" s="5" t="s">
        <v>664</v>
      </c>
      <c r="D800" s="5">
        <v>4.46</v>
      </c>
      <c r="E800" s="5">
        <v>6242458</v>
      </c>
      <c r="F800" s="5">
        <v>27762260</v>
      </c>
      <c r="G800" s="5">
        <v>1628262000</v>
      </c>
      <c r="H800" s="5">
        <f t="shared" si="45"/>
        <v>4.4473282799820195</v>
      </c>
      <c r="I800" s="5">
        <v>0</v>
      </c>
      <c r="J800" s="5">
        <f t="shared" si="46"/>
        <v>1</v>
      </c>
      <c r="K800" s="5">
        <f t="shared" si="47"/>
        <v>7262048520</v>
      </c>
    </row>
    <row r="801" spans="1:11" x14ac:dyDescent="0.25">
      <c r="A801" s="4">
        <v>42026</v>
      </c>
      <c r="B801" s="5" t="s">
        <v>665</v>
      </c>
      <c r="C801" s="5" t="s">
        <v>666</v>
      </c>
      <c r="D801" s="5">
        <v>5.4</v>
      </c>
      <c r="E801" s="5">
        <v>72291</v>
      </c>
      <c r="F801" s="5">
        <v>368780</v>
      </c>
      <c r="G801" s="5">
        <v>31779000</v>
      </c>
      <c r="H801" s="5">
        <f t="shared" si="45"/>
        <v>5.1013265828388041</v>
      </c>
      <c r="I801" s="5">
        <v>0</v>
      </c>
      <c r="J801" s="5">
        <f t="shared" si="46"/>
        <v>1</v>
      </c>
      <c r="K801" s="5">
        <f t="shared" si="47"/>
        <v>171606600</v>
      </c>
    </row>
    <row r="802" spans="1:11" x14ac:dyDescent="0.25">
      <c r="A802" s="4">
        <v>42026</v>
      </c>
      <c r="B802" s="5" t="s">
        <v>667</v>
      </c>
      <c r="C802" s="5" t="s">
        <v>668</v>
      </c>
      <c r="D802" s="5">
        <v>25.2</v>
      </c>
      <c r="E802" s="5">
        <v>5572</v>
      </c>
      <c r="F802" s="5">
        <v>139880</v>
      </c>
      <c r="G802" s="5">
        <v>13699000</v>
      </c>
      <c r="H802" s="5">
        <f t="shared" si="45"/>
        <v>25.104091888011485</v>
      </c>
      <c r="I802" s="5">
        <v>0</v>
      </c>
      <c r="J802" s="5">
        <f t="shared" si="46"/>
        <v>1</v>
      </c>
      <c r="K802" s="5">
        <f t="shared" si="47"/>
        <v>345214800</v>
      </c>
    </row>
    <row r="803" spans="1:11" x14ac:dyDescent="0.25">
      <c r="A803" s="4">
        <v>42026</v>
      </c>
      <c r="B803" s="5" t="s">
        <v>669</v>
      </c>
      <c r="C803" s="5" t="s">
        <v>670</v>
      </c>
      <c r="D803" s="5">
        <v>52.71</v>
      </c>
      <c r="E803" s="5">
        <v>744617</v>
      </c>
      <c r="F803" s="5">
        <v>39507140</v>
      </c>
      <c r="G803" s="5">
        <v>309998000</v>
      </c>
      <c r="H803" s="5">
        <f t="shared" si="45"/>
        <v>53.056994401148508</v>
      </c>
      <c r="I803" s="5">
        <v>0</v>
      </c>
      <c r="J803" s="5">
        <f t="shared" si="46"/>
        <v>1</v>
      </c>
      <c r="K803" s="5">
        <f t="shared" si="47"/>
        <v>16339994580</v>
      </c>
    </row>
    <row r="804" spans="1:11" x14ac:dyDescent="0.25">
      <c r="A804" s="4">
        <v>42026</v>
      </c>
      <c r="B804" s="5" t="s">
        <v>671</v>
      </c>
      <c r="C804" s="5" t="s">
        <v>672</v>
      </c>
      <c r="D804" s="5">
        <v>33.35</v>
      </c>
      <c r="E804" s="5">
        <v>2932394</v>
      </c>
      <c r="F804" s="5">
        <v>98146190</v>
      </c>
      <c r="G804" s="5">
        <v>783205000</v>
      </c>
      <c r="H804" s="5">
        <f t="shared" si="45"/>
        <v>33.46964630264555</v>
      </c>
      <c r="I804" s="5">
        <v>0</v>
      </c>
      <c r="J804" s="5">
        <f t="shared" si="46"/>
        <v>1</v>
      </c>
      <c r="K804" s="5">
        <f t="shared" si="47"/>
        <v>26119886750</v>
      </c>
    </row>
    <row r="805" spans="1:11" x14ac:dyDescent="0.25">
      <c r="A805" s="4">
        <v>42026</v>
      </c>
      <c r="B805" s="5" t="s">
        <v>673</v>
      </c>
      <c r="C805" s="5" t="s">
        <v>674</v>
      </c>
      <c r="D805" s="5">
        <v>88</v>
      </c>
      <c r="E805" s="5">
        <v>72965</v>
      </c>
      <c r="F805" s="5">
        <v>6475750</v>
      </c>
      <c r="G805" s="5">
        <v>25336000</v>
      </c>
      <c r="H805" s="5">
        <f t="shared" si="45"/>
        <v>88.751456177619403</v>
      </c>
      <c r="I805" s="5">
        <v>0</v>
      </c>
      <c r="J805" s="5">
        <f t="shared" si="46"/>
        <v>1</v>
      </c>
      <c r="K805" s="5">
        <f t="shared" si="47"/>
        <v>2229568000</v>
      </c>
    </row>
    <row r="806" spans="1:11" x14ac:dyDescent="0.25">
      <c r="A806" s="4">
        <v>42026</v>
      </c>
      <c r="B806" s="5" t="s">
        <v>675</v>
      </c>
      <c r="C806" s="5" t="s">
        <v>676</v>
      </c>
      <c r="D806" s="5">
        <v>2.58</v>
      </c>
      <c r="E806" s="5">
        <v>23889</v>
      </c>
      <c r="F806" s="5">
        <v>59220</v>
      </c>
      <c r="G806" s="5">
        <v>17382000</v>
      </c>
      <c r="H806" s="5">
        <f t="shared" si="45"/>
        <v>2.4789652141152834</v>
      </c>
      <c r="I806" s="5">
        <v>0</v>
      </c>
      <c r="J806" s="5">
        <f t="shared" si="46"/>
        <v>1</v>
      </c>
      <c r="K806" s="5">
        <f t="shared" si="47"/>
        <v>44845560</v>
      </c>
    </row>
    <row r="807" spans="1:11" x14ac:dyDescent="0.25">
      <c r="A807" s="4">
        <v>42026</v>
      </c>
      <c r="B807" s="5" t="s">
        <v>677</v>
      </c>
      <c r="C807" s="5" t="s">
        <v>678</v>
      </c>
      <c r="D807" s="5">
        <v>0.2</v>
      </c>
      <c r="E807" s="5">
        <v>88732</v>
      </c>
      <c r="F807" s="5">
        <v>17050</v>
      </c>
      <c r="G807" s="5">
        <v>0</v>
      </c>
      <c r="H807" s="5">
        <f t="shared" si="45"/>
        <v>0.19215164765811657</v>
      </c>
      <c r="I807" s="5">
        <v>0</v>
      </c>
      <c r="J807" s="5">
        <f t="shared" si="46"/>
        <v>0</v>
      </c>
      <c r="K807" s="5">
        <f t="shared" si="47"/>
        <v>0</v>
      </c>
    </row>
    <row r="808" spans="1:11" x14ac:dyDescent="0.25">
      <c r="A808" s="4">
        <v>42026</v>
      </c>
      <c r="B808" s="5" t="s">
        <v>679</v>
      </c>
      <c r="C808" s="5" t="s">
        <v>680</v>
      </c>
      <c r="D808" s="5">
        <v>2.15</v>
      </c>
      <c r="E808" s="5">
        <v>180</v>
      </c>
      <c r="F808" s="5">
        <v>390</v>
      </c>
      <c r="G808" s="5">
        <v>0</v>
      </c>
      <c r="H808" s="5">
        <f t="shared" si="45"/>
        <v>2.1666666666666665</v>
      </c>
      <c r="I808" s="5">
        <v>0</v>
      </c>
      <c r="J808" s="5">
        <f t="shared" si="46"/>
        <v>1</v>
      </c>
      <c r="K808" s="5">
        <f t="shared" si="47"/>
        <v>0</v>
      </c>
    </row>
    <row r="809" spans="1:11" x14ac:dyDescent="0.25">
      <c r="A809" s="4">
        <v>42026</v>
      </c>
      <c r="B809" s="5" t="s">
        <v>681</v>
      </c>
      <c r="C809" s="5" t="s">
        <v>682</v>
      </c>
      <c r="D809" s="5">
        <v>0.7</v>
      </c>
      <c r="E809" s="5">
        <v>0</v>
      </c>
      <c r="F809" s="5">
        <v>0</v>
      </c>
      <c r="G809" s="5">
        <v>0</v>
      </c>
      <c r="H809" s="5">
        <f t="shared" si="45"/>
        <v>0.7</v>
      </c>
      <c r="I809" s="5">
        <v>0</v>
      </c>
      <c r="J809" s="5">
        <f t="shared" si="46"/>
        <v>1</v>
      </c>
      <c r="K809" s="5">
        <f t="shared" si="47"/>
        <v>0</v>
      </c>
    </row>
    <row r="810" spans="1:11" x14ac:dyDescent="0.25">
      <c r="A810" s="4">
        <v>42026</v>
      </c>
      <c r="B810" s="5" t="s">
        <v>683</v>
      </c>
      <c r="C810" s="5" t="s">
        <v>684</v>
      </c>
      <c r="D810" s="5">
        <v>17.600000000000001</v>
      </c>
      <c r="E810" s="5">
        <v>30697</v>
      </c>
      <c r="F810" s="5">
        <v>535660</v>
      </c>
      <c r="G810" s="5">
        <v>15164000</v>
      </c>
      <c r="H810" s="5">
        <f t="shared" si="45"/>
        <v>17.449913672345833</v>
      </c>
      <c r="I810" s="5">
        <v>0</v>
      </c>
      <c r="J810" s="5">
        <f t="shared" si="46"/>
        <v>1</v>
      </c>
      <c r="K810" s="5">
        <f t="shared" si="47"/>
        <v>266886400.00000003</v>
      </c>
    </row>
    <row r="811" spans="1:11" x14ac:dyDescent="0.25">
      <c r="A811" s="4">
        <v>42026</v>
      </c>
      <c r="B811" s="5" t="s">
        <v>685</v>
      </c>
      <c r="C811" s="5" t="s">
        <v>686</v>
      </c>
      <c r="D811" s="5">
        <v>0.09</v>
      </c>
      <c r="E811" s="5">
        <v>583497</v>
      </c>
      <c r="F811" s="5">
        <v>52510</v>
      </c>
      <c r="G811" s="5">
        <v>0</v>
      </c>
      <c r="H811" s="5">
        <f t="shared" si="45"/>
        <v>8.9991893702966771E-2</v>
      </c>
      <c r="I811" s="5">
        <v>0</v>
      </c>
      <c r="J811" s="5">
        <f t="shared" si="46"/>
        <v>1</v>
      </c>
      <c r="K811" s="5">
        <f t="shared" si="47"/>
        <v>0</v>
      </c>
    </row>
    <row r="812" spans="1:11" x14ac:dyDescent="0.25">
      <c r="A812" s="4">
        <v>42026</v>
      </c>
      <c r="B812" s="5" t="s">
        <v>687</v>
      </c>
      <c r="C812" s="5" t="s">
        <v>688</v>
      </c>
      <c r="D812" s="5">
        <v>2.21</v>
      </c>
      <c r="E812" s="5">
        <v>1934</v>
      </c>
      <c r="F812" s="5">
        <v>4080</v>
      </c>
      <c r="G812" s="5">
        <v>0</v>
      </c>
      <c r="H812" s="5">
        <f t="shared" si="45"/>
        <v>2.1096173733195451</v>
      </c>
      <c r="I812" s="5">
        <v>0</v>
      </c>
      <c r="J812" s="5">
        <f t="shared" si="46"/>
        <v>1</v>
      </c>
      <c r="K812" s="5">
        <f t="shared" si="47"/>
        <v>0</v>
      </c>
    </row>
    <row r="813" spans="1:11" x14ac:dyDescent="0.25">
      <c r="A813" s="4">
        <v>42026</v>
      </c>
      <c r="B813" s="5" t="s">
        <v>689</v>
      </c>
      <c r="C813" s="5" t="s">
        <v>690</v>
      </c>
      <c r="D813" s="5">
        <v>27.2</v>
      </c>
      <c r="E813" s="5">
        <v>2133</v>
      </c>
      <c r="F813" s="5">
        <v>57750</v>
      </c>
      <c r="G813" s="5">
        <v>794000</v>
      </c>
      <c r="H813" s="5">
        <f t="shared" si="45"/>
        <v>27.074542897327706</v>
      </c>
      <c r="I813" s="5">
        <v>0</v>
      </c>
      <c r="J813" s="5">
        <f t="shared" si="46"/>
        <v>1</v>
      </c>
      <c r="K813" s="5">
        <f t="shared" si="47"/>
        <v>21596800</v>
      </c>
    </row>
    <row r="814" spans="1:11" x14ac:dyDescent="0.25">
      <c r="A814" s="4">
        <v>42026</v>
      </c>
      <c r="B814" s="5" t="s">
        <v>691</v>
      </c>
      <c r="C814" s="5" t="s">
        <v>692</v>
      </c>
      <c r="D814" s="5">
        <v>6.25</v>
      </c>
      <c r="E814" s="5">
        <v>56910</v>
      </c>
      <c r="F814" s="5">
        <v>356720</v>
      </c>
      <c r="G814" s="5">
        <v>25585000</v>
      </c>
      <c r="H814" s="5">
        <f t="shared" si="45"/>
        <v>6.2681426814268146</v>
      </c>
      <c r="I814" s="5">
        <v>0</v>
      </c>
      <c r="J814" s="5">
        <f t="shared" si="46"/>
        <v>1</v>
      </c>
      <c r="K814" s="5">
        <f t="shared" si="47"/>
        <v>159906250</v>
      </c>
    </row>
    <row r="815" spans="1:11" x14ac:dyDescent="0.25">
      <c r="A815" s="4">
        <v>42026</v>
      </c>
      <c r="B815" s="5" t="s">
        <v>693</v>
      </c>
      <c r="C815" s="5" t="s">
        <v>694</v>
      </c>
      <c r="D815" s="5">
        <v>16.350000000000001</v>
      </c>
      <c r="E815" s="5">
        <v>3317</v>
      </c>
      <c r="F815" s="5">
        <v>53530</v>
      </c>
      <c r="G815" s="5">
        <v>5930000</v>
      </c>
      <c r="H815" s="5">
        <f t="shared" si="45"/>
        <v>16.13807657521857</v>
      </c>
      <c r="I815" s="5">
        <v>0</v>
      </c>
      <c r="J815" s="5">
        <f t="shared" si="46"/>
        <v>1</v>
      </c>
      <c r="K815" s="5">
        <f t="shared" si="47"/>
        <v>96955500.000000015</v>
      </c>
    </row>
    <row r="816" spans="1:11" x14ac:dyDescent="0.25">
      <c r="A816" s="4">
        <v>42026</v>
      </c>
      <c r="B816" s="5" t="s">
        <v>695</v>
      </c>
      <c r="C816" s="5" t="s">
        <v>696</v>
      </c>
      <c r="D816" s="5">
        <v>4.4000000000000004</v>
      </c>
      <c r="E816" s="5">
        <v>6588</v>
      </c>
      <c r="F816" s="5">
        <v>28930</v>
      </c>
      <c r="G816" s="5">
        <v>21432000</v>
      </c>
      <c r="H816" s="5">
        <f t="shared" si="45"/>
        <v>4.3913175470552517</v>
      </c>
      <c r="I816" s="5">
        <v>0</v>
      </c>
      <c r="J816" s="5">
        <f t="shared" si="46"/>
        <v>1</v>
      </c>
      <c r="K816" s="5">
        <f t="shared" si="47"/>
        <v>94300800.000000015</v>
      </c>
    </row>
    <row r="817" spans="1:11" x14ac:dyDescent="0.25">
      <c r="A817" s="4">
        <v>42026</v>
      </c>
      <c r="B817" s="5" t="s">
        <v>697</v>
      </c>
      <c r="C817" s="5" t="s">
        <v>698</v>
      </c>
      <c r="D817" s="5">
        <v>1.45</v>
      </c>
      <c r="E817" s="5">
        <v>101</v>
      </c>
      <c r="F817" s="5">
        <v>150</v>
      </c>
      <c r="G817" s="5">
        <v>0</v>
      </c>
      <c r="H817" s="5">
        <f t="shared" si="45"/>
        <v>1.4851485148514851</v>
      </c>
      <c r="I817" s="5">
        <v>0</v>
      </c>
      <c r="J817" s="5">
        <f t="shared" si="46"/>
        <v>1</v>
      </c>
      <c r="K817" s="5">
        <f t="shared" si="47"/>
        <v>0</v>
      </c>
    </row>
    <row r="818" spans="1:11" x14ac:dyDescent="0.25">
      <c r="A818" s="4">
        <v>42026</v>
      </c>
      <c r="B818" s="5" t="s">
        <v>699</v>
      </c>
      <c r="C818" s="5" t="s">
        <v>700</v>
      </c>
      <c r="D818" s="5">
        <v>13.2</v>
      </c>
      <c r="E818" s="5">
        <v>390</v>
      </c>
      <c r="F818" s="5">
        <v>5050</v>
      </c>
      <c r="G818" s="5">
        <v>423000</v>
      </c>
      <c r="H818" s="5">
        <f t="shared" si="45"/>
        <v>12.948717948717949</v>
      </c>
      <c r="I818" s="5">
        <v>0</v>
      </c>
      <c r="J818" s="5">
        <f t="shared" si="46"/>
        <v>1</v>
      </c>
      <c r="K818" s="5">
        <f t="shared" si="47"/>
        <v>5583600</v>
      </c>
    </row>
    <row r="819" spans="1:11" x14ac:dyDescent="0.25">
      <c r="A819" s="4">
        <v>42026</v>
      </c>
      <c r="B819" s="5" t="s">
        <v>701</v>
      </c>
      <c r="C819" s="5" t="s">
        <v>702</v>
      </c>
      <c r="D819" s="5">
        <v>15</v>
      </c>
      <c r="E819" s="5">
        <v>88</v>
      </c>
      <c r="F819" s="5">
        <v>1320</v>
      </c>
      <c r="G819" s="5">
        <v>1032000</v>
      </c>
      <c r="H819" s="5">
        <f t="shared" si="45"/>
        <v>15</v>
      </c>
      <c r="I819" s="5">
        <v>0</v>
      </c>
      <c r="J819" s="5">
        <f t="shared" si="46"/>
        <v>1</v>
      </c>
      <c r="K819" s="5">
        <f t="shared" si="47"/>
        <v>15480000</v>
      </c>
    </row>
    <row r="820" spans="1:11" x14ac:dyDescent="0.25">
      <c r="A820" s="4">
        <v>42026</v>
      </c>
      <c r="B820" s="5" t="s">
        <v>703</v>
      </c>
      <c r="C820" s="5" t="s">
        <v>704</v>
      </c>
      <c r="D820" s="5">
        <v>2.83</v>
      </c>
      <c r="E820" s="5">
        <v>0</v>
      </c>
      <c r="F820" s="5">
        <v>0</v>
      </c>
      <c r="G820" s="5">
        <v>2631000</v>
      </c>
      <c r="H820" s="5">
        <f t="shared" si="45"/>
        <v>2.83</v>
      </c>
      <c r="I820" s="5">
        <v>0</v>
      </c>
      <c r="J820" s="5">
        <f t="shared" si="46"/>
        <v>1</v>
      </c>
      <c r="K820" s="5">
        <f t="shared" si="47"/>
        <v>7445730</v>
      </c>
    </row>
    <row r="821" spans="1:11" x14ac:dyDescent="0.25">
      <c r="A821" s="4">
        <v>42026</v>
      </c>
      <c r="B821" s="5" t="s">
        <v>705</v>
      </c>
      <c r="C821" s="5" t="s">
        <v>706</v>
      </c>
      <c r="D821" s="5">
        <v>1.19</v>
      </c>
      <c r="E821" s="5">
        <v>5090</v>
      </c>
      <c r="F821" s="5">
        <v>5800</v>
      </c>
      <c r="G821" s="5">
        <v>0</v>
      </c>
      <c r="H821" s="5">
        <f t="shared" si="45"/>
        <v>1.1394891944990178</v>
      </c>
      <c r="I821" s="5">
        <v>0</v>
      </c>
      <c r="J821" s="5">
        <f t="shared" si="46"/>
        <v>1</v>
      </c>
      <c r="K821" s="5">
        <f t="shared" si="47"/>
        <v>0</v>
      </c>
    </row>
    <row r="822" spans="1:11" x14ac:dyDescent="0.25">
      <c r="A822" s="4">
        <v>42026</v>
      </c>
      <c r="B822" s="5" t="s">
        <v>707</v>
      </c>
      <c r="C822" s="5" t="s">
        <v>708</v>
      </c>
      <c r="D822" s="5">
        <v>1.04</v>
      </c>
      <c r="E822" s="5">
        <v>17</v>
      </c>
      <c r="F822" s="5">
        <v>20</v>
      </c>
      <c r="G822" s="5">
        <v>0</v>
      </c>
      <c r="H822" s="5">
        <f t="shared" si="45"/>
        <v>1.1764705882352942</v>
      </c>
      <c r="I822" s="5">
        <v>0</v>
      </c>
      <c r="J822" s="5">
        <f t="shared" si="46"/>
        <v>1</v>
      </c>
      <c r="K822" s="5">
        <f t="shared" si="47"/>
        <v>0</v>
      </c>
    </row>
    <row r="823" spans="1:11" x14ac:dyDescent="0.25">
      <c r="A823" s="4">
        <v>42026</v>
      </c>
      <c r="B823" s="5" t="s">
        <v>709</v>
      </c>
      <c r="C823" s="5" t="s">
        <v>710</v>
      </c>
      <c r="D823" s="5">
        <v>16.2</v>
      </c>
      <c r="E823" s="5">
        <v>10</v>
      </c>
      <c r="F823" s="5">
        <v>160</v>
      </c>
      <c r="G823" s="5">
        <v>2716000</v>
      </c>
      <c r="H823" s="5">
        <f t="shared" si="45"/>
        <v>16</v>
      </c>
      <c r="I823" s="5">
        <v>0</v>
      </c>
      <c r="J823" s="5">
        <f t="shared" si="46"/>
        <v>1</v>
      </c>
      <c r="K823" s="5">
        <f t="shared" si="47"/>
        <v>43999200</v>
      </c>
    </row>
    <row r="824" spans="1:11" x14ac:dyDescent="0.25">
      <c r="A824" s="4">
        <v>42026</v>
      </c>
      <c r="B824" s="5" t="s">
        <v>711</v>
      </c>
      <c r="C824" s="5" t="s">
        <v>712</v>
      </c>
      <c r="D824" s="5">
        <v>1.47</v>
      </c>
      <c r="E824" s="5">
        <v>367114</v>
      </c>
      <c r="F824" s="5">
        <v>516530</v>
      </c>
      <c r="G824" s="5">
        <v>21115000</v>
      </c>
      <c r="H824" s="5">
        <f t="shared" si="45"/>
        <v>1.4070016398176044</v>
      </c>
      <c r="I824" s="5">
        <v>0</v>
      </c>
      <c r="J824" s="5">
        <f t="shared" si="46"/>
        <v>1</v>
      </c>
      <c r="K824" s="5">
        <f t="shared" si="47"/>
        <v>31039050</v>
      </c>
    </row>
    <row r="825" spans="1:11" x14ac:dyDescent="0.25">
      <c r="A825" s="4">
        <v>42026</v>
      </c>
      <c r="B825" s="5" t="s">
        <v>713</v>
      </c>
      <c r="C825" s="5" t="s">
        <v>714</v>
      </c>
      <c r="D825" s="5">
        <v>5.93</v>
      </c>
      <c r="E825" s="5">
        <v>48986</v>
      </c>
      <c r="F825" s="5">
        <v>278560</v>
      </c>
      <c r="G825" s="5">
        <v>5439000</v>
      </c>
      <c r="H825" s="5">
        <f t="shared" si="45"/>
        <v>5.6865226799493733</v>
      </c>
      <c r="I825" s="5">
        <v>0</v>
      </c>
      <c r="J825" s="5">
        <f t="shared" si="46"/>
        <v>1</v>
      </c>
      <c r="K825" s="5">
        <f t="shared" si="47"/>
        <v>32253270</v>
      </c>
    </row>
    <row r="826" spans="1:11" x14ac:dyDescent="0.25">
      <c r="A826" s="4">
        <v>42026</v>
      </c>
      <c r="B826" s="5" t="s">
        <v>715</v>
      </c>
      <c r="C826" s="5" t="s">
        <v>716</v>
      </c>
      <c r="D826" s="5">
        <v>2.94</v>
      </c>
      <c r="E826" s="5">
        <v>4520</v>
      </c>
      <c r="F826" s="5">
        <v>13130</v>
      </c>
      <c r="G826" s="5">
        <v>14959000</v>
      </c>
      <c r="H826" s="5">
        <f t="shared" si="45"/>
        <v>2.9048672566371683</v>
      </c>
      <c r="I826" s="5">
        <v>0</v>
      </c>
      <c r="J826" s="5">
        <f t="shared" si="46"/>
        <v>1</v>
      </c>
      <c r="K826" s="5">
        <f t="shared" si="47"/>
        <v>43979460</v>
      </c>
    </row>
    <row r="827" spans="1:11" x14ac:dyDescent="0.25">
      <c r="A827" s="4">
        <v>42026</v>
      </c>
      <c r="B827" s="5" t="s">
        <v>717</v>
      </c>
      <c r="C827" s="5" t="s">
        <v>718</v>
      </c>
      <c r="D827" s="5">
        <v>23.99</v>
      </c>
      <c r="E827" s="5">
        <v>2</v>
      </c>
      <c r="F827" s="5">
        <v>50</v>
      </c>
      <c r="G827" s="5">
        <v>93000</v>
      </c>
      <c r="H827" s="5">
        <f t="shared" si="45"/>
        <v>25</v>
      </c>
      <c r="I827" s="5">
        <v>0</v>
      </c>
      <c r="J827" s="5">
        <f t="shared" si="46"/>
        <v>0</v>
      </c>
      <c r="K827" s="5">
        <f t="shared" si="47"/>
        <v>2231070</v>
      </c>
    </row>
    <row r="828" spans="1:11" x14ac:dyDescent="0.25">
      <c r="A828" s="4">
        <v>42026</v>
      </c>
      <c r="B828" s="5" t="s">
        <v>719</v>
      </c>
      <c r="C828" s="5" t="s">
        <v>720</v>
      </c>
      <c r="D828" s="5">
        <v>14.48</v>
      </c>
      <c r="E828" s="5">
        <v>2649</v>
      </c>
      <c r="F828" s="5">
        <v>38450</v>
      </c>
      <c r="G828" s="5">
        <v>8907000</v>
      </c>
      <c r="H828" s="5">
        <f t="shared" si="45"/>
        <v>14.514911287278219</v>
      </c>
      <c r="I828" s="5">
        <v>0</v>
      </c>
      <c r="J828" s="5">
        <f t="shared" si="46"/>
        <v>1</v>
      </c>
      <c r="K828" s="5">
        <f t="shared" si="47"/>
        <v>128973360</v>
      </c>
    </row>
    <row r="829" spans="1:11" x14ac:dyDescent="0.25">
      <c r="A829" s="4">
        <v>42026</v>
      </c>
      <c r="B829" s="5" t="s">
        <v>721</v>
      </c>
      <c r="C829" s="5" t="s">
        <v>722</v>
      </c>
      <c r="D829" s="5">
        <v>140.85</v>
      </c>
      <c r="E829" s="5">
        <v>142</v>
      </c>
      <c r="F829" s="5">
        <v>19770</v>
      </c>
      <c r="G829" s="5">
        <v>3122000</v>
      </c>
      <c r="H829" s="5">
        <f t="shared" si="45"/>
        <v>139.22535211267606</v>
      </c>
      <c r="I829" s="5">
        <v>0</v>
      </c>
      <c r="J829" s="5">
        <f t="shared" si="46"/>
        <v>1</v>
      </c>
      <c r="K829" s="5">
        <f t="shared" si="47"/>
        <v>439733700</v>
      </c>
    </row>
    <row r="830" spans="1:11" x14ac:dyDescent="0.25">
      <c r="A830" s="4">
        <v>42026</v>
      </c>
      <c r="B830" s="5" t="s">
        <v>723</v>
      </c>
      <c r="C830" s="5" t="s">
        <v>724</v>
      </c>
      <c r="D830" s="5">
        <v>1.19</v>
      </c>
      <c r="E830" s="5">
        <v>4405</v>
      </c>
      <c r="F830" s="5">
        <v>5140</v>
      </c>
      <c r="G830" s="5">
        <v>0</v>
      </c>
      <c r="H830" s="5">
        <f t="shared" si="45"/>
        <v>1.166855845629966</v>
      </c>
      <c r="I830" s="5">
        <v>0</v>
      </c>
      <c r="J830" s="5">
        <f t="shared" si="46"/>
        <v>1</v>
      </c>
      <c r="K830" s="5">
        <f t="shared" si="47"/>
        <v>0</v>
      </c>
    </row>
    <row r="831" spans="1:11" x14ac:dyDescent="0.25">
      <c r="A831" s="4">
        <v>42026</v>
      </c>
      <c r="B831" s="5" t="s">
        <v>725</v>
      </c>
      <c r="C831" s="5" t="s">
        <v>726</v>
      </c>
      <c r="D831" s="5">
        <v>500</v>
      </c>
      <c r="E831" s="5">
        <v>106184</v>
      </c>
      <c r="F831" s="5">
        <v>52274210</v>
      </c>
      <c r="G831" s="5">
        <v>55967000</v>
      </c>
      <c r="H831" s="5">
        <f t="shared" si="45"/>
        <v>492.29836886913284</v>
      </c>
      <c r="I831" s="5">
        <v>0</v>
      </c>
      <c r="J831" s="5">
        <f t="shared" si="46"/>
        <v>1</v>
      </c>
      <c r="K831" s="5">
        <f t="shared" si="47"/>
        <v>27983500000</v>
      </c>
    </row>
    <row r="832" spans="1:11" x14ac:dyDescent="0.25">
      <c r="A832" s="4">
        <v>42026</v>
      </c>
      <c r="B832" s="5" t="s">
        <v>727</v>
      </c>
      <c r="C832" s="5" t="s">
        <v>728</v>
      </c>
      <c r="D832" s="5">
        <v>4.1500000000000004</v>
      </c>
      <c r="E832" s="5">
        <v>530</v>
      </c>
      <c r="F832" s="5">
        <v>2140</v>
      </c>
      <c r="G832" s="5">
        <v>0</v>
      </c>
      <c r="H832" s="5">
        <f t="shared" si="45"/>
        <v>4.0377358490566042</v>
      </c>
      <c r="I832" s="5">
        <v>0</v>
      </c>
      <c r="J832" s="5">
        <f t="shared" si="46"/>
        <v>1</v>
      </c>
      <c r="K832" s="5">
        <f t="shared" si="47"/>
        <v>0</v>
      </c>
    </row>
    <row r="833" spans="1:11" x14ac:dyDescent="0.25">
      <c r="A833" s="4">
        <v>42026</v>
      </c>
      <c r="B833" s="5" t="s">
        <v>729</v>
      </c>
      <c r="C833" s="5" t="s">
        <v>730</v>
      </c>
      <c r="D833" s="5">
        <v>6.44</v>
      </c>
      <c r="E833" s="5">
        <v>9707</v>
      </c>
      <c r="F833" s="5">
        <v>62550</v>
      </c>
      <c r="G833" s="5">
        <v>35376000</v>
      </c>
      <c r="H833" s="5">
        <f t="shared" si="45"/>
        <v>6.4438034408159064</v>
      </c>
      <c r="I833" s="5">
        <v>0</v>
      </c>
      <c r="J833" s="5">
        <f t="shared" si="46"/>
        <v>1</v>
      </c>
      <c r="K833" s="5">
        <f t="shared" si="47"/>
        <v>227821440</v>
      </c>
    </row>
    <row r="834" spans="1:11" x14ac:dyDescent="0.25">
      <c r="A834" s="4">
        <v>42026</v>
      </c>
      <c r="B834" s="5" t="s">
        <v>731</v>
      </c>
      <c r="C834" s="5" t="s">
        <v>732</v>
      </c>
      <c r="D834" s="5">
        <v>12.79</v>
      </c>
      <c r="E834" s="5">
        <v>4814</v>
      </c>
      <c r="F834" s="5">
        <v>61760</v>
      </c>
      <c r="G834" s="5">
        <v>10375000</v>
      </c>
      <c r="H834" s="5">
        <f t="shared" si="45"/>
        <v>12.829248026589115</v>
      </c>
      <c r="I834" s="5">
        <v>0</v>
      </c>
      <c r="J834" s="5">
        <f t="shared" si="46"/>
        <v>1</v>
      </c>
      <c r="K834" s="5">
        <f t="shared" si="47"/>
        <v>132696249.99999999</v>
      </c>
    </row>
    <row r="835" spans="1:11" x14ac:dyDescent="0.25">
      <c r="A835" s="4">
        <v>42026</v>
      </c>
      <c r="B835" s="5" t="s">
        <v>733</v>
      </c>
      <c r="C835" s="5" t="s">
        <v>734</v>
      </c>
      <c r="D835" s="5">
        <v>8.25</v>
      </c>
      <c r="E835" s="5">
        <v>15074</v>
      </c>
      <c r="F835" s="5">
        <v>123610</v>
      </c>
      <c r="G835" s="5">
        <v>19626000</v>
      </c>
      <c r="H835" s="5">
        <f t="shared" ref="H835:H898" si="48">IF(E835=0,D835,F835/E835)</f>
        <v>8.2002122860554589</v>
      </c>
      <c r="I835" s="5">
        <v>0</v>
      </c>
      <c r="J835" s="5">
        <f t="shared" ref="J835:J898" si="49">IF(LEFT(C835,2)="PL",1,0)</f>
        <v>1</v>
      </c>
      <c r="K835" s="5">
        <f t="shared" ref="K835:K898" si="50">G835*D835</f>
        <v>161914500</v>
      </c>
    </row>
    <row r="836" spans="1:11" x14ac:dyDescent="0.25">
      <c r="A836" s="4">
        <v>42026</v>
      </c>
      <c r="B836" s="5" t="s">
        <v>735</v>
      </c>
      <c r="C836" s="5" t="s">
        <v>736</v>
      </c>
      <c r="D836" s="5">
        <v>6.03</v>
      </c>
      <c r="E836" s="5">
        <v>14914</v>
      </c>
      <c r="F836" s="5">
        <v>89660</v>
      </c>
      <c r="G836" s="5">
        <v>27134000</v>
      </c>
      <c r="H836" s="5">
        <f t="shared" si="48"/>
        <v>6.011800992356175</v>
      </c>
      <c r="I836" s="5">
        <v>0</v>
      </c>
      <c r="J836" s="5">
        <f t="shared" si="49"/>
        <v>1</v>
      </c>
      <c r="K836" s="5">
        <f t="shared" si="50"/>
        <v>163618020</v>
      </c>
    </row>
    <row r="837" spans="1:11" x14ac:dyDescent="0.25">
      <c r="A837" s="4">
        <v>42026</v>
      </c>
      <c r="B837" s="5" t="s">
        <v>737</v>
      </c>
      <c r="C837" s="5" t="s">
        <v>738</v>
      </c>
      <c r="D837" s="5">
        <v>16.309999999999999</v>
      </c>
      <c r="E837" s="5">
        <v>12</v>
      </c>
      <c r="F837" s="5">
        <v>200</v>
      </c>
      <c r="G837" s="5">
        <v>1469000</v>
      </c>
      <c r="H837" s="5">
        <f t="shared" si="48"/>
        <v>16.666666666666668</v>
      </c>
      <c r="I837" s="5">
        <v>0</v>
      </c>
      <c r="J837" s="5">
        <f t="shared" si="49"/>
        <v>1</v>
      </c>
      <c r="K837" s="5">
        <f t="shared" si="50"/>
        <v>23959389.999999996</v>
      </c>
    </row>
    <row r="838" spans="1:11" x14ac:dyDescent="0.25">
      <c r="A838" s="4">
        <v>42026</v>
      </c>
      <c r="B838" s="5" t="s">
        <v>739</v>
      </c>
      <c r="C838" s="5" t="s">
        <v>740</v>
      </c>
      <c r="D838" s="5">
        <v>17.5</v>
      </c>
      <c r="E838" s="5">
        <v>72786</v>
      </c>
      <c r="F838" s="5">
        <v>1291220</v>
      </c>
      <c r="G838" s="5">
        <v>6355000</v>
      </c>
      <c r="H838" s="5">
        <f t="shared" si="48"/>
        <v>17.739949990382765</v>
      </c>
      <c r="I838" s="5">
        <v>0</v>
      </c>
      <c r="J838" s="5">
        <f t="shared" si="49"/>
        <v>1</v>
      </c>
      <c r="K838" s="5">
        <f t="shared" si="50"/>
        <v>111212500</v>
      </c>
    </row>
    <row r="839" spans="1:11" x14ac:dyDescent="0.25">
      <c r="A839" s="4">
        <v>42026</v>
      </c>
      <c r="B839" s="5" t="s">
        <v>741</v>
      </c>
      <c r="C839" s="5" t="s">
        <v>742</v>
      </c>
      <c r="D839" s="5">
        <v>2.17</v>
      </c>
      <c r="E839" s="5">
        <v>6478</v>
      </c>
      <c r="F839" s="5">
        <v>14280</v>
      </c>
      <c r="G839" s="5">
        <v>19987000</v>
      </c>
      <c r="H839" s="5">
        <f t="shared" si="48"/>
        <v>2.2043840691571472</v>
      </c>
      <c r="I839" s="5">
        <v>0</v>
      </c>
      <c r="J839" s="5">
        <f t="shared" si="49"/>
        <v>1</v>
      </c>
      <c r="K839" s="5">
        <f t="shared" si="50"/>
        <v>43371790</v>
      </c>
    </row>
    <row r="840" spans="1:11" x14ac:dyDescent="0.25">
      <c r="A840" s="4">
        <v>42026</v>
      </c>
      <c r="B840" s="5" t="s">
        <v>743</v>
      </c>
      <c r="C840" s="5" t="s">
        <v>744</v>
      </c>
      <c r="D840" s="5">
        <v>6.45</v>
      </c>
      <c r="E840" s="5">
        <v>1201</v>
      </c>
      <c r="F840" s="5">
        <v>7740</v>
      </c>
      <c r="G840" s="5">
        <v>12912000</v>
      </c>
      <c r="H840" s="5">
        <f t="shared" si="48"/>
        <v>6.4446294754371358</v>
      </c>
      <c r="I840" s="5">
        <v>0</v>
      </c>
      <c r="J840" s="5">
        <f t="shared" si="49"/>
        <v>1</v>
      </c>
      <c r="K840" s="5">
        <f t="shared" si="50"/>
        <v>83282400</v>
      </c>
    </row>
    <row r="841" spans="1:11" x14ac:dyDescent="0.25">
      <c r="A841" s="4">
        <v>42026</v>
      </c>
      <c r="B841" s="5" t="s">
        <v>745</v>
      </c>
      <c r="C841" s="5" t="s">
        <v>746</v>
      </c>
      <c r="D841" s="5">
        <v>1.98</v>
      </c>
      <c r="E841" s="5">
        <v>24373</v>
      </c>
      <c r="F841" s="5">
        <v>47190</v>
      </c>
      <c r="G841" s="5">
        <v>13353000</v>
      </c>
      <c r="H841" s="5">
        <f t="shared" si="48"/>
        <v>1.9361588643170722</v>
      </c>
      <c r="I841" s="5">
        <v>0</v>
      </c>
      <c r="J841" s="5">
        <f t="shared" si="49"/>
        <v>1</v>
      </c>
      <c r="K841" s="5">
        <f t="shared" si="50"/>
        <v>26438940</v>
      </c>
    </row>
    <row r="842" spans="1:11" x14ac:dyDescent="0.25">
      <c r="A842" s="4">
        <v>42026</v>
      </c>
      <c r="B842" s="5" t="s">
        <v>747</v>
      </c>
      <c r="C842" s="5" t="s">
        <v>748</v>
      </c>
      <c r="D842" s="5">
        <v>5.85</v>
      </c>
      <c r="E842" s="5">
        <v>22</v>
      </c>
      <c r="F842" s="5">
        <v>130</v>
      </c>
      <c r="G842" s="5">
        <v>0</v>
      </c>
      <c r="H842" s="5">
        <f t="shared" si="48"/>
        <v>5.9090909090909092</v>
      </c>
      <c r="I842" s="5">
        <v>0</v>
      </c>
      <c r="J842" s="5">
        <f t="shared" si="49"/>
        <v>1</v>
      </c>
      <c r="K842" s="5">
        <f t="shared" si="50"/>
        <v>0</v>
      </c>
    </row>
    <row r="843" spans="1:11" x14ac:dyDescent="0.25">
      <c r="A843" s="4">
        <v>42026</v>
      </c>
      <c r="B843" s="5" t="s">
        <v>749</v>
      </c>
      <c r="C843" s="5" t="s">
        <v>750</v>
      </c>
      <c r="D843" s="5">
        <v>0.04</v>
      </c>
      <c r="E843" s="5">
        <v>15000</v>
      </c>
      <c r="F843" s="5">
        <v>600</v>
      </c>
      <c r="G843" s="5">
        <v>6100000</v>
      </c>
      <c r="H843" s="5">
        <f t="shared" si="48"/>
        <v>0.04</v>
      </c>
      <c r="I843" s="5">
        <v>0</v>
      </c>
      <c r="J843" s="5">
        <f t="shared" si="49"/>
        <v>1</v>
      </c>
      <c r="K843" s="5">
        <f t="shared" si="50"/>
        <v>244000</v>
      </c>
    </row>
    <row r="844" spans="1:11" x14ac:dyDescent="0.25">
      <c r="A844" s="4">
        <v>42026</v>
      </c>
      <c r="B844" s="5" t="s">
        <v>751</v>
      </c>
      <c r="C844" s="5" t="s">
        <v>752</v>
      </c>
      <c r="D844" s="5">
        <v>0.67</v>
      </c>
      <c r="E844" s="5">
        <v>2098</v>
      </c>
      <c r="F844" s="5">
        <v>1410</v>
      </c>
      <c r="G844" s="5">
        <v>0</v>
      </c>
      <c r="H844" s="5">
        <f t="shared" si="48"/>
        <v>0.6720686367969495</v>
      </c>
      <c r="I844" s="5">
        <v>0</v>
      </c>
      <c r="J844" s="5">
        <f t="shared" si="49"/>
        <v>0</v>
      </c>
      <c r="K844" s="5">
        <f t="shared" si="50"/>
        <v>0</v>
      </c>
    </row>
    <row r="845" spans="1:11" x14ac:dyDescent="0.25">
      <c r="A845" s="4">
        <v>42026</v>
      </c>
      <c r="B845" s="5" t="s">
        <v>753</v>
      </c>
      <c r="C845" s="5" t="s">
        <v>754</v>
      </c>
      <c r="D845" s="5">
        <v>5.8</v>
      </c>
      <c r="E845" s="5">
        <v>2553</v>
      </c>
      <c r="F845" s="5">
        <v>14940</v>
      </c>
      <c r="G845" s="5">
        <v>5343000</v>
      </c>
      <c r="H845" s="5">
        <f t="shared" si="48"/>
        <v>5.8519388954171561</v>
      </c>
      <c r="I845" s="5">
        <v>0</v>
      </c>
      <c r="J845" s="5">
        <f t="shared" si="49"/>
        <v>1</v>
      </c>
      <c r="K845" s="5">
        <f t="shared" si="50"/>
        <v>30989400</v>
      </c>
    </row>
    <row r="846" spans="1:11" x14ac:dyDescent="0.25">
      <c r="A846" s="4">
        <v>42026</v>
      </c>
      <c r="B846" s="5" t="s">
        <v>755</v>
      </c>
      <c r="C846" s="5" t="s">
        <v>756</v>
      </c>
      <c r="D846" s="5">
        <v>12.1</v>
      </c>
      <c r="E846" s="5">
        <v>15</v>
      </c>
      <c r="F846" s="5">
        <v>180</v>
      </c>
      <c r="G846" s="5">
        <v>1451000</v>
      </c>
      <c r="H846" s="5">
        <f t="shared" si="48"/>
        <v>12</v>
      </c>
      <c r="I846" s="5">
        <v>0</v>
      </c>
      <c r="J846" s="5">
        <f t="shared" si="49"/>
        <v>1</v>
      </c>
      <c r="K846" s="5">
        <f t="shared" si="50"/>
        <v>17557100</v>
      </c>
    </row>
    <row r="847" spans="1:11" x14ac:dyDescent="0.25">
      <c r="A847" s="4">
        <v>42026</v>
      </c>
      <c r="B847" s="5" t="s">
        <v>757</v>
      </c>
      <c r="C847" s="5" t="s">
        <v>758</v>
      </c>
      <c r="D847" s="5">
        <v>2.38</v>
      </c>
      <c r="E847" s="5">
        <v>28019</v>
      </c>
      <c r="F847" s="5">
        <v>66020</v>
      </c>
      <c r="G847" s="5">
        <v>3055000</v>
      </c>
      <c r="H847" s="5">
        <f t="shared" si="48"/>
        <v>2.3562582533280989</v>
      </c>
      <c r="I847" s="5">
        <v>0</v>
      </c>
      <c r="J847" s="5">
        <f t="shared" si="49"/>
        <v>1</v>
      </c>
      <c r="K847" s="5">
        <f t="shared" si="50"/>
        <v>7270900</v>
      </c>
    </row>
    <row r="848" spans="1:11" x14ac:dyDescent="0.25">
      <c r="A848" s="4">
        <v>42026</v>
      </c>
      <c r="B848" s="5" t="s">
        <v>759</v>
      </c>
      <c r="C848" s="5" t="s">
        <v>760</v>
      </c>
      <c r="D848" s="5">
        <v>2.17</v>
      </c>
      <c r="E848" s="5">
        <v>27750</v>
      </c>
      <c r="F848" s="5">
        <v>59880</v>
      </c>
      <c r="G848" s="5">
        <v>121599000</v>
      </c>
      <c r="H848" s="5">
        <f t="shared" si="48"/>
        <v>2.157837837837838</v>
      </c>
      <c r="I848" s="5">
        <v>0</v>
      </c>
      <c r="J848" s="5">
        <f t="shared" si="49"/>
        <v>1</v>
      </c>
      <c r="K848" s="5">
        <f t="shared" si="50"/>
        <v>263869830</v>
      </c>
    </row>
    <row r="849" spans="1:11" x14ac:dyDescent="0.25">
      <c r="A849" s="4">
        <v>42026</v>
      </c>
      <c r="B849" s="5" t="s">
        <v>761</v>
      </c>
      <c r="C849" s="5" t="s">
        <v>762</v>
      </c>
      <c r="D849" s="5">
        <v>1.5</v>
      </c>
      <c r="E849" s="5">
        <v>10</v>
      </c>
      <c r="F849" s="5">
        <v>20</v>
      </c>
      <c r="G849" s="5">
        <v>55661000</v>
      </c>
      <c r="H849" s="5">
        <f t="shared" si="48"/>
        <v>2</v>
      </c>
      <c r="I849" s="5">
        <v>0</v>
      </c>
      <c r="J849" s="5">
        <f t="shared" si="49"/>
        <v>0</v>
      </c>
      <c r="K849" s="5">
        <f t="shared" si="50"/>
        <v>83491500</v>
      </c>
    </row>
    <row r="850" spans="1:11" x14ac:dyDescent="0.25">
      <c r="A850" s="4">
        <v>42026</v>
      </c>
      <c r="B850" s="5" t="s">
        <v>763</v>
      </c>
      <c r="C850" s="5" t="s">
        <v>764</v>
      </c>
      <c r="D850" s="5">
        <v>16.45</v>
      </c>
      <c r="E850" s="5">
        <v>925</v>
      </c>
      <c r="F850" s="5">
        <v>15080</v>
      </c>
      <c r="G850" s="5">
        <v>2220000</v>
      </c>
      <c r="H850" s="5">
        <f t="shared" si="48"/>
        <v>16.302702702702703</v>
      </c>
      <c r="I850" s="5">
        <v>0</v>
      </c>
      <c r="J850" s="5">
        <f t="shared" si="49"/>
        <v>1</v>
      </c>
      <c r="K850" s="5">
        <f t="shared" si="50"/>
        <v>36519000</v>
      </c>
    </row>
    <row r="851" spans="1:11" x14ac:dyDescent="0.25">
      <c r="A851" s="4">
        <v>42026</v>
      </c>
      <c r="B851" s="5" t="s">
        <v>765</v>
      </c>
      <c r="C851" s="5" t="s">
        <v>766</v>
      </c>
      <c r="D851" s="5">
        <v>1.41</v>
      </c>
      <c r="E851" s="5">
        <v>5716</v>
      </c>
      <c r="F851" s="5">
        <v>8060</v>
      </c>
      <c r="G851" s="5">
        <v>0</v>
      </c>
      <c r="H851" s="5">
        <f t="shared" si="48"/>
        <v>1.4100769769069279</v>
      </c>
      <c r="I851" s="5">
        <v>0</v>
      </c>
      <c r="J851" s="5">
        <f t="shared" si="49"/>
        <v>1</v>
      </c>
      <c r="K851" s="5">
        <f t="shared" si="50"/>
        <v>0</v>
      </c>
    </row>
    <row r="852" spans="1:11" x14ac:dyDescent="0.25">
      <c r="A852" s="4">
        <v>42026</v>
      </c>
      <c r="B852" s="5" t="s">
        <v>767</v>
      </c>
      <c r="C852" s="5" t="s">
        <v>768</v>
      </c>
      <c r="D852" s="5">
        <v>1.72</v>
      </c>
      <c r="E852" s="5">
        <v>14</v>
      </c>
      <c r="F852" s="5">
        <v>20</v>
      </c>
      <c r="G852" s="5">
        <v>2747000</v>
      </c>
      <c r="H852" s="5">
        <f t="shared" si="48"/>
        <v>1.4285714285714286</v>
      </c>
      <c r="I852" s="5">
        <v>0</v>
      </c>
      <c r="J852" s="5">
        <f t="shared" si="49"/>
        <v>1</v>
      </c>
      <c r="K852" s="5">
        <f t="shared" si="50"/>
        <v>4724840</v>
      </c>
    </row>
    <row r="853" spans="1:11" x14ac:dyDescent="0.25">
      <c r="A853" s="4">
        <v>42026</v>
      </c>
      <c r="B853" s="5" t="s">
        <v>769</v>
      </c>
      <c r="C853" s="5" t="s">
        <v>770</v>
      </c>
      <c r="D853" s="5">
        <v>0.79</v>
      </c>
      <c r="E853" s="5">
        <v>0</v>
      </c>
      <c r="F853" s="5">
        <v>0</v>
      </c>
      <c r="G853" s="5">
        <v>0</v>
      </c>
      <c r="H853" s="5">
        <f t="shared" si="48"/>
        <v>0.79</v>
      </c>
      <c r="I853" s="5">
        <v>0</v>
      </c>
      <c r="J853" s="5">
        <f t="shared" si="49"/>
        <v>0</v>
      </c>
      <c r="K853" s="5">
        <f t="shared" si="50"/>
        <v>0</v>
      </c>
    </row>
    <row r="854" spans="1:11" x14ac:dyDescent="0.25">
      <c r="A854" s="4">
        <v>42026</v>
      </c>
      <c r="B854" s="5" t="s">
        <v>771</v>
      </c>
      <c r="C854" s="5" t="s">
        <v>772</v>
      </c>
      <c r="D854" s="5">
        <v>54.19</v>
      </c>
      <c r="E854" s="5">
        <v>5816</v>
      </c>
      <c r="F854" s="5">
        <v>317680</v>
      </c>
      <c r="G854" s="5">
        <v>23914000</v>
      </c>
      <c r="H854" s="5">
        <f t="shared" si="48"/>
        <v>54.621733149931224</v>
      </c>
      <c r="I854" s="5">
        <v>0</v>
      </c>
      <c r="J854" s="5">
        <f t="shared" si="49"/>
        <v>1</v>
      </c>
      <c r="K854" s="5">
        <f t="shared" si="50"/>
        <v>1295899660</v>
      </c>
    </row>
    <row r="855" spans="1:11" x14ac:dyDescent="0.25">
      <c r="A855" s="4">
        <v>42026</v>
      </c>
      <c r="B855" s="5" t="s">
        <v>773</v>
      </c>
      <c r="C855" s="5" t="s">
        <v>774</v>
      </c>
      <c r="D855" s="5">
        <v>26.95</v>
      </c>
      <c r="E855" s="5">
        <v>101</v>
      </c>
      <c r="F855" s="5">
        <v>2580</v>
      </c>
      <c r="G855" s="5">
        <v>0</v>
      </c>
      <c r="H855" s="5">
        <f t="shared" si="48"/>
        <v>25.544554455445546</v>
      </c>
      <c r="I855" s="5">
        <v>0</v>
      </c>
      <c r="J855" s="5">
        <f t="shared" si="49"/>
        <v>0</v>
      </c>
      <c r="K855" s="5">
        <f t="shared" si="50"/>
        <v>0</v>
      </c>
    </row>
    <row r="856" spans="1:11" x14ac:dyDescent="0.25">
      <c r="A856" s="4">
        <v>42026</v>
      </c>
      <c r="B856" s="5" t="s">
        <v>775</v>
      </c>
      <c r="C856" s="5" t="s">
        <v>776</v>
      </c>
      <c r="D856" s="5">
        <v>0.21</v>
      </c>
      <c r="E856" s="5">
        <v>29500</v>
      </c>
      <c r="F856" s="5">
        <v>6050</v>
      </c>
      <c r="G856" s="5">
        <v>0</v>
      </c>
      <c r="H856" s="5">
        <f t="shared" si="48"/>
        <v>0.20508474576271185</v>
      </c>
      <c r="I856" s="5">
        <v>0</v>
      </c>
      <c r="J856" s="5">
        <f t="shared" si="49"/>
        <v>1</v>
      </c>
      <c r="K856" s="5">
        <f t="shared" si="50"/>
        <v>0</v>
      </c>
    </row>
    <row r="857" spans="1:11" x14ac:dyDescent="0.25">
      <c r="A857" s="4">
        <v>42026</v>
      </c>
      <c r="B857" s="5" t="s">
        <v>777</v>
      </c>
      <c r="C857" s="5" t="s">
        <v>778</v>
      </c>
      <c r="D857" s="5">
        <v>1.74</v>
      </c>
      <c r="E857" s="5">
        <v>1405</v>
      </c>
      <c r="F857" s="5">
        <v>2500</v>
      </c>
      <c r="G857" s="5">
        <v>3496000</v>
      </c>
      <c r="H857" s="5">
        <f t="shared" si="48"/>
        <v>1.7793594306049823</v>
      </c>
      <c r="I857" s="5">
        <v>0</v>
      </c>
      <c r="J857" s="5">
        <f t="shared" si="49"/>
        <v>1</v>
      </c>
      <c r="K857" s="5">
        <f t="shared" si="50"/>
        <v>6083040</v>
      </c>
    </row>
    <row r="858" spans="1:11" x14ac:dyDescent="0.25">
      <c r="A858" s="4">
        <v>42026</v>
      </c>
      <c r="B858" s="5" t="s">
        <v>779</v>
      </c>
      <c r="C858" s="5" t="s">
        <v>780</v>
      </c>
      <c r="D858" s="5">
        <v>23.5</v>
      </c>
      <c r="E858" s="5">
        <v>2256</v>
      </c>
      <c r="F858" s="5">
        <v>53370</v>
      </c>
      <c r="G858" s="5">
        <v>5187000</v>
      </c>
      <c r="H858" s="5">
        <f t="shared" si="48"/>
        <v>23.656914893617021</v>
      </c>
      <c r="I858" s="5">
        <v>0</v>
      </c>
      <c r="J858" s="5">
        <f t="shared" si="49"/>
        <v>1</v>
      </c>
      <c r="K858" s="5">
        <f t="shared" si="50"/>
        <v>121894500</v>
      </c>
    </row>
    <row r="859" spans="1:11" x14ac:dyDescent="0.25">
      <c r="A859" s="4">
        <v>42026</v>
      </c>
      <c r="B859" s="5" t="s">
        <v>781</v>
      </c>
      <c r="C859" s="5" t="s">
        <v>782</v>
      </c>
      <c r="D859" s="5">
        <v>6.15</v>
      </c>
      <c r="E859" s="5">
        <v>700</v>
      </c>
      <c r="F859" s="5">
        <v>4230</v>
      </c>
      <c r="G859" s="5">
        <v>2500000</v>
      </c>
      <c r="H859" s="5">
        <f t="shared" si="48"/>
        <v>6.0428571428571427</v>
      </c>
      <c r="I859" s="5">
        <v>0</v>
      </c>
      <c r="J859" s="5">
        <f t="shared" si="49"/>
        <v>1</v>
      </c>
      <c r="K859" s="5">
        <f t="shared" si="50"/>
        <v>15375000</v>
      </c>
    </row>
    <row r="860" spans="1:11" x14ac:dyDescent="0.25">
      <c r="A860" s="4">
        <v>42026</v>
      </c>
      <c r="B860" s="5" t="s">
        <v>783</v>
      </c>
      <c r="C860" s="5" t="s">
        <v>784</v>
      </c>
      <c r="D860" s="5">
        <v>16.28</v>
      </c>
      <c r="E860" s="5">
        <v>3279</v>
      </c>
      <c r="F860" s="5">
        <v>52650</v>
      </c>
      <c r="G860" s="5">
        <v>5246000</v>
      </c>
      <c r="H860" s="5">
        <f t="shared" si="48"/>
        <v>16.05672461116194</v>
      </c>
      <c r="I860" s="5">
        <v>0</v>
      </c>
      <c r="J860" s="5">
        <f t="shared" si="49"/>
        <v>1</v>
      </c>
      <c r="K860" s="5">
        <f t="shared" si="50"/>
        <v>85404880</v>
      </c>
    </row>
    <row r="861" spans="1:11" x14ac:dyDescent="0.25">
      <c r="A861" s="4">
        <v>42026</v>
      </c>
      <c r="B861" s="5" t="s">
        <v>785</v>
      </c>
      <c r="C861" s="5" t="s">
        <v>786</v>
      </c>
      <c r="D861" s="5">
        <v>15.6</v>
      </c>
      <c r="E861" s="5">
        <v>1292</v>
      </c>
      <c r="F861" s="5">
        <v>20190</v>
      </c>
      <c r="G861" s="5">
        <v>3182000</v>
      </c>
      <c r="H861" s="5">
        <f t="shared" si="48"/>
        <v>15.626934984520124</v>
      </c>
      <c r="I861" s="5">
        <v>0</v>
      </c>
      <c r="J861" s="5">
        <f t="shared" si="49"/>
        <v>1</v>
      </c>
      <c r="K861" s="5">
        <f t="shared" si="50"/>
        <v>49639200</v>
      </c>
    </row>
    <row r="862" spans="1:11" x14ac:dyDescent="0.25">
      <c r="A862" s="4">
        <v>42026</v>
      </c>
      <c r="B862" s="5" t="s">
        <v>787</v>
      </c>
      <c r="C862" s="5" t="s">
        <v>788</v>
      </c>
      <c r="D862" s="5">
        <v>3.3</v>
      </c>
      <c r="E862" s="5">
        <v>75052</v>
      </c>
      <c r="F862" s="5">
        <v>250120</v>
      </c>
      <c r="G862" s="5">
        <v>32839000</v>
      </c>
      <c r="H862" s="5">
        <f t="shared" si="48"/>
        <v>3.3326227149176573</v>
      </c>
      <c r="I862" s="5">
        <v>0</v>
      </c>
      <c r="J862" s="5">
        <f t="shared" si="49"/>
        <v>0</v>
      </c>
      <c r="K862" s="5">
        <f t="shared" si="50"/>
        <v>108368700</v>
      </c>
    </row>
    <row r="863" spans="1:11" x14ac:dyDescent="0.25">
      <c r="A863" s="4">
        <v>42026</v>
      </c>
      <c r="B863" s="5" t="s">
        <v>789</v>
      </c>
      <c r="C863" s="5" t="s">
        <v>790</v>
      </c>
      <c r="D863" s="5">
        <v>1.81</v>
      </c>
      <c r="E863" s="5">
        <v>49988</v>
      </c>
      <c r="F863" s="5">
        <v>92210</v>
      </c>
      <c r="G863" s="5">
        <v>18377000</v>
      </c>
      <c r="H863" s="5">
        <f t="shared" si="48"/>
        <v>1.8446427142514203</v>
      </c>
      <c r="I863" s="5">
        <v>0</v>
      </c>
      <c r="J863" s="5">
        <f t="shared" si="49"/>
        <v>1</v>
      </c>
      <c r="K863" s="5">
        <f t="shared" si="50"/>
        <v>33262370</v>
      </c>
    </row>
    <row r="864" spans="1:11" x14ac:dyDescent="0.25">
      <c r="A864" s="4">
        <v>42026</v>
      </c>
      <c r="B864" s="5" t="s">
        <v>791</v>
      </c>
      <c r="C864" s="5" t="s">
        <v>792</v>
      </c>
      <c r="D864" s="5">
        <v>5.26</v>
      </c>
      <c r="E864" s="5">
        <v>0</v>
      </c>
      <c r="F864" s="5">
        <v>0</v>
      </c>
      <c r="G864" s="5">
        <v>5448000</v>
      </c>
      <c r="H864" s="5">
        <f t="shared" si="48"/>
        <v>5.26</v>
      </c>
      <c r="I864" s="5">
        <v>0</v>
      </c>
      <c r="J864" s="5">
        <f t="shared" si="49"/>
        <v>0</v>
      </c>
      <c r="K864" s="5">
        <f t="shared" si="50"/>
        <v>28656480</v>
      </c>
    </row>
    <row r="865" spans="1:11" x14ac:dyDescent="0.25">
      <c r="A865" s="4">
        <v>42026</v>
      </c>
      <c r="B865" s="5" t="s">
        <v>793</v>
      </c>
      <c r="C865" s="5" t="s">
        <v>794</v>
      </c>
      <c r="D865" s="5">
        <v>9.5500000000000007</v>
      </c>
      <c r="E865" s="5">
        <v>0</v>
      </c>
      <c r="F865" s="5">
        <v>0</v>
      </c>
      <c r="G865" s="5">
        <v>1962000</v>
      </c>
      <c r="H865" s="5">
        <f t="shared" si="48"/>
        <v>9.5500000000000007</v>
      </c>
      <c r="I865" s="5">
        <v>0</v>
      </c>
      <c r="J865" s="5">
        <f t="shared" si="49"/>
        <v>1</v>
      </c>
      <c r="K865" s="5">
        <f t="shared" si="50"/>
        <v>18737100</v>
      </c>
    </row>
    <row r="866" spans="1:11" x14ac:dyDescent="0.25">
      <c r="A866" s="4">
        <v>42026</v>
      </c>
      <c r="B866" s="5" t="s">
        <v>795</v>
      </c>
      <c r="C866" s="5" t="s">
        <v>796</v>
      </c>
      <c r="D866" s="5">
        <v>33</v>
      </c>
      <c r="E866" s="5">
        <v>1636</v>
      </c>
      <c r="F866" s="5">
        <v>53780</v>
      </c>
      <c r="G866" s="5">
        <v>1729000</v>
      </c>
      <c r="H866" s="5">
        <f t="shared" si="48"/>
        <v>32.872860635696824</v>
      </c>
      <c r="I866" s="5">
        <v>0</v>
      </c>
      <c r="J866" s="5">
        <f t="shared" si="49"/>
        <v>1</v>
      </c>
      <c r="K866" s="5">
        <f t="shared" si="50"/>
        <v>57057000</v>
      </c>
    </row>
    <row r="867" spans="1:11" x14ac:dyDescent="0.25">
      <c r="A867" s="4">
        <v>42026</v>
      </c>
      <c r="B867" s="5" t="s">
        <v>797</v>
      </c>
      <c r="C867" s="5" t="s">
        <v>798</v>
      </c>
      <c r="D867" s="5">
        <v>1.81</v>
      </c>
      <c r="E867" s="5">
        <v>105</v>
      </c>
      <c r="F867" s="5">
        <v>190</v>
      </c>
      <c r="G867" s="5">
        <v>0</v>
      </c>
      <c r="H867" s="5">
        <f t="shared" si="48"/>
        <v>1.8095238095238095</v>
      </c>
      <c r="I867" s="5">
        <v>0</v>
      </c>
      <c r="J867" s="5">
        <f t="shared" si="49"/>
        <v>1</v>
      </c>
      <c r="K867" s="5">
        <f t="shared" si="50"/>
        <v>0</v>
      </c>
    </row>
    <row r="868" spans="1:11" x14ac:dyDescent="0.25">
      <c r="A868" s="4">
        <v>42026</v>
      </c>
      <c r="B868" s="5" t="s">
        <v>799</v>
      </c>
      <c r="C868" s="5" t="s">
        <v>800</v>
      </c>
      <c r="D868" s="5">
        <v>1.02</v>
      </c>
      <c r="E868" s="5">
        <v>99531</v>
      </c>
      <c r="F868" s="5">
        <v>102480</v>
      </c>
      <c r="G868" s="5">
        <v>31508000</v>
      </c>
      <c r="H868" s="5">
        <f t="shared" si="48"/>
        <v>1.0296289598215631</v>
      </c>
      <c r="I868" s="5">
        <v>0</v>
      </c>
      <c r="J868" s="5">
        <f t="shared" si="49"/>
        <v>1</v>
      </c>
      <c r="K868" s="5">
        <f t="shared" si="50"/>
        <v>32138160</v>
      </c>
    </row>
    <row r="869" spans="1:11" x14ac:dyDescent="0.25">
      <c r="A869" s="4">
        <v>42026</v>
      </c>
      <c r="B869" s="5" t="s">
        <v>801</v>
      </c>
      <c r="C869" s="5" t="s">
        <v>802</v>
      </c>
      <c r="D869" s="5">
        <v>0.56000000000000005</v>
      </c>
      <c r="E869" s="5">
        <v>17400</v>
      </c>
      <c r="F869" s="5">
        <v>9320</v>
      </c>
      <c r="G869" s="5">
        <v>0</v>
      </c>
      <c r="H869" s="5">
        <f t="shared" si="48"/>
        <v>0.53563218390804601</v>
      </c>
      <c r="I869" s="5">
        <v>0</v>
      </c>
      <c r="J869" s="5">
        <f t="shared" si="49"/>
        <v>1</v>
      </c>
      <c r="K869" s="5">
        <f t="shared" si="50"/>
        <v>0</v>
      </c>
    </row>
    <row r="870" spans="1:11" x14ac:dyDescent="0.25">
      <c r="A870" s="4">
        <v>42026</v>
      </c>
      <c r="B870" s="5" t="s">
        <v>803</v>
      </c>
      <c r="C870" s="5" t="s">
        <v>804</v>
      </c>
      <c r="D870" s="5">
        <v>3.44</v>
      </c>
      <c r="E870" s="5">
        <v>53362</v>
      </c>
      <c r="F870" s="5">
        <v>163450</v>
      </c>
      <c r="G870" s="5">
        <v>0</v>
      </c>
      <c r="H870" s="5">
        <f t="shared" si="48"/>
        <v>3.0630411154004724</v>
      </c>
      <c r="I870" s="5">
        <v>0</v>
      </c>
      <c r="J870" s="5">
        <f t="shared" si="49"/>
        <v>1</v>
      </c>
      <c r="K870" s="5">
        <f t="shared" si="50"/>
        <v>0</v>
      </c>
    </row>
    <row r="871" spans="1:11" x14ac:dyDescent="0.25">
      <c r="A871" s="4">
        <v>42026</v>
      </c>
      <c r="B871" s="5" t="s">
        <v>805</v>
      </c>
      <c r="C871" s="5" t="s">
        <v>806</v>
      </c>
      <c r="D871" s="5">
        <v>12.4</v>
      </c>
      <c r="E871" s="5">
        <v>2624</v>
      </c>
      <c r="F871" s="5">
        <v>32730</v>
      </c>
      <c r="G871" s="5">
        <v>9601000</v>
      </c>
      <c r="H871" s="5">
        <f t="shared" si="48"/>
        <v>12.473323170731707</v>
      </c>
      <c r="I871" s="5">
        <v>0</v>
      </c>
      <c r="J871" s="5">
        <f t="shared" si="49"/>
        <v>1</v>
      </c>
      <c r="K871" s="5">
        <f t="shared" si="50"/>
        <v>119052400</v>
      </c>
    </row>
    <row r="872" spans="1:11" x14ac:dyDescent="0.25">
      <c r="A872" s="4">
        <v>42026</v>
      </c>
      <c r="B872" s="5" t="s">
        <v>807</v>
      </c>
      <c r="C872" s="5" t="s">
        <v>808</v>
      </c>
      <c r="D872" s="5">
        <v>41.31</v>
      </c>
      <c r="E872" s="5">
        <v>213</v>
      </c>
      <c r="F872" s="5">
        <v>8650</v>
      </c>
      <c r="G872" s="5">
        <v>5026000</v>
      </c>
      <c r="H872" s="5">
        <f t="shared" si="48"/>
        <v>40.610328638497656</v>
      </c>
      <c r="I872" s="5">
        <v>0</v>
      </c>
      <c r="J872" s="5">
        <f t="shared" si="49"/>
        <v>1</v>
      </c>
      <c r="K872" s="5">
        <f t="shared" si="50"/>
        <v>207624060</v>
      </c>
    </row>
    <row r="873" spans="1:11" x14ac:dyDescent="0.25">
      <c r="A873" s="4">
        <v>42026</v>
      </c>
      <c r="B873" s="5" t="s">
        <v>809</v>
      </c>
      <c r="C873" s="5" t="s">
        <v>810</v>
      </c>
      <c r="D873" s="5">
        <v>43.59</v>
      </c>
      <c r="E873" s="5">
        <v>984</v>
      </c>
      <c r="F873" s="5">
        <v>42770</v>
      </c>
      <c r="G873" s="5">
        <v>176000</v>
      </c>
      <c r="H873" s="5">
        <f t="shared" si="48"/>
        <v>43.465447154471548</v>
      </c>
      <c r="I873" s="5">
        <v>0</v>
      </c>
      <c r="J873" s="5">
        <f t="shared" si="49"/>
        <v>0</v>
      </c>
      <c r="K873" s="5">
        <f t="shared" si="50"/>
        <v>7671840.0000000009</v>
      </c>
    </row>
    <row r="874" spans="1:11" x14ac:dyDescent="0.25">
      <c r="A874" s="4">
        <v>42026</v>
      </c>
      <c r="B874" s="5" t="s">
        <v>811</v>
      </c>
      <c r="C874" s="5" t="s">
        <v>812</v>
      </c>
      <c r="D874" s="5">
        <v>2.5499999999999998</v>
      </c>
      <c r="E874" s="5">
        <v>72481</v>
      </c>
      <c r="F874" s="5">
        <v>188940</v>
      </c>
      <c r="G874" s="5">
        <v>12010000</v>
      </c>
      <c r="H874" s="5">
        <f t="shared" si="48"/>
        <v>2.6067521143472083</v>
      </c>
      <c r="I874" s="5">
        <v>0</v>
      </c>
      <c r="J874" s="5">
        <f t="shared" si="49"/>
        <v>1</v>
      </c>
      <c r="K874" s="5">
        <f t="shared" si="50"/>
        <v>30625499.999999996</v>
      </c>
    </row>
    <row r="875" spans="1:11" x14ac:dyDescent="0.25">
      <c r="A875" s="4">
        <v>42026</v>
      </c>
      <c r="B875" s="5" t="s">
        <v>813</v>
      </c>
      <c r="C875" s="5" t="s">
        <v>814</v>
      </c>
      <c r="D875" s="5">
        <v>8.06</v>
      </c>
      <c r="E875" s="5">
        <v>134</v>
      </c>
      <c r="F875" s="5">
        <v>1070</v>
      </c>
      <c r="G875" s="5">
        <v>4755000</v>
      </c>
      <c r="H875" s="5">
        <f t="shared" si="48"/>
        <v>7.9850746268656714</v>
      </c>
      <c r="I875" s="5">
        <v>0</v>
      </c>
      <c r="J875" s="5">
        <f t="shared" si="49"/>
        <v>1</v>
      </c>
      <c r="K875" s="5">
        <f t="shared" si="50"/>
        <v>38325300</v>
      </c>
    </row>
    <row r="876" spans="1:11" x14ac:dyDescent="0.25">
      <c r="A876" s="4">
        <v>42026</v>
      </c>
      <c r="B876" s="5" t="s">
        <v>815</v>
      </c>
      <c r="C876" s="5" t="s">
        <v>816</v>
      </c>
      <c r="D876" s="5">
        <v>8.4</v>
      </c>
      <c r="E876" s="5">
        <v>0</v>
      </c>
      <c r="F876" s="5">
        <v>0</v>
      </c>
      <c r="G876" s="5">
        <v>12000</v>
      </c>
      <c r="H876" s="5">
        <f t="shared" si="48"/>
        <v>8.4</v>
      </c>
      <c r="I876" s="5">
        <v>0</v>
      </c>
      <c r="J876" s="5">
        <f t="shared" si="49"/>
        <v>0</v>
      </c>
      <c r="K876" s="5">
        <f t="shared" si="50"/>
        <v>100800</v>
      </c>
    </row>
    <row r="877" spans="1:11" x14ac:dyDescent="0.25">
      <c r="A877" s="4">
        <v>42026</v>
      </c>
      <c r="B877" s="5" t="s">
        <v>817</v>
      </c>
      <c r="C877" s="5" t="s">
        <v>818</v>
      </c>
      <c r="D877" s="5">
        <v>2.65</v>
      </c>
      <c r="E877" s="5">
        <v>31459</v>
      </c>
      <c r="F877" s="5">
        <v>83440</v>
      </c>
      <c r="G877" s="5">
        <v>97338000</v>
      </c>
      <c r="H877" s="5">
        <f t="shared" si="48"/>
        <v>2.6523411424393655</v>
      </c>
      <c r="I877" s="5">
        <v>0</v>
      </c>
      <c r="J877" s="5">
        <f t="shared" si="49"/>
        <v>1</v>
      </c>
      <c r="K877" s="5">
        <f t="shared" si="50"/>
        <v>257945700</v>
      </c>
    </row>
    <row r="878" spans="1:11" x14ac:dyDescent="0.25">
      <c r="A878" s="4">
        <v>42026</v>
      </c>
      <c r="B878" s="5" t="s">
        <v>819</v>
      </c>
      <c r="C878" s="5" t="s">
        <v>820</v>
      </c>
      <c r="D878" s="5">
        <v>343.9</v>
      </c>
      <c r="E878" s="5">
        <v>1349</v>
      </c>
      <c r="F878" s="5">
        <v>449300</v>
      </c>
      <c r="G878" s="5">
        <v>1810000</v>
      </c>
      <c r="H878" s="5">
        <f t="shared" si="48"/>
        <v>333.06152705707933</v>
      </c>
      <c r="I878" s="5">
        <v>0</v>
      </c>
      <c r="J878" s="5">
        <f t="shared" si="49"/>
        <v>1</v>
      </c>
      <c r="K878" s="5">
        <f t="shared" si="50"/>
        <v>622459000</v>
      </c>
    </row>
    <row r="879" spans="1:11" x14ac:dyDescent="0.25">
      <c r="A879" s="4">
        <v>42026</v>
      </c>
      <c r="B879" s="5" t="s">
        <v>821</v>
      </c>
      <c r="C879" s="5" t="s">
        <v>822</v>
      </c>
      <c r="D879" s="5">
        <v>12.7</v>
      </c>
      <c r="E879" s="5">
        <v>3421</v>
      </c>
      <c r="F879" s="5">
        <v>43300</v>
      </c>
      <c r="G879" s="5">
        <v>7716000</v>
      </c>
      <c r="H879" s="5">
        <f t="shared" si="48"/>
        <v>12.657117801812335</v>
      </c>
      <c r="I879" s="5">
        <v>0</v>
      </c>
      <c r="J879" s="5">
        <f t="shared" si="49"/>
        <v>1</v>
      </c>
      <c r="K879" s="5">
        <f t="shared" si="50"/>
        <v>97993200</v>
      </c>
    </row>
    <row r="880" spans="1:11" x14ac:dyDescent="0.25">
      <c r="A880" s="4">
        <v>42026</v>
      </c>
      <c r="B880" s="5" t="s">
        <v>823</v>
      </c>
      <c r="C880" s="5" t="s">
        <v>824</v>
      </c>
      <c r="D880" s="5">
        <v>10.31</v>
      </c>
      <c r="E880" s="5">
        <v>1401</v>
      </c>
      <c r="F880" s="5">
        <v>14500</v>
      </c>
      <c r="G880" s="5">
        <v>1791000</v>
      </c>
      <c r="H880" s="5">
        <f t="shared" si="48"/>
        <v>10.349750178443969</v>
      </c>
      <c r="I880" s="5">
        <v>0</v>
      </c>
      <c r="J880" s="5">
        <f t="shared" si="49"/>
        <v>1</v>
      </c>
      <c r="K880" s="5">
        <f t="shared" si="50"/>
        <v>18465210</v>
      </c>
    </row>
    <row r="881" spans="1:11" x14ac:dyDescent="0.25">
      <c r="A881" s="4">
        <v>42026</v>
      </c>
      <c r="B881" s="5" t="s">
        <v>825</v>
      </c>
      <c r="C881" s="5" t="s">
        <v>826</v>
      </c>
      <c r="D881" s="5">
        <v>2.39</v>
      </c>
      <c r="E881" s="5">
        <v>64285</v>
      </c>
      <c r="F881" s="5">
        <v>147730</v>
      </c>
      <c r="G881" s="5">
        <v>0</v>
      </c>
      <c r="H881" s="5">
        <f t="shared" si="48"/>
        <v>2.2980477560861789</v>
      </c>
      <c r="I881" s="5">
        <v>0</v>
      </c>
      <c r="J881" s="5">
        <f t="shared" si="49"/>
        <v>1</v>
      </c>
      <c r="K881" s="5">
        <f t="shared" si="50"/>
        <v>0</v>
      </c>
    </row>
    <row r="882" spans="1:11" x14ac:dyDescent="0.25">
      <c r="A882" s="4">
        <v>42026</v>
      </c>
      <c r="B882" s="5" t="s">
        <v>827</v>
      </c>
      <c r="C882" s="5" t="s">
        <v>828</v>
      </c>
      <c r="D882" s="5">
        <v>13.3</v>
      </c>
      <c r="E882" s="5">
        <v>115</v>
      </c>
      <c r="F882" s="5">
        <v>1530</v>
      </c>
      <c r="G882" s="5">
        <v>925000</v>
      </c>
      <c r="H882" s="5">
        <f t="shared" si="48"/>
        <v>13.304347826086957</v>
      </c>
      <c r="I882" s="5">
        <v>0</v>
      </c>
      <c r="J882" s="5">
        <f t="shared" si="49"/>
        <v>1</v>
      </c>
      <c r="K882" s="5">
        <f t="shared" si="50"/>
        <v>12302500</v>
      </c>
    </row>
    <row r="883" spans="1:11" x14ac:dyDescent="0.25">
      <c r="A883" s="4">
        <v>42026</v>
      </c>
      <c r="B883" s="5" t="s">
        <v>829</v>
      </c>
      <c r="C883" s="5" t="s">
        <v>830</v>
      </c>
      <c r="D883" s="5">
        <v>0.24</v>
      </c>
      <c r="E883" s="5">
        <v>25010</v>
      </c>
      <c r="F883" s="5">
        <v>6000</v>
      </c>
      <c r="G883" s="5">
        <v>0</v>
      </c>
      <c r="H883" s="5">
        <f t="shared" si="48"/>
        <v>0.23990403838464613</v>
      </c>
      <c r="I883" s="5">
        <v>0</v>
      </c>
      <c r="J883" s="5">
        <f t="shared" si="49"/>
        <v>1</v>
      </c>
      <c r="K883" s="5">
        <f t="shared" si="50"/>
        <v>0</v>
      </c>
    </row>
    <row r="884" spans="1:11" x14ac:dyDescent="0.25">
      <c r="A884" s="4">
        <v>42026</v>
      </c>
      <c r="B884" s="5" t="s">
        <v>831</v>
      </c>
      <c r="C884" s="5" t="s">
        <v>832</v>
      </c>
      <c r="D884" s="5">
        <v>13.2</v>
      </c>
      <c r="E884" s="5">
        <v>2395</v>
      </c>
      <c r="F884" s="5">
        <v>31530</v>
      </c>
      <c r="G884" s="5">
        <v>11886000</v>
      </c>
      <c r="H884" s="5">
        <f t="shared" si="48"/>
        <v>13.164926931106471</v>
      </c>
      <c r="I884" s="5">
        <v>0</v>
      </c>
      <c r="J884" s="5">
        <f t="shared" si="49"/>
        <v>1</v>
      </c>
      <c r="K884" s="5">
        <f t="shared" si="50"/>
        <v>156895200</v>
      </c>
    </row>
    <row r="885" spans="1:11" x14ac:dyDescent="0.25">
      <c r="A885" s="4">
        <v>42026</v>
      </c>
      <c r="B885" s="5" t="s">
        <v>833</v>
      </c>
      <c r="C885" s="5" t="s">
        <v>834</v>
      </c>
      <c r="D885" s="5">
        <v>21</v>
      </c>
      <c r="E885" s="5">
        <v>5107</v>
      </c>
      <c r="F885" s="5">
        <v>107820</v>
      </c>
      <c r="G885" s="5">
        <v>5947000</v>
      </c>
      <c r="H885" s="5">
        <f t="shared" si="48"/>
        <v>21.112198942627767</v>
      </c>
      <c r="I885" s="5">
        <v>0</v>
      </c>
      <c r="J885" s="5">
        <f t="shared" si="49"/>
        <v>1</v>
      </c>
      <c r="K885" s="5">
        <f t="shared" si="50"/>
        <v>124887000</v>
      </c>
    </row>
    <row r="886" spans="1:11" x14ac:dyDescent="0.25">
      <c r="A886" s="4">
        <v>42026</v>
      </c>
      <c r="B886" s="5" t="s">
        <v>835</v>
      </c>
      <c r="C886" s="5" t="s">
        <v>836</v>
      </c>
      <c r="D886" s="5">
        <v>4.0599999999999996</v>
      </c>
      <c r="E886" s="5">
        <v>2463968</v>
      </c>
      <c r="F886" s="5">
        <v>9970640</v>
      </c>
      <c r="G886" s="5">
        <v>496690000</v>
      </c>
      <c r="H886" s="5">
        <f t="shared" si="48"/>
        <v>4.0465785269938568</v>
      </c>
      <c r="I886" s="5">
        <v>0</v>
      </c>
      <c r="J886" s="5">
        <f t="shared" si="49"/>
        <v>1</v>
      </c>
      <c r="K886" s="5">
        <f t="shared" si="50"/>
        <v>2016561399.9999998</v>
      </c>
    </row>
    <row r="887" spans="1:11" x14ac:dyDescent="0.25">
      <c r="A887" s="4">
        <v>42026</v>
      </c>
      <c r="B887" s="5" t="s">
        <v>837</v>
      </c>
      <c r="C887" s="5" t="s">
        <v>838</v>
      </c>
      <c r="D887" s="5">
        <v>109</v>
      </c>
      <c r="E887" s="5">
        <v>0</v>
      </c>
      <c r="F887" s="5">
        <v>0</v>
      </c>
      <c r="G887" s="5">
        <v>142000</v>
      </c>
      <c r="H887" s="5">
        <f t="shared" si="48"/>
        <v>109</v>
      </c>
      <c r="I887" s="5">
        <v>0</v>
      </c>
      <c r="J887" s="5">
        <f t="shared" si="49"/>
        <v>0</v>
      </c>
      <c r="K887" s="5">
        <f t="shared" si="50"/>
        <v>15478000</v>
      </c>
    </row>
    <row r="888" spans="1:11" x14ac:dyDescent="0.25">
      <c r="A888" s="4">
        <v>42026</v>
      </c>
      <c r="B888" s="5" t="s">
        <v>839</v>
      </c>
      <c r="C888" s="5" t="s">
        <v>840</v>
      </c>
      <c r="D888" s="5">
        <v>21.8</v>
      </c>
      <c r="E888" s="5">
        <v>3590</v>
      </c>
      <c r="F888" s="5">
        <v>78590</v>
      </c>
      <c r="G888" s="5">
        <v>730000</v>
      </c>
      <c r="H888" s="5">
        <f t="shared" si="48"/>
        <v>21.891364902506965</v>
      </c>
      <c r="I888" s="5">
        <v>0</v>
      </c>
      <c r="J888" s="5">
        <f t="shared" si="49"/>
        <v>1</v>
      </c>
      <c r="K888" s="5">
        <f t="shared" si="50"/>
        <v>15914000</v>
      </c>
    </row>
    <row r="889" spans="1:11" x14ac:dyDescent="0.25">
      <c r="A889" s="4">
        <v>42026</v>
      </c>
      <c r="B889" s="5" t="s">
        <v>841</v>
      </c>
      <c r="C889" s="5" t="s">
        <v>842</v>
      </c>
      <c r="D889" s="5">
        <v>12.7</v>
      </c>
      <c r="E889" s="5">
        <v>579</v>
      </c>
      <c r="F889" s="5">
        <v>7140</v>
      </c>
      <c r="G889" s="5">
        <v>7000000</v>
      </c>
      <c r="H889" s="5">
        <f t="shared" si="48"/>
        <v>12.33160621761658</v>
      </c>
      <c r="I889" s="5">
        <v>0</v>
      </c>
      <c r="J889" s="5">
        <f t="shared" si="49"/>
        <v>1</v>
      </c>
      <c r="K889" s="5">
        <f t="shared" si="50"/>
        <v>88900000</v>
      </c>
    </row>
    <row r="890" spans="1:11" x14ac:dyDescent="0.25">
      <c r="A890" s="4">
        <v>42026</v>
      </c>
      <c r="B890" s="5" t="s">
        <v>843</v>
      </c>
      <c r="C890" s="5" t="s">
        <v>844</v>
      </c>
      <c r="D890" s="5">
        <v>87</v>
      </c>
      <c r="E890" s="5">
        <v>0</v>
      </c>
      <c r="F890" s="5">
        <v>0</v>
      </c>
      <c r="G890" s="5">
        <v>84000</v>
      </c>
      <c r="H890" s="5">
        <f t="shared" si="48"/>
        <v>87</v>
      </c>
      <c r="I890" s="5">
        <v>0</v>
      </c>
      <c r="J890" s="5">
        <f t="shared" si="49"/>
        <v>0</v>
      </c>
      <c r="K890" s="5">
        <f t="shared" si="50"/>
        <v>7308000</v>
      </c>
    </row>
    <row r="891" spans="1:11" x14ac:dyDescent="0.25">
      <c r="A891" s="4">
        <v>42026</v>
      </c>
      <c r="B891" s="5" t="s">
        <v>845</v>
      </c>
      <c r="C891" s="5" t="s">
        <v>846</v>
      </c>
      <c r="D891" s="5">
        <v>5.01</v>
      </c>
      <c r="E891" s="5">
        <v>2472582</v>
      </c>
      <c r="F891" s="5">
        <v>12404440</v>
      </c>
      <c r="G891" s="5">
        <v>1043590000</v>
      </c>
      <c r="H891" s="5">
        <f t="shared" si="48"/>
        <v>5.0167962073654184</v>
      </c>
      <c r="I891" s="5">
        <v>0</v>
      </c>
      <c r="J891" s="5">
        <f t="shared" si="49"/>
        <v>1</v>
      </c>
      <c r="K891" s="5">
        <f t="shared" si="50"/>
        <v>5228385900</v>
      </c>
    </row>
    <row r="892" spans="1:11" x14ac:dyDescent="0.25">
      <c r="A892" s="4">
        <v>42026</v>
      </c>
      <c r="B892" s="5" t="s">
        <v>847</v>
      </c>
      <c r="C892" s="5" t="s">
        <v>848</v>
      </c>
      <c r="D892" s="5">
        <v>0.75</v>
      </c>
      <c r="E892" s="5">
        <v>8875</v>
      </c>
      <c r="F892" s="5">
        <v>6420</v>
      </c>
      <c r="G892" s="5">
        <v>0</v>
      </c>
      <c r="H892" s="5">
        <f t="shared" si="48"/>
        <v>0.72338028169014079</v>
      </c>
      <c r="I892" s="5">
        <v>0</v>
      </c>
      <c r="J892" s="5">
        <f t="shared" si="49"/>
        <v>1</v>
      </c>
      <c r="K892" s="5">
        <f t="shared" si="50"/>
        <v>0</v>
      </c>
    </row>
    <row r="893" spans="1:11" x14ac:dyDescent="0.25">
      <c r="A893" s="4">
        <v>42026</v>
      </c>
      <c r="B893" s="5" t="s">
        <v>849</v>
      </c>
      <c r="C893" s="5" t="s">
        <v>850</v>
      </c>
      <c r="D893" s="5">
        <v>9.8000000000000007</v>
      </c>
      <c r="E893" s="5">
        <v>1374</v>
      </c>
      <c r="F893" s="5">
        <v>13260</v>
      </c>
      <c r="G893" s="5">
        <v>2847000</v>
      </c>
      <c r="H893" s="5">
        <f t="shared" si="48"/>
        <v>9.6506550218340603</v>
      </c>
      <c r="I893" s="5">
        <v>0</v>
      </c>
      <c r="J893" s="5">
        <f t="shared" si="49"/>
        <v>1</v>
      </c>
      <c r="K893" s="5">
        <f t="shared" si="50"/>
        <v>27900600.000000004</v>
      </c>
    </row>
    <row r="894" spans="1:11" x14ac:dyDescent="0.25">
      <c r="A894" s="4">
        <v>42026</v>
      </c>
      <c r="B894" s="5" t="s">
        <v>851</v>
      </c>
      <c r="C894" s="5" t="s">
        <v>852</v>
      </c>
      <c r="D894" s="5">
        <v>16.73</v>
      </c>
      <c r="E894" s="5">
        <v>695</v>
      </c>
      <c r="F894" s="5">
        <v>11510</v>
      </c>
      <c r="G894" s="5">
        <v>448000</v>
      </c>
      <c r="H894" s="5">
        <f t="shared" si="48"/>
        <v>16.561151079136689</v>
      </c>
      <c r="I894" s="5">
        <v>0</v>
      </c>
      <c r="J894" s="5">
        <f t="shared" si="49"/>
        <v>1</v>
      </c>
      <c r="K894" s="5">
        <f t="shared" si="50"/>
        <v>7495040</v>
      </c>
    </row>
    <row r="895" spans="1:11" x14ac:dyDescent="0.25">
      <c r="A895" s="4">
        <v>42026</v>
      </c>
      <c r="B895" s="5" t="s">
        <v>853</v>
      </c>
      <c r="C895" s="5" t="s">
        <v>854</v>
      </c>
      <c r="D895" s="5">
        <v>4.05</v>
      </c>
      <c r="E895" s="5">
        <v>13583</v>
      </c>
      <c r="F895" s="5">
        <v>58210</v>
      </c>
      <c r="G895" s="5">
        <v>19158000</v>
      </c>
      <c r="H895" s="5">
        <f t="shared" si="48"/>
        <v>4.2855039387469631</v>
      </c>
      <c r="I895" s="5">
        <v>0</v>
      </c>
      <c r="J895" s="5">
        <f t="shared" si="49"/>
        <v>1</v>
      </c>
      <c r="K895" s="5">
        <f t="shared" si="50"/>
        <v>77589900</v>
      </c>
    </row>
    <row r="896" spans="1:11" x14ac:dyDescent="0.25">
      <c r="A896" s="4">
        <v>42026</v>
      </c>
      <c r="B896" s="5" t="s">
        <v>855</v>
      </c>
      <c r="C896" s="5" t="s">
        <v>856</v>
      </c>
      <c r="D896" s="5">
        <v>3.61</v>
      </c>
      <c r="E896" s="5">
        <v>1536</v>
      </c>
      <c r="F896" s="5">
        <v>5510</v>
      </c>
      <c r="G896" s="5">
        <v>6157000</v>
      </c>
      <c r="H896" s="5">
        <f t="shared" si="48"/>
        <v>3.5872395833333335</v>
      </c>
      <c r="I896" s="5">
        <v>0</v>
      </c>
      <c r="J896" s="5">
        <f t="shared" si="49"/>
        <v>1</v>
      </c>
      <c r="K896" s="5">
        <f t="shared" si="50"/>
        <v>22226770</v>
      </c>
    </row>
    <row r="897" spans="1:11" x14ac:dyDescent="0.25">
      <c r="A897" s="4">
        <v>42026</v>
      </c>
      <c r="B897" s="5" t="s">
        <v>857</v>
      </c>
      <c r="C897" s="5" t="s">
        <v>858</v>
      </c>
      <c r="D897" s="5">
        <v>6.74</v>
      </c>
      <c r="E897" s="5">
        <v>7295</v>
      </c>
      <c r="F897" s="5">
        <v>48870</v>
      </c>
      <c r="G897" s="5">
        <v>3969000</v>
      </c>
      <c r="H897" s="5">
        <f t="shared" si="48"/>
        <v>6.6991089787525704</v>
      </c>
      <c r="I897" s="5">
        <v>0</v>
      </c>
      <c r="J897" s="5">
        <f t="shared" si="49"/>
        <v>1</v>
      </c>
      <c r="K897" s="5">
        <f t="shared" si="50"/>
        <v>26751060</v>
      </c>
    </row>
    <row r="898" spans="1:11" x14ac:dyDescent="0.25">
      <c r="A898" s="4">
        <v>42026</v>
      </c>
      <c r="B898" s="5" t="s">
        <v>859</v>
      </c>
      <c r="C898" s="5" t="s">
        <v>860</v>
      </c>
      <c r="D898" s="5">
        <v>6.3</v>
      </c>
      <c r="E898" s="5">
        <v>27571</v>
      </c>
      <c r="F898" s="5">
        <v>168070</v>
      </c>
      <c r="G898" s="5">
        <v>15008000</v>
      </c>
      <c r="H898" s="5">
        <f t="shared" si="48"/>
        <v>6.0958978636973633</v>
      </c>
      <c r="I898" s="5">
        <v>0</v>
      </c>
      <c r="J898" s="5">
        <f t="shared" si="49"/>
        <v>1</v>
      </c>
      <c r="K898" s="5">
        <f t="shared" si="50"/>
        <v>94550400</v>
      </c>
    </row>
    <row r="899" spans="1:11" x14ac:dyDescent="0.25">
      <c r="A899" s="4">
        <v>42026</v>
      </c>
      <c r="B899" s="5" t="s">
        <v>861</v>
      </c>
      <c r="C899" s="5" t="s">
        <v>862</v>
      </c>
      <c r="D899" s="5">
        <v>9.5</v>
      </c>
      <c r="E899" s="5">
        <v>8025</v>
      </c>
      <c r="F899" s="5">
        <v>75730</v>
      </c>
      <c r="G899" s="5">
        <v>14241000</v>
      </c>
      <c r="H899" s="5">
        <f t="shared" ref="H899:H962" si="51">IF(E899=0,D899,F899/E899)</f>
        <v>9.4367601246105917</v>
      </c>
      <c r="I899" s="5">
        <v>0</v>
      </c>
      <c r="J899" s="5">
        <f t="shared" ref="J899:J962" si="52">IF(LEFT(C899,2)="PL",1,0)</f>
        <v>1</v>
      </c>
      <c r="K899" s="5">
        <f t="shared" ref="K899:K962" si="53">G899*D899</f>
        <v>135289500</v>
      </c>
    </row>
    <row r="900" spans="1:11" x14ac:dyDescent="0.25">
      <c r="A900" s="4">
        <v>42026</v>
      </c>
      <c r="B900" s="5" t="s">
        <v>863</v>
      </c>
      <c r="C900" s="5" t="s">
        <v>864</v>
      </c>
      <c r="D900" s="5">
        <v>4.84</v>
      </c>
      <c r="E900" s="5">
        <v>3625</v>
      </c>
      <c r="F900" s="5">
        <v>17000</v>
      </c>
      <c r="G900" s="5">
        <v>11716000</v>
      </c>
      <c r="H900" s="5">
        <f t="shared" si="51"/>
        <v>4.6896551724137927</v>
      </c>
      <c r="I900" s="5">
        <v>0</v>
      </c>
      <c r="J900" s="5">
        <f t="shared" si="52"/>
        <v>1</v>
      </c>
      <c r="K900" s="5">
        <f t="shared" si="53"/>
        <v>56705440</v>
      </c>
    </row>
    <row r="901" spans="1:11" x14ac:dyDescent="0.25">
      <c r="A901" s="4">
        <v>42026</v>
      </c>
      <c r="B901" s="5" t="s">
        <v>865</v>
      </c>
      <c r="C901" s="5" t="s">
        <v>866</v>
      </c>
      <c r="D901" s="5">
        <v>8.8699999999999992</v>
      </c>
      <c r="E901" s="5">
        <v>66225</v>
      </c>
      <c r="F901" s="5">
        <v>584250</v>
      </c>
      <c r="G901" s="5">
        <v>36592000</v>
      </c>
      <c r="H901" s="5">
        <f t="shared" si="51"/>
        <v>8.822197055492639</v>
      </c>
      <c r="I901" s="5">
        <v>0</v>
      </c>
      <c r="J901" s="5">
        <f t="shared" si="52"/>
        <v>1</v>
      </c>
      <c r="K901" s="5">
        <f t="shared" si="53"/>
        <v>324571040</v>
      </c>
    </row>
    <row r="902" spans="1:11" x14ac:dyDescent="0.25">
      <c r="A902" s="4">
        <v>42026</v>
      </c>
      <c r="B902" s="5" t="s">
        <v>867</v>
      </c>
      <c r="C902" s="5" t="s">
        <v>868</v>
      </c>
      <c r="D902" s="5">
        <v>4.68</v>
      </c>
      <c r="E902" s="5">
        <v>377</v>
      </c>
      <c r="F902" s="5">
        <v>1760</v>
      </c>
      <c r="G902" s="5">
        <v>2580000</v>
      </c>
      <c r="H902" s="5">
        <f t="shared" si="51"/>
        <v>4.6684350132625996</v>
      </c>
      <c r="I902" s="5">
        <v>0</v>
      </c>
      <c r="J902" s="5">
        <f t="shared" si="52"/>
        <v>1</v>
      </c>
      <c r="K902" s="5">
        <f t="shared" si="53"/>
        <v>12074400</v>
      </c>
    </row>
    <row r="903" spans="1:11" x14ac:dyDescent="0.25">
      <c r="A903" s="4">
        <v>42026</v>
      </c>
      <c r="B903" s="5" t="s">
        <v>869</v>
      </c>
      <c r="C903" s="5" t="s">
        <v>870</v>
      </c>
      <c r="D903" s="5">
        <v>3.96</v>
      </c>
      <c r="E903" s="5">
        <v>50</v>
      </c>
      <c r="F903" s="5">
        <v>200</v>
      </c>
      <c r="G903" s="5">
        <v>0</v>
      </c>
      <c r="H903" s="5">
        <f t="shared" si="51"/>
        <v>4</v>
      </c>
      <c r="I903" s="5">
        <v>0</v>
      </c>
      <c r="J903" s="5">
        <f t="shared" si="52"/>
        <v>1</v>
      </c>
      <c r="K903" s="5">
        <f t="shared" si="53"/>
        <v>0</v>
      </c>
    </row>
    <row r="904" spans="1:11" x14ac:dyDescent="0.25">
      <c r="A904" s="4">
        <v>42026</v>
      </c>
      <c r="B904" s="5" t="s">
        <v>871</v>
      </c>
      <c r="C904" s="5" t="s">
        <v>872</v>
      </c>
      <c r="D904" s="5">
        <v>1.95</v>
      </c>
      <c r="E904" s="5">
        <v>0</v>
      </c>
      <c r="F904" s="5">
        <v>0</v>
      </c>
      <c r="G904" s="5">
        <v>3297000</v>
      </c>
      <c r="H904" s="5">
        <f t="shared" si="51"/>
        <v>1.95</v>
      </c>
      <c r="I904" s="5">
        <v>0</v>
      </c>
      <c r="J904" s="5">
        <f t="shared" si="52"/>
        <v>1</v>
      </c>
      <c r="K904" s="5">
        <f t="shared" si="53"/>
        <v>6429150</v>
      </c>
    </row>
    <row r="905" spans="1:11" x14ac:dyDescent="0.25">
      <c r="A905" s="4">
        <v>42026</v>
      </c>
      <c r="B905" s="5" t="s">
        <v>873</v>
      </c>
      <c r="C905" s="5" t="s">
        <v>874</v>
      </c>
      <c r="D905" s="5">
        <v>17.600000000000001</v>
      </c>
      <c r="E905" s="5">
        <v>227247</v>
      </c>
      <c r="F905" s="5">
        <v>4038300</v>
      </c>
      <c r="G905" s="5">
        <v>163100000</v>
      </c>
      <c r="H905" s="5">
        <f t="shared" si="51"/>
        <v>17.770531624179856</v>
      </c>
      <c r="I905" s="5">
        <v>0</v>
      </c>
      <c r="J905" s="5">
        <f t="shared" si="52"/>
        <v>1</v>
      </c>
      <c r="K905" s="5">
        <f t="shared" si="53"/>
        <v>2870560000</v>
      </c>
    </row>
    <row r="906" spans="1:11" x14ac:dyDescent="0.25">
      <c r="A906" s="4">
        <v>42026</v>
      </c>
      <c r="B906" s="5" t="s">
        <v>875</v>
      </c>
      <c r="C906" s="5" t="s">
        <v>876</v>
      </c>
      <c r="D906" s="5">
        <v>56</v>
      </c>
      <c r="E906" s="5">
        <v>1</v>
      </c>
      <c r="F906" s="5">
        <v>60</v>
      </c>
      <c r="G906" s="5">
        <v>1288000</v>
      </c>
      <c r="H906" s="5">
        <f t="shared" si="51"/>
        <v>60</v>
      </c>
      <c r="I906" s="5">
        <v>0</v>
      </c>
      <c r="J906" s="5">
        <f t="shared" si="52"/>
        <v>1</v>
      </c>
      <c r="K906" s="5">
        <f t="shared" si="53"/>
        <v>72128000</v>
      </c>
    </row>
    <row r="907" spans="1:11" x14ac:dyDescent="0.25">
      <c r="A907" s="4">
        <v>42026</v>
      </c>
      <c r="B907" s="5" t="s">
        <v>877</v>
      </c>
      <c r="C907" s="5" t="s">
        <v>878</v>
      </c>
      <c r="D907" s="5">
        <v>8.59</v>
      </c>
      <c r="E907" s="5">
        <v>970</v>
      </c>
      <c r="F907" s="5">
        <v>8310</v>
      </c>
      <c r="G907" s="5">
        <v>14002000</v>
      </c>
      <c r="H907" s="5">
        <f t="shared" si="51"/>
        <v>8.5670103092783503</v>
      </c>
      <c r="I907" s="5">
        <v>0</v>
      </c>
      <c r="J907" s="5">
        <f t="shared" si="52"/>
        <v>1</v>
      </c>
      <c r="K907" s="5">
        <f t="shared" si="53"/>
        <v>120277180</v>
      </c>
    </row>
    <row r="908" spans="1:11" x14ac:dyDescent="0.25">
      <c r="A908" s="4">
        <v>42026</v>
      </c>
      <c r="B908" s="5" t="s">
        <v>879</v>
      </c>
      <c r="C908" s="5" t="s">
        <v>880</v>
      </c>
      <c r="D908" s="5">
        <v>24.4</v>
      </c>
      <c r="E908" s="5">
        <v>2729</v>
      </c>
      <c r="F908" s="5">
        <v>66170</v>
      </c>
      <c r="G908" s="5">
        <v>28378000</v>
      </c>
      <c r="H908" s="5">
        <f t="shared" si="51"/>
        <v>24.246976914620742</v>
      </c>
      <c r="I908" s="5">
        <v>0</v>
      </c>
      <c r="J908" s="5">
        <f t="shared" si="52"/>
        <v>0</v>
      </c>
      <c r="K908" s="5">
        <f t="shared" si="53"/>
        <v>692423200</v>
      </c>
    </row>
    <row r="909" spans="1:11" x14ac:dyDescent="0.25">
      <c r="A909" s="4">
        <v>42026</v>
      </c>
      <c r="B909" s="5" t="s">
        <v>881</v>
      </c>
      <c r="C909" s="5" t="s">
        <v>882</v>
      </c>
      <c r="D909" s="5">
        <v>2.39</v>
      </c>
      <c r="E909" s="5">
        <v>1262</v>
      </c>
      <c r="F909" s="5">
        <v>3010</v>
      </c>
      <c r="G909" s="5">
        <v>0</v>
      </c>
      <c r="H909" s="5">
        <f t="shared" si="51"/>
        <v>2.3851030110935025</v>
      </c>
      <c r="I909" s="5">
        <v>0</v>
      </c>
      <c r="J909" s="5">
        <f t="shared" si="52"/>
        <v>1</v>
      </c>
      <c r="K909" s="5">
        <f t="shared" si="53"/>
        <v>0</v>
      </c>
    </row>
    <row r="910" spans="1:11" x14ac:dyDescent="0.25">
      <c r="A910" s="4">
        <v>42026</v>
      </c>
      <c r="B910" s="5" t="s">
        <v>883</v>
      </c>
      <c r="C910" s="5" t="s">
        <v>884</v>
      </c>
      <c r="D910" s="5">
        <v>2.09</v>
      </c>
      <c r="E910" s="5">
        <v>35436</v>
      </c>
      <c r="F910" s="5">
        <v>73290</v>
      </c>
      <c r="G910" s="5">
        <v>20551000</v>
      </c>
      <c r="H910" s="5">
        <f t="shared" si="51"/>
        <v>2.0682356925160854</v>
      </c>
      <c r="I910" s="5">
        <v>0</v>
      </c>
      <c r="J910" s="5">
        <f t="shared" si="52"/>
        <v>1</v>
      </c>
      <c r="K910" s="5">
        <f t="shared" si="53"/>
        <v>42951590</v>
      </c>
    </row>
    <row r="911" spans="1:11" x14ac:dyDescent="0.25">
      <c r="A911" s="4">
        <v>42026</v>
      </c>
      <c r="B911" s="5" t="s">
        <v>885</v>
      </c>
      <c r="C911" s="5" t="s">
        <v>886</v>
      </c>
      <c r="D911" s="5">
        <v>2.67</v>
      </c>
      <c r="E911" s="5">
        <v>21</v>
      </c>
      <c r="F911" s="5">
        <v>60</v>
      </c>
      <c r="G911" s="5">
        <v>16914000</v>
      </c>
      <c r="H911" s="5">
        <f t="shared" si="51"/>
        <v>2.8571428571428572</v>
      </c>
      <c r="I911" s="5">
        <v>0</v>
      </c>
      <c r="J911" s="5">
        <f t="shared" si="52"/>
        <v>1</v>
      </c>
      <c r="K911" s="5">
        <f t="shared" si="53"/>
        <v>45160380</v>
      </c>
    </row>
    <row r="912" spans="1:11" x14ac:dyDescent="0.25">
      <c r="A912" s="4">
        <v>42026</v>
      </c>
      <c r="B912" s="5" t="s">
        <v>887</v>
      </c>
      <c r="C912" s="5" t="s">
        <v>888</v>
      </c>
      <c r="D912" s="5">
        <v>1.63</v>
      </c>
      <c r="E912" s="5">
        <v>0</v>
      </c>
      <c r="F912" s="5">
        <v>0</v>
      </c>
      <c r="G912" s="5">
        <v>0</v>
      </c>
      <c r="H912" s="5">
        <f t="shared" si="51"/>
        <v>1.63</v>
      </c>
      <c r="I912" s="5">
        <v>0</v>
      </c>
      <c r="J912" s="5">
        <f t="shared" si="52"/>
        <v>1</v>
      </c>
      <c r="K912" s="5">
        <f t="shared" si="53"/>
        <v>0</v>
      </c>
    </row>
    <row r="913" spans="1:11" x14ac:dyDescent="0.25">
      <c r="A913" s="4">
        <v>42026</v>
      </c>
      <c r="B913" s="5" t="s">
        <v>889</v>
      </c>
      <c r="C913" s="5" t="s">
        <v>890</v>
      </c>
      <c r="D913" s="5">
        <v>193.45</v>
      </c>
      <c r="E913" s="5">
        <v>280</v>
      </c>
      <c r="F913" s="5">
        <v>53670</v>
      </c>
      <c r="G913" s="5">
        <v>370000</v>
      </c>
      <c r="H913" s="5">
        <f t="shared" si="51"/>
        <v>191.67857142857142</v>
      </c>
      <c r="I913" s="5">
        <v>0</v>
      </c>
      <c r="J913" s="5">
        <f t="shared" si="52"/>
        <v>1</v>
      </c>
      <c r="K913" s="5">
        <f t="shared" si="53"/>
        <v>71576500</v>
      </c>
    </row>
    <row r="914" spans="1:11" x14ac:dyDescent="0.25">
      <c r="A914" s="4">
        <v>42026</v>
      </c>
      <c r="B914" s="5" t="s">
        <v>891</v>
      </c>
      <c r="C914" s="5" t="s">
        <v>892</v>
      </c>
      <c r="D914" s="5">
        <v>4.3</v>
      </c>
      <c r="E914" s="5">
        <v>6744</v>
      </c>
      <c r="F914" s="5">
        <v>28990</v>
      </c>
      <c r="G914" s="5">
        <v>4890000</v>
      </c>
      <c r="H914" s="5">
        <f t="shared" si="51"/>
        <v>4.2986358244365359</v>
      </c>
      <c r="I914" s="5">
        <v>0</v>
      </c>
      <c r="J914" s="5">
        <f t="shared" si="52"/>
        <v>1</v>
      </c>
      <c r="K914" s="5">
        <f t="shared" si="53"/>
        <v>21027000</v>
      </c>
    </row>
    <row r="915" spans="1:11" x14ac:dyDescent="0.25">
      <c r="A915" s="4">
        <v>42026</v>
      </c>
      <c r="B915" s="5" t="s">
        <v>893</v>
      </c>
      <c r="C915" s="5" t="s">
        <v>894</v>
      </c>
      <c r="D915" s="5">
        <v>9.24</v>
      </c>
      <c r="E915" s="5">
        <v>5146</v>
      </c>
      <c r="F915" s="5">
        <v>46510</v>
      </c>
      <c r="G915" s="5">
        <v>4210000</v>
      </c>
      <c r="H915" s="5">
        <f t="shared" si="51"/>
        <v>9.0380878352118152</v>
      </c>
      <c r="I915" s="5">
        <v>0</v>
      </c>
      <c r="J915" s="5">
        <f t="shared" si="52"/>
        <v>1</v>
      </c>
      <c r="K915" s="5">
        <f t="shared" si="53"/>
        <v>38900400</v>
      </c>
    </row>
    <row r="916" spans="1:11" x14ac:dyDescent="0.25">
      <c r="A916" s="4">
        <v>42026</v>
      </c>
      <c r="B916" s="5" t="s">
        <v>895</v>
      </c>
      <c r="C916" s="5" t="s">
        <v>896</v>
      </c>
      <c r="D916" s="5">
        <v>2.0299999999999998</v>
      </c>
      <c r="E916" s="5">
        <v>286713</v>
      </c>
      <c r="F916" s="5">
        <v>576620</v>
      </c>
      <c r="G916" s="5">
        <v>158887000</v>
      </c>
      <c r="H916" s="5">
        <f t="shared" si="51"/>
        <v>2.0111400599205478</v>
      </c>
      <c r="I916" s="5">
        <v>0</v>
      </c>
      <c r="J916" s="5">
        <f t="shared" si="52"/>
        <v>1</v>
      </c>
      <c r="K916" s="5">
        <f t="shared" si="53"/>
        <v>322540609.99999994</v>
      </c>
    </row>
    <row r="917" spans="1:11" x14ac:dyDescent="0.25">
      <c r="A917" s="4">
        <v>42026</v>
      </c>
      <c r="B917" s="5" t="s">
        <v>897</v>
      </c>
      <c r="C917" s="5" t="s">
        <v>898</v>
      </c>
      <c r="D917" s="5">
        <v>9.49</v>
      </c>
      <c r="E917" s="5">
        <v>1193</v>
      </c>
      <c r="F917" s="5">
        <v>11230</v>
      </c>
      <c r="G917" s="5">
        <v>3957000</v>
      </c>
      <c r="H917" s="5">
        <f t="shared" si="51"/>
        <v>9.4132439228834865</v>
      </c>
      <c r="I917" s="5">
        <v>0</v>
      </c>
      <c r="J917" s="5">
        <f t="shared" si="52"/>
        <v>1</v>
      </c>
      <c r="K917" s="5">
        <f t="shared" si="53"/>
        <v>37551930</v>
      </c>
    </row>
    <row r="918" spans="1:11" x14ac:dyDescent="0.25">
      <c r="A918" s="4">
        <v>42026</v>
      </c>
      <c r="B918" s="5" t="s">
        <v>899</v>
      </c>
      <c r="C918" s="5" t="s">
        <v>900</v>
      </c>
      <c r="D918" s="5">
        <v>9.65</v>
      </c>
      <c r="E918" s="5">
        <v>165</v>
      </c>
      <c r="F918" s="5">
        <v>1610</v>
      </c>
      <c r="G918" s="5">
        <v>5328000</v>
      </c>
      <c r="H918" s="5">
        <f t="shared" si="51"/>
        <v>9.7575757575757578</v>
      </c>
      <c r="I918" s="5">
        <v>0</v>
      </c>
      <c r="J918" s="5">
        <f t="shared" si="52"/>
        <v>1</v>
      </c>
      <c r="K918" s="5">
        <f t="shared" si="53"/>
        <v>51415200</v>
      </c>
    </row>
    <row r="919" spans="1:11" x14ac:dyDescent="0.25">
      <c r="A919" s="4">
        <v>42026</v>
      </c>
      <c r="B919" s="5" t="s">
        <v>901</v>
      </c>
      <c r="C919" s="5" t="s">
        <v>902</v>
      </c>
      <c r="D919" s="5">
        <v>4.17</v>
      </c>
      <c r="E919" s="5">
        <v>1000</v>
      </c>
      <c r="F919" s="5">
        <v>4170</v>
      </c>
      <c r="G919" s="5">
        <v>0</v>
      </c>
      <c r="H919" s="5">
        <f t="shared" si="51"/>
        <v>4.17</v>
      </c>
      <c r="I919" s="5">
        <v>0</v>
      </c>
      <c r="J919" s="5">
        <f t="shared" si="52"/>
        <v>1</v>
      </c>
      <c r="K919" s="5">
        <f t="shared" si="53"/>
        <v>0</v>
      </c>
    </row>
    <row r="920" spans="1:11" x14ac:dyDescent="0.25">
      <c r="A920" s="4">
        <v>42026</v>
      </c>
      <c r="B920" s="5" t="s">
        <v>903</v>
      </c>
      <c r="C920" s="5" t="s">
        <v>904</v>
      </c>
      <c r="D920" s="5">
        <v>3.15</v>
      </c>
      <c r="E920" s="5">
        <v>4371</v>
      </c>
      <c r="F920" s="5">
        <v>13740</v>
      </c>
      <c r="G920" s="5">
        <v>2113000</v>
      </c>
      <c r="H920" s="5">
        <f t="shared" si="51"/>
        <v>3.1434454358270418</v>
      </c>
      <c r="I920" s="5">
        <v>0</v>
      </c>
      <c r="J920" s="5">
        <f t="shared" si="52"/>
        <v>1</v>
      </c>
      <c r="K920" s="5">
        <f t="shared" si="53"/>
        <v>6655950</v>
      </c>
    </row>
    <row r="921" spans="1:11" x14ac:dyDescent="0.25">
      <c r="A921" s="4">
        <v>42026</v>
      </c>
      <c r="B921" s="5" t="s">
        <v>905</v>
      </c>
      <c r="C921" s="5" t="s">
        <v>906</v>
      </c>
      <c r="D921" s="5">
        <v>3.5</v>
      </c>
      <c r="E921" s="5">
        <v>5</v>
      </c>
      <c r="F921" s="5">
        <v>20</v>
      </c>
      <c r="G921" s="5">
        <v>13763000</v>
      </c>
      <c r="H921" s="5">
        <f t="shared" si="51"/>
        <v>4</v>
      </c>
      <c r="I921" s="5">
        <v>0</v>
      </c>
      <c r="J921" s="5">
        <f t="shared" si="52"/>
        <v>0</v>
      </c>
      <c r="K921" s="5">
        <f t="shared" si="53"/>
        <v>48170500</v>
      </c>
    </row>
    <row r="922" spans="1:11" x14ac:dyDescent="0.25">
      <c r="A922" s="4">
        <v>42026</v>
      </c>
      <c r="B922" s="5" t="s">
        <v>907</v>
      </c>
      <c r="C922" s="5" t="s">
        <v>908</v>
      </c>
      <c r="D922" s="5">
        <v>1.6</v>
      </c>
      <c r="E922" s="5">
        <v>84892</v>
      </c>
      <c r="F922" s="5">
        <v>130990</v>
      </c>
      <c r="G922" s="5">
        <v>17392000</v>
      </c>
      <c r="H922" s="5">
        <f t="shared" si="51"/>
        <v>1.5430193657824058</v>
      </c>
      <c r="I922" s="5">
        <v>0</v>
      </c>
      <c r="J922" s="5">
        <f t="shared" si="52"/>
        <v>1</v>
      </c>
      <c r="K922" s="5">
        <f t="shared" si="53"/>
        <v>27827200</v>
      </c>
    </row>
    <row r="923" spans="1:11" x14ac:dyDescent="0.25">
      <c r="A923" s="4">
        <v>42026</v>
      </c>
      <c r="B923" s="5" t="s">
        <v>909</v>
      </c>
      <c r="C923" s="5" t="s">
        <v>910</v>
      </c>
      <c r="D923" s="5">
        <v>965</v>
      </c>
      <c r="E923" s="5">
        <v>41</v>
      </c>
      <c r="F923" s="5">
        <v>39540</v>
      </c>
      <c r="G923" s="5">
        <v>717000</v>
      </c>
      <c r="H923" s="5">
        <f t="shared" si="51"/>
        <v>964.39024390243901</v>
      </c>
      <c r="I923" s="5">
        <v>0</v>
      </c>
      <c r="J923" s="5">
        <f t="shared" si="52"/>
        <v>1</v>
      </c>
      <c r="K923" s="5">
        <f t="shared" si="53"/>
        <v>691905000</v>
      </c>
    </row>
    <row r="924" spans="1:11" x14ac:dyDescent="0.25">
      <c r="A924" s="4">
        <v>42026</v>
      </c>
      <c r="B924" s="5" t="s">
        <v>911</v>
      </c>
      <c r="C924" s="5" t="s">
        <v>912</v>
      </c>
      <c r="D924" s="5">
        <v>7.5</v>
      </c>
      <c r="E924" s="5">
        <v>2255</v>
      </c>
      <c r="F924" s="5">
        <v>16070</v>
      </c>
      <c r="G924" s="5">
        <v>0</v>
      </c>
      <c r="H924" s="5">
        <f t="shared" si="51"/>
        <v>7.1263858093126382</v>
      </c>
      <c r="I924" s="5">
        <v>0</v>
      </c>
      <c r="J924" s="5">
        <f t="shared" si="52"/>
        <v>1</v>
      </c>
      <c r="K924" s="5">
        <f t="shared" si="53"/>
        <v>0</v>
      </c>
    </row>
    <row r="925" spans="1:11" x14ac:dyDescent="0.25">
      <c r="A925" s="4">
        <v>42026</v>
      </c>
      <c r="B925" s="5" t="s">
        <v>913</v>
      </c>
      <c r="C925" s="5" t="s">
        <v>914</v>
      </c>
      <c r="D925" s="5">
        <v>0.16</v>
      </c>
      <c r="E925" s="5">
        <v>1049</v>
      </c>
      <c r="F925" s="5">
        <v>160</v>
      </c>
      <c r="G925" s="5">
        <v>0</v>
      </c>
      <c r="H925" s="5">
        <f t="shared" si="51"/>
        <v>0.15252621544327932</v>
      </c>
      <c r="I925" s="5">
        <v>0</v>
      </c>
      <c r="J925" s="5">
        <f t="shared" si="52"/>
        <v>0</v>
      </c>
      <c r="K925" s="5">
        <f t="shared" si="53"/>
        <v>0</v>
      </c>
    </row>
    <row r="926" spans="1:11" x14ac:dyDescent="0.25">
      <c r="A926" s="4">
        <v>42026</v>
      </c>
      <c r="B926" s="5" t="s">
        <v>915</v>
      </c>
      <c r="C926" s="5" t="s">
        <v>916</v>
      </c>
      <c r="D926" s="5">
        <v>4.47</v>
      </c>
      <c r="E926" s="5">
        <v>117976</v>
      </c>
      <c r="F926" s="5">
        <v>517810</v>
      </c>
      <c r="G926" s="5">
        <v>17549000</v>
      </c>
      <c r="H926" s="5">
        <f t="shared" si="51"/>
        <v>4.3891130399403266</v>
      </c>
      <c r="I926" s="5">
        <v>0</v>
      </c>
      <c r="J926" s="5">
        <f t="shared" si="52"/>
        <v>1</v>
      </c>
      <c r="K926" s="5">
        <f t="shared" si="53"/>
        <v>78444030</v>
      </c>
    </row>
    <row r="927" spans="1:11" x14ac:dyDescent="0.25">
      <c r="A927" s="4">
        <v>42026</v>
      </c>
      <c r="B927" s="5" t="s">
        <v>917</v>
      </c>
      <c r="C927" s="5" t="s">
        <v>918</v>
      </c>
      <c r="D927" s="5">
        <v>2.4</v>
      </c>
      <c r="E927" s="5">
        <v>86</v>
      </c>
      <c r="F927" s="5">
        <v>210</v>
      </c>
      <c r="G927" s="5">
        <v>0</v>
      </c>
      <c r="H927" s="5">
        <f t="shared" si="51"/>
        <v>2.441860465116279</v>
      </c>
      <c r="I927" s="5">
        <v>0</v>
      </c>
      <c r="J927" s="5">
        <f t="shared" si="52"/>
        <v>1</v>
      </c>
      <c r="K927" s="5">
        <f t="shared" si="53"/>
        <v>0</v>
      </c>
    </row>
    <row r="928" spans="1:11" x14ac:dyDescent="0.25">
      <c r="A928" s="4">
        <v>42026</v>
      </c>
      <c r="B928" s="5" t="s">
        <v>919</v>
      </c>
      <c r="C928" s="5" t="s">
        <v>920</v>
      </c>
      <c r="D928" s="5">
        <v>0.86</v>
      </c>
      <c r="E928" s="5">
        <v>2317</v>
      </c>
      <c r="F928" s="5">
        <v>1890</v>
      </c>
      <c r="G928" s="5">
        <v>0</v>
      </c>
      <c r="H928" s="5">
        <f t="shared" si="51"/>
        <v>0.81570996978851962</v>
      </c>
      <c r="I928" s="5">
        <v>0</v>
      </c>
      <c r="J928" s="5">
        <f t="shared" si="52"/>
        <v>1</v>
      </c>
      <c r="K928" s="5">
        <f t="shared" si="53"/>
        <v>0</v>
      </c>
    </row>
    <row r="929" spans="1:11" x14ac:dyDescent="0.25">
      <c r="A929" s="4">
        <v>42026</v>
      </c>
      <c r="B929" s="5" t="s">
        <v>921</v>
      </c>
      <c r="C929" s="5" t="s">
        <v>922</v>
      </c>
      <c r="D929" s="5">
        <v>7.49</v>
      </c>
      <c r="E929" s="5">
        <v>12</v>
      </c>
      <c r="F929" s="5">
        <v>90</v>
      </c>
      <c r="G929" s="5">
        <v>7452000</v>
      </c>
      <c r="H929" s="5">
        <f t="shared" si="51"/>
        <v>7.5</v>
      </c>
      <c r="I929" s="5">
        <v>0</v>
      </c>
      <c r="J929" s="5">
        <f t="shared" si="52"/>
        <v>1</v>
      </c>
      <c r="K929" s="5">
        <f t="shared" si="53"/>
        <v>55815480</v>
      </c>
    </row>
    <row r="930" spans="1:11" x14ac:dyDescent="0.25">
      <c r="A930" s="4">
        <v>42026</v>
      </c>
      <c r="B930" s="5" t="s">
        <v>923</v>
      </c>
      <c r="C930" s="5" t="s">
        <v>924</v>
      </c>
      <c r="D930" s="5">
        <v>38.9</v>
      </c>
      <c r="E930" s="5">
        <v>0</v>
      </c>
      <c r="F930" s="5">
        <v>0</v>
      </c>
      <c r="G930" s="5">
        <v>0</v>
      </c>
      <c r="H930" s="5">
        <f t="shared" si="51"/>
        <v>38.9</v>
      </c>
      <c r="I930" s="5">
        <v>0</v>
      </c>
      <c r="J930" s="5">
        <f t="shared" si="52"/>
        <v>1</v>
      </c>
      <c r="K930" s="5">
        <f t="shared" si="53"/>
        <v>0</v>
      </c>
    </row>
    <row r="931" spans="1:11" x14ac:dyDescent="0.25">
      <c r="A931" s="4">
        <v>42026</v>
      </c>
      <c r="B931" s="5" t="s">
        <v>925</v>
      </c>
      <c r="C931" s="5" t="s">
        <v>926</v>
      </c>
      <c r="D931" s="5">
        <v>8.5</v>
      </c>
      <c r="E931" s="5">
        <v>22435</v>
      </c>
      <c r="F931" s="5">
        <v>190230</v>
      </c>
      <c r="G931" s="5">
        <v>2046000</v>
      </c>
      <c r="H931" s="5">
        <f t="shared" si="51"/>
        <v>8.4791620236238021</v>
      </c>
      <c r="I931" s="5">
        <v>0</v>
      </c>
      <c r="J931" s="5">
        <f t="shared" si="52"/>
        <v>1</v>
      </c>
      <c r="K931" s="5">
        <f t="shared" si="53"/>
        <v>17391000</v>
      </c>
    </row>
    <row r="932" spans="1:11" x14ac:dyDescent="0.25">
      <c r="A932" s="4">
        <v>42026</v>
      </c>
      <c r="B932" s="5" t="s">
        <v>927</v>
      </c>
      <c r="C932" s="5" t="s">
        <v>928</v>
      </c>
      <c r="D932" s="5">
        <v>18</v>
      </c>
      <c r="E932" s="5">
        <v>3032</v>
      </c>
      <c r="F932" s="5">
        <v>54610</v>
      </c>
      <c r="G932" s="5">
        <v>24711000</v>
      </c>
      <c r="H932" s="5">
        <f t="shared" si="51"/>
        <v>18.011213720316622</v>
      </c>
      <c r="I932" s="5">
        <v>0</v>
      </c>
      <c r="J932" s="5">
        <f t="shared" si="52"/>
        <v>1</v>
      </c>
      <c r="K932" s="5">
        <f t="shared" si="53"/>
        <v>444798000</v>
      </c>
    </row>
    <row r="933" spans="1:11" x14ac:dyDescent="0.25">
      <c r="A933" s="4">
        <v>42026</v>
      </c>
      <c r="B933" s="5" t="s">
        <v>929</v>
      </c>
      <c r="C933" s="5" t="s">
        <v>930</v>
      </c>
      <c r="D933" s="5">
        <v>8.4</v>
      </c>
      <c r="E933" s="5">
        <v>0</v>
      </c>
      <c r="F933" s="5">
        <v>0</v>
      </c>
      <c r="G933" s="5">
        <v>1535000</v>
      </c>
      <c r="H933" s="5">
        <f t="shared" si="51"/>
        <v>8.4</v>
      </c>
      <c r="I933" s="5">
        <v>0</v>
      </c>
      <c r="J933" s="5">
        <f t="shared" si="52"/>
        <v>1</v>
      </c>
      <c r="K933" s="5">
        <f t="shared" si="53"/>
        <v>12894000</v>
      </c>
    </row>
    <row r="934" spans="1:11" x14ac:dyDescent="0.25">
      <c r="A934" s="4">
        <v>42026</v>
      </c>
      <c r="B934" s="5" t="s">
        <v>931</v>
      </c>
      <c r="C934" s="5" t="s">
        <v>932</v>
      </c>
      <c r="D934" s="5">
        <v>2.63</v>
      </c>
      <c r="E934" s="5">
        <v>9100</v>
      </c>
      <c r="F934" s="5">
        <v>23900</v>
      </c>
      <c r="G934" s="5">
        <v>48149000</v>
      </c>
      <c r="H934" s="5">
        <f t="shared" si="51"/>
        <v>2.6263736263736264</v>
      </c>
      <c r="I934" s="5">
        <v>0</v>
      </c>
      <c r="J934" s="5">
        <f t="shared" si="52"/>
        <v>1</v>
      </c>
      <c r="K934" s="5">
        <f t="shared" si="53"/>
        <v>126631870</v>
      </c>
    </row>
    <row r="935" spans="1:11" x14ac:dyDescent="0.25">
      <c r="A935" s="4">
        <v>42026</v>
      </c>
      <c r="B935" s="5" t="s">
        <v>933</v>
      </c>
      <c r="C935" s="5" t="s">
        <v>934</v>
      </c>
      <c r="D935" s="5">
        <v>0.95</v>
      </c>
      <c r="E935" s="5">
        <v>179029</v>
      </c>
      <c r="F935" s="5">
        <v>165710</v>
      </c>
      <c r="G935" s="5">
        <v>23434000</v>
      </c>
      <c r="H935" s="5">
        <f t="shared" si="51"/>
        <v>0.92560423171664929</v>
      </c>
      <c r="I935" s="5">
        <v>0</v>
      </c>
      <c r="J935" s="5">
        <f t="shared" si="52"/>
        <v>1</v>
      </c>
      <c r="K935" s="5">
        <f t="shared" si="53"/>
        <v>22262300</v>
      </c>
    </row>
    <row r="936" spans="1:11" x14ac:dyDescent="0.25">
      <c r="A936" s="4">
        <v>42026</v>
      </c>
      <c r="B936" s="5" t="s">
        <v>935</v>
      </c>
      <c r="C936" s="5" t="s">
        <v>936</v>
      </c>
      <c r="D936" s="5">
        <v>24.1</v>
      </c>
      <c r="E936" s="5">
        <v>19331</v>
      </c>
      <c r="F936" s="5">
        <v>465220</v>
      </c>
      <c r="G936" s="5">
        <v>24622000</v>
      </c>
      <c r="H936" s="5">
        <f t="shared" si="51"/>
        <v>24.066007966478711</v>
      </c>
      <c r="I936" s="5">
        <v>0</v>
      </c>
      <c r="J936" s="5">
        <f t="shared" si="52"/>
        <v>1</v>
      </c>
      <c r="K936" s="5">
        <f t="shared" si="53"/>
        <v>593390200</v>
      </c>
    </row>
    <row r="937" spans="1:11" x14ac:dyDescent="0.25">
      <c r="A937" s="4">
        <v>42026</v>
      </c>
      <c r="B937" s="5" t="s">
        <v>937</v>
      </c>
      <c r="C937" s="5" t="s">
        <v>938</v>
      </c>
      <c r="D937" s="5">
        <v>64.08</v>
      </c>
      <c r="E937" s="5">
        <v>165</v>
      </c>
      <c r="F937" s="5">
        <v>10630</v>
      </c>
      <c r="G937" s="5">
        <v>3288000</v>
      </c>
      <c r="H937" s="5">
        <f t="shared" si="51"/>
        <v>64.424242424242422</v>
      </c>
      <c r="I937" s="5">
        <v>0</v>
      </c>
      <c r="J937" s="5">
        <f t="shared" si="52"/>
        <v>1</v>
      </c>
      <c r="K937" s="5">
        <f t="shared" si="53"/>
        <v>210695040</v>
      </c>
    </row>
    <row r="938" spans="1:11" x14ac:dyDescent="0.25">
      <c r="A938" s="4">
        <v>42026</v>
      </c>
      <c r="B938" s="5" t="s">
        <v>939</v>
      </c>
      <c r="C938" s="5" t="s">
        <v>940</v>
      </c>
      <c r="D938" s="5">
        <v>285</v>
      </c>
      <c r="E938" s="5">
        <v>86</v>
      </c>
      <c r="F938" s="5">
        <v>24500</v>
      </c>
      <c r="G938" s="5">
        <v>699000</v>
      </c>
      <c r="H938" s="5">
        <f t="shared" si="51"/>
        <v>284.88372093023258</v>
      </c>
      <c r="I938" s="5">
        <v>0</v>
      </c>
      <c r="J938" s="5">
        <f t="shared" si="52"/>
        <v>1</v>
      </c>
      <c r="K938" s="5">
        <f t="shared" si="53"/>
        <v>199215000</v>
      </c>
    </row>
    <row r="939" spans="1:11" x14ac:dyDescent="0.25">
      <c r="A939" s="4">
        <v>42026</v>
      </c>
      <c r="B939" s="5" t="s">
        <v>941</v>
      </c>
      <c r="C939" s="5" t="s">
        <v>942</v>
      </c>
      <c r="D939" s="5">
        <v>1.54</v>
      </c>
      <c r="E939" s="5">
        <v>8262</v>
      </c>
      <c r="F939" s="5">
        <v>12780</v>
      </c>
      <c r="G939" s="5">
        <v>6145000</v>
      </c>
      <c r="H939" s="5">
        <f t="shared" si="51"/>
        <v>1.5468409586056644</v>
      </c>
      <c r="I939" s="5">
        <v>0</v>
      </c>
      <c r="J939" s="5">
        <f t="shared" si="52"/>
        <v>1</v>
      </c>
      <c r="K939" s="5">
        <f t="shared" si="53"/>
        <v>9463300</v>
      </c>
    </row>
    <row r="940" spans="1:11" x14ac:dyDescent="0.25">
      <c r="A940" s="4">
        <v>42026</v>
      </c>
      <c r="B940" s="5" t="s">
        <v>943</v>
      </c>
      <c r="C940" s="5" t="s">
        <v>944</v>
      </c>
      <c r="D940" s="5">
        <v>6.45</v>
      </c>
      <c r="E940" s="5">
        <v>576</v>
      </c>
      <c r="F940" s="5">
        <v>3680</v>
      </c>
      <c r="G940" s="5">
        <v>8629000</v>
      </c>
      <c r="H940" s="5">
        <f t="shared" si="51"/>
        <v>6.3888888888888893</v>
      </c>
      <c r="I940" s="5">
        <v>0</v>
      </c>
      <c r="J940" s="5">
        <f t="shared" si="52"/>
        <v>1</v>
      </c>
      <c r="K940" s="5">
        <f t="shared" si="53"/>
        <v>55657050</v>
      </c>
    </row>
    <row r="941" spans="1:11" x14ac:dyDescent="0.25">
      <c r="A941" s="4">
        <v>42026</v>
      </c>
      <c r="B941" s="5" t="s">
        <v>945</v>
      </c>
      <c r="C941" s="5" t="s">
        <v>946</v>
      </c>
      <c r="D941" s="5">
        <v>386</v>
      </c>
      <c r="E941" s="5">
        <v>6</v>
      </c>
      <c r="F941" s="5">
        <v>2340</v>
      </c>
      <c r="G941" s="5">
        <v>0</v>
      </c>
      <c r="H941" s="5">
        <f t="shared" si="51"/>
        <v>390</v>
      </c>
      <c r="I941" s="5">
        <v>0</v>
      </c>
      <c r="J941" s="5">
        <f t="shared" si="52"/>
        <v>1</v>
      </c>
      <c r="K941" s="5">
        <f t="shared" si="53"/>
        <v>0</v>
      </c>
    </row>
    <row r="942" spans="1:11" x14ac:dyDescent="0.25">
      <c r="A942" s="4">
        <v>42027</v>
      </c>
      <c r="B942" s="5" t="s">
        <v>7</v>
      </c>
      <c r="C942" s="5" t="s">
        <v>8</v>
      </c>
      <c r="D942" s="5">
        <v>2.14</v>
      </c>
      <c r="E942" s="5">
        <v>15</v>
      </c>
      <c r="F942" s="5">
        <v>30</v>
      </c>
      <c r="G942" s="5">
        <v>6496000</v>
      </c>
      <c r="H942" s="5">
        <f t="shared" si="51"/>
        <v>2</v>
      </c>
      <c r="I942" s="5" cm="1">
        <f t="array" ref="I942">ABS(D942/MAX(_xlfn._xlws.FILTER($D$472:$D$941,$B$472:$B$941=B942))-1)</f>
        <v>5.3097345132743223E-2</v>
      </c>
      <c r="J942" s="5">
        <f t="shared" si="52"/>
        <v>1</v>
      </c>
      <c r="K942" s="5">
        <f t="shared" si="53"/>
        <v>13901440</v>
      </c>
    </row>
    <row r="943" spans="1:11" x14ac:dyDescent="0.25">
      <c r="A943" s="4">
        <v>42027</v>
      </c>
      <c r="B943" s="5" t="s">
        <v>9</v>
      </c>
      <c r="C943" s="5" t="s">
        <v>10</v>
      </c>
      <c r="D943" s="5">
        <v>0.79</v>
      </c>
      <c r="E943" s="5">
        <v>79</v>
      </c>
      <c r="F943" s="5">
        <v>60</v>
      </c>
      <c r="G943" s="5">
        <v>22309000</v>
      </c>
      <c r="H943" s="5">
        <f t="shared" si="51"/>
        <v>0.759493670886076</v>
      </c>
      <c r="I943" s="5" cm="1">
        <f t="array" ref="I943">ABS(D943/MAX(_xlfn._xlws.FILTER($D$472:$D$941,$B$472:$B$941=B943))-1)</f>
        <v>0</v>
      </c>
      <c r="J943" s="5">
        <f t="shared" si="52"/>
        <v>1</v>
      </c>
      <c r="K943" s="5">
        <f t="shared" si="53"/>
        <v>17624110</v>
      </c>
    </row>
    <row r="944" spans="1:11" x14ac:dyDescent="0.25">
      <c r="A944" s="4">
        <v>42027</v>
      </c>
      <c r="B944" s="5" t="s">
        <v>11</v>
      </c>
      <c r="C944" s="5" t="s">
        <v>12</v>
      </c>
      <c r="D944" s="5">
        <v>6.1</v>
      </c>
      <c r="E944" s="5">
        <v>469</v>
      </c>
      <c r="F944" s="5">
        <v>2830</v>
      </c>
      <c r="G944" s="5">
        <v>1852000</v>
      </c>
      <c r="H944" s="5">
        <f t="shared" si="51"/>
        <v>6.0341151385927505</v>
      </c>
      <c r="I944" s="5" cm="1">
        <f t="array" ref="I944">ABS(D944/MAX(_xlfn._xlws.FILTER($D$472:$D$941,$B$472:$B$941=B944))-1)</f>
        <v>4.2735042735042805E-2</v>
      </c>
      <c r="J944" s="5">
        <f t="shared" si="52"/>
        <v>1</v>
      </c>
      <c r="K944" s="5">
        <f t="shared" si="53"/>
        <v>11297200</v>
      </c>
    </row>
    <row r="945" spans="1:11" x14ac:dyDescent="0.25">
      <c r="A945" s="4">
        <v>42027</v>
      </c>
      <c r="B945" s="5" t="s">
        <v>13</v>
      </c>
      <c r="C945" s="5" t="s">
        <v>14</v>
      </c>
      <c r="D945" s="5">
        <v>3.4</v>
      </c>
      <c r="E945" s="5">
        <v>7616</v>
      </c>
      <c r="F945" s="5">
        <v>26050</v>
      </c>
      <c r="G945" s="5">
        <v>48206000</v>
      </c>
      <c r="H945" s="5">
        <f t="shared" si="51"/>
        <v>3.4204306722689077</v>
      </c>
      <c r="I945" s="5" cm="1">
        <f t="array" ref="I945">ABS(D945/MAX(_xlfn._xlws.FILTER($D$472:$D$941,$B$472:$B$941=B945))-1)</f>
        <v>8.7463556851312685E-3</v>
      </c>
      <c r="J945" s="5">
        <f t="shared" si="52"/>
        <v>1</v>
      </c>
      <c r="K945" s="5">
        <f t="shared" si="53"/>
        <v>163900400</v>
      </c>
    </row>
    <row r="946" spans="1:11" x14ac:dyDescent="0.25">
      <c r="A946" s="4">
        <v>42027</v>
      </c>
      <c r="B946" s="5" t="s">
        <v>15</v>
      </c>
      <c r="C946" s="5" t="s">
        <v>16</v>
      </c>
      <c r="D946" s="5">
        <v>0.3</v>
      </c>
      <c r="E946" s="5">
        <v>1500</v>
      </c>
      <c r="F946" s="5">
        <v>450</v>
      </c>
      <c r="G946" s="5">
        <v>0</v>
      </c>
      <c r="H946" s="5">
        <f t="shared" si="51"/>
        <v>0.3</v>
      </c>
      <c r="I946" s="5" cm="1">
        <f t="array" ref="I946">ABS(D946/MAX(_xlfn._xlws.FILTER($D$472:$D$941,$B$472:$B$941=B946))-1)</f>
        <v>0</v>
      </c>
      <c r="J946" s="5">
        <f t="shared" si="52"/>
        <v>1</v>
      </c>
      <c r="K946" s="5">
        <f t="shared" si="53"/>
        <v>0</v>
      </c>
    </row>
    <row r="947" spans="1:11" x14ac:dyDescent="0.25">
      <c r="A947" s="4">
        <v>42027</v>
      </c>
      <c r="B947" s="5" t="s">
        <v>17</v>
      </c>
      <c r="C947" s="5" t="s">
        <v>18</v>
      </c>
      <c r="D947" s="5">
        <v>35.479999999999997</v>
      </c>
      <c r="E947" s="5">
        <v>5781</v>
      </c>
      <c r="F947" s="5">
        <v>199340</v>
      </c>
      <c r="G947" s="5">
        <v>13122000</v>
      </c>
      <c r="H947" s="5">
        <f t="shared" si="51"/>
        <v>34.481923542639684</v>
      </c>
      <c r="I947" s="5" cm="1">
        <f t="array" ref="I947">ABS(D947/MAX(_xlfn._xlws.FILTER($D$472:$D$941,$B$472:$B$941=B947))-1)</f>
        <v>1.4004001143183675E-2</v>
      </c>
      <c r="J947" s="5">
        <f t="shared" si="52"/>
        <v>1</v>
      </c>
      <c r="K947" s="5">
        <f t="shared" si="53"/>
        <v>465568559.99999994</v>
      </c>
    </row>
    <row r="948" spans="1:11" x14ac:dyDescent="0.25">
      <c r="A948" s="4">
        <v>42027</v>
      </c>
      <c r="B948" s="5" t="s">
        <v>19</v>
      </c>
      <c r="C948" s="5" t="s">
        <v>20</v>
      </c>
      <c r="D948" s="5">
        <v>27.6</v>
      </c>
      <c r="E948" s="5">
        <v>70</v>
      </c>
      <c r="F948" s="5">
        <v>1930</v>
      </c>
      <c r="G948" s="5">
        <v>8143000</v>
      </c>
      <c r="H948" s="5">
        <f t="shared" si="51"/>
        <v>27.571428571428573</v>
      </c>
      <c r="I948" s="5" cm="1">
        <f t="array" ref="I948">ABS(D948/MAX(_xlfn._xlws.FILTER($D$472:$D$941,$B$472:$B$941=B948))-1)</f>
        <v>3.2715376226826187E-3</v>
      </c>
      <c r="J948" s="5">
        <f t="shared" si="52"/>
        <v>1</v>
      </c>
      <c r="K948" s="5">
        <f t="shared" si="53"/>
        <v>224746800</v>
      </c>
    </row>
    <row r="949" spans="1:11" x14ac:dyDescent="0.25">
      <c r="A949" s="4">
        <v>42027</v>
      </c>
      <c r="B949" s="5" t="s">
        <v>21</v>
      </c>
      <c r="C949" s="5" t="s">
        <v>22</v>
      </c>
      <c r="D949" s="5">
        <v>8.7899999999999991</v>
      </c>
      <c r="E949" s="5">
        <v>302553</v>
      </c>
      <c r="F949" s="5">
        <v>2500660</v>
      </c>
      <c r="G949" s="5">
        <v>17461000</v>
      </c>
      <c r="H949" s="5">
        <f t="shared" si="51"/>
        <v>8.2651965110245147</v>
      </c>
      <c r="I949" s="5" cm="1">
        <f t="array" ref="I949">ABS(D949/MAX(_xlfn._xlws.FILTER($D$472:$D$941,$B$472:$B$941=B949))-1)</f>
        <v>9.8749999999999893E-2</v>
      </c>
      <c r="J949" s="5">
        <f t="shared" si="52"/>
        <v>0</v>
      </c>
      <c r="K949" s="5">
        <f t="shared" si="53"/>
        <v>153482190</v>
      </c>
    </row>
    <row r="950" spans="1:11" x14ac:dyDescent="0.25">
      <c r="A950" s="4">
        <v>42027</v>
      </c>
      <c r="B950" s="5" t="s">
        <v>23</v>
      </c>
      <c r="C950" s="5" t="s">
        <v>24</v>
      </c>
      <c r="D950" s="5">
        <v>45.2</v>
      </c>
      <c r="E950" s="5">
        <v>23374</v>
      </c>
      <c r="F950" s="5">
        <v>1060560</v>
      </c>
      <c r="G950" s="5">
        <v>8852000</v>
      </c>
      <c r="H950" s="5">
        <f t="shared" si="51"/>
        <v>45.373491914092583</v>
      </c>
      <c r="I950" s="5" cm="1">
        <f t="array" ref="I950">ABS(D950/MAX(_xlfn._xlws.FILTER($D$472:$D$941,$B$472:$B$941=B950))-1)</f>
        <v>1.4176663031624792E-2</v>
      </c>
      <c r="J950" s="5">
        <f t="shared" si="52"/>
        <v>1</v>
      </c>
      <c r="K950" s="5">
        <f t="shared" si="53"/>
        <v>400110400</v>
      </c>
    </row>
    <row r="951" spans="1:11" x14ac:dyDescent="0.25">
      <c r="A951" s="4">
        <v>42027</v>
      </c>
      <c r="B951" s="5" t="s">
        <v>25</v>
      </c>
      <c r="C951" s="5" t="s">
        <v>26</v>
      </c>
      <c r="D951" s="5">
        <v>0.01</v>
      </c>
      <c r="E951" s="5">
        <v>0</v>
      </c>
      <c r="F951" s="5">
        <v>0</v>
      </c>
      <c r="G951" s="5">
        <v>0</v>
      </c>
      <c r="H951" s="5">
        <f t="shared" si="51"/>
        <v>0.01</v>
      </c>
      <c r="I951" s="5" cm="1">
        <f t="array" ref="I951">ABS(D951/MAX(_xlfn._xlws.FILTER($D$472:$D$941,$B$472:$B$941=B951))-1)</f>
        <v>0</v>
      </c>
      <c r="J951" s="5">
        <f t="shared" si="52"/>
        <v>1</v>
      </c>
      <c r="K951" s="5">
        <f t="shared" si="53"/>
        <v>0</v>
      </c>
    </row>
    <row r="952" spans="1:11" x14ac:dyDescent="0.25">
      <c r="A952" s="4">
        <v>42027</v>
      </c>
      <c r="B952" s="5" t="s">
        <v>27</v>
      </c>
      <c r="C952" s="5" t="s">
        <v>28</v>
      </c>
      <c r="D952" s="5">
        <v>8.35</v>
      </c>
      <c r="E952" s="5">
        <v>40541</v>
      </c>
      <c r="F952" s="5">
        <v>334400</v>
      </c>
      <c r="G952" s="5">
        <v>43035000</v>
      </c>
      <c r="H952" s="5">
        <f t="shared" si="51"/>
        <v>8.2484398510150214</v>
      </c>
      <c r="I952" s="5" cm="1">
        <f t="array" ref="I952">ABS(D952/MAX(_xlfn._xlws.FILTER($D$472:$D$941,$B$472:$B$941=B952))-1)</f>
        <v>3.0864197530864113E-2</v>
      </c>
      <c r="J952" s="5">
        <f t="shared" si="52"/>
        <v>1</v>
      </c>
      <c r="K952" s="5">
        <f t="shared" si="53"/>
        <v>359342250</v>
      </c>
    </row>
    <row r="953" spans="1:11" x14ac:dyDescent="0.25">
      <c r="A953" s="4">
        <v>42027</v>
      </c>
      <c r="B953" s="5" t="s">
        <v>29</v>
      </c>
      <c r="C953" s="5" t="s">
        <v>30</v>
      </c>
      <c r="D953" s="5">
        <v>1.43</v>
      </c>
      <c r="E953" s="5">
        <v>36350</v>
      </c>
      <c r="F953" s="5">
        <v>51250</v>
      </c>
      <c r="G953" s="5">
        <v>0</v>
      </c>
      <c r="H953" s="5">
        <f t="shared" si="51"/>
        <v>1.4099037138927097</v>
      </c>
      <c r="I953" s="5" cm="1">
        <f t="array" ref="I953">ABS(D953/MAX(_xlfn._xlws.FILTER($D$472:$D$941,$B$472:$B$941=B953))-1)</f>
        <v>1.4184397163120588E-2</v>
      </c>
      <c r="J953" s="5">
        <f t="shared" si="52"/>
        <v>0</v>
      </c>
      <c r="K953" s="5">
        <f t="shared" si="53"/>
        <v>0</v>
      </c>
    </row>
    <row r="954" spans="1:11" x14ac:dyDescent="0.25">
      <c r="A954" s="4">
        <v>42027</v>
      </c>
      <c r="B954" s="5" t="s">
        <v>31</v>
      </c>
      <c r="C954" s="5" t="s">
        <v>32</v>
      </c>
      <c r="D954" s="5">
        <v>1</v>
      </c>
      <c r="E954" s="5">
        <v>0</v>
      </c>
      <c r="F954" s="5">
        <v>0</v>
      </c>
      <c r="G954" s="5">
        <v>0</v>
      </c>
      <c r="H954" s="5">
        <f t="shared" si="51"/>
        <v>1</v>
      </c>
      <c r="I954" s="5" cm="1">
        <f t="array" ref="I954">ABS(D954/MAX(_xlfn._xlws.FILTER($D$472:$D$941,$B$472:$B$941=B954))-1)</f>
        <v>0</v>
      </c>
      <c r="J954" s="5">
        <f t="shared" si="52"/>
        <v>0</v>
      </c>
      <c r="K954" s="5">
        <f t="shared" si="53"/>
        <v>0</v>
      </c>
    </row>
    <row r="955" spans="1:11" x14ac:dyDescent="0.25">
      <c r="A955" s="4">
        <v>42027</v>
      </c>
      <c r="B955" s="5" t="s">
        <v>33</v>
      </c>
      <c r="C955" s="5" t="s">
        <v>34</v>
      </c>
      <c r="D955" s="5">
        <v>5.05</v>
      </c>
      <c r="E955" s="5">
        <v>1205700</v>
      </c>
      <c r="F955" s="5">
        <v>6090840</v>
      </c>
      <c r="G955" s="5">
        <v>29399000</v>
      </c>
      <c r="H955" s="5">
        <f t="shared" si="51"/>
        <v>5.0517044040806169</v>
      </c>
      <c r="I955" s="5" cm="1">
        <f t="array" ref="I955">ABS(D955/MAX(_xlfn._xlws.FILTER($D$472:$D$941,$B$472:$B$941=B955))-1)</f>
        <v>5.9055118110237226E-3</v>
      </c>
      <c r="J955" s="5">
        <f t="shared" si="52"/>
        <v>1</v>
      </c>
      <c r="K955" s="5">
        <f t="shared" si="53"/>
        <v>148464950</v>
      </c>
    </row>
    <row r="956" spans="1:11" x14ac:dyDescent="0.25">
      <c r="A956" s="4">
        <v>42027</v>
      </c>
      <c r="B956" s="5" t="s">
        <v>35</v>
      </c>
      <c r="C956" s="5" t="s">
        <v>36</v>
      </c>
      <c r="D956" s="5">
        <v>84.77</v>
      </c>
      <c r="E956" s="5">
        <v>559043</v>
      </c>
      <c r="F956" s="5">
        <v>47275020</v>
      </c>
      <c r="G956" s="5">
        <v>43097000</v>
      </c>
      <c r="H956" s="5">
        <f t="shared" si="51"/>
        <v>84.564192736515793</v>
      </c>
      <c r="I956" s="5" cm="1">
        <f t="array" ref="I956">ABS(D956/MAX(_xlfn._xlws.FILTER($D$472:$D$941,$B$472:$B$941=B956))-1)</f>
        <v>9.1666666666665453E-3</v>
      </c>
      <c r="J956" s="5">
        <f t="shared" si="52"/>
        <v>1</v>
      </c>
      <c r="K956" s="5">
        <f t="shared" si="53"/>
        <v>3653332690</v>
      </c>
    </row>
    <row r="957" spans="1:11" x14ac:dyDescent="0.25">
      <c r="A957" s="4">
        <v>42027</v>
      </c>
      <c r="B957" s="5" t="s">
        <v>37</v>
      </c>
      <c r="C957" s="5" t="s">
        <v>38</v>
      </c>
      <c r="D957" s="5">
        <v>14.65</v>
      </c>
      <c r="E957" s="5">
        <v>1108</v>
      </c>
      <c r="F957" s="5">
        <v>16070</v>
      </c>
      <c r="G957" s="5">
        <v>3975000</v>
      </c>
      <c r="H957" s="5">
        <f t="shared" si="51"/>
        <v>14.503610108303249</v>
      </c>
      <c r="I957" s="5" cm="1">
        <f t="array" ref="I957">ABS(D957/MAX(_xlfn._xlws.FILTER($D$472:$D$941,$B$472:$B$941=B957))-1)</f>
        <v>3.5335689045936425E-2</v>
      </c>
      <c r="J957" s="5">
        <f t="shared" si="52"/>
        <v>1</v>
      </c>
      <c r="K957" s="5">
        <f t="shared" si="53"/>
        <v>58233750</v>
      </c>
    </row>
    <row r="958" spans="1:11" x14ac:dyDescent="0.25">
      <c r="A958" s="4">
        <v>42027</v>
      </c>
      <c r="B958" s="5" t="s">
        <v>39</v>
      </c>
      <c r="C958" s="5" t="s">
        <v>40</v>
      </c>
      <c r="D958" s="5">
        <v>2.09</v>
      </c>
      <c r="E958" s="5">
        <v>770</v>
      </c>
      <c r="F958" s="5">
        <v>1600</v>
      </c>
      <c r="G958" s="5">
        <v>7353000</v>
      </c>
      <c r="H958" s="5">
        <f t="shared" si="51"/>
        <v>2.0779220779220777</v>
      </c>
      <c r="I958" s="5" cm="1">
        <f t="array" ref="I958">ABS(D958/MAX(_xlfn._xlws.FILTER($D$472:$D$941,$B$472:$B$941=B958))-1)</f>
        <v>4.8076923076922906E-3</v>
      </c>
      <c r="J958" s="5">
        <f t="shared" si="52"/>
        <v>1</v>
      </c>
      <c r="K958" s="5">
        <f t="shared" si="53"/>
        <v>15367769.999999998</v>
      </c>
    </row>
    <row r="959" spans="1:11" x14ac:dyDescent="0.25">
      <c r="A959" s="4">
        <v>42027</v>
      </c>
      <c r="B959" s="5" t="s">
        <v>41</v>
      </c>
      <c r="C959" s="5" t="s">
        <v>42</v>
      </c>
      <c r="D959" s="5">
        <v>0.64</v>
      </c>
      <c r="E959" s="5">
        <v>0</v>
      </c>
      <c r="F959" s="5">
        <v>0</v>
      </c>
      <c r="G959" s="5">
        <v>0</v>
      </c>
      <c r="H959" s="5">
        <f t="shared" si="51"/>
        <v>0.64</v>
      </c>
      <c r="I959" s="5" cm="1">
        <f t="array" ref="I959">ABS(D959/MAX(_xlfn._xlws.FILTER($D$472:$D$941,$B$472:$B$941=B959))-1)</f>
        <v>0</v>
      </c>
      <c r="J959" s="5">
        <f t="shared" si="52"/>
        <v>1</v>
      </c>
      <c r="K959" s="5">
        <f t="shared" si="53"/>
        <v>0</v>
      </c>
    </row>
    <row r="960" spans="1:11" x14ac:dyDescent="0.25">
      <c r="A960" s="4">
        <v>42027</v>
      </c>
      <c r="B960" s="5" t="s">
        <v>43</v>
      </c>
      <c r="C960" s="5" t="s">
        <v>44</v>
      </c>
      <c r="D960" s="5">
        <v>9.1</v>
      </c>
      <c r="E960" s="5">
        <v>8284</v>
      </c>
      <c r="F960" s="5">
        <v>75340</v>
      </c>
      <c r="G960" s="5">
        <v>24397000</v>
      </c>
      <c r="H960" s="5">
        <f t="shared" si="51"/>
        <v>9.0946402704007721</v>
      </c>
      <c r="I960" s="5" cm="1">
        <f t="array" ref="I960">ABS(D960/MAX(_xlfn._xlws.FILTER($D$472:$D$941,$B$472:$B$941=B960))-1)</f>
        <v>0</v>
      </c>
      <c r="J960" s="5">
        <f t="shared" si="52"/>
        <v>1</v>
      </c>
      <c r="K960" s="5">
        <f t="shared" si="53"/>
        <v>222012700</v>
      </c>
    </row>
    <row r="961" spans="1:11" x14ac:dyDescent="0.25">
      <c r="A961" s="4">
        <v>42027</v>
      </c>
      <c r="B961" s="5" t="s">
        <v>45</v>
      </c>
      <c r="C961" s="5" t="s">
        <v>46</v>
      </c>
      <c r="D961" s="5">
        <v>46.19</v>
      </c>
      <c r="E961" s="5">
        <v>2635</v>
      </c>
      <c r="F961" s="5">
        <v>121140</v>
      </c>
      <c r="G961" s="5">
        <v>9046000</v>
      </c>
      <c r="H961" s="5">
        <f t="shared" si="51"/>
        <v>45.973434535104367</v>
      </c>
      <c r="I961" s="5" cm="1">
        <f t="array" ref="I961">ABS(D961/MAX(_xlfn._xlws.FILTER($D$472:$D$941,$B$472:$B$941=B961))-1)</f>
        <v>1.0722100656455069E-2</v>
      </c>
      <c r="J961" s="5">
        <f t="shared" si="52"/>
        <v>1</v>
      </c>
      <c r="K961" s="5">
        <f t="shared" si="53"/>
        <v>417834740</v>
      </c>
    </row>
    <row r="962" spans="1:11" x14ac:dyDescent="0.25">
      <c r="A962" s="4">
        <v>42027</v>
      </c>
      <c r="B962" s="5" t="s">
        <v>47</v>
      </c>
      <c r="C962" s="5" t="s">
        <v>48</v>
      </c>
      <c r="D962" s="5">
        <v>8.02</v>
      </c>
      <c r="E962" s="5">
        <v>1591</v>
      </c>
      <c r="F962" s="5">
        <v>12810</v>
      </c>
      <c r="G962" s="5">
        <v>9800000</v>
      </c>
      <c r="H962" s="5">
        <f t="shared" si="51"/>
        <v>8.0515399120050279</v>
      </c>
      <c r="I962" s="5" cm="1">
        <f t="array" ref="I962">ABS(D962/MAX(_xlfn._xlws.FILTER($D$472:$D$941,$B$472:$B$941=B962))-1)</f>
        <v>0</v>
      </c>
      <c r="J962" s="5">
        <f t="shared" si="52"/>
        <v>1</v>
      </c>
      <c r="K962" s="5">
        <f t="shared" si="53"/>
        <v>78596000</v>
      </c>
    </row>
    <row r="963" spans="1:11" x14ac:dyDescent="0.25">
      <c r="A963" s="4">
        <v>42027</v>
      </c>
      <c r="B963" s="5" t="s">
        <v>49</v>
      </c>
      <c r="C963" s="5" t="s">
        <v>50</v>
      </c>
      <c r="D963" s="5">
        <v>105</v>
      </c>
      <c r="E963" s="5">
        <v>35257</v>
      </c>
      <c r="F963" s="5">
        <v>3532300</v>
      </c>
      <c r="G963" s="5">
        <v>4659000</v>
      </c>
      <c r="H963" s="5">
        <f t="shared" ref="H963:H1026" si="54">IF(E963=0,D963,F963/E963)</f>
        <v>100.18719686870692</v>
      </c>
      <c r="I963" s="5" cm="1">
        <f t="array" ref="I963">ABS(D963/MAX(_xlfn._xlws.FILTER($D$472:$D$941,$B$472:$B$941=B963))-1)</f>
        <v>5.5276381909547645E-2</v>
      </c>
      <c r="J963" s="5">
        <f t="shared" ref="J963:J1026" si="55">IF(LEFT(C963,2)="PL",1,0)</f>
        <v>1</v>
      </c>
      <c r="K963" s="5">
        <f t="shared" ref="K963:K1026" si="56">G963*D963</f>
        <v>489195000</v>
      </c>
    </row>
    <row r="964" spans="1:11" x14ac:dyDescent="0.25">
      <c r="A964" s="4">
        <v>42027</v>
      </c>
      <c r="B964" s="5" t="s">
        <v>51</v>
      </c>
      <c r="C964" s="5" t="s">
        <v>52</v>
      </c>
      <c r="D964" s="5">
        <v>0.26</v>
      </c>
      <c r="E964" s="5">
        <v>0</v>
      </c>
      <c r="F964" s="5">
        <v>0</v>
      </c>
      <c r="G964" s="5">
        <v>0</v>
      </c>
      <c r="H964" s="5">
        <f t="shared" si="54"/>
        <v>0.26</v>
      </c>
      <c r="I964" s="5" cm="1">
        <f t="array" ref="I964">ABS(D964/MAX(_xlfn._xlws.FILTER($D$472:$D$941,$B$472:$B$941=B964))-1)</f>
        <v>0</v>
      </c>
      <c r="J964" s="5">
        <f t="shared" si="55"/>
        <v>1</v>
      </c>
      <c r="K964" s="5">
        <f t="shared" si="56"/>
        <v>0</v>
      </c>
    </row>
    <row r="965" spans="1:11" x14ac:dyDescent="0.25">
      <c r="A965" s="4">
        <v>42027</v>
      </c>
      <c r="B965" s="5" t="s">
        <v>53</v>
      </c>
      <c r="C965" s="5" t="s">
        <v>54</v>
      </c>
      <c r="D965" s="5">
        <v>108</v>
      </c>
      <c r="E965" s="5">
        <v>1478</v>
      </c>
      <c r="F965" s="5">
        <v>159510</v>
      </c>
      <c r="G965" s="5">
        <v>14487000</v>
      </c>
      <c r="H965" s="5">
        <f t="shared" si="54"/>
        <v>107.92286874154263</v>
      </c>
      <c r="I965" s="5" cm="1">
        <f t="array" ref="I965">ABS(D965/MAX(_xlfn._xlws.FILTER($D$472:$D$941,$B$472:$B$941=B965))-1)</f>
        <v>0</v>
      </c>
      <c r="J965" s="5">
        <f t="shared" si="55"/>
        <v>0</v>
      </c>
      <c r="K965" s="5">
        <f t="shared" si="56"/>
        <v>1564596000</v>
      </c>
    </row>
    <row r="966" spans="1:11" x14ac:dyDescent="0.25">
      <c r="A966" s="4">
        <v>42027</v>
      </c>
      <c r="B966" s="5" t="s">
        <v>55</v>
      </c>
      <c r="C966" s="5" t="s">
        <v>56</v>
      </c>
      <c r="D966" s="5">
        <v>35.21</v>
      </c>
      <c r="E966" s="5">
        <v>1838</v>
      </c>
      <c r="F966" s="5">
        <v>64690</v>
      </c>
      <c r="G966" s="5">
        <v>25382000</v>
      </c>
      <c r="H966" s="5">
        <f t="shared" si="54"/>
        <v>35.195865070729056</v>
      </c>
      <c r="I966" s="5" cm="1">
        <f t="array" ref="I966">ABS(D966/MAX(_xlfn._xlws.FILTER($D$472:$D$941,$B$472:$B$941=B966))-1)</f>
        <v>1.1373329542223587E-3</v>
      </c>
      <c r="J966" s="5">
        <f t="shared" si="55"/>
        <v>1</v>
      </c>
      <c r="K966" s="5">
        <f t="shared" si="56"/>
        <v>893700220</v>
      </c>
    </row>
    <row r="967" spans="1:11" x14ac:dyDescent="0.25">
      <c r="A967" s="4">
        <v>42027</v>
      </c>
      <c r="B967" s="5" t="s">
        <v>57</v>
      </c>
      <c r="C967" s="5" t="s">
        <v>58</v>
      </c>
      <c r="D967" s="5">
        <v>12.29</v>
      </c>
      <c r="E967" s="5">
        <v>66</v>
      </c>
      <c r="F967" s="5">
        <v>810</v>
      </c>
      <c r="G967" s="5">
        <v>5540000</v>
      </c>
      <c r="H967" s="5">
        <f t="shared" si="54"/>
        <v>12.272727272727273</v>
      </c>
      <c r="I967" s="5" cm="1">
        <f t="array" ref="I967">ABS(D967/MAX(_xlfn._xlws.FILTER($D$472:$D$941,$B$472:$B$941=B967))-1)</f>
        <v>8.1300813008144956E-4</v>
      </c>
      <c r="J967" s="5">
        <f t="shared" si="55"/>
        <v>1</v>
      </c>
      <c r="K967" s="5">
        <f t="shared" si="56"/>
        <v>68086600</v>
      </c>
    </row>
    <row r="968" spans="1:11" x14ac:dyDescent="0.25">
      <c r="A968" s="4">
        <v>42027</v>
      </c>
      <c r="B968" s="5" t="s">
        <v>59</v>
      </c>
      <c r="C968" s="5" t="s">
        <v>60</v>
      </c>
      <c r="D968" s="5">
        <v>4.87</v>
      </c>
      <c r="E968" s="5">
        <v>85584</v>
      </c>
      <c r="F968" s="5">
        <v>413590</v>
      </c>
      <c r="G968" s="5">
        <v>22063000</v>
      </c>
      <c r="H968" s="5">
        <f t="shared" si="54"/>
        <v>4.8325621611516167</v>
      </c>
      <c r="I968" s="5" cm="1">
        <f t="array" ref="I968">ABS(D968/MAX(_xlfn._xlws.FILTER($D$472:$D$941,$B$472:$B$941=B968))-1)</f>
        <v>1.4583333333333393E-2</v>
      </c>
      <c r="J968" s="5">
        <f t="shared" si="55"/>
        <v>1</v>
      </c>
      <c r="K968" s="5">
        <f t="shared" si="56"/>
        <v>107446810</v>
      </c>
    </row>
    <row r="969" spans="1:11" x14ac:dyDescent="0.25">
      <c r="A969" s="4">
        <v>42027</v>
      </c>
      <c r="B969" s="5" t="s">
        <v>61</v>
      </c>
      <c r="C969" s="5" t="s">
        <v>62</v>
      </c>
      <c r="D969" s="5">
        <v>1.47</v>
      </c>
      <c r="E969" s="5">
        <v>0</v>
      </c>
      <c r="F969" s="5">
        <v>0</v>
      </c>
      <c r="G969" s="5">
        <v>2520000</v>
      </c>
      <c r="H969" s="5">
        <f t="shared" si="54"/>
        <v>1.47</v>
      </c>
      <c r="I969" s="5" cm="1">
        <f t="array" ref="I969">ABS(D969/MAX(_xlfn._xlws.FILTER($D$472:$D$941,$B$472:$B$941=B969))-1)</f>
        <v>0</v>
      </c>
      <c r="J969" s="5">
        <f t="shared" si="55"/>
        <v>1</v>
      </c>
      <c r="K969" s="5">
        <f t="shared" si="56"/>
        <v>3704400</v>
      </c>
    </row>
    <row r="970" spans="1:11" x14ac:dyDescent="0.25">
      <c r="A970" s="4">
        <v>42027</v>
      </c>
      <c r="B970" s="5" t="s">
        <v>63</v>
      </c>
      <c r="C970" s="5" t="s">
        <v>64</v>
      </c>
      <c r="D970" s="5">
        <v>14.9</v>
      </c>
      <c r="E970" s="5">
        <v>97730</v>
      </c>
      <c r="F970" s="5">
        <v>1456170</v>
      </c>
      <c r="G970" s="5">
        <v>3286000</v>
      </c>
      <c r="H970" s="5">
        <f t="shared" si="54"/>
        <v>14.899928374091886</v>
      </c>
      <c r="I970" s="5" cm="1">
        <f t="array" ref="I970">ABS(D970/MAX(_xlfn._xlws.FILTER($D$472:$D$941,$B$472:$B$941=B970))-1)</f>
        <v>6.7159167226327199E-4</v>
      </c>
      <c r="J970" s="5">
        <f t="shared" si="55"/>
        <v>1</v>
      </c>
      <c r="K970" s="5">
        <f t="shared" si="56"/>
        <v>48961400</v>
      </c>
    </row>
    <row r="971" spans="1:11" x14ac:dyDescent="0.25">
      <c r="A971" s="4">
        <v>42027</v>
      </c>
      <c r="B971" s="5" t="s">
        <v>65</v>
      </c>
      <c r="C971" s="5" t="s">
        <v>66</v>
      </c>
      <c r="D971" s="5">
        <v>1.98</v>
      </c>
      <c r="E971" s="5">
        <v>480355</v>
      </c>
      <c r="F971" s="5">
        <v>939510</v>
      </c>
      <c r="G971" s="5">
        <v>32823000</v>
      </c>
      <c r="H971" s="5">
        <f t="shared" si="54"/>
        <v>1.9558659741233047</v>
      </c>
      <c r="I971" s="5" cm="1">
        <f t="array" ref="I971">ABS(D971/MAX(_xlfn._xlws.FILTER($D$472:$D$941,$B$472:$B$941=B971))-1)</f>
        <v>1.538461538461533E-2</v>
      </c>
      <c r="J971" s="5">
        <f t="shared" si="55"/>
        <v>0</v>
      </c>
      <c r="K971" s="5">
        <f t="shared" si="56"/>
        <v>64989540</v>
      </c>
    </row>
    <row r="972" spans="1:11" x14ac:dyDescent="0.25">
      <c r="A972" s="4">
        <v>42027</v>
      </c>
      <c r="B972" s="5" t="s">
        <v>67</v>
      </c>
      <c r="C972" s="5" t="s">
        <v>68</v>
      </c>
      <c r="D972" s="5">
        <v>13.4</v>
      </c>
      <c r="E972" s="5">
        <v>15132</v>
      </c>
      <c r="F972" s="5">
        <v>201250</v>
      </c>
      <c r="G972" s="5">
        <v>17889000</v>
      </c>
      <c r="H972" s="5">
        <f t="shared" si="54"/>
        <v>13.299629923341264</v>
      </c>
      <c r="I972" s="5" cm="1">
        <f t="array" ref="I972">ABS(D972/MAX(_xlfn._xlws.FILTER($D$472:$D$941,$B$472:$B$941=B972))-1)</f>
        <v>1.5151515151515138E-2</v>
      </c>
      <c r="J972" s="5">
        <f t="shared" si="55"/>
        <v>1</v>
      </c>
      <c r="K972" s="5">
        <f t="shared" si="56"/>
        <v>239712600</v>
      </c>
    </row>
    <row r="973" spans="1:11" x14ac:dyDescent="0.25">
      <c r="A973" s="4">
        <v>42027</v>
      </c>
      <c r="B973" s="5" t="s">
        <v>69</v>
      </c>
      <c r="C973" s="5" t="s">
        <v>70</v>
      </c>
      <c r="D973" s="5">
        <v>53.8</v>
      </c>
      <c r="E973" s="5">
        <v>92256</v>
      </c>
      <c r="F973" s="5">
        <v>4996710</v>
      </c>
      <c r="G973" s="5">
        <v>74917000</v>
      </c>
      <c r="H973" s="5">
        <f t="shared" si="54"/>
        <v>54.161355359001043</v>
      </c>
      <c r="I973" s="5" cm="1">
        <f t="array" ref="I973">ABS(D973/MAX(_xlfn._xlws.FILTER($D$472:$D$941,$B$472:$B$941=B973))-1)</f>
        <v>3.7037037037037646E-3</v>
      </c>
      <c r="J973" s="5">
        <f t="shared" si="55"/>
        <v>1</v>
      </c>
      <c r="K973" s="5">
        <f t="shared" si="56"/>
        <v>4030534600</v>
      </c>
    </row>
    <row r="974" spans="1:11" x14ac:dyDescent="0.25">
      <c r="A974" s="4">
        <v>42027</v>
      </c>
      <c r="B974" s="5" t="s">
        <v>71</v>
      </c>
      <c r="C974" s="5" t="s">
        <v>72</v>
      </c>
      <c r="D974" s="5">
        <v>8.3000000000000007</v>
      </c>
      <c r="E974" s="5">
        <v>2302</v>
      </c>
      <c r="F974" s="5">
        <v>19100</v>
      </c>
      <c r="G974" s="5">
        <v>16750000</v>
      </c>
      <c r="H974" s="5">
        <f t="shared" si="54"/>
        <v>8.2971329278887929</v>
      </c>
      <c r="I974" s="5" cm="1">
        <f t="array" ref="I974">ABS(D974/MAX(_xlfn._xlws.FILTER($D$472:$D$941,$B$472:$B$941=B974))-1)</f>
        <v>0</v>
      </c>
      <c r="J974" s="5">
        <f t="shared" si="55"/>
        <v>1</v>
      </c>
      <c r="K974" s="5">
        <f t="shared" si="56"/>
        <v>139025000</v>
      </c>
    </row>
    <row r="975" spans="1:11" x14ac:dyDescent="0.25">
      <c r="A975" s="4">
        <v>42027</v>
      </c>
      <c r="B975" s="5" t="s">
        <v>73</v>
      </c>
      <c r="C975" s="5" t="s">
        <v>74</v>
      </c>
      <c r="D975" s="5">
        <v>16.02</v>
      </c>
      <c r="E975" s="5">
        <v>10</v>
      </c>
      <c r="F975" s="5">
        <v>160</v>
      </c>
      <c r="G975" s="5">
        <v>0</v>
      </c>
      <c r="H975" s="5">
        <f t="shared" si="54"/>
        <v>16</v>
      </c>
      <c r="I975" s="5" cm="1">
        <f t="array" ref="I975">ABS(D975/MAX(_xlfn._xlws.FILTER($D$472:$D$941,$B$472:$B$941=B975))-1)</f>
        <v>0</v>
      </c>
      <c r="J975" s="5">
        <f t="shared" si="55"/>
        <v>0</v>
      </c>
      <c r="K975" s="5">
        <f t="shared" si="56"/>
        <v>0</v>
      </c>
    </row>
    <row r="976" spans="1:11" x14ac:dyDescent="0.25">
      <c r="A976" s="4">
        <v>42027</v>
      </c>
      <c r="B976" s="5" t="s">
        <v>75</v>
      </c>
      <c r="C976" s="5" t="s">
        <v>76</v>
      </c>
      <c r="D976" s="5">
        <v>26.67</v>
      </c>
      <c r="E976" s="5">
        <v>3989</v>
      </c>
      <c r="F976" s="5">
        <v>106360</v>
      </c>
      <c r="G976" s="5">
        <v>9253000</v>
      </c>
      <c r="H976" s="5">
        <f t="shared" si="54"/>
        <v>26.66332414138882</v>
      </c>
      <c r="I976" s="5" cm="1">
        <f t="array" ref="I976">ABS(D976/MAX(_xlfn._xlws.FILTER($D$472:$D$941,$B$472:$B$941=B976))-1)</f>
        <v>6.4150943396226179E-3</v>
      </c>
      <c r="J976" s="5">
        <f t="shared" si="55"/>
        <v>0</v>
      </c>
      <c r="K976" s="5">
        <f t="shared" si="56"/>
        <v>246777510.00000003</v>
      </c>
    </row>
    <row r="977" spans="1:11" x14ac:dyDescent="0.25">
      <c r="A977" s="4">
        <v>42027</v>
      </c>
      <c r="B977" s="5" t="s">
        <v>77</v>
      </c>
      <c r="C977" s="5" t="s">
        <v>78</v>
      </c>
      <c r="D977" s="5">
        <v>2.44</v>
      </c>
      <c r="E977" s="5">
        <v>1954</v>
      </c>
      <c r="F977" s="5">
        <v>4820</v>
      </c>
      <c r="G977" s="5">
        <v>24386000</v>
      </c>
      <c r="H977" s="5">
        <f t="shared" si="54"/>
        <v>2.4667349027635619</v>
      </c>
      <c r="I977" s="5" cm="1">
        <f t="array" ref="I977">ABS(D977/MAX(_xlfn._xlws.FILTER($D$472:$D$941,$B$472:$B$941=B977))-1)</f>
        <v>2.4000000000000021E-2</v>
      </c>
      <c r="J977" s="5">
        <f t="shared" si="55"/>
        <v>1</v>
      </c>
      <c r="K977" s="5">
        <f t="shared" si="56"/>
        <v>59501840</v>
      </c>
    </row>
    <row r="978" spans="1:11" x14ac:dyDescent="0.25">
      <c r="A978" s="4">
        <v>42027</v>
      </c>
      <c r="B978" s="5" t="s">
        <v>79</v>
      </c>
      <c r="C978" s="5" t="s">
        <v>80</v>
      </c>
      <c r="D978" s="5">
        <v>6.78</v>
      </c>
      <c r="E978" s="5">
        <v>25236</v>
      </c>
      <c r="F978" s="5">
        <v>171660</v>
      </c>
      <c r="G978" s="5">
        <v>2464000</v>
      </c>
      <c r="H978" s="5">
        <f t="shared" si="54"/>
        <v>6.8021873514027575</v>
      </c>
      <c r="I978" s="5" cm="1">
        <f t="array" ref="I978">ABS(D978/MAX(_xlfn._xlws.FILTER($D$472:$D$941,$B$472:$B$941=B978))-1)</f>
        <v>1.3100436681222738E-2</v>
      </c>
      <c r="J978" s="5">
        <f t="shared" si="55"/>
        <v>1</v>
      </c>
      <c r="K978" s="5">
        <f t="shared" si="56"/>
        <v>16705920</v>
      </c>
    </row>
    <row r="979" spans="1:11" x14ac:dyDescent="0.25">
      <c r="A979" s="4">
        <v>42027</v>
      </c>
      <c r="B979" s="5" t="s">
        <v>81</v>
      </c>
      <c r="C979" s="5" t="s">
        <v>82</v>
      </c>
      <c r="D979" s="5">
        <v>1</v>
      </c>
      <c r="E979" s="5">
        <v>68895</v>
      </c>
      <c r="F979" s="5">
        <v>68810</v>
      </c>
      <c r="G979" s="5">
        <v>11698000</v>
      </c>
      <c r="H979" s="5">
        <f t="shared" si="54"/>
        <v>0.9987662384788446</v>
      </c>
      <c r="I979" s="5" cm="1">
        <f t="array" ref="I979">ABS(D979/MAX(_xlfn._xlws.FILTER($D$472:$D$941,$B$472:$B$941=B979))-1)</f>
        <v>1.0101010101010166E-2</v>
      </c>
      <c r="J979" s="5">
        <f t="shared" si="55"/>
        <v>1</v>
      </c>
      <c r="K979" s="5">
        <f t="shared" si="56"/>
        <v>11698000</v>
      </c>
    </row>
    <row r="980" spans="1:11" x14ac:dyDescent="0.25">
      <c r="A980" s="4">
        <v>42027</v>
      </c>
      <c r="B980" s="5" t="s">
        <v>83</v>
      </c>
      <c r="C980" s="5" t="s">
        <v>84</v>
      </c>
      <c r="D980" s="5">
        <v>1.05</v>
      </c>
      <c r="E980" s="5">
        <v>4600</v>
      </c>
      <c r="F980" s="5">
        <v>4830</v>
      </c>
      <c r="G980" s="5">
        <v>0</v>
      </c>
      <c r="H980" s="5">
        <f t="shared" si="54"/>
        <v>1.05</v>
      </c>
      <c r="I980" s="5" cm="1">
        <f t="array" ref="I980">ABS(D980/MAX(_xlfn._xlws.FILTER($D$472:$D$941,$B$472:$B$941=B980))-1)</f>
        <v>0</v>
      </c>
      <c r="J980" s="5">
        <f t="shared" si="55"/>
        <v>0</v>
      </c>
      <c r="K980" s="5">
        <f t="shared" si="56"/>
        <v>0</v>
      </c>
    </row>
    <row r="981" spans="1:11" x14ac:dyDescent="0.25">
      <c r="A981" s="4">
        <v>42027</v>
      </c>
      <c r="B981" s="5" t="s">
        <v>85</v>
      </c>
      <c r="C981" s="5" t="s">
        <v>86</v>
      </c>
      <c r="D981" s="5">
        <v>11.4</v>
      </c>
      <c r="E981" s="5">
        <v>4285</v>
      </c>
      <c r="F981" s="5">
        <v>48030</v>
      </c>
      <c r="G981" s="5">
        <v>24981000</v>
      </c>
      <c r="H981" s="5">
        <f t="shared" si="54"/>
        <v>11.208868144690781</v>
      </c>
      <c r="I981" s="5" cm="1">
        <f t="array" ref="I981">ABS(D981/MAX(_xlfn._xlws.FILTER($D$472:$D$941,$B$472:$B$941=B981))-1)</f>
        <v>1.8766756032171594E-2</v>
      </c>
      <c r="J981" s="5">
        <f t="shared" si="55"/>
        <v>1</v>
      </c>
      <c r="K981" s="5">
        <f t="shared" si="56"/>
        <v>284783400</v>
      </c>
    </row>
    <row r="982" spans="1:11" x14ac:dyDescent="0.25">
      <c r="A982" s="4">
        <v>42027</v>
      </c>
      <c r="B982" s="5" t="s">
        <v>87</v>
      </c>
      <c r="C982" s="5" t="s">
        <v>88</v>
      </c>
      <c r="D982" s="5">
        <v>3.23</v>
      </c>
      <c r="E982" s="5">
        <v>1600</v>
      </c>
      <c r="F982" s="5">
        <v>5140</v>
      </c>
      <c r="G982" s="5">
        <v>39722000</v>
      </c>
      <c r="H982" s="5">
        <f t="shared" si="54"/>
        <v>3.2124999999999999</v>
      </c>
      <c r="I982" s="5" cm="1">
        <f t="array" ref="I982">ABS(D982/MAX(_xlfn._xlws.FILTER($D$472:$D$941,$B$472:$B$941=B982))-1)</f>
        <v>0</v>
      </c>
      <c r="J982" s="5">
        <f t="shared" si="55"/>
        <v>1</v>
      </c>
      <c r="K982" s="5">
        <f t="shared" si="56"/>
        <v>128302060</v>
      </c>
    </row>
    <row r="983" spans="1:11" x14ac:dyDescent="0.25">
      <c r="A983" s="4">
        <v>42027</v>
      </c>
      <c r="B983" s="5" t="s">
        <v>89</v>
      </c>
      <c r="C983" s="5" t="s">
        <v>90</v>
      </c>
      <c r="D983" s="5">
        <v>4.3</v>
      </c>
      <c r="E983" s="5">
        <v>2300</v>
      </c>
      <c r="F983" s="5">
        <v>9960</v>
      </c>
      <c r="G983" s="5">
        <v>3999000</v>
      </c>
      <c r="H983" s="5">
        <f t="shared" si="54"/>
        <v>4.3304347826086955</v>
      </c>
      <c r="I983" s="5" cm="1">
        <f t="array" ref="I983">ABS(D983/MAX(_xlfn._xlws.FILTER($D$472:$D$941,$B$472:$B$941=B983))-1)</f>
        <v>6.9284064665127154E-3</v>
      </c>
      <c r="J983" s="5">
        <f t="shared" si="55"/>
        <v>1</v>
      </c>
      <c r="K983" s="5">
        <f t="shared" si="56"/>
        <v>17195700</v>
      </c>
    </row>
    <row r="984" spans="1:11" x14ac:dyDescent="0.25">
      <c r="A984" s="4">
        <v>42027</v>
      </c>
      <c r="B984" s="5" t="s">
        <v>91</v>
      </c>
      <c r="C984" s="5" t="s">
        <v>92</v>
      </c>
      <c r="D984" s="5">
        <v>7.18</v>
      </c>
      <c r="E984" s="5">
        <v>22</v>
      </c>
      <c r="F984" s="5">
        <v>160</v>
      </c>
      <c r="G984" s="5">
        <v>15327000</v>
      </c>
      <c r="H984" s="5">
        <f t="shared" si="54"/>
        <v>7.2727272727272725</v>
      </c>
      <c r="I984" s="5" cm="1">
        <f t="array" ref="I984">ABS(D984/MAX(_xlfn._xlws.FILTER($D$472:$D$941,$B$472:$B$941=B984))-1)</f>
        <v>8.2872928176795924E-3</v>
      </c>
      <c r="J984" s="5">
        <f t="shared" si="55"/>
        <v>0</v>
      </c>
      <c r="K984" s="5">
        <f t="shared" si="56"/>
        <v>110047860</v>
      </c>
    </row>
    <row r="985" spans="1:11" x14ac:dyDescent="0.25">
      <c r="A985" s="4">
        <v>42027</v>
      </c>
      <c r="B985" s="5" t="s">
        <v>93</v>
      </c>
      <c r="C985" s="5" t="s">
        <v>94</v>
      </c>
      <c r="D985" s="5">
        <v>20.51</v>
      </c>
      <c r="E985" s="5">
        <v>233</v>
      </c>
      <c r="F985" s="5">
        <v>4680</v>
      </c>
      <c r="G985" s="5">
        <v>2322000</v>
      </c>
      <c r="H985" s="5">
        <f t="shared" si="54"/>
        <v>20.085836909871244</v>
      </c>
      <c r="I985" s="5" cm="1">
        <f t="array" ref="I985">ABS(D985/MAX(_xlfn._xlws.FILTER($D$472:$D$941,$B$472:$B$941=B985))-1)</f>
        <v>9.1787439613525423E-3</v>
      </c>
      <c r="J985" s="5">
        <f t="shared" si="55"/>
        <v>0</v>
      </c>
      <c r="K985" s="5">
        <f t="shared" si="56"/>
        <v>47624220</v>
      </c>
    </row>
    <row r="986" spans="1:11" x14ac:dyDescent="0.25">
      <c r="A986" s="4">
        <v>42027</v>
      </c>
      <c r="B986" s="5" t="s">
        <v>95</v>
      </c>
      <c r="C986" s="5" t="s">
        <v>96</v>
      </c>
      <c r="D986" s="5">
        <v>2.99</v>
      </c>
      <c r="E986" s="5">
        <v>941</v>
      </c>
      <c r="F986" s="5">
        <v>2660</v>
      </c>
      <c r="G986" s="5">
        <v>0</v>
      </c>
      <c r="H986" s="5">
        <f t="shared" si="54"/>
        <v>2.8267800212539851</v>
      </c>
      <c r="I986" s="5" cm="1">
        <f t="array" ref="I986">ABS(D986/MAX(_xlfn._xlws.FILTER($D$472:$D$941,$B$472:$B$941=B986))-1)</f>
        <v>3.3333333333332993E-3</v>
      </c>
      <c r="J986" s="5">
        <f t="shared" si="55"/>
        <v>1</v>
      </c>
      <c r="K986" s="5">
        <f t="shared" si="56"/>
        <v>0</v>
      </c>
    </row>
    <row r="987" spans="1:11" x14ac:dyDescent="0.25">
      <c r="A987" s="4">
        <v>42027</v>
      </c>
      <c r="B987" s="5" t="s">
        <v>97</v>
      </c>
      <c r="C987" s="5" t="s">
        <v>98</v>
      </c>
      <c r="D987" s="5">
        <v>2.5299999999999998</v>
      </c>
      <c r="E987" s="5">
        <v>339</v>
      </c>
      <c r="F987" s="5">
        <v>800</v>
      </c>
      <c r="G987" s="5">
        <v>0</v>
      </c>
      <c r="H987" s="5">
        <f t="shared" si="54"/>
        <v>2.359882005899705</v>
      </c>
      <c r="I987" s="5" cm="1">
        <f t="array" ref="I987">ABS(D987/MAX(_xlfn._xlws.FILTER($D$472:$D$941,$B$472:$B$941=B987))-1)</f>
        <v>7.8431372549019329E-3</v>
      </c>
      <c r="J987" s="5">
        <f t="shared" si="55"/>
        <v>1</v>
      </c>
      <c r="K987" s="5">
        <f t="shared" si="56"/>
        <v>0</v>
      </c>
    </row>
    <row r="988" spans="1:11" x14ac:dyDescent="0.25">
      <c r="A988" s="4">
        <v>42027</v>
      </c>
      <c r="B988" s="5" t="s">
        <v>99</v>
      </c>
      <c r="C988" s="5" t="s">
        <v>100</v>
      </c>
      <c r="D988" s="5">
        <v>2.77</v>
      </c>
      <c r="E988" s="5">
        <v>0</v>
      </c>
      <c r="F988" s="5">
        <v>0</v>
      </c>
      <c r="G988" s="5">
        <v>0</v>
      </c>
      <c r="H988" s="5">
        <f t="shared" si="54"/>
        <v>2.77</v>
      </c>
      <c r="I988" s="5" cm="1">
        <f t="array" ref="I988">ABS(D988/MAX(_xlfn._xlws.FILTER($D$472:$D$941,$B$472:$B$941=B988))-1)</f>
        <v>0</v>
      </c>
      <c r="J988" s="5">
        <f t="shared" si="55"/>
        <v>1</v>
      </c>
      <c r="K988" s="5">
        <f t="shared" si="56"/>
        <v>0</v>
      </c>
    </row>
    <row r="989" spans="1:11" x14ac:dyDescent="0.25">
      <c r="A989" s="4">
        <v>42027</v>
      </c>
      <c r="B989" s="5" t="s">
        <v>101</v>
      </c>
      <c r="C989" s="5" t="s">
        <v>102</v>
      </c>
      <c r="D989" s="5">
        <v>7</v>
      </c>
      <c r="E989" s="5">
        <v>262</v>
      </c>
      <c r="F989" s="5">
        <v>1830</v>
      </c>
      <c r="G989" s="5">
        <v>2174000</v>
      </c>
      <c r="H989" s="5">
        <f t="shared" si="54"/>
        <v>6.9847328244274811</v>
      </c>
      <c r="I989" s="5" cm="1">
        <f t="array" ref="I989">ABS(D989/MAX(_xlfn._xlws.FILTER($D$472:$D$941,$B$472:$B$941=B989))-1)</f>
        <v>2.6425591098748313E-2</v>
      </c>
      <c r="J989" s="5">
        <f t="shared" si="55"/>
        <v>1</v>
      </c>
      <c r="K989" s="5">
        <f t="shared" si="56"/>
        <v>15218000</v>
      </c>
    </row>
    <row r="990" spans="1:11" x14ac:dyDescent="0.25">
      <c r="A990" s="4">
        <v>42027</v>
      </c>
      <c r="B990" s="5" t="s">
        <v>103</v>
      </c>
      <c r="C990" s="5" t="s">
        <v>104</v>
      </c>
      <c r="D990" s="5">
        <v>43.95</v>
      </c>
      <c r="E990" s="5">
        <v>15934</v>
      </c>
      <c r="F990" s="5">
        <v>684960</v>
      </c>
      <c r="G990" s="5">
        <v>7788000</v>
      </c>
      <c r="H990" s="5">
        <f t="shared" si="54"/>
        <v>42.987322706162921</v>
      </c>
      <c r="I990" s="5" cm="1">
        <f t="array" ref="I990">ABS(D990/MAX(_xlfn._xlws.FILTER($D$472:$D$941,$B$472:$B$941=B990))-1)</f>
        <v>2.2093023255814082E-2</v>
      </c>
      <c r="J990" s="5">
        <f t="shared" si="55"/>
        <v>1</v>
      </c>
      <c r="K990" s="5">
        <f t="shared" si="56"/>
        <v>342282600</v>
      </c>
    </row>
    <row r="991" spans="1:11" x14ac:dyDescent="0.25">
      <c r="A991" s="4">
        <v>42027</v>
      </c>
      <c r="B991" s="5" t="s">
        <v>105</v>
      </c>
      <c r="C991" s="5" t="s">
        <v>106</v>
      </c>
      <c r="D991" s="5">
        <v>1.1200000000000001</v>
      </c>
      <c r="E991" s="5">
        <v>81484</v>
      </c>
      <c r="F991" s="5">
        <v>90930</v>
      </c>
      <c r="G991" s="5">
        <v>96494000</v>
      </c>
      <c r="H991" s="5">
        <f t="shared" si="54"/>
        <v>1.1159245986942221</v>
      </c>
      <c r="I991" s="5" cm="1">
        <f t="array" ref="I991">ABS(D991/MAX(_xlfn._xlws.FILTER($D$472:$D$941,$B$472:$B$941=B991))-1)</f>
        <v>1.754385964912264E-2</v>
      </c>
      <c r="J991" s="5">
        <f t="shared" si="55"/>
        <v>1</v>
      </c>
      <c r="K991" s="5">
        <f t="shared" si="56"/>
        <v>108073280.00000001</v>
      </c>
    </row>
    <row r="992" spans="1:11" x14ac:dyDescent="0.25">
      <c r="A992" s="4">
        <v>42027</v>
      </c>
      <c r="B992" s="5" t="s">
        <v>107</v>
      </c>
      <c r="C992" s="5" t="s">
        <v>108</v>
      </c>
      <c r="D992" s="5">
        <v>13</v>
      </c>
      <c r="E992" s="5">
        <v>0</v>
      </c>
      <c r="F992" s="5">
        <v>0</v>
      </c>
      <c r="G992" s="5">
        <v>0</v>
      </c>
      <c r="H992" s="5">
        <f t="shared" si="54"/>
        <v>13</v>
      </c>
      <c r="I992" s="5" cm="1">
        <f t="array" ref="I992">ABS(D992/MAX(_xlfn._xlws.FILTER($D$472:$D$941,$B$472:$B$941=B992))-1)</f>
        <v>0</v>
      </c>
      <c r="J992" s="5">
        <f t="shared" si="55"/>
        <v>1</v>
      </c>
      <c r="K992" s="5">
        <f t="shared" si="56"/>
        <v>0</v>
      </c>
    </row>
    <row r="993" spans="1:11" x14ac:dyDescent="0.25">
      <c r="A993" s="4">
        <v>42027</v>
      </c>
      <c r="B993" s="5" t="s">
        <v>109</v>
      </c>
      <c r="C993" s="5" t="s">
        <v>110</v>
      </c>
      <c r="D993" s="5">
        <v>308.45</v>
      </c>
      <c r="E993" s="5">
        <v>12</v>
      </c>
      <c r="F993" s="5">
        <v>3730</v>
      </c>
      <c r="G993" s="5">
        <v>1075000</v>
      </c>
      <c r="H993" s="5">
        <f t="shared" si="54"/>
        <v>310.83333333333331</v>
      </c>
      <c r="I993" s="5" cm="1">
        <f t="array" ref="I993">ABS(D993/MAX(_xlfn._xlws.FILTER($D$472:$D$941,$B$472:$B$941=B993))-1)</f>
        <v>7.8418559058976989E-3</v>
      </c>
      <c r="J993" s="5">
        <f t="shared" si="55"/>
        <v>1</v>
      </c>
      <c r="K993" s="5">
        <f t="shared" si="56"/>
        <v>331583750</v>
      </c>
    </row>
    <row r="994" spans="1:11" x14ac:dyDescent="0.25">
      <c r="A994" s="4">
        <v>42027</v>
      </c>
      <c r="B994" s="5" t="s">
        <v>111</v>
      </c>
      <c r="C994" s="5" t="s">
        <v>112</v>
      </c>
      <c r="D994" s="5">
        <v>3.79</v>
      </c>
      <c r="E994" s="5">
        <v>27132</v>
      </c>
      <c r="F994" s="5">
        <v>102830</v>
      </c>
      <c r="G994" s="5">
        <v>0</v>
      </c>
      <c r="H994" s="5">
        <f t="shared" si="54"/>
        <v>3.7899896800825594</v>
      </c>
      <c r="I994" s="5" cm="1">
        <f t="array" ref="I994">ABS(D994/MAX(_xlfn._xlws.FILTER($D$472:$D$941,$B$472:$B$941=B994))-1)</f>
        <v>5.3050397877985045E-3</v>
      </c>
      <c r="J994" s="5">
        <f t="shared" si="55"/>
        <v>1</v>
      </c>
      <c r="K994" s="5">
        <f t="shared" si="56"/>
        <v>0</v>
      </c>
    </row>
    <row r="995" spans="1:11" x14ac:dyDescent="0.25">
      <c r="A995" s="4">
        <v>42027</v>
      </c>
      <c r="B995" s="5" t="s">
        <v>113</v>
      </c>
      <c r="C995" s="5" t="s">
        <v>114</v>
      </c>
      <c r="D995" s="5">
        <v>27.9</v>
      </c>
      <c r="E995" s="5">
        <v>0</v>
      </c>
      <c r="F995" s="5">
        <v>0</v>
      </c>
      <c r="G995" s="5">
        <v>0</v>
      </c>
      <c r="H995" s="5">
        <f t="shared" si="54"/>
        <v>27.9</v>
      </c>
      <c r="I995" s="5" cm="1">
        <f t="array" ref="I995">ABS(D995/MAX(_xlfn._xlws.FILTER($D$472:$D$941,$B$472:$B$941=B995))-1)</f>
        <v>0</v>
      </c>
      <c r="J995" s="5">
        <f t="shared" si="55"/>
        <v>1</v>
      </c>
      <c r="K995" s="5">
        <f t="shared" si="56"/>
        <v>0</v>
      </c>
    </row>
    <row r="996" spans="1:11" x14ac:dyDescent="0.25">
      <c r="A996" s="4">
        <v>42027</v>
      </c>
      <c r="B996" s="5" t="s">
        <v>115</v>
      </c>
      <c r="C996" s="5" t="s">
        <v>116</v>
      </c>
      <c r="D996" s="5">
        <v>11</v>
      </c>
      <c r="E996" s="5">
        <v>225</v>
      </c>
      <c r="F996" s="5">
        <v>2480</v>
      </c>
      <c r="G996" s="5">
        <v>911000</v>
      </c>
      <c r="H996" s="5">
        <f t="shared" si="54"/>
        <v>11.022222222222222</v>
      </c>
      <c r="I996" s="5" cm="1">
        <f t="array" ref="I996">ABS(D996/MAX(_xlfn._xlws.FILTER($D$472:$D$941,$B$472:$B$941=B996))-1)</f>
        <v>1.8148820326678861E-3</v>
      </c>
      <c r="J996" s="5">
        <f t="shared" si="55"/>
        <v>1</v>
      </c>
      <c r="K996" s="5">
        <f t="shared" si="56"/>
        <v>10021000</v>
      </c>
    </row>
    <row r="997" spans="1:11" x14ac:dyDescent="0.25">
      <c r="A997" s="4">
        <v>42027</v>
      </c>
      <c r="B997" s="5" t="s">
        <v>117</v>
      </c>
      <c r="C997" s="5" t="s">
        <v>118</v>
      </c>
      <c r="D997" s="5">
        <v>79.95</v>
      </c>
      <c r="E997" s="5">
        <v>0</v>
      </c>
      <c r="F997" s="5">
        <v>0</v>
      </c>
      <c r="G997" s="5">
        <v>0</v>
      </c>
      <c r="H997" s="5">
        <f t="shared" si="54"/>
        <v>79.95</v>
      </c>
      <c r="I997" s="5" cm="1">
        <f t="array" ref="I997">ABS(D997/MAX(_xlfn._xlws.FILTER($D$472:$D$941,$B$472:$B$941=B997))-1)</f>
        <v>0</v>
      </c>
      <c r="J997" s="5">
        <f t="shared" si="55"/>
        <v>1</v>
      </c>
      <c r="K997" s="5">
        <f t="shared" si="56"/>
        <v>0</v>
      </c>
    </row>
    <row r="998" spans="1:11" x14ac:dyDescent="0.25">
      <c r="A998" s="4">
        <v>42027</v>
      </c>
      <c r="B998" s="5" t="s">
        <v>119</v>
      </c>
      <c r="C998" s="5" t="s">
        <v>120</v>
      </c>
      <c r="D998" s="5">
        <v>4.07</v>
      </c>
      <c r="E998" s="5">
        <v>51373</v>
      </c>
      <c r="F998" s="5">
        <v>206650</v>
      </c>
      <c r="G998" s="5">
        <v>67191000</v>
      </c>
      <c r="H998" s="5">
        <f t="shared" si="54"/>
        <v>4.0225410234948322</v>
      </c>
      <c r="I998" s="5" cm="1">
        <f t="array" ref="I998">ABS(D998/MAX(_xlfn._xlws.FILTER($D$472:$D$941,$B$472:$B$941=B998))-1)</f>
        <v>1.7500000000000071E-2</v>
      </c>
      <c r="J998" s="5">
        <f t="shared" si="55"/>
        <v>1</v>
      </c>
      <c r="K998" s="5">
        <f t="shared" si="56"/>
        <v>273467370</v>
      </c>
    </row>
    <row r="999" spans="1:11" x14ac:dyDescent="0.25">
      <c r="A999" s="4">
        <v>42027</v>
      </c>
      <c r="B999" s="5" t="s">
        <v>121</v>
      </c>
      <c r="C999" s="5" t="s">
        <v>122</v>
      </c>
      <c r="D999" s="5">
        <v>3.5</v>
      </c>
      <c r="E999" s="5">
        <v>742</v>
      </c>
      <c r="F999" s="5">
        <v>2530</v>
      </c>
      <c r="G999" s="5">
        <v>1797000</v>
      </c>
      <c r="H999" s="5">
        <f t="shared" si="54"/>
        <v>3.4097035040431267</v>
      </c>
      <c r="I999" s="5" cm="1">
        <f t="array" ref="I999">ABS(D999/MAX(_xlfn._xlws.FILTER($D$472:$D$941,$B$472:$B$941=B999))-1)</f>
        <v>2.8653295128939771E-3</v>
      </c>
      <c r="J999" s="5">
        <f t="shared" si="55"/>
        <v>1</v>
      </c>
      <c r="K999" s="5">
        <f t="shared" si="56"/>
        <v>6289500</v>
      </c>
    </row>
    <row r="1000" spans="1:11" x14ac:dyDescent="0.25">
      <c r="A1000" s="4">
        <v>42027</v>
      </c>
      <c r="B1000" s="5" t="s">
        <v>123</v>
      </c>
      <c r="C1000" s="5" t="s">
        <v>124</v>
      </c>
      <c r="D1000" s="5">
        <v>1.24</v>
      </c>
      <c r="E1000" s="5">
        <v>2217</v>
      </c>
      <c r="F1000" s="5">
        <v>2640</v>
      </c>
      <c r="G1000" s="5">
        <v>57095000</v>
      </c>
      <c r="H1000" s="5">
        <f t="shared" si="54"/>
        <v>1.1907983761840324</v>
      </c>
      <c r="I1000" s="5" cm="1">
        <f t="array" ref="I1000">ABS(D1000/MAX(_xlfn._xlws.FILTER($D$472:$D$941,$B$472:$B$941=B1000))-1)</f>
        <v>0</v>
      </c>
      <c r="J1000" s="5">
        <f t="shared" si="55"/>
        <v>1</v>
      </c>
      <c r="K1000" s="5">
        <f t="shared" si="56"/>
        <v>70797800</v>
      </c>
    </row>
    <row r="1001" spans="1:11" x14ac:dyDescent="0.25">
      <c r="A1001" s="4">
        <v>42027</v>
      </c>
      <c r="B1001" s="5" t="s">
        <v>125</v>
      </c>
      <c r="C1001" s="5" t="s">
        <v>126</v>
      </c>
      <c r="D1001" s="5">
        <v>2.66</v>
      </c>
      <c r="E1001" s="5">
        <v>50</v>
      </c>
      <c r="F1001" s="5">
        <v>130</v>
      </c>
      <c r="G1001" s="5">
        <v>2181000</v>
      </c>
      <c r="H1001" s="5">
        <f t="shared" si="54"/>
        <v>2.6</v>
      </c>
      <c r="I1001" s="5" cm="1">
        <f t="array" ref="I1001">ABS(D1001/MAX(_xlfn._xlws.FILTER($D$472:$D$941,$B$472:$B$941=B1001))-1)</f>
        <v>3.7735849056603765E-3</v>
      </c>
      <c r="J1001" s="5">
        <f t="shared" si="55"/>
        <v>0</v>
      </c>
      <c r="K1001" s="5">
        <f t="shared" si="56"/>
        <v>5801460</v>
      </c>
    </row>
    <row r="1002" spans="1:11" x14ac:dyDescent="0.25">
      <c r="A1002" s="4">
        <v>42027</v>
      </c>
      <c r="B1002" s="5" t="s">
        <v>127</v>
      </c>
      <c r="C1002" s="5" t="s">
        <v>128</v>
      </c>
      <c r="D1002" s="5">
        <v>61.6</v>
      </c>
      <c r="E1002" s="5">
        <v>5663</v>
      </c>
      <c r="F1002" s="5">
        <v>348890</v>
      </c>
      <c r="G1002" s="5">
        <v>4735000</v>
      </c>
      <c r="H1002" s="5">
        <f t="shared" si="54"/>
        <v>61.608687974571779</v>
      </c>
      <c r="I1002" s="5" cm="1">
        <f t="array" ref="I1002">ABS(D1002/MAX(_xlfn._xlws.FILTER($D$472:$D$941,$B$472:$B$941=B1002))-1)</f>
        <v>1.6260162601626771E-3</v>
      </c>
      <c r="J1002" s="5">
        <f t="shared" si="55"/>
        <v>1</v>
      </c>
      <c r="K1002" s="5">
        <f t="shared" si="56"/>
        <v>291676000</v>
      </c>
    </row>
    <row r="1003" spans="1:11" x14ac:dyDescent="0.25">
      <c r="A1003" s="4">
        <v>42027</v>
      </c>
      <c r="B1003" s="5" t="s">
        <v>129</v>
      </c>
      <c r="C1003" s="5" t="s">
        <v>130</v>
      </c>
      <c r="D1003" s="5">
        <v>99</v>
      </c>
      <c r="E1003" s="5">
        <v>39403</v>
      </c>
      <c r="F1003" s="5">
        <v>3893500</v>
      </c>
      <c r="G1003" s="5">
        <v>34013000</v>
      </c>
      <c r="H1003" s="5">
        <f t="shared" si="54"/>
        <v>98.812273177169246</v>
      </c>
      <c r="I1003" s="5" cm="1">
        <f t="array" ref="I1003">ABS(D1003/MAX(_xlfn._xlws.FILTER($D$472:$D$941,$B$472:$B$941=B1003))-1)</f>
        <v>3.0395136778114118E-3</v>
      </c>
      <c r="J1003" s="5">
        <f t="shared" si="55"/>
        <v>1</v>
      </c>
      <c r="K1003" s="5">
        <f t="shared" si="56"/>
        <v>3367287000</v>
      </c>
    </row>
    <row r="1004" spans="1:11" x14ac:dyDescent="0.25">
      <c r="A1004" s="4">
        <v>42027</v>
      </c>
      <c r="B1004" s="5" t="s">
        <v>131</v>
      </c>
      <c r="C1004" s="5" t="s">
        <v>132</v>
      </c>
      <c r="D1004" s="5">
        <v>5.45</v>
      </c>
      <c r="E1004" s="5">
        <v>498769</v>
      </c>
      <c r="F1004" s="5">
        <v>2712060</v>
      </c>
      <c r="G1004" s="5">
        <v>95414000</v>
      </c>
      <c r="H1004" s="5">
        <f t="shared" si="54"/>
        <v>5.4375071425850443</v>
      </c>
      <c r="I1004" s="5" cm="1">
        <f t="array" ref="I1004">ABS(D1004/MAX(_xlfn._xlws.FILTER($D$472:$D$941,$B$472:$B$941=B1004))-1)</f>
        <v>1.6791044776119479E-2</v>
      </c>
      <c r="J1004" s="5">
        <f t="shared" si="55"/>
        <v>1</v>
      </c>
      <c r="K1004" s="5">
        <f t="shared" si="56"/>
        <v>520006300</v>
      </c>
    </row>
    <row r="1005" spans="1:11" x14ac:dyDescent="0.25">
      <c r="A1005" s="4">
        <v>42027</v>
      </c>
      <c r="B1005" s="5" t="s">
        <v>133</v>
      </c>
      <c r="C1005" s="5" t="s">
        <v>134</v>
      </c>
      <c r="D1005" s="5">
        <v>35.6</v>
      </c>
      <c r="E1005" s="5">
        <v>980</v>
      </c>
      <c r="F1005" s="5">
        <v>34970</v>
      </c>
      <c r="G1005" s="5">
        <v>9289000</v>
      </c>
      <c r="H1005" s="5">
        <f t="shared" si="54"/>
        <v>35.683673469387756</v>
      </c>
      <c r="I1005" s="5" cm="1">
        <f t="array" ref="I1005">ABS(D1005/MAX(_xlfn._xlws.FILTER($D$472:$D$941,$B$472:$B$941=B1005))-1)</f>
        <v>0</v>
      </c>
      <c r="J1005" s="5">
        <f t="shared" si="55"/>
        <v>1</v>
      </c>
      <c r="K1005" s="5">
        <f t="shared" si="56"/>
        <v>330688400</v>
      </c>
    </row>
    <row r="1006" spans="1:11" x14ac:dyDescent="0.25">
      <c r="A1006" s="4">
        <v>42027</v>
      </c>
      <c r="B1006" s="5" t="s">
        <v>135</v>
      </c>
      <c r="C1006" s="5" t="s">
        <v>136</v>
      </c>
      <c r="D1006" s="5">
        <v>1.5</v>
      </c>
      <c r="E1006" s="5">
        <v>250</v>
      </c>
      <c r="F1006" s="5">
        <v>370</v>
      </c>
      <c r="G1006" s="5">
        <v>5226000</v>
      </c>
      <c r="H1006" s="5">
        <f t="shared" si="54"/>
        <v>1.48</v>
      </c>
      <c r="I1006" s="5" cm="1">
        <f t="array" ref="I1006">ABS(D1006/MAX(_xlfn._xlws.FILTER($D$472:$D$941,$B$472:$B$941=B1006))-1)</f>
        <v>1.3157894736842146E-2</v>
      </c>
      <c r="J1006" s="5">
        <f t="shared" si="55"/>
        <v>1</v>
      </c>
      <c r="K1006" s="5">
        <f t="shared" si="56"/>
        <v>7839000</v>
      </c>
    </row>
    <row r="1007" spans="1:11" x14ac:dyDescent="0.25">
      <c r="A1007" s="4">
        <v>42027</v>
      </c>
      <c r="B1007" s="5" t="s">
        <v>137</v>
      </c>
      <c r="C1007" s="5" t="s">
        <v>138</v>
      </c>
      <c r="D1007" s="5">
        <v>16.899999999999999</v>
      </c>
      <c r="E1007" s="5">
        <v>15722</v>
      </c>
      <c r="F1007" s="5">
        <v>263420</v>
      </c>
      <c r="G1007" s="5">
        <v>978000</v>
      </c>
      <c r="H1007" s="5">
        <f t="shared" si="54"/>
        <v>16.754865793156085</v>
      </c>
      <c r="I1007" s="5" cm="1">
        <f t="array" ref="I1007">ABS(D1007/MAX(_xlfn._xlws.FILTER($D$472:$D$941,$B$472:$B$941=B1007))-1)</f>
        <v>6.2893081761006275E-2</v>
      </c>
      <c r="J1007" s="5">
        <f t="shared" si="55"/>
        <v>1</v>
      </c>
      <c r="K1007" s="5">
        <f t="shared" si="56"/>
        <v>16528199.999999998</v>
      </c>
    </row>
    <row r="1008" spans="1:11" x14ac:dyDescent="0.25">
      <c r="A1008" s="4">
        <v>42027</v>
      </c>
      <c r="B1008" s="5" t="s">
        <v>139</v>
      </c>
      <c r="C1008" s="5" t="s">
        <v>140</v>
      </c>
      <c r="D1008" s="5">
        <v>27.7</v>
      </c>
      <c r="E1008" s="5">
        <v>6496</v>
      </c>
      <c r="F1008" s="5">
        <v>176800</v>
      </c>
      <c r="G1008" s="5">
        <v>2468000</v>
      </c>
      <c r="H1008" s="5">
        <f t="shared" si="54"/>
        <v>27.216748768472907</v>
      </c>
      <c r="I1008" s="5" cm="1">
        <f t="array" ref="I1008">ABS(D1008/MAX(_xlfn._xlws.FILTER($D$472:$D$941,$B$472:$B$941=B1008))-1)</f>
        <v>0</v>
      </c>
      <c r="J1008" s="5">
        <f t="shared" si="55"/>
        <v>1</v>
      </c>
      <c r="K1008" s="5">
        <f t="shared" si="56"/>
        <v>68363600</v>
      </c>
    </row>
    <row r="1009" spans="1:11" x14ac:dyDescent="0.25">
      <c r="A1009" s="4">
        <v>42027</v>
      </c>
      <c r="B1009" s="5" t="s">
        <v>141</v>
      </c>
      <c r="C1009" s="5" t="s">
        <v>142</v>
      </c>
      <c r="D1009" s="5">
        <v>153.25</v>
      </c>
      <c r="E1009" s="5">
        <v>6822</v>
      </c>
      <c r="F1009" s="5">
        <v>1037790</v>
      </c>
      <c r="G1009" s="5">
        <v>10451000</v>
      </c>
      <c r="H1009" s="5">
        <f t="shared" si="54"/>
        <v>152.12401055408972</v>
      </c>
      <c r="I1009" s="5" cm="1">
        <f t="array" ref="I1009">ABS(D1009/MAX(_xlfn._xlws.FILTER($D$472:$D$941,$B$472:$B$941=B1009))-1)</f>
        <v>2.1666666666666723E-2</v>
      </c>
      <c r="J1009" s="5">
        <f t="shared" si="55"/>
        <v>1</v>
      </c>
      <c r="K1009" s="5">
        <f t="shared" si="56"/>
        <v>1601615750</v>
      </c>
    </row>
    <row r="1010" spans="1:11" x14ac:dyDescent="0.25">
      <c r="A1010" s="4">
        <v>42027</v>
      </c>
      <c r="B1010" s="5" t="s">
        <v>143</v>
      </c>
      <c r="C1010" s="5" t="s">
        <v>144</v>
      </c>
      <c r="D1010" s="5">
        <v>0.06</v>
      </c>
      <c r="E1010" s="5">
        <v>14660</v>
      </c>
      <c r="F1010" s="5">
        <v>880</v>
      </c>
      <c r="G1010" s="5">
        <v>0</v>
      </c>
      <c r="H1010" s="5">
        <f t="shared" si="54"/>
        <v>6.0027285129604369E-2</v>
      </c>
      <c r="I1010" s="5" cm="1">
        <f t="array" ref="I1010">ABS(D1010/MAX(_xlfn._xlws.FILTER($D$472:$D$941,$B$472:$B$941=B1010))-1)</f>
        <v>0</v>
      </c>
      <c r="J1010" s="5">
        <f t="shared" si="55"/>
        <v>1</v>
      </c>
      <c r="K1010" s="5">
        <f t="shared" si="56"/>
        <v>0</v>
      </c>
    </row>
    <row r="1011" spans="1:11" x14ac:dyDescent="0.25">
      <c r="A1011" s="4">
        <v>42027</v>
      </c>
      <c r="B1011" s="5" t="s">
        <v>145</v>
      </c>
      <c r="C1011" s="5" t="s">
        <v>146</v>
      </c>
      <c r="D1011" s="5">
        <v>1.37</v>
      </c>
      <c r="E1011" s="5">
        <v>420197</v>
      </c>
      <c r="F1011" s="5">
        <v>557670</v>
      </c>
      <c r="G1011" s="5">
        <v>6078000</v>
      </c>
      <c r="H1011" s="5">
        <f t="shared" si="54"/>
        <v>1.3271632115412533</v>
      </c>
      <c r="I1011" s="5" cm="1">
        <f t="array" ref="I1011">ABS(D1011/MAX(_xlfn._xlws.FILTER($D$472:$D$941,$B$472:$B$941=B1011))-1)</f>
        <v>3.007518796992481E-2</v>
      </c>
      <c r="J1011" s="5">
        <f t="shared" si="55"/>
        <v>1</v>
      </c>
      <c r="K1011" s="5">
        <f t="shared" si="56"/>
        <v>8326860.0000000009</v>
      </c>
    </row>
    <row r="1012" spans="1:11" x14ac:dyDescent="0.25">
      <c r="A1012" s="4">
        <v>42027</v>
      </c>
      <c r="B1012" s="5" t="s">
        <v>147</v>
      </c>
      <c r="C1012" s="5" t="s">
        <v>148</v>
      </c>
      <c r="D1012" s="5">
        <v>73.36</v>
      </c>
      <c r="E1012" s="5">
        <v>0</v>
      </c>
      <c r="F1012" s="5">
        <v>0</v>
      </c>
      <c r="G1012" s="5">
        <v>6034000</v>
      </c>
      <c r="H1012" s="5">
        <f t="shared" si="54"/>
        <v>73.36</v>
      </c>
      <c r="I1012" s="5" cm="1">
        <f t="array" ref="I1012">ABS(D1012/MAX(_xlfn._xlws.FILTER($D$472:$D$941,$B$472:$B$941=B1012))-1)</f>
        <v>0</v>
      </c>
      <c r="J1012" s="5">
        <f t="shared" si="55"/>
        <v>0</v>
      </c>
      <c r="K1012" s="5">
        <f t="shared" si="56"/>
        <v>442654240</v>
      </c>
    </row>
    <row r="1013" spans="1:11" x14ac:dyDescent="0.25">
      <c r="A1013" s="4">
        <v>42027</v>
      </c>
      <c r="B1013" s="5" t="s">
        <v>149</v>
      </c>
      <c r="C1013" s="5" t="s">
        <v>150</v>
      </c>
      <c r="D1013" s="5">
        <v>1.65</v>
      </c>
      <c r="E1013" s="5">
        <v>329392</v>
      </c>
      <c r="F1013" s="5">
        <v>552800</v>
      </c>
      <c r="G1013" s="5">
        <v>50108000</v>
      </c>
      <c r="H1013" s="5">
        <f t="shared" si="54"/>
        <v>1.6782435517559624</v>
      </c>
      <c r="I1013" s="5" cm="1">
        <f t="array" ref="I1013">ABS(D1013/MAX(_xlfn._xlws.FILTER($D$472:$D$941,$B$472:$B$941=B1013))-1)</f>
        <v>4.0697674418604723E-2</v>
      </c>
      <c r="J1013" s="5">
        <f t="shared" si="55"/>
        <v>1</v>
      </c>
      <c r="K1013" s="5">
        <f t="shared" si="56"/>
        <v>82678200</v>
      </c>
    </row>
    <row r="1014" spans="1:11" x14ac:dyDescent="0.25">
      <c r="A1014" s="4">
        <v>42027</v>
      </c>
      <c r="B1014" s="5" t="s">
        <v>151</v>
      </c>
      <c r="C1014" s="5" t="s">
        <v>152</v>
      </c>
      <c r="D1014" s="5">
        <v>343.15</v>
      </c>
      <c r="E1014" s="5">
        <v>64293</v>
      </c>
      <c r="F1014" s="5">
        <v>21821440</v>
      </c>
      <c r="G1014" s="5">
        <v>28420000</v>
      </c>
      <c r="H1014" s="5">
        <f t="shared" si="54"/>
        <v>339.40615619118722</v>
      </c>
      <c r="I1014" s="5" cm="1">
        <f t="array" ref="I1014">ABS(D1014/MAX(_xlfn._xlws.FILTER($D$472:$D$941,$B$472:$B$941=B1014))-1)</f>
        <v>3.2340553549939921E-2</v>
      </c>
      <c r="J1014" s="5">
        <f t="shared" si="55"/>
        <v>1</v>
      </c>
      <c r="K1014" s="5">
        <f t="shared" si="56"/>
        <v>9752323000</v>
      </c>
    </row>
    <row r="1015" spans="1:11" x14ac:dyDescent="0.25">
      <c r="A1015" s="4">
        <v>42027</v>
      </c>
      <c r="B1015" s="5" t="s">
        <v>153</v>
      </c>
      <c r="C1015" s="5" t="s">
        <v>154</v>
      </c>
      <c r="D1015" s="5">
        <v>1.03</v>
      </c>
      <c r="E1015" s="5">
        <v>17340</v>
      </c>
      <c r="F1015" s="5">
        <v>17920</v>
      </c>
      <c r="G1015" s="5">
        <v>0</v>
      </c>
      <c r="H1015" s="5">
        <f t="shared" si="54"/>
        <v>1.0334486735870818</v>
      </c>
      <c r="I1015" s="5" cm="1">
        <f t="array" ref="I1015">ABS(D1015/MAX(_xlfn._xlws.FILTER($D$472:$D$941,$B$472:$B$941=B1015))-1)</f>
        <v>2.8301886792452824E-2</v>
      </c>
      <c r="J1015" s="5">
        <f t="shared" si="55"/>
        <v>1</v>
      </c>
      <c r="K1015" s="5">
        <f t="shared" si="56"/>
        <v>0</v>
      </c>
    </row>
    <row r="1016" spans="1:11" x14ac:dyDescent="0.25">
      <c r="A1016" s="4">
        <v>42027</v>
      </c>
      <c r="B1016" s="5" t="s">
        <v>155</v>
      </c>
      <c r="C1016" s="5" t="s">
        <v>156</v>
      </c>
      <c r="D1016" s="5">
        <v>4</v>
      </c>
      <c r="E1016" s="5">
        <v>2050</v>
      </c>
      <c r="F1016" s="5">
        <v>8200</v>
      </c>
      <c r="G1016" s="5">
        <v>4262000</v>
      </c>
      <c r="H1016" s="5">
        <f t="shared" si="54"/>
        <v>4</v>
      </c>
      <c r="I1016" s="5" cm="1">
        <f t="array" ref="I1016">ABS(D1016/MAX(_xlfn._xlws.FILTER($D$472:$D$941,$B$472:$B$941=B1016))-1)</f>
        <v>0</v>
      </c>
      <c r="J1016" s="5">
        <f t="shared" si="55"/>
        <v>1</v>
      </c>
      <c r="K1016" s="5">
        <f t="shared" si="56"/>
        <v>17048000</v>
      </c>
    </row>
    <row r="1017" spans="1:11" x14ac:dyDescent="0.25">
      <c r="A1017" s="4">
        <v>42027</v>
      </c>
      <c r="B1017" s="5" t="s">
        <v>157</v>
      </c>
      <c r="C1017" s="5" t="s">
        <v>158</v>
      </c>
      <c r="D1017" s="5">
        <v>2.48</v>
      </c>
      <c r="E1017" s="5">
        <v>10895</v>
      </c>
      <c r="F1017" s="5">
        <v>27190</v>
      </c>
      <c r="G1017" s="5">
        <v>14368000</v>
      </c>
      <c r="H1017" s="5">
        <f t="shared" si="54"/>
        <v>2.4956402019274897</v>
      </c>
      <c r="I1017" s="5" cm="1">
        <f t="array" ref="I1017">ABS(D1017/MAX(_xlfn._xlws.FILTER($D$472:$D$941,$B$472:$B$941=B1017))-1)</f>
        <v>8.0000000000000071E-3</v>
      </c>
      <c r="J1017" s="5">
        <f t="shared" si="55"/>
        <v>1</v>
      </c>
      <c r="K1017" s="5">
        <f t="shared" si="56"/>
        <v>35632640</v>
      </c>
    </row>
    <row r="1018" spans="1:11" x14ac:dyDescent="0.25">
      <c r="A1018" s="4">
        <v>42027</v>
      </c>
      <c r="B1018" s="5" t="s">
        <v>159</v>
      </c>
      <c r="C1018" s="5" t="s">
        <v>160</v>
      </c>
      <c r="D1018" s="5">
        <v>0.43</v>
      </c>
      <c r="E1018" s="5">
        <v>2000</v>
      </c>
      <c r="F1018" s="5">
        <v>860</v>
      </c>
      <c r="G1018" s="5">
        <v>0</v>
      </c>
      <c r="H1018" s="5">
        <f t="shared" si="54"/>
        <v>0.43</v>
      </c>
      <c r="I1018" s="5" cm="1">
        <f t="array" ref="I1018">ABS(D1018/MAX(_xlfn._xlws.FILTER($D$472:$D$941,$B$472:$B$941=B1018))-1)</f>
        <v>0</v>
      </c>
      <c r="J1018" s="5">
        <f t="shared" si="55"/>
        <v>1</v>
      </c>
      <c r="K1018" s="5">
        <f t="shared" si="56"/>
        <v>0</v>
      </c>
    </row>
    <row r="1019" spans="1:11" x14ac:dyDescent="0.25">
      <c r="A1019" s="4">
        <v>42027</v>
      </c>
      <c r="B1019" s="5" t="s">
        <v>161</v>
      </c>
      <c r="C1019" s="5" t="s">
        <v>162</v>
      </c>
      <c r="D1019" s="5">
        <v>149.35</v>
      </c>
      <c r="E1019" s="5">
        <v>37862</v>
      </c>
      <c r="F1019" s="5">
        <v>5597250</v>
      </c>
      <c r="G1019" s="5">
        <v>22030000</v>
      </c>
      <c r="H1019" s="5">
        <f t="shared" si="54"/>
        <v>147.83291954994453</v>
      </c>
      <c r="I1019" s="5" cm="1">
        <f t="array" ref="I1019">ABS(D1019/MAX(_xlfn._xlws.FILTER($D$472:$D$941,$B$472:$B$941=B1019))-1)</f>
        <v>2.2245037645448384E-2</v>
      </c>
      <c r="J1019" s="5">
        <f t="shared" si="55"/>
        <v>1</v>
      </c>
      <c r="K1019" s="5">
        <f t="shared" si="56"/>
        <v>3290180500</v>
      </c>
    </row>
    <row r="1020" spans="1:11" x14ac:dyDescent="0.25">
      <c r="A1020" s="4">
        <v>42027</v>
      </c>
      <c r="B1020" s="5" t="s">
        <v>163</v>
      </c>
      <c r="C1020" s="5" t="s">
        <v>164</v>
      </c>
      <c r="D1020" s="5">
        <v>0.06</v>
      </c>
      <c r="E1020" s="5">
        <v>461</v>
      </c>
      <c r="F1020" s="5">
        <v>30</v>
      </c>
      <c r="G1020" s="5">
        <v>0</v>
      </c>
      <c r="H1020" s="5">
        <f t="shared" si="54"/>
        <v>6.5075921908893705E-2</v>
      </c>
      <c r="I1020" s="5" cm="1">
        <f t="array" ref="I1020">ABS(D1020/MAX(_xlfn._xlws.FILTER($D$472:$D$941,$B$472:$B$941=B1020))-1)</f>
        <v>0</v>
      </c>
      <c r="J1020" s="5">
        <f t="shared" si="55"/>
        <v>1</v>
      </c>
      <c r="K1020" s="5">
        <f t="shared" si="56"/>
        <v>0</v>
      </c>
    </row>
    <row r="1021" spans="1:11" x14ac:dyDescent="0.25">
      <c r="A1021" s="4">
        <v>42027</v>
      </c>
      <c r="B1021" s="5" t="s">
        <v>165</v>
      </c>
      <c r="C1021" s="5" t="s">
        <v>166</v>
      </c>
      <c r="D1021" s="5">
        <v>16.3</v>
      </c>
      <c r="E1021" s="5">
        <v>72778</v>
      </c>
      <c r="F1021" s="5">
        <v>1198540</v>
      </c>
      <c r="G1021" s="5">
        <v>60952000</v>
      </c>
      <c r="H1021" s="5">
        <f t="shared" si="54"/>
        <v>16.468438264310642</v>
      </c>
      <c r="I1021" s="5" cm="1">
        <f t="array" ref="I1021">ABS(D1021/MAX(_xlfn._xlws.FILTER($D$472:$D$941,$B$472:$B$941=B1021))-1)</f>
        <v>0</v>
      </c>
      <c r="J1021" s="5">
        <f t="shared" si="55"/>
        <v>1</v>
      </c>
      <c r="K1021" s="5">
        <f t="shared" si="56"/>
        <v>993517600</v>
      </c>
    </row>
    <row r="1022" spans="1:11" x14ac:dyDescent="0.25">
      <c r="A1022" s="4">
        <v>42027</v>
      </c>
      <c r="B1022" s="5" t="s">
        <v>167</v>
      </c>
      <c r="C1022" s="5" t="s">
        <v>168</v>
      </c>
      <c r="D1022" s="5">
        <v>16.3</v>
      </c>
      <c r="E1022" s="5">
        <v>8712</v>
      </c>
      <c r="F1022" s="5">
        <v>143230</v>
      </c>
      <c r="G1022" s="5">
        <v>1050000</v>
      </c>
      <c r="H1022" s="5">
        <f t="shared" si="54"/>
        <v>16.440541781450872</v>
      </c>
      <c r="I1022" s="5" cm="1">
        <f t="array" ref="I1022">ABS(D1022/MAX(_xlfn._xlws.FILTER($D$472:$D$941,$B$472:$B$941=B1022))-1)</f>
        <v>4.1176470588235259E-2</v>
      </c>
      <c r="J1022" s="5">
        <f t="shared" si="55"/>
        <v>1</v>
      </c>
      <c r="K1022" s="5">
        <f t="shared" si="56"/>
        <v>17115000</v>
      </c>
    </row>
    <row r="1023" spans="1:11" x14ac:dyDescent="0.25">
      <c r="A1023" s="4">
        <v>42027</v>
      </c>
      <c r="B1023" s="5" t="s">
        <v>169</v>
      </c>
      <c r="C1023" s="5" t="s">
        <v>170</v>
      </c>
      <c r="D1023" s="5">
        <v>5</v>
      </c>
      <c r="E1023" s="5">
        <v>51</v>
      </c>
      <c r="F1023" s="5">
        <v>260</v>
      </c>
      <c r="G1023" s="5">
        <v>4916000</v>
      </c>
      <c r="H1023" s="5">
        <f t="shared" si="54"/>
        <v>5.0980392156862742</v>
      </c>
      <c r="I1023" s="5" cm="1">
        <f t="array" ref="I1023">ABS(D1023/MAX(_xlfn._xlws.FILTER($D$472:$D$941,$B$472:$B$941=B1023))-1)</f>
        <v>5.2631578947368363E-2</v>
      </c>
      <c r="J1023" s="5">
        <f t="shared" si="55"/>
        <v>1</v>
      </c>
      <c r="K1023" s="5">
        <f t="shared" si="56"/>
        <v>24580000</v>
      </c>
    </row>
    <row r="1024" spans="1:11" x14ac:dyDescent="0.25">
      <c r="A1024" s="4">
        <v>42027</v>
      </c>
      <c r="B1024" s="5" t="s">
        <v>171</v>
      </c>
      <c r="C1024" s="5" t="s">
        <v>172</v>
      </c>
      <c r="D1024" s="5">
        <v>88.3</v>
      </c>
      <c r="E1024" s="5">
        <v>16223</v>
      </c>
      <c r="F1024" s="5">
        <v>1433530</v>
      </c>
      <c r="G1024" s="5">
        <v>22240000</v>
      </c>
      <c r="H1024" s="5">
        <f t="shared" si="54"/>
        <v>88.364051038648839</v>
      </c>
      <c r="I1024" s="5" cm="1">
        <f t="array" ref="I1024">ABS(D1024/MAX(_xlfn._xlws.FILTER($D$472:$D$941,$B$472:$B$941=B1024))-1)</f>
        <v>2.2598870056497189E-3</v>
      </c>
      <c r="J1024" s="5">
        <f t="shared" si="55"/>
        <v>0</v>
      </c>
      <c r="K1024" s="5">
        <f t="shared" si="56"/>
        <v>1963792000</v>
      </c>
    </row>
    <row r="1025" spans="1:11" x14ac:dyDescent="0.25">
      <c r="A1025" s="4">
        <v>42027</v>
      </c>
      <c r="B1025" s="5" t="s">
        <v>173</v>
      </c>
      <c r="C1025" s="5" t="s">
        <v>174</v>
      </c>
      <c r="D1025" s="5">
        <v>1.08</v>
      </c>
      <c r="E1025" s="5">
        <v>16389</v>
      </c>
      <c r="F1025" s="5">
        <v>17470</v>
      </c>
      <c r="G1025" s="5">
        <v>10109000</v>
      </c>
      <c r="H1025" s="5">
        <f t="shared" si="54"/>
        <v>1.0659588748550857</v>
      </c>
      <c r="I1025" s="5" cm="1">
        <f t="array" ref="I1025">ABS(D1025/MAX(_xlfn._xlws.FILTER($D$472:$D$941,$B$472:$B$941=B1025))-1)</f>
        <v>4.8543689320388328E-2</v>
      </c>
      <c r="J1025" s="5">
        <f t="shared" si="55"/>
        <v>1</v>
      </c>
      <c r="K1025" s="5">
        <f t="shared" si="56"/>
        <v>10917720</v>
      </c>
    </row>
    <row r="1026" spans="1:11" x14ac:dyDescent="0.25">
      <c r="A1026" s="4">
        <v>42027</v>
      </c>
      <c r="B1026" s="5" t="s">
        <v>175</v>
      </c>
      <c r="C1026" s="5" t="s">
        <v>176</v>
      </c>
      <c r="D1026" s="5">
        <v>48.4</v>
      </c>
      <c r="E1026" s="5">
        <v>27353</v>
      </c>
      <c r="F1026" s="5">
        <v>1301110</v>
      </c>
      <c r="G1026" s="5">
        <v>25747000</v>
      </c>
      <c r="H1026" s="5">
        <f t="shared" si="54"/>
        <v>47.567360070193395</v>
      </c>
      <c r="I1026" s="5" cm="1">
        <f t="array" ref="I1026">ABS(D1026/MAX(_xlfn._xlws.FILTER($D$472:$D$941,$B$472:$B$941=B1026))-1)</f>
        <v>1.8947368421052602E-2</v>
      </c>
      <c r="J1026" s="5">
        <f t="shared" si="55"/>
        <v>1</v>
      </c>
      <c r="K1026" s="5">
        <f t="shared" si="56"/>
        <v>1246154800</v>
      </c>
    </row>
    <row r="1027" spans="1:11" x14ac:dyDescent="0.25">
      <c r="A1027" s="4">
        <v>42027</v>
      </c>
      <c r="B1027" s="5" t="s">
        <v>177</v>
      </c>
      <c r="C1027" s="5" t="s">
        <v>178</v>
      </c>
      <c r="D1027" s="5">
        <v>8.4499999999999993</v>
      </c>
      <c r="E1027" s="5">
        <v>34433</v>
      </c>
      <c r="F1027" s="5">
        <v>289570</v>
      </c>
      <c r="G1027" s="5">
        <v>7558000</v>
      </c>
      <c r="H1027" s="5">
        <f t="shared" ref="H1027:H1090" si="57">IF(E1027=0,D1027,F1027/E1027)</f>
        <v>8.4096651468068426</v>
      </c>
      <c r="I1027" s="5" cm="1">
        <f t="array" ref="I1027">ABS(D1027/MAX(_xlfn._xlws.FILTER($D$472:$D$941,$B$472:$B$941=B1027))-1)</f>
        <v>3.1746031746031633E-2</v>
      </c>
      <c r="J1027" s="5">
        <f t="shared" ref="J1027:J1090" si="58">IF(LEFT(C1027,2)="PL",1,0)</f>
        <v>1</v>
      </c>
      <c r="K1027" s="5">
        <f t="shared" ref="K1027:K1090" si="59">G1027*D1027</f>
        <v>63865099.999999993</v>
      </c>
    </row>
    <row r="1028" spans="1:11" x14ac:dyDescent="0.25">
      <c r="A1028" s="4">
        <v>42027</v>
      </c>
      <c r="B1028" s="5" t="s">
        <v>179</v>
      </c>
      <c r="C1028" s="5" t="s">
        <v>180</v>
      </c>
      <c r="D1028" s="5">
        <v>8.2899999999999991</v>
      </c>
      <c r="E1028" s="5">
        <v>4531</v>
      </c>
      <c r="F1028" s="5">
        <v>38010</v>
      </c>
      <c r="G1028" s="5">
        <v>3648000</v>
      </c>
      <c r="H1028" s="5">
        <f t="shared" si="57"/>
        <v>8.3888766276760105</v>
      </c>
      <c r="I1028" s="5" cm="1">
        <f t="array" ref="I1028">ABS(D1028/MAX(_xlfn._xlws.FILTER($D$472:$D$941,$B$472:$B$941=B1028))-1)</f>
        <v>2.1251475796930541E-2</v>
      </c>
      <c r="J1028" s="5">
        <f t="shared" si="58"/>
        <v>1</v>
      </c>
      <c r="K1028" s="5">
        <f t="shared" si="59"/>
        <v>30241919.999999996</v>
      </c>
    </row>
    <row r="1029" spans="1:11" x14ac:dyDescent="0.25">
      <c r="A1029" s="4">
        <v>42027</v>
      </c>
      <c r="B1029" s="5" t="s">
        <v>181</v>
      </c>
      <c r="C1029" s="5" t="s">
        <v>182</v>
      </c>
      <c r="D1029" s="5">
        <v>0.64</v>
      </c>
      <c r="E1029" s="5">
        <v>90233</v>
      </c>
      <c r="F1029" s="5">
        <v>58280</v>
      </c>
      <c r="G1029" s="5">
        <v>11252000</v>
      </c>
      <c r="H1029" s="5">
        <f t="shared" si="57"/>
        <v>0.64588343510688995</v>
      </c>
      <c r="I1029" s="5" cm="1">
        <f t="array" ref="I1029">ABS(D1029/MAX(_xlfn._xlws.FILTER($D$472:$D$941,$B$472:$B$941=B1029))-1)</f>
        <v>9.8591549295774628E-2</v>
      </c>
      <c r="J1029" s="5">
        <f t="shared" si="58"/>
        <v>0</v>
      </c>
      <c r="K1029" s="5">
        <f t="shared" si="59"/>
        <v>7201280</v>
      </c>
    </row>
    <row r="1030" spans="1:11" x14ac:dyDescent="0.25">
      <c r="A1030" s="4">
        <v>42027</v>
      </c>
      <c r="B1030" s="5" t="s">
        <v>183</v>
      </c>
      <c r="C1030" s="5" t="s">
        <v>184</v>
      </c>
      <c r="D1030" s="5">
        <v>1.33</v>
      </c>
      <c r="E1030" s="5">
        <v>2756</v>
      </c>
      <c r="F1030" s="5">
        <v>3690</v>
      </c>
      <c r="G1030" s="5">
        <v>22530000</v>
      </c>
      <c r="H1030" s="5">
        <f t="shared" si="57"/>
        <v>1.3388969521044993</v>
      </c>
      <c r="I1030" s="5" cm="1">
        <f t="array" ref="I1030">ABS(D1030/MAX(_xlfn._xlws.FILTER($D$472:$D$941,$B$472:$B$941=B1030))-1)</f>
        <v>2.2058823529411797E-2</v>
      </c>
      <c r="J1030" s="5">
        <f t="shared" si="58"/>
        <v>1</v>
      </c>
      <c r="K1030" s="5">
        <f t="shared" si="59"/>
        <v>29964900</v>
      </c>
    </row>
    <row r="1031" spans="1:11" x14ac:dyDescent="0.25">
      <c r="A1031" s="4">
        <v>42027</v>
      </c>
      <c r="B1031" s="5" t="s">
        <v>185</v>
      </c>
      <c r="C1031" s="5" t="s">
        <v>186</v>
      </c>
      <c r="D1031" s="5">
        <v>3.55</v>
      </c>
      <c r="E1031" s="5">
        <v>5867</v>
      </c>
      <c r="F1031" s="5">
        <v>20900</v>
      </c>
      <c r="G1031" s="5">
        <v>48753000</v>
      </c>
      <c r="H1031" s="5">
        <f t="shared" si="57"/>
        <v>3.5622975967274586</v>
      </c>
      <c r="I1031" s="5" cm="1">
        <f t="array" ref="I1031">ABS(D1031/MAX(_xlfn._xlws.FILTER($D$472:$D$941,$B$472:$B$941=B1031))-1)</f>
        <v>1.3888888888888951E-2</v>
      </c>
      <c r="J1031" s="5">
        <f t="shared" si="58"/>
        <v>1</v>
      </c>
      <c r="K1031" s="5">
        <f t="shared" si="59"/>
        <v>173073150</v>
      </c>
    </row>
    <row r="1032" spans="1:11" x14ac:dyDescent="0.25">
      <c r="A1032" s="4">
        <v>42027</v>
      </c>
      <c r="B1032" s="5" t="s">
        <v>187</v>
      </c>
      <c r="C1032" s="5" t="s">
        <v>188</v>
      </c>
      <c r="D1032" s="5">
        <v>110</v>
      </c>
      <c r="E1032" s="5">
        <v>525</v>
      </c>
      <c r="F1032" s="5">
        <v>57030</v>
      </c>
      <c r="G1032" s="5">
        <v>4610000</v>
      </c>
      <c r="H1032" s="5">
        <f t="shared" si="57"/>
        <v>108.62857142857143</v>
      </c>
      <c r="I1032" s="5" cm="1">
        <f t="array" ref="I1032">ABS(D1032/MAX(_xlfn._xlws.FILTER($D$472:$D$941,$B$472:$B$941=B1032))-1)</f>
        <v>3.9206424185167732E-2</v>
      </c>
      <c r="J1032" s="5">
        <f t="shared" si="58"/>
        <v>1</v>
      </c>
      <c r="K1032" s="5">
        <f t="shared" si="59"/>
        <v>507100000</v>
      </c>
    </row>
    <row r="1033" spans="1:11" x14ac:dyDescent="0.25">
      <c r="A1033" s="4">
        <v>42027</v>
      </c>
      <c r="B1033" s="5" t="s">
        <v>189</v>
      </c>
      <c r="C1033" s="5" t="s">
        <v>190</v>
      </c>
      <c r="D1033" s="5">
        <v>55.75</v>
      </c>
      <c r="E1033" s="5">
        <v>3716</v>
      </c>
      <c r="F1033" s="5">
        <v>204710</v>
      </c>
      <c r="G1033" s="5">
        <v>4122000</v>
      </c>
      <c r="H1033" s="5">
        <f t="shared" si="57"/>
        <v>55.088805166846072</v>
      </c>
      <c r="I1033" s="5" cm="1">
        <f t="array" ref="I1033">ABS(D1033/MAX(_xlfn._xlws.FILTER($D$472:$D$941,$B$472:$B$941=B1033))-1)</f>
        <v>2.3875114784205564E-2</v>
      </c>
      <c r="J1033" s="5">
        <f t="shared" si="58"/>
        <v>1</v>
      </c>
      <c r="K1033" s="5">
        <f t="shared" si="59"/>
        <v>229801500</v>
      </c>
    </row>
    <row r="1034" spans="1:11" x14ac:dyDescent="0.25">
      <c r="A1034" s="4">
        <v>42027</v>
      </c>
      <c r="B1034" s="5" t="s">
        <v>191</v>
      </c>
      <c r="C1034" s="5" t="s">
        <v>192</v>
      </c>
      <c r="D1034" s="5">
        <v>21.35</v>
      </c>
      <c r="E1034" s="5">
        <v>598</v>
      </c>
      <c r="F1034" s="5">
        <v>12530</v>
      </c>
      <c r="G1034" s="5">
        <v>1091000</v>
      </c>
      <c r="H1034" s="5">
        <f t="shared" si="57"/>
        <v>20.953177257525084</v>
      </c>
      <c r="I1034" s="5" cm="1">
        <f t="array" ref="I1034">ABS(D1034/MAX(_xlfn._xlws.FILTER($D$472:$D$941,$B$472:$B$941=B1034))-1)</f>
        <v>2.1531100478469067E-2</v>
      </c>
      <c r="J1034" s="5">
        <f t="shared" si="58"/>
        <v>1</v>
      </c>
      <c r="K1034" s="5">
        <f t="shared" si="59"/>
        <v>23292850</v>
      </c>
    </row>
    <row r="1035" spans="1:11" x14ac:dyDescent="0.25">
      <c r="A1035" s="4">
        <v>42027</v>
      </c>
      <c r="B1035" s="5" t="s">
        <v>193</v>
      </c>
      <c r="C1035" s="5" t="s">
        <v>194</v>
      </c>
      <c r="D1035" s="5">
        <v>3.33</v>
      </c>
      <c r="E1035" s="5">
        <v>225988</v>
      </c>
      <c r="F1035" s="5">
        <v>777710</v>
      </c>
      <c r="G1035" s="5">
        <v>20455000</v>
      </c>
      <c r="H1035" s="5">
        <f t="shared" si="57"/>
        <v>3.4413774182699965</v>
      </c>
      <c r="I1035" s="5" cm="1">
        <f t="array" ref="I1035">ABS(D1035/MAX(_xlfn._xlws.FILTER($D$472:$D$941,$B$472:$B$941=B1035))-1)</f>
        <v>1.4792899408283988E-2</v>
      </c>
      <c r="J1035" s="5">
        <f t="shared" si="58"/>
        <v>1</v>
      </c>
      <c r="K1035" s="5">
        <f t="shared" si="59"/>
        <v>68115150</v>
      </c>
    </row>
    <row r="1036" spans="1:11" x14ac:dyDescent="0.25">
      <c r="A1036" s="4">
        <v>42027</v>
      </c>
      <c r="B1036" s="5" t="s">
        <v>195</v>
      </c>
      <c r="C1036" s="5" t="s">
        <v>196</v>
      </c>
      <c r="D1036" s="5">
        <v>4.1500000000000004</v>
      </c>
      <c r="E1036" s="5">
        <v>840</v>
      </c>
      <c r="F1036" s="5">
        <v>3420</v>
      </c>
      <c r="G1036" s="5">
        <v>26984000</v>
      </c>
      <c r="H1036" s="5">
        <f t="shared" si="57"/>
        <v>4.0714285714285712</v>
      </c>
      <c r="I1036" s="5" cm="1">
        <f t="array" ref="I1036">ABS(D1036/MAX(_xlfn._xlws.FILTER($D$472:$D$941,$B$472:$B$941=B1036))-1)</f>
        <v>1.2195121951219745E-2</v>
      </c>
      <c r="J1036" s="5">
        <f t="shared" si="58"/>
        <v>1</v>
      </c>
      <c r="K1036" s="5">
        <f t="shared" si="59"/>
        <v>111983600.00000001</v>
      </c>
    </row>
    <row r="1037" spans="1:11" x14ac:dyDescent="0.25">
      <c r="A1037" s="4">
        <v>42027</v>
      </c>
      <c r="B1037" s="5" t="s">
        <v>197</v>
      </c>
      <c r="C1037" s="5" t="s">
        <v>198</v>
      </c>
      <c r="D1037" s="5">
        <v>4.4000000000000004</v>
      </c>
      <c r="E1037" s="5">
        <v>587</v>
      </c>
      <c r="F1037" s="5">
        <v>2580</v>
      </c>
      <c r="G1037" s="5">
        <v>0</v>
      </c>
      <c r="H1037" s="5">
        <f t="shared" si="57"/>
        <v>4.3952299829642252</v>
      </c>
      <c r="I1037" s="5" cm="1">
        <f t="array" ref="I1037">ABS(D1037/MAX(_xlfn._xlws.FILTER($D$472:$D$941,$B$472:$B$941=B1037))-1)</f>
        <v>4.3478260869565077E-2</v>
      </c>
      <c r="J1037" s="5">
        <f t="shared" si="58"/>
        <v>1</v>
      </c>
      <c r="K1037" s="5">
        <f t="shared" si="59"/>
        <v>0</v>
      </c>
    </row>
    <row r="1038" spans="1:11" x14ac:dyDescent="0.25">
      <c r="A1038" s="4">
        <v>42027</v>
      </c>
      <c r="B1038" s="5" t="s">
        <v>199</v>
      </c>
      <c r="C1038" s="5" t="s">
        <v>200</v>
      </c>
      <c r="D1038" s="5">
        <v>22.9</v>
      </c>
      <c r="E1038" s="5">
        <v>414489</v>
      </c>
      <c r="F1038" s="5">
        <v>9427410</v>
      </c>
      <c r="G1038" s="5">
        <v>214367000</v>
      </c>
      <c r="H1038" s="5">
        <f t="shared" si="57"/>
        <v>22.744656673639106</v>
      </c>
      <c r="I1038" s="5" cm="1">
        <f t="array" ref="I1038">ABS(D1038/MAX(_xlfn._xlws.FILTER($D$472:$D$941,$B$472:$B$941=B1038))-1)</f>
        <v>1.9136626613262209E-2</v>
      </c>
      <c r="J1038" s="5">
        <f t="shared" si="58"/>
        <v>1</v>
      </c>
      <c r="K1038" s="5">
        <f t="shared" si="59"/>
        <v>4909004300</v>
      </c>
    </row>
    <row r="1039" spans="1:11" x14ac:dyDescent="0.25">
      <c r="A1039" s="4">
        <v>42027</v>
      </c>
      <c r="B1039" s="5" t="s">
        <v>201</v>
      </c>
      <c r="C1039" s="5" t="s">
        <v>202</v>
      </c>
      <c r="D1039" s="5">
        <v>2.59</v>
      </c>
      <c r="E1039" s="5">
        <v>163690</v>
      </c>
      <c r="F1039" s="5">
        <v>421870</v>
      </c>
      <c r="G1039" s="5">
        <v>0</v>
      </c>
      <c r="H1039" s="5">
        <f t="shared" si="57"/>
        <v>2.577249679271794</v>
      </c>
      <c r="I1039" s="5" cm="1">
        <f t="array" ref="I1039">ABS(D1039/MAX(_xlfn._xlws.FILTER($D$472:$D$941,$B$472:$B$941=B1039))-1)</f>
        <v>0</v>
      </c>
      <c r="J1039" s="5">
        <f t="shared" si="58"/>
        <v>1</v>
      </c>
      <c r="K1039" s="5">
        <f t="shared" si="59"/>
        <v>0</v>
      </c>
    </row>
    <row r="1040" spans="1:11" x14ac:dyDescent="0.25">
      <c r="A1040" s="4">
        <v>42027</v>
      </c>
      <c r="B1040" s="5" t="s">
        <v>203</v>
      </c>
      <c r="C1040" s="5" t="s">
        <v>204</v>
      </c>
      <c r="D1040" s="5">
        <v>90.9</v>
      </c>
      <c r="E1040" s="5">
        <v>188</v>
      </c>
      <c r="F1040" s="5">
        <v>16960</v>
      </c>
      <c r="G1040" s="5">
        <v>2567000</v>
      </c>
      <c r="H1040" s="5">
        <f t="shared" si="57"/>
        <v>90.212765957446805</v>
      </c>
      <c r="I1040" s="5" cm="1">
        <f t="array" ref="I1040">ABS(D1040/MAX(_xlfn._xlws.FILTER($D$472:$D$941,$B$472:$B$941=B1040))-1)</f>
        <v>1.3377926421404673E-2</v>
      </c>
      <c r="J1040" s="5">
        <f t="shared" si="58"/>
        <v>1</v>
      </c>
      <c r="K1040" s="5">
        <f t="shared" si="59"/>
        <v>233340300</v>
      </c>
    </row>
    <row r="1041" spans="1:11" x14ac:dyDescent="0.25">
      <c r="A1041" s="4">
        <v>42027</v>
      </c>
      <c r="B1041" s="5" t="s">
        <v>205</v>
      </c>
      <c r="C1041" s="5" t="s">
        <v>206</v>
      </c>
      <c r="D1041" s="5">
        <v>6.11</v>
      </c>
      <c r="E1041" s="5">
        <v>6147</v>
      </c>
      <c r="F1041" s="5">
        <v>38110</v>
      </c>
      <c r="G1041" s="5">
        <v>8556000</v>
      </c>
      <c r="H1041" s="5">
        <f t="shared" si="57"/>
        <v>6.1997722466243692</v>
      </c>
      <c r="I1041" s="5" cm="1">
        <f t="array" ref="I1041">ABS(D1041/MAX(_xlfn._xlws.FILTER($D$472:$D$941,$B$472:$B$941=B1041))-1)</f>
        <v>2.3961661341852958E-2</v>
      </c>
      <c r="J1041" s="5">
        <f t="shared" si="58"/>
        <v>1</v>
      </c>
      <c r="K1041" s="5">
        <f t="shared" si="59"/>
        <v>52277160</v>
      </c>
    </row>
    <row r="1042" spans="1:11" x14ac:dyDescent="0.25">
      <c r="A1042" s="4">
        <v>42027</v>
      </c>
      <c r="B1042" s="5" t="s">
        <v>207</v>
      </c>
      <c r="C1042" s="5" t="s">
        <v>208</v>
      </c>
      <c r="D1042" s="5">
        <v>5.0599999999999996</v>
      </c>
      <c r="E1042" s="5">
        <v>0</v>
      </c>
      <c r="F1042" s="5">
        <v>0</v>
      </c>
      <c r="G1042" s="5">
        <v>2659000</v>
      </c>
      <c r="H1042" s="5">
        <f t="shared" si="57"/>
        <v>5.0599999999999996</v>
      </c>
      <c r="I1042" s="5" cm="1">
        <f t="array" ref="I1042">ABS(D1042/MAX(_xlfn._xlws.FILTER($D$472:$D$941,$B$472:$B$941=B1042))-1)</f>
        <v>0</v>
      </c>
      <c r="J1042" s="5">
        <f t="shared" si="58"/>
        <v>1</v>
      </c>
      <c r="K1042" s="5">
        <f t="shared" si="59"/>
        <v>13454539.999999998</v>
      </c>
    </row>
    <row r="1043" spans="1:11" x14ac:dyDescent="0.25">
      <c r="A1043" s="4">
        <v>42027</v>
      </c>
      <c r="B1043" s="5" t="s">
        <v>209</v>
      </c>
      <c r="C1043" s="5" t="s">
        <v>210</v>
      </c>
      <c r="D1043" s="5">
        <v>6.28</v>
      </c>
      <c r="E1043" s="5">
        <v>210</v>
      </c>
      <c r="F1043" s="5">
        <v>1320</v>
      </c>
      <c r="G1043" s="5">
        <v>0</v>
      </c>
      <c r="H1043" s="5">
        <f t="shared" si="57"/>
        <v>6.2857142857142856</v>
      </c>
      <c r="I1043" s="5" cm="1">
        <f t="array" ref="I1043">ABS(D1043/MAX(_xlfn._xlws.FILTER($D$472:$D$941,$B$472:$B$941=B1043))-1)</f>
        <v>0</v>
      </c>
      <c r="J1043" s="5">
        <f t="shared" si="58"/>
        <v>1</v>
      </c>
      <c r="K1043" s="5">
        <f t="shared" si="59"/>
        <v>0</v>
      </c>
    </row>
    <row r="1044" spans="1:11" x14ac:dyDescent="0.25">
      <c r="A1044" s="4">
        <v>42027</v>
      </c>
      <c r="B1044" s="5" t="s">
        <v>211</v>
      </c>
      <c r="C1044" s="5" t="s">
        <v>212</v>
      </c>
      <c r="D1044" s="5">
        <v>0.7</v>
      </c>
      <c r="E1044" s="5">
        <v>12862</v>
      </c>
      <c r="F1044" s="5">
        <v>9010</v>
      </c>
      <c r="G1044" s="5">
        <v>8257000</v>
      </c>
      <c r="H1044" s="5">
        <f t="shared" si="57"/>
        <v>0.70051313948064065</v>
      </c>
      <c r="I1044" s="5" cm="1">
        <f t="array" ref="I1044">ABS(D1044/MAX(_xlfn._xlws.FILTER($D$472:$D$941,$B$472:$B$941=B1044))-1)</f>
        <v>2.777777777777779E-2</v>
      </c>
      <c r="J1044" s="5">
        <f t="shared" si="58"/>
        <v>1</v>
      </c>
      <c r="K1044" s="5">
        <f t="shared" si="59"/>
        <v>5779900</v>
      </c>
    </row>
    <row r="1045" spans="1:11" x14ac:dyDescent="0.25">
      <c r="A1045" s="4">
        <v>42027</v>
      </c>
      <c r="B1045" s="5" t="s">
        <v>213</v>
      </c>
      <c r="C1045" s="5" t="s">
        <v>214</v>
      </c>
      <c r="D1045" s="5">
        <v>46.7</v>
      </c>
      <c r="E1045" s="5">
        <v>235</v>
      </c>
      <c r="F1045" s="5">
        <v>11060</v>
      </c>
      <c r="G1045" s="5">
        <v>7229000</v>
      </c>
      <c r="H1045" s="5">
        <f t="shared" si="57"/>
        <v>47.063829787234042</v>
      </c>
      <c r="I1045" s="5" cm="1">
        <f t="array" ref="I1045">ABS(D1045/MAX(_xlfn._xlws.FILTER($D$472:$D$941,$B$472:$B$941=B1045))-1)</f>
        <v>1.071811361200492E-3</v>
      </c>
      <c r="J1045" s="5">
        <f t="shared" si="58"/>
        <v>1</v>
      </c>
      <c r="K1045" s="5">
        <f t="shared" si="59"/>
        <v>337594300</v>
      </c>
    </row>
    <row r="1046" spans="1:11" x14ac:dyDescent="0.25">
      <c r="A1046" s="4">
        <v>42027</v>
      </c>
      <c r="B1046" s="5" t="s">
        <v>215</v>
      </c>
      <c r="C1046" s="5" t="s">
        <v>216</v>
      </c>
      <c r="D1046" s="5">
        <v>2.82</v>
      </c>
      <c r="E1046" s="5">
        <v>346</v>
      </c>
      <c r="F1046" s="5">
        <v>990</v>
      </c>
      <c r="G1046" s="5">
        <v>0</v>
      </c>
      <c r="H1046" s="5">
        <f t="shared" si="57"/>
        <v>2.8612716763005781</v>
      </c>
      <c r="I1046" s="5" cm="1">
        <f t="array" ref="I1046">ABS(D1046/MAX(_xlfn._xlws.FILTER($D$472:$D$941,$B$472:$B$941=B1046))-1)</f>
        <v>1.0526315789473717E-2</v>
      </c>
      <c r="J1046" s="5">
        <f t="shared" si="58"/>
        <v>1</v>
      </c>
      <c r="K1046" s="5">
        <f t="shared" si="59"/>
        <v>0</v>
      </c>
    </row>
    <row r="1047" spans="1:11" x14ac:dyDescent="0.25">
      <c r="A1047" s="4">
        <v>42027</v>
      </c>
      <c r="B1047" s="5" t="s">
        <v>217</v>
      </c>
      <c r="C1047" s="5" t="s">
        <v>218</v>
      </c>
      <c r="D1047" s="5">
        <v>0.21</v>
      </c>
      <c r="E1047" s="5">
        <v>0</v>
      </c>
      <c r="F1047" s="5">
        <v>0</v>
      </c>
      <c r="G1047" s="5">
        <v>0</v>
      </c>
      <c r="H1047" s="5">
        <f t="shared" si="57"/>
        <v>0.21</v>
      </c>
      <c r="I1047" s="5" cm="1">
        <f t="array" ref="I1047">ABS(D1047/MAX(_xlfn._xlws.FILTER($D$472:$D$941,$B$472:$B$941=B1047))-1)</f>
        <v>0</v>
      </c>
      <c r="J1047" s="5">
        <f t="shared" si="58"/>
        <v>1</v>
      </c>
      <c r="K1047" s="5">
        <f t="shared" si="59"/>
        <v>0</v>
      </c>
    </row>
    <row r="1048" spans="1:11" x14ac:dyDescent="0.25">
      <c r="A1048" s="4">
        <v>42027</v>
      </c>
      <c r="B1048" s="5" t="s">
        <v>219</v>
      </c>
      <c r="C1048" s="5" t="s">
        <v>220</v>
      </c>
      <c r="D1048" s="5">
        <v>1.72</v>
      </c>
      <c r="E1048" s="5">
        <v>790</v>
      </c>
      <c r="F1048" s="5">
        <v>1360</v>
      </c>
      <c r="G1048" s="5">
        <v>0</v>
      </c>
      <c r="H1048" s="5">
        <f t="shared" si="57"/>
        <v>1.7215189873417722</v>
      </c>
      <c r="I1048" s="5" cm="1">
        <f t="array" ref="I1048">ABS(D1048/MAX(_xlfn._xlws.FILTER($D$472:$D$941,$B$472:$B$941=B1048))-1)</f>
        <v>5.4945054945054972E-2</v>
      </c>
      <c r="J1048" s="5">
        <f t="shared" si="58"/>
        <v>1</v>
      </c>
      <c r="K1048" s="5">
        <f t="shared" si="59"/>
        <v>0</v>
      </c>
    </row>
    <row r="1049" spans="1:11" x14ac:dyDescent="0.25">
      <c r="A1049" s="4">
        <v>42027</v>
      </c>
      <c r="B1049" s="5" t="s">
        <v>221</v>
      </c>
      <c r="C1049" s="5" t="s">
        <v>222</v>
      </c>
      <c r="D1049" s="5">
        <v>3.3</v>
      </c>
      <c r="E1049" s="5">
        <v>10</v>
      </c>
      <c r="F1049" s="5">
        <v>30</v>
      </c>
      <c r="G1049" s="5">
        <v>3196000</v>
      </c>
      <c r="H1049" s="5">
        <f t="shared" si="57"/>
        <v>3</v>
      </c>
      <c r="I1049" s="5" cm="1">
        <f t="array" ref="I1049">ABS(D1049/MAX(_xlfn._xlws.FILTER($D$472:$D$941,$B$472:$B$941=B1049))-1)</f>
        <v>0</v>
      </c>
      <c r="J1049" s="5">
        <f t="shared" si="58"/>
        <v>1</v>
      </c>
      <c r="K1049" s="5">
        <f t="shared" si="59"/>
        <v>10546800</v>
      </c>
    </row>
    <row r="1050" spans="1:11" x14ac:dyDescent="0.25">
      <c r="A1050" s="4">
        <v>42027</v>
      </c>
      <c r="B1050" s="5" t="s">
        <v>223</v>
      </c>
      <c r="C1050" s="5" t="s">
        <v>224</v>
      </c>
      <c r="D1050" s="5">
        <v>0.3</v>
      </c>
      <c r="E1050" s="5">
        <v>3760</v>
      </c>
      <c r="F1050" s="5">
        <v>1130</v>
      </c>
      <c r="G1050" s="5">
        <v>13003000</v>
      </c>
      <c r="H1050" s="5">
        <f t="shared" si="57"/>
        <v>0.30053191489361702</v>
      </c>
      <c r="I1050" s="5" cm="1">
        <f t="array" ref="I1050">ABS(D1050/MAX(_xlfn._xlws.FILTER($D$472:$D$941,$B$472:$B$941=B1050))-1)</f>
        <v>7.1428571428571397E-2</v>
      </c>
      <c r="J1050" s="5">
        <f t="shared" si="58"/>
        <v>1</v>
      </c>
      <c r="K1050" s="5">
        <f t="shared" si="59"/>
        <v>3900900</v>
      </c>
    </row>
    <row r="1051" spans="1:11" x14ac:dyDescent="0.25">
      <c r="A1051" s="4">
        <v>42027</v>
      </c>
      <c r="B1051" s="5" t="s">
        <v>225</v>
      </c>
      <c r="C1051" s="5" t="s">
        <v>226</v>
      </c>
      <c r="D1051" s="5">
        <v>3.85</v>
      </c>
      <c r="E1051" s="5">
        <v>24</v>
      </c>
      <c r="F1051" s="5">
        <v>90</v>
      </c>
      <c r="G1051" s="5">
        <v>0</v>
      </c>
      <c r="H1051" s="5">
        <f t="shared" si="57"/>
        <v>3.75</v>
      </c>
      <c r="I1051" s="5" cm="1">
        <f t="array" ref="I1051">ABS(D1051/MAX(_xlfn._xlws.FILTER($D$472:$D$941,$B$472:$B$941=B1051))-1)</f>
        <v>3.0226700251889227E-2</v>
      </c>
      <c r="J1051" s="5">
        <f t="shared" si="58"/>
        <v>1</v>
      </c>
      <c r="K1051" s="5">
        <f t="shared" si="59"/>
        <v>0</v>
      </c>
    </row>
    <row r="1052" spans="1:11" x14ac:dyDescent="0.25">
      <c r="A1052" s="4">
        <v>42027</v>
      </c>
      <c r="B1052" s="5" t="s">
        <v>227</v>
      </c>
      <c r="C1052" s="5" t="s">
        <v>228</v>
      </c>
      <c r="D1052" s="5">
        <v>7.18</v>
      </c>
      <c r="E1052" s="5">
        <v>3065</v>
      </c>
      <c r="F1052" s="5">
        <v>22050</v>
      </c>
      <c r="G1052" s="5">
        <v>17743000</v>
      </c>
      <c r="H1052" s="5">
        <f t="shared" si="57"/>
        <v>7.1941272430668839</v>
      </c>
      <c r="I1052" s="5" cm="1">
        <f t="array" ref="I1052">ABS(D1052/MAX(_xlfn._xlws.FILTER($D$472:$D$941,$B$472:$B$941=B1052))-1)</f>
        <v>1.3947001394700731E-3</v>
      </c>
      <c r="J1052" s="5">
        <f t="shared" si="58"/>
        <v>1</v>
      </c>
      <c r="K1052" s="5">
        <f t="shared" si="59"/>
        <v>127394740</v>
      </c>
    </row>
    <row r="1053" spans="1:11" x14ac:dyDescent="0.25">
      <c r="A1053" s="4">
        <v>42027</v>
      </c>
      <c r="B1053" s="5" t="s">
        <v>229</v>
      </c>
      <c r="C1053" s="5" t="s">
        <v>230</v>
      </c>
      <c r="D1053" s="5">
        <v>1.95</v>
      </c>
      <c r="E1053" s="5">
        <v>74364</v>
      </c>
      <c r="F1053" s="5">
        <v>145640</v>
      </c>
      <c r="G1053" s="5">
        <v>45748000</v>
      </c>
      <c r="H1053" s="5">
        <f t="shared" si="57"/>
        <v>1.9584745306868916</v>
      </c>
      <c r="I1053" s="5" cm="1">
        <f t="array" ref="I1053">ABS(D1053/MAX(_xlfn._xlws.FILTER($D$472:$D$941,$B$472:$B$941=B1053))-1)</f>
        <v>0</v>
      </c>
      <c r="J1053" s="5">
        <f t="shared" si="58"/>
        <v>1</v>
      </c>
      <c r="K1053" s="5">
        <f t="shared" si="59"/>
        <v>89208600</v>
      </c>
    </row>
    <row r="1054" spans="1:11" x14ac:dyDescent="0.25">
      <c r="A1054" s="4">
        <v>42027</v>
      </c>
      <c r="B1054" s="5" t="s">
        <v>231</v>
      </c>
      <c r="C1054" s="5" t="s">
        <v>232</v>
      </c>
      <c r="D1054" s="5">
        <v>1.66</v>
      </c>
      <c r="E1054" s="5">
        <v>7</v>
      </c>
      <c r="F1054" s="5">
        <v>10</v>
      </c>
      <c r="G1054" s="5">
        <v>0</v>
      </c>
      <c r="H1054" s="5">
        <f t="shared" si="57"/>
        <v>1.4285714285714286</v>
      </c>
      <c r="I1054" s="5" cm="1">
        <f t="array" ref="I1054">ABS(D1054/MAX(_xlfn._xlws.FILTER($D$472:$D$941,$B$472:$B$941=B1054))-1)</f>
        <v>0</v>
      </c>
      <c r="J1054" s="5">
        <f t="shared" si="58"/>
        <v>1</v>
      </c>
      <c r="K1054" s="5">
        <f t="shared" si="59"/>
        <v>0</v>
      </c>
    </row>
    <row r="1055" spans="1:11" x14ac:dyDescent="0.25">
      <c r="A1055" s="4">
        <v>42027</v>
      </c>
      <c r="B1055" s="5" t="s">
        <v>233</v>
      </c>
      <c r="C1055" s="5" t="s">
        <v>234</v>
      </c>
      <c r="D1055" s="5">
        <v>6.64</v>
      </c>
      <c r="E1055" s="5">
        <v>174444</v>
      </c>
      <c r="F1055" s="5">
        <v>1141530</v>
      </c>
      <c r="G1055" s="5">
        <v>223328000</v>
      </c>
      <c r="H1055" s="5">
        <f t="shared" si="57"/>
        <v>6.5438192199215797</v>
      </c>
      <c r="I1055" s="5" cm="1">
        <f t="array" ref="I1055">ABS(D1055/MAX(_xlfn._xlws.FILTER($D$472:$D$941,$B$472:$B$941=B1055))-1)</f>
        <v>1.5290519877675823E-2</v>
      </c>
      <c r="J1055" s="5">
        <f t="shared" si="58"/>
        <v>1</v>
      </c>
      <c r="K1055" s="5">
        <f t="shared" si="59"/>
        <v>1482897920</v>
      </c>
    </row>
    <row r="1056" spans="1:11" x14ac:dyDescent="0.25">
      <c r="A1056" s="4">
        <v>42027</v>
      </c>
      <c r="B1056" s="5" t="s">
        <v>235</v>
      </c>
      <c r="C1056" s="5" t="s">
        <v>236</v>
      </c>
      <c r="D1056" s="5">
        <v>2.2200000000000002</v>
      </c>
      <c r="E1056" s="5">
        <v>23</v>
      </c>
      <c r="F1056" s="5">
        <v>50</v>
      </c>
      <c r="G1056" s="5">
        <v>2588000</v>
      </c>
      <c r="H1056" s="5">
        <f t="shared" si="57"/>
        <v>2.1739130434782608</v>
      </c>
      <c r="I1056" s="5" cm="1">
        <f t="array" ref="I1056">ABS(D1056/MAX(_xlfn._xlws.FILTER($D$472:$D$941,$B$472:$B$941=B1056))-1)</f>
        <v>0</v>
      </c>
      <c r="J1056" s="5">
        <f t="shared" si="58"/>
        <v>1</v>
      </c>
      <c r="K1056" s="5">
        <f t="shared" si="59"/>
        <v>5745360.0000000009</v>
      </c>
    </row>
    <row r="1057" spans="1:11" x14ac:dyDescent="0.25">
      <c r="A1057" s="4">
        <v>42027</v>
      </c>
      <c r="B1057" s="5" t="s">
        <v>237</v>
      </c>
      <c r="C1057" s="5" t="s">
        <v>238</v>
      </c>
      <c r="D1057" s="5">
        <v>15.05</v>
      </c>
      <c r="E1057" s="5">
        <v>322</v>
      </c>
      <c r="F1057" s="5">
        <v>4830</v>
      </c>
      <c r="G1057" s="5">
        <v>1039000</v>
      </c>
      <c r="H1057" s="5">
        <f t="shared" si="57"/>
        <v>15</v>
      </c>
      <c r="I1057" s="5" cm="1">
        <f t="array" ref="I1057">ABS(D1057/MAX(_xlfn._xlws.FILTER($D$472:$D$941,$B$472:$B$941=B1057))-1)</f>
        <v>2.3809523809523947E-2</v>
      </c>
      <c r="J1057" s="5">
        <f t="shared" si="58"/>
        <v>1</v>
      </c>
      <c r="K1057" s="5">
        <f t="shared" si="59"/>
        <v>15636950</v>
      </c>
    </row>
    <row r="1058" spans="1:11" x14ac:dyDescent="0.25">
      <c r="A1058" s="4">
        <v>42027</v>
      </c>
      <c r="B1058" s="5" t="s">
        <v>239</v>
      </c>
      <c r="C1058" s="5" t="s">
        <v>240</v>
      </c>
      <c r="D1058" s="5">
        <v>0.17</v>
      </c>
      <c r="E1058" s="5">
        <v>14400</v>
      </c>
      <c r="F1058" s="5">
        <v>2450</v>
      </c>
      <c r="G1058" s="5">
        <v>0</v>
      </c>
      <c r="H1058" s="5">
        <f t="shared" si="57"/>
        <v>0.1701388888888889</v>
      </c>
      <c r="I1058" s="5" cm="1">
        <f t="array" ref="I1058">ABS(D1058/MAX(_xlfn._xlws.FILTER($D$472:$D$941,$B$472:$B$941=B1058))-1)</f>
        <v>0</v>
      </c>
      <c r="J1058" s="5">
        <f t="shared" si="58"/>
        <v>1</v>
      </c>
      <c r="K1058" s="5">
        <f t="shared" si="59"/>
        <v>0</v>
      </c>
    </row>
    <row r="1059" spans="1:11" x14ac:dyDescent="0.25">
      <c r="A1059" s="4">
        <v>42027</v>
      </c>
      <c r="B1059" s="5" t="s">
        <v>241</v>
      </c>
      <c r="C1059" s="5" t="s">
        <v>242</v>
      </c>
      <c r="D1059" s="5">
        <v>0.28000000000000003</v>
      </c>
      <c r="E1059" s="5">
        <v>143833</v>
      </c>
      <c r="F1059" s="5">
        <v>42580</v>
      </c>
      <c r="G1059" s="5">
        <v>0</v>
      </c>
      <c r="H1059" s="5">
        <f t="shared" si="57"/>
        <v>0.29603776602031523</v>
      </c>
      <c r="I1059" s="5" cm="1">
        <f t="array" ref="I1059">ABS(D1059/MAX(_xlfn._xlws.FILTER($D$472:$D$941,$B$472:$B$941=B1059))-1)</f>
        <v>7.6923076923077094E-2</v>
      </c>
      <c r="J1059" s="5">
        <f t="shared" si="58"/>
        <v>1</v>
      </c>
      <c r="K1059" s="5">
        <f t="shared" si="59"/>
        <v>0</v>
      </c>
    </row>
    <row r="1060" spans="1:11" x14ac:dyDescent="0.25">
      <c r="A1060" s="4">
        <v>42027</v>
      </c>
      <c r="B1060" s="5" t="s">
        <v>243</v>
      </c>
      <c r="C1060" s="5" t="s">
        <v>244</v>
      </c>
      <c r="D1060" s="5">
        <v>25</v>
      </c>
      <c r="E1060" s="5">
        <v>51907</v>
      </c>
      <c r="F1060" s="5">
        <v>1332660</v>
      </c>
      <c r="G1060" s="5">
        <v>7837000</v>
      </c>
      <c r="H1060" s="5">
        <f t="shared" si="57"/>
        <v>25.673993873658659</v>
      </c>
      <c r="I1060" s="5" cm="1">
        <f t="array" ref="I1060">ABS(D1060/MAX(_xlfn._xlws.FILTER($D$472:$D$941,$B$472:$B$941=B1060))-1)</f>
        <v>4.834411876665401E-2</v>
      </c>
      <c r="J1060" s="5">
        <f t="shared" si="58"/>
        <v>1</v>
      </c>
      <c r="K1060" s="5">
        <f t="shared" si="59"/>
        <v>195925000</v>
      </c>
    </row>
    <row r="1061" spans="1:11" x14ac:dyDescent="0.25">
      <c r="A1061" s="4">
        <v>42027</v>
      </c>
      <c r="B1061" s="5" t="s">
        <v>245</v>
      </c>
      <c r="C1061" s="5" t="s">
        <v>246</v>
      </c>
      <c r="D1061" s="5">
        <v>81.22</v>
      </c>
      <c r="E1061" s="5">
        <v>45</v>
      </c>
      <c r="F1061" s="5">
        <v>3660</v>
      </c>
      <c r="G1061" s="5">
        <v>4747000</v>
      </c>
      <c r="H1061" s="5">
        <f t="shared" si="57"/>
        <v>81.333333333333329</v>
      </c>
      <c r="I1061" s="5" cm="1">
        <f t="array" ref="I1061">ABS(D1061/MAX(_xlfn._xlws.FILTER($D$472:$D$941,$B$472:$B$941=B1061))-1)</f>
        <v>9.512195121951228E-3</v>
      </c>
      <c r="J1061" s="5">
        <f t="shared" si="58"/>
        <v>1</v>
      </c>
      <c r="K1061" s="5">
        <f t="shared" si="59"/>
        <v>385551340</v>
      </c>
    </row>
    <row r="1062" spans="1:11" x14ac:dyDescent="0.25">
      <c r="A1062" s="4">
        <v>42027</v>
      </c>
      <c r="B1062" s="5" t="s">
        <v>247</v>
      </c>
      <c r="C1062" s="5" t="s">
        <v>248</v>
      </c>
      <c r="D1062" s="5">
        <v>10.65</v>
      </c>
      <c r="E1062" s="5">
        <v>3618</v>
      </c>
      <c r="F1062" s="5">
        <v>37800</v>
      </c>
      <c r="G1062" s="5">
        <v>7051000</v>
      </c>
      <c r="H1062" s="5">
        <f t="shared" si="57"/>
        <v>10.447761194029852</v>
      </c>
      <c r="I1062" s="5" cm="1">
        <f t="array" ref="I1062">ABS(D1062/MAX(_xlfn._xlws.FILTER($D$472:$D$941,$B$472:$B$941=B1062))-1)</f>
        <v>4.6728971962616273E-3</v>
      </c>
      <c r="J1062" s="5">
        <f t="shared" si="58"/>
        <v>1</v>
      </c>
      <c r="K1062" s="5">
        <f t="shared" si="59"/>
        <v>75093150</v>
      </c>
    </row>
    <row r="1063" spans="1:11" x14ac:dyDescent="0.25">
      <c r="A1063" s="4">
        <v>42027</v>
      </c>
      <c r="B1063" s="5" t="s">
        <v>249</v>
      </c>
      <c r="C1063" s="5" t="s">
        <v>250</v>
      </c>
      <c r="D1063" s="5">
        <v>3.43</v>
      </c>
      <c r="E1063" s="5">
        <v>38584</v>
      </c>
      <c r="F1063" s="5">
        <v>132020</v>
      </c>
      <c r="G1063" s="5">
        <v>110913000</v>
      </c>
      <c r="H1063" s="5">
        <f t="shared" si="57"/>
        <v>3.4216255442670538</v>
      </c>
      <c r="I1063" s="5" cm="1">
        <f t="array" ref="I1063">ABS(D1063/MAX(_xlfn._xlws.FILTER($D$472:$D$941,$B$472:$B$941=B1063))-1)</f>
        <v>8.8235294117646745E-3</v>
      </c>
      <c r="J1063" s="5">
        <f t="shared" si="58"/>
        <v>1</v>
      </c>
      <c r="K1063" s="5">
        <f t="shared" si="59"/>
        <v>380431590</v>
      </c>
    </row>
    <row r="1064" spans="1:11" x14ac:dyDescent="0.25">
      <c r="A1064" s="4">
        <v>42027</v>
      </c>
      <c r="B1064" s="5" t="s">
        <v>251</v>
      </c>
      <c r="C1064" s="5" t="s">
        <v>252</v>
      </c>
      <c r="D1064" s="5">
        <v>1.44</v>
      </c>
      <c r="E1064" s="5">
        <v>9311</v>
      </c>
      <c r="F1064" s="5">
        <v>13220</v>
      </c>
      <c r="G1064" s="5">
        <v>3333000</v>
      </c>
      <c r="H1064" s="5">
        <f t="shared" si="57"/>
        <v>1.4198260122435828</v>
      </c>
      <c r="I1064" s="5" cm="1">
        <f t="array" ref="I1064">ABS(D1064/MAX(_xlfn._xlws.FILTER($D$472:$D$941,$B$472:$B$941=B1064))-1)</f>
        <v>4.3478260869565188E-2</v>
      </c>
      <c r="J1064" s="5">
        <f t="shared" si="58"/>
        <v>1</v>
      </c>
      <c r="K1064" s="5">
        <f t="shared" si="59"/>
        <v>4799520</v>
      </c>
    </row>
    <row r="1065" spans="1:11" x14ac:dyDescent="0.25">
      <c r="A1065" s="4">
        <v>42027</v>
      </c>
      <c r="B1065" s="5" t="s">
        <v>253</v>
      </c>
      <c r="C1065" s="5" t="s">
        <v>254</v>
      </c>
      <c r="D1065" s="5">
        <v>15.6</v>
      </c>
      <c r="E1065" s="5">
        <v>2842</v>
      </c>
      <c r="F1065" s="5">
        <v>43690</v>
      </c>
      <c r="G1065" s="5">
        <v>2716000</v>
      </c>
      <c r="H1065" s="5">
        <f t="shared" si="57"/>
        <v>15.372976776917664</v>
      </c>
      <c r="I1065" s="5" cm="1">
        <f t="array" ref="I1065">ABS(D1065/MAX(_xlfn._xlws.FILTER($D$472:$D$941,$B$472:$B$941=B1065))-1)</f>
        <v>1.9607843137254832E-2</v>
      </c>
      <c r="J1065" s="5">
        <f t="shared" si="58"/>
        <v>1</v>
      </c>
      <c r="K1065" s="5">
        <f t="shared" si="59"/>
        <v>42369600</v>
      </c>
    </row>
    <row r="1066" spans="1:11" x14ac:dyDescent="0.25">
      <c r="A1066" s="4">
        <v>42027</v>
      </c>
      <c r="B1066" s="5" t="s">
        <v>255</v>
      </c>
      <c r="C1066" s="5" t="s">
        <v>256</v>
      </c>
      <c r="D1066" s="5">
        <v>13.33</v>
      </c>
      <c r="E1066" s="5">
        <v>2070</v>
      </c>
      <c r="F1066" s="5">
        <v>27070</v>
      </c>
      <c r="G1066" s="5">
        <v>3579000</v>
      </c>
      <c r="H1066" s="5">
        <f t="shared" si="57"/>
        <v>13.077294685990339</v>
      </c>
      <c r="I1066" s="5" cm="1">
        <f t="array" ref="I1066">ABS(D1066/MAX(_xlfn._xlws.FILTER($D$472:$D$941,$B$472:$B$941=B1066))-1)</f>
        <v>7.496251874062887E-4</v>
      </c>
      <c r="J1066" s="5">
        <f t="shared" si="58"/>
        <v>1</v>
      </c>
      <c r="K1066" s="5">
        <f t="shared" si="59"/>
        <v>47708070</v>
      </c>
    </row>
    <row r="1067" spans="1:11" x14ac:dyDescent="0.25">
      <c r="A1067" s="4">
        <v>42027</v>
      </c>
      <c r="B1067" s="5" t="s">
        <v>257</v>
      </c>
      <c r="C1067" s="5" t="s">
        <v>258</v>
      </c>
      <c r="D1067" s="5">
        <v>50.51</v>
      </c>
      <c r="E1067" s="5">
        <v>3769</v>
      </c>
      <c r="F1067" s="5">
        <v>192290</v>
      </c>
      <c r="G1067" s="5">
        <v>13044000</v>
      </c>
      <c r="H1067" s="5">
        <f t="shared" si="57"/>
        <v>51.018837888033964</v>
      </c>
      <c r="I1067" s="5" cm="1">
        <f t="array" ref="I1067">ABS(D1067/MAX(_xlfn._xlws.FILTER($D$472:$D$941,$B$472:$B$941=B1067))-1)</f>
        <v>9.2193016869360767E-3</v>
      </c>
      <c r="J1067" s="5">
        <f t="shared" si="58"/>
        <v>1</v>
      </c>
      <c r="K1067" s="5">
        <f t="shared" si="59"/>
        <v>658852440</v>
      </c>
    </row>
    <row r="1068" spans="1:11" x14ac:dyDescent="0.25">
      <c r="A1068" s="4">
        <v>42027</v>
      </c>
      <c r="B1068" s="5" t="s">
        <v>259</v>
      </c>
      <c r="C1068" s="5" t="s">
        <v>260</v>
      </c>
      <c r="D1068" s="5">
        <v>1.03</v>
      </c>
      <c r="E1068" s="5">
        <v>4001</v>
      </c>
      <c r="F1068" s="5">
        <v>4120</v>
      </c>
      <c r="G1068" s="5">
        <v>11545000</v>
      </c>
      <c r="H1068" s="5">
        <f t="shared" si="57"/>
        <v>1.0297425643589102</v>
      </c>
      <c r="I1068" s="5" cm="1">
        <f t="array" ref="I1068">ABS(D1068/MAX(_xlfn._xlws.FILTER($D$472:$D$941,$B$472:$B$941=B1068))-1)</f>
        <v>0</v>
      </c>
      <c r="J1068" s="5">
        <f t="shared" si="58"/>
        <v>1</v>
      </c>
      <c r="K1068" s="5">
        <f t="shared" si="59"/>
        <v>11891350</v>
      </c>
    </row>
    <row r="1069" spans="1:11" x14ac:dyDescent="0.25">
      <c r="A1069" s="4">
        <v>42027</v>
      </c>
      <c r="B1069" s="5" t="s">
        <v>261</v>
      </c>
      <c r="C1069" s="5" t="s">
        <v>262</v>
      </c>
      <c r="D1069" s="5">
        <v>16.96</v>
      </c>
      <c r="E1069" s="5">
        <v>394213</v>
      </c>
      <c r="F1069" s="5">
        <v>6645070</v>
      </c>
      <c r="G1069" s="5">
        <v>214078000</v>
      </c>
      <c r="H1069" s="5">
        <f t="shared" si="57"/>
        <v>16.856547095098335</v>
      </c>
      <c r="I1069" s="5" cm="1">
        <f t="array" ref="I1069">ABS(D1069/MAX(_xlfn._xlws.FILTER($D$472:$D$941,$B$472:$B$941=B1069))-1)</f>
        <v>2.7878787878787836E-2</v>
      </c>
      <c r="J1069" s="5">
        <f t="shared" si="58"/>
        <v>1</v>
      </c>
      <c r="K1069" s="5">
        <f t="shared" si="59"/>
        <v>3630762880</v>
      </c>
    </row>
    <row r="1070" spans="1:11" x14ac:dyDescent="0.25">
      <c r="A1070" s="4">
        <v>42027</v>
      </c>
      <c r="B1070" s="5" t="s">
        <v>263</v>
      </c>
      <c r="C1070" s="5" t="s">
        <v>264</v>
      </c>
      <c r="D1070" s="5">
        <v>11.31</v>
      </c>
      <c r="E1070" s="5">
        <v>208</v>
      </c>
      <c r="F1070" s="5">
        <v>2360</v>
      </c>
      <c r="G1070" s="5">
        <v>7353000</v>
      </c>
      <c r="H1070" s="5">
        <f t="shared" si="57"/>
        <v>11.346153846153847</v>
      </c>
      <c r="I1070" s="5" cm="1">
        <f t="array" ref="I1070">ABS(D1070/MAX(_xlfn._xlws.FILTER($D$472:$D$941,$B$472:$B$941=B1070))-1)</f>
        <v>1.6521739130434754E-2</v>
      </c>
      <c r="J1070" s="5">
        <f t="shared" si="58"/>
        <v>1</v>
      </c>
      <c r="K1070" s="5">
        <f t="shared" si="59"/>
        <v>83162430</v>
      </c>
    </row>
    <row r="1071" spans="1:11" x14ac:dyDescent="0.25">
      <c r="A1071" s="4">
        <v>42027</v>
      </c>
      <c r="B1071" s="5" t="s">
        <v>265</v>
      </c>
      <c r="C1071" s="5" t="s">
        <v>266</v>
      </c>
      <c r="D1071" s="5">
        <v>23.3</v>
      </c>
      <c r="E1071" s="5">
        <v>1099671</v>
      </c>
      <c r="F1071" s="5">
        <v>25340470</v>
      </c>
      <c r="G1071" s="5">
        <v>200740000</v>
      </c>
      <c r="H1071" s="5">
        <f t="shared" si="57"/>
        <v>23.043683065207684</v>
      </c>
      <c r="I1071" s="5" cm="1">
        <f t="array" ref="I1071">ABS(D1071/MAX(_xlfn._xlws.FILTER($D$472:$D$941,$B$472:$B$941=B1071))-1)</f>
        <v>2.0140105078809034E-2</v>
      </c>
      <c r="J1071" s="5">
        <f t="shared" si="58"/>
        <v>1</v>
      </c>
      <c r="K1071" s="5">
        <f t="shared" si="59"/>
        <v>4677242000</v>
      </c>
    </row>
    <row r="1072" spans="1:11" x14ac:dyDescent="0.25">
      <c r="A1072" s="4">
        <v>42027</v>
      </c>
      <c r="B1072" s="5" t="s">
        <v>267</v>
      </c>
      <c r="C1072" s="5" t="s">
        <v>268</v>
      </c>
      <c r="D1072" s="5">
        <v>11.44</v>
      </c>
      <c r="E1072" s="5">
        <v>6</v>
      </c>
      <c r="F1072" s="5">
        <v>70</v>
      </c>
      <c r="G1072" s="5">
        <v>5047000</v>
      </c>
      <c r="H1072" s="5">
        <f t="shared" si="57"/>
        <v>11.666666666666666</v>
      </c>
      <c r="I1072" s="5" cm="1">
        <f t="array" ref="I1072">ABS(D1072/MAX(_xlfn._xlws.FILTER($D$472:$D$941,$B$472:$B$941=B1072))-1)</f>
        <v>0</v>
      </c>
      <c r="J1072" s="5">
        <f t="shared" si="58"/>
        <v>1</v>
      </c>
      <c r="K1072" s="5">
        <f t="shared" si="59"/>
        <v>57737680</v>
      </c>
    </row>
    <row r="1073" spans="1:11" x14ac:dyDescent="0.25">
      <c r="A1073" s="4">
        <v>42027</v>
      </c>
      <c r="B1073" s="5" t="s">
        <v>269</v>
      </c>
      <c r="C1073" s="5" t="s">
        <v>270</v>
      </c>
      <c r="D1073" s="5">
        <v>25.86</v>
      </c>
      <c r="E1073" s="5">
        <v>2555</v>
      </c>
      <c r="F1073" s="5">
        <v>66370</v>
      </c>
      <c r="G1073" s="5">
        <v>4986000</v>
      </c>
      <c r="H1073" s="5">
        <f t="shared" si="57"/>
        <v>25.976516634050881</v>
      </c>
      <c r="I1073" s="5" cm="1">
        <f t="array" ref="I1073">ABS(D1073/MAX(_xlfn._xlws.FILTER($D$472:$D$941,$B$472:$B$941=B1073))-1)</f>
        <v>6.1491160645656961E-3</v>
      </c>
      <c r="J1073" s="5">
        <f t="shared" si="58"/>
        <v>1</v>
      </c>
      <c r="K1073" s="5">
        <f t="shared" si="59"/>
        <v>128937960</v>
      </c>
    </row>
    <row r="1074" spans="1:11" x14ac:dyDescent="0.25">
      <c r="A1074" s="4">
        <v>42027</v>
      </c>
      <c r="B1074" s="5" t="s">
        <v>271</v>
      </c>
      <c r="C1074" s="5" t="s">
        <v>272</v>
      </c>
      <c r="D1074" s="5">
        <v>16.170000000000002</v>
      </c>
      <c r="E1074" s="5">
        <v>625</v>
      </c>
      <c r="F1074" s="5">
        <v>10170</v>
      </c>
      <c r="G1074" s="5">
        <v>530000</v>
      </c>
      <c r="H1074" s="5">
        <f t="shared" si="57"/>
        <v>16.271999999999998</v>
      </c>
      <c r="I1074" s="5" cm="1">
        <f t="array" ref="I1074">ABS(D1074/MAX(_xlfn._xlws.FILTER($D$472:$D$941,$B$472:$B$941=B1074))-1)</f>
        <v>6.1462814996925408E-3</v>
      </c>
      <c r="J1074" s="5">
        <f t="shared" si="58"/>
        <v>1</v>
      </c>
      <c r="K1074" s="5">
        <f t="shared" si="59"/>
        <v>8570100</v>
      </c>
    </row>
    <row r="1075" spans="1:11" x14ac:dyDescent="0.25">
      <c r="A1075" s="4">
        <v>42027</v>
      </c>
      <c r="B1075" s="5" t="s">
        <v>273</v>
      </c>
      <c r="C1075" s="5" t="s">
        <v>274</v>
      </c>
      <c r="D1075" s="5">
        <v>4.1399999999999997</v>
      </c>
      <c r="E1075" s="5">
        <v>7578</v>
      </c>
      <c r="F1075" s="5">
        <v>31350</v>
      </c>
      <c r="G1075" s="5">
        <v>24228000</v>
      </c>
      <c r="H1075" s="5">
        <f t="shared" si="57"/>
        <v>4.1369754552652411</v>
      </c>
      <c r="I1075" s="5" cm="1">
        <f t="array" ref="I1075">ABS(D1075/MAX(_xlfn._xlws.FILTER($D$472:$D$941,$B$472:$B$941=B1075))-1)</f>
        <v>2.421307506053294E-3</v>
      </c>
      <c r="J1075" s="5">
        <f t="shared" si="58"/>
        <v>1</v>
      </c>
      <c r="K1075" s="5">
        <f t="shared" si="59"/>
        <v>100303919.99999999</v>
      </c>
    </row>
    <row r="1076" spans="1:11" x14ac:dyDescent="0.25">
      <c r="A1076" s="4">
        <v>42027</v>
      </c>
      <c r="B1076" s="5" t="s">
        <v>275</v>
      </c>
      <c r="C1076" s="5" t="s">
        <v>276</v>
      </c>
      <c r="D1076" s="5">
        <v>2.44</v>
      </c>
      <c r="E1076" s="5">
        <v>1100</v>
      </c>
      <c r="F1076" s="5">
        <v>2590</v>
      </c>
      <c r="G1076" s="5">
        <v>13646000</v>
      </c>
      <c r="H1076" s="5">
        <f t="shared" si="57"/>
        <v>2.3545454545454545</v>
      </c>
      <c r="I1076" s="5" cm="1">
        <f t="array" ref="I1076">ABS(D1076/MAX(_xlfn._xlws.FILTER($D$472:$D$941,$B$472:$B$941=B1076))-1)</f>
        <v>1.2448132780082943E-2</v>
      </c>
      <c r="J1076" s="5">
        <f t="shared" si="58"/>
        <v>1</v>
      </c>
      <c r="K1076" s="5">
        <f t="shared" si="59"/>
        <v>33296240</v>
      </c>
    </row>
    <row r="1077" spans="1:11" x14ac:dyDescent="0.25">
      <c r="A1077" s="4">
        <v>42027</v>
      </c>
      <c r="B1077" s="5" t="s">
        <v>277</v>
      </c>
      <c r="C1077" s="5" t="s">
        <v>278</v>
      </c>
      <c r="D1077" s="5">
        <v>1.69</v>
      </c>
      <c r="E1077" s="5">
        <v>0</v>
      </c>
      <c r="F1077" s="5">
        <v>0</v>
      </c>
      <c r="G1077" s="5">
        <v>0</v>
      </c>
      <c r="H1077" s="5">
        <f t="shared" si="57"/>
        <v>1.69</v>
      </c>
      <c r="I1077" s="5" cm="1">
        <f t="array" ref="I1077">ABS(D1077/MAX(_xlfn._xlws.FILTER($D$472:$D$941,$B$472:$B$941=B1077))-1)</f>
        <v>0</v>
      </c>
      <c r="J1077" s="5">
        <f t="shared" si="58"/>
        <v>0</v>
      </c>
      <c r="K1077" s="5">
        <f t="shared" si="59"/>
        <v>0</v>
      </c>
    </row>
    <row r="1078" spans="1:11" x14ac:dyDescent="0.25">
      <c r="A1078" s="4">
        <v>42027</v>
      </c>
      <c r="B1078" s="5" t="s">
        <v>279</v>
      </c>
      <c r="C1078" s="5" t="s">
        <v>280</v>
      </c>
      <c r="D1078" s="5">
        <v>25.2</v>
      </c>
      <c r="E1078" s="5">
        <v>107</v>
      </c>
      <c r="F1078" s="5">
        <v>2700</v>
      </c>
      <c r="G1078" s="5">
        <v>2121000</v>
      </c>
      <c r="H1078" s="5">
        <f t="shared" si="57"/>
        <v>25.233644859813083</v>
      </c>
      <c r="I1078" s="5" cm="1">
        <f t="array" ref="I1078">ABS(D1078/MAX(_xlfn._xlws.FILTER($D$472:$D$941,$B$472:$B$941=B1078))-1)</f>
        <v>9.8231827111984193E-3</v>
      </c>
      <c r="J1078" s="5">
        <f t="shared" si="58"/>
        <v>1</v>
      </c>
      <c r="K1078" s="5">
        <f t="shared" si="59"/>
        <v>53449200</v>
      </c>
    </row>
    <row r="1079" spans="1:11" x14ac:dyDescent="0.25">
      <c r="A1079" s="4">
        <v>42027</v>
      </c>
      <c r="B1079" s="5" t="s">
        <v>281</v>
      </c>
      <c r="C1079" s="5" t="s">
        <v>282</v>
      </c>
      <c r="D1079" s="5">
        <v>0.01</v>
      </c>
      <c r="E1079" s="5">
        <v>60000</v>
      </c>
      <c r="F1079" s="5">
        <v>600</v>
      </c>
      <c r="G1079" s="5">
        <v>0</v>
      </c>
      <c r="H1079" s="5">
        <f t="shared" si="57"/>
        <v>0.01</v>
      </c>
      <c r="I1079" s="5" cm="1">
        <f t="array" ref="I1079">ABS(D1079/MAX(_xlfn._xlws.FILTER($D$472:$D$941,$B$472:$B$941=B1079))-1)</f>
        <v>0</v>
      </c>
      <c r="J1079" s="5">
        <f t="shared" si="58"/>
        <v>1</v>
      </c>
      <c r="K1079" s="5">
        <f t="shared" si="59"/>
        <v>0</v>
      </c>
    </row>
    <row r="1080" spans="1:11" x14ac:dyDescent="0.25">
      <c r="A1080" s="4">
        <v>42027</v>
      </c>
      <c r="B1080" s="5" t="s">
        <v>283</v>
      </c>
      <c r="C1080" s="5" t="s">
        <v>284</v>
      </c>
      <c r="D1080" s="5">
        <v>36.5</v>
      </c>
      <c r="E1080" s="5">
        <v>882131</v>
      </c>
      <c r="F1080" s="5">
        <v>32190680</v>
      </c>
      <c r="G1080" s="5">
        <v>77963000</v>
      </c>
      <c r="H1080" s="5">
        <f t="shared" si="57"/>
        <v>36.491949608391501</v>
      </c>
      <c r="I1080" s="5" cm="1">
        <f t="array" ref="I1080">ABS(D1080/MAX(_xlfn._xlws.FILTER($D$472:$D$941,$B$472:$B$941=B1080))-1)</f>
        <v>7.7305356156820437E-3</v>
      </c>
      <c r="J1080" s="5">
        <f t="shared" si="58"/>
        <v>1</v>
      </c>
      <c r="K1080" s="5">
        <f t="shared" si="59"/>
        <v>2845649500</v>
      </c>
    </row>
    <row r="1081" spans="1:11" x14ac:dyDescent="0.25">
      <c r="A1081" s="4">
        <v>42027</v>
      </c>
      <c r="B1081" s="5" t="s">
        <v>285</v>
      </c>
      <c r="C1081" s="5" t="s">
        <v>286</v>
      </c>
      <c r="D1081" s="5">
        <v>2.17</v>
      </c>
      <c r="E1081" s="5">
        <v>0</v>
      </c>
      <c r="F1081" s="5">
        <v>0</v>
      </c>
      <c r="G1081" s="5">
        <v>453000</v>
      </c>
      <c r="H1081" s="5">
        <f t="shared" si="57"/>
        <v>2.17</v>
      </c>
      <c r="I1081" s="5" cm="1">
        <f t="array" ref="I1081">ABS(D1081/MAX(_xlfn._xlws.FILTER($D$472:$D$941,$B$472:$B$941=B1081))-1)</f>
        <v>0</v>
      </c>
      <c r="J1081" s="5">
        <f t="shared" si="58"/>
        <v>0</v>
      </c>
      <c r="K1081" s="5">
        <f t="shared" si="59"/>
        <v>983010</v>
      </c>
    </row>
    <row r="1082" spans="1:11" x14ac:dyDescent="0.25">
      <c r="A1082" s="4">
        <v>42027</v>
      </c>
      <c r="B1082" s="5" t="s">
        <v>287</v>
      </c>
      <c r="C1082" s="5" t="s">
        <v>288</v>
      </c>
      <c r="D1082" s="5">
        <v>13.8</v>
      </c>
      <c r="E1082" s="5">
        <v>563</v>
      </c>
      <c r="F1082" s="5">
        <v>7740</v>
      </c>
      <c r="G1082" s="5">
        <v>1423000</v>
      </c>
      <c r="H1082" s="5">
        <f t="shared" si="57"/>
        <v>13.74777975133215</v>
      </c>
      <c r="I1082" s="5" cm="1">
        <f t="array" ref="I1082">ABS(D1082/MAX(_xlfn._xlws.FILTER($D$472:$D$941,$B$472:$B$941=B1082))-1)</f>
        <v>1.5452538631346657E-2</v>
      </c>
      <c r="J1082" s="5">
        <f t="shared" si="58"/>
        <v>1</v>
      </c>
      <c r="K1082" s="5">
        <f t="shared" si="59"/>
        <v>19637400</v>
      </c>
    </row>
    <row r="1083" spans="1:11" x14ac:dyDescent="0.25">
      <c r="A1083" s="4">
        <v>42027</v>
      </c>
      <c r="B1083" s="5" t="s">
        <v>289</v>
      </c>
      <c r="C1083" s="5" t="s">
        <v>290</v>
      </c>
      <c r="D1083" s="5">
        <v>7.14</v>
      </c>
      <c r="E1083" s="5">
        <v>0</v>
      </c>
      <c r="F1083" s="5">
        <v>0</v>
      </c>
      <c r="G1083" s="5">
        <v>14000</v>
      </c>
      <c r="H1083" s="5">
        <f t="shared" si="57"/>
        <v>7.14</v>
      </c>
      <c r="I1083" s="5" cm="1">
        <f t="array" ref="I1083">ABS(D1083/MAX(_xlfn._xlws.FILTER($D$472:$D$941,$B$472:$B$941=B1083))-1)</f>
        <v>0</v>
      </c>
      <c r="J1083" s="5">
        <f t="shared" si="58"/>
        <v>0</v>
      </c>
      <c r="K1083" s="5">
        <f t="shared" si="59"/>
        <v>99960</v>
      </c>
    </row>
    <row r="1084" spans="1:11" x14ac:dyDescent="0.25">
      <c r="A1084" s="4">
        <v>42027</v>
      </c>
      <c r="B1084" s="5" t="s">
        <v>291</v>
      </c>
      <c r="C1084" s="5" t="s">
        <v>292</v>
      </c>
      <c r="D1084" s="5">
        <v>0.44</v>
      </c>
      <c r="E1084" s="5">
        <v>460</v>
      </c>
      <c r="F1084" s="5">
        <v>200</v>
      </c>
      <c r="G1084" s="5">
        <v>0</v>
      </c>
      <c r="H1084" s="5">
        <f t="shared" si="57"/>
        <v>0.43478260869565216</v>
      </c>
      <c r="I1084" s="5" cm="1">
        <f t="array" ref="I1084">ABS(D1084/MAX(_xlfn._xlws.FILTER($D$472:$D$941,$B$472:$B$941=B1084))-1)</f>
        <v>0</v>
      </c>
      <c r="J1084" s="5">
        <f t="shared" si="58"/>
        <v>1</v>
      </c>
      <c r="K1084" s="5">
        <f t="shared" si="59"/>
        <v>0</v>
      </c>
    </row>
    <row r="1085" spans="1:11" x14ac:dyDescent="0.25">
      <c r="A1085" s="4">
        <v>42027</v>
      </c>
      <c r="B1085" s="5" t="s">
        <v>293</v>
      </c>
      <c r="C1085" s="5" t="s">
        <v>294</v>
      </c>
      <c r="D1085" s="5">
        <v>3.28</v>
      </c>
      <c r="E1085" s="5">
        <v>5650</v>
      </c>
      <c r="F1085" s="5">
        <v>18700</v>
      </c>
      <c r="G1085" s="5">
        <v>138273000</v>
      </c>
      <c r="H1085" s="5">
        <f t="shared" si="57"/>
        <v>3.3097345132743361</v>
      </c>
      <c r="I1085" s="5" cm="1">
        <f t="array" ref="I1085">ABS(D1085/MAX(_xlfn._xlws.FILTER($D$472:$D$941,$B$472:$B$941=B1085))-1)</f>
        <v>6.0606060606060996E-3</v>
      </c>
      <c r="J1085" s="5">
        <f t="shared" si="58"/>
        <v>1</v>
      </c>
      <c r="K1085" s="5">
        <f t="shared" si="59"/>
        <v>453535440</v>
      </c>
    </row>
    <row r="1086" spans="1:11" x14ac:dyDescent="0.25">
      <c r="A1086" s="4">
        <v>42027</v>
      </c>
      <c r="B1086" s="5" t="s">
        <v>295</v>
      </c>
      <c r="C1086" s="5" t="s">
        <v>296</v>
      </c>
      <c r="D1086" s="5">
        <v>51.4</v>
      </c>
      <c r="E1086" s="5">
        <v>621</v>
      </c>
      <c r="F1086" s="5">
        <v>31920</v>
      </c>
      <c r="G1086" s="5">
        <v>11601000</v>
      </c>
      <c r="H1086" s="5">
        <f t="shared" si="57"/>
        <v>51.40096618357488</v>
      </c>
      <c r="I1086" s="5" cm="1">
        <f t="array" ref="I1086">ABS(D1086/MAX(_xlfn._xlws.FILTER($D$472:$D$941,$B$472:$B$941=B1086))-1)</f>
        <v>1.3606783671859635E-2</v>
      </c>
      <c r="J1086" s="5">
        <f t="shared" si="58"/>
        <v>1</v>
      </c>
      <c r="K1086" s="5">
        <f t="shared" si="59"/>
        <v>596291400</v>
      </c>
    </row>
    <row r="1087" spans="1:11" x14ac:dyDescent="0.25">
      <c r="A1087" s="4">
        <v>42027</v>
      </c>
      <c r="B1087" s="5" t="s">
        <v>297</v>
      </c>
      <c r="C1087" s="5" t="s">
        <v>298</v>
      </c>
      <c r="D1087" s="5">
        <v>19.2</v>
      </c>
      <c r="E1087" s="5">
        <v>1349</v>
      </c>
      <c r="F1087" s="5">
        <v>25440</v>
      </c>
      <c r="G1087" s="5">
        <v>1239000</v>
      </c>
      <c r="H1087" s="5">
        <f t="shared" si="57"/>
        <v>18.858413639733136</v>
      </c>
      <c r="I1087" s="5" cm="1">
        <f t="array" ref="I1087">ABS(D1087/MAX(_xlfn._xlws.FILTER($D$472:$D$941,$B$472:$B$941=B1087))-1)</f>
        <v>3.8399134667387758E-2</v>
      </c>
      <c r="J1087" s="5">
        <f t="shared" si="58"/>
        <v>1</v>
      </c>
      <c r="K1087" s="5">
        <f t="shared" si="59"/>
        <v>23788800</v>
      </c>
    </row>
    <row r="1088" spans="1:11" x14ac:dyDescent="0.25">
      <c r="A1088" s="4">
        <v>42027</v>
      </c>
      <c r="B1088" s="5" t="s">
        <v>299</v>
      </c>
      <c r="C1088" s="5" t="s">
        <v>300</v>
      </c>
      <c r="D1088" s="5">
        <v>1.45</v>
      </c>
      <c r="E1088" s="5">
        <v>450</v>
      </c>
      <c r="F1088" s="5">
        <v>650</v>
      </c>
      <c r="G1088" s="5">
        <v>0</v>
      </c>
      <c r="H1088" s="5">
        <f t="shared" si="57"/>
        <v>1.4444444444444444</v>
      </c>
      <c r="I1088" s="5" cm="1">
        <f t="array" ref="I1088">ABS(D1088/MAX(_xlfn._xlws.FILTER($D$472:$D$941,$B$472:$B$941=B1088))-1)</f>
        <v>2.0270270270270285E-2</v>
      </c>
      <c r="J1088" s="5">
        <f t="shared" si="58"/>
        <v>1</v>
      </c>
      <c r="K1088" s="5">
        <f t="shared" si="59"/>
        <v>0</v>
      </c>
    </row>
    <row r="1089" spans="1:11" x14ac:dyDescent="0.25">
      <c r="A1089" s="4">
        <v>42027</v>
      </c>
      <c r="B1089" s="5" t="s">
        <v>301</v>
      </c>
      <c r="C1089" s="5" t="s">
        <v>302</v>
      </c>
      <c r="D1089" s="5">
        <v>16.64</v>
      </c>
      <c r="E1089" s="5">
        <v>13</v>
      </c>
      <c r="F1089" s="5">
        <v>220</v>
      </c>
      <c r="G1089" s="5">
        <v>3144000</v>
      </c>
      <c r="H1089" s="5">
        <f t="shared" si="57"/>
        <v>16.923076923076923</v>
      </c>
      <c r="I1089" s="5" cm="1">
        <f t="array" ref="I1089">ABS(D1089/MAX(_xlfn._xlws.FILTER($D$472:$D$941,$B$472:$B$941=B1089))-1)</f>
        <v>5.987261146496814E-2</v>
      </c>
      <c r="J1089" s="5">
        <f t="shared" si="58"/>
        <v>1</v>
      </c>
      <c r="K1089" s="5">
        <f t="shared" si="59"/>
        <v>52316160</v>
      </c>
    </row>
    <row r="1090" spans="1:11" x14ac:dyDescent="0.25">
      <c r="A1090" s="4">
        <v>42027</v>
      </c>
      <c r="B1090" s="5" t="s">
        <v>303</v>
      </c>
      <c r="C1090" s="5" t="s">
        <v>304</v>
      </c>
      <c r="D1090" s="5">
        <v>25.9</v>
      </c>
      <c r="E1090" s="5">
        <v>3</v>
      </c>
      <c r="F1090" s="5">
        <v>80</v>
      </c>
      <c r="G1090" s="5">
        <v>3305000</v>
      </c>
      <c r="H1090" s="5">
        <f t="shared" si="57"/>
        <v>26.666666666666668</v>
      </c>
      <c r="I1090" s="5" cm="1">
        <f t="array" ref="I1090">ABS(D1090/MAX(_xlfn._xlws.FILTER($D$472:$D$941,$B$472:$B$941=B1090))-1)</f>
        <v>0</v>
      </c>
      <c r="J1090" s="5">
        <f t="shared" si="58"/>
        <v>0</v>
      </c>
      <c r="K1090" s="5">
        <f t="shared" si="59"/>
        <v>85599500</v>
      </c>
    </row>
    <row r="1091" spans="1:11" x14ac:dyDescent="0.25">
      <c r="A1091" s="4">
        <v>42027</v>
      </c>
      <c r="B1091" s="5" t="s">
        <v>305</v>
      </c>
      <c r="C1091" s="5" t="s">
        <v>306</v>
      </c>
      <c r="D1091" s="5">
        <v>9.1999999999999993</v>
      </c>
      <c r="E1091" s="5">
        <v>9386</v>
      </c>
      <c r="F1091" s="5">
        <v>84180</v>
      </c>
      <c r="G1091" s="5">
        <v>17846000</v>
      </c>
      <c r="H1091" s="5">
        <f t="shared" ref="H1091:H1154" si="60">IF(E1091=0,D1091,F1091/E1091)</f>
        <v>8.9686767526102713</v>
      </c>
      <c r="I1091" s="5" cm="1">
        <f t="array" ref="I1091">ABS(D1091/MAX(_xlfn._xlws.FILTER($D$472:$D$941,$B$472:$B$941=B1091))-1)</f>
        <v>4.5454545454545192E-2</v>
      </c>
      <c r="J1091" s="5">
        <f t="shared" ref="J1091:J1154" si="61">IF(LEFT(C1091,2)="PL",1,0)</f>
        <v>1</v>
      </c>
      <c r="K1091" s="5">
        <f t="shared" ref="K1091:K1154" si="62">G1091*D1091</f>
        <v>164183200</v>
      </c>
    </row>
    <row r="1092" spans="1:11" x14ac:dyDescent="0.25">
      <c r="A1092" s="4">
        <v>42027</v>
      </c>
      <c r="B1092" s="5" t="s">
        <v>307</v>
      </c>
      <c r="C1092" s="5" t="s">
        <v>308</v>
      </c>
      <c r="D1092" s="5">
        <v>4.6399999999999997</v>
      </c>
      <c r="E1092" s="5">
        <v>18</v>
      </c>
      <c r="F1092" s="5">
        <v>80</v>
      </c>
      <c r="G1092" s="5">
        <v>4501000</v>
      </c>
      <c r="H1092" s="5">
        <f t="shared" si="60"/>
        <v>4.4444444444444446</v>
      </c>
      <c r="I1092" s="5" cm="1">
        <f t="array" ref="I1092">ABS(D1092/MAX(_xlfn._xlws.FILTER($D$472:$D$941,$B$472:$B$941=B1092))-1)</f>
        <v>1.978021978021971E-2</v>
      </c>
      <c r="J1092" s="5">
        <f t="shared" si="61"/>
        <v>1</v>
      </c>
      <c r="K1092" s="5">
        <f t="shared" si="62"/>
        <v>20884640</v>
      </c>
    </row>
    <row r="1093" spans="1:11" x14ac:dyDescent="0.25">
      <c r="A1093" s="4">
        <v>42027</v>
      </c>
      <c r="B1093" s="5" t="s">
        <v>309</v>
      </c>
      <c r="C1093" s="5" t="s">
        <v>310</v>
      </c>
      <c r="D1093" s="5">
        <v>0.95</v>
      </c>
      <c r="E1093" s="5">
        <v>4608</v>
      </c>
      <c r="F1093" s="5">
        <v>4320</v>
      </c>
      <c r="G1093" s="5">
        <v>11150000</v>
      </c>
      <c r="H1093" s="5">
        <f t="shared" si="60"/>
        <v>0.9375</v>
      </c>
      <c r="I1093" s="5" cm="1">
        <f t="array" ref="I1093">ABS(D1093/MAX(_xlfn._xlws.FILTER($D$472:$D$941,$B$472:$B$941=B1093))-1)</f>
        <v>2.1505376344086002E-2</v>
      </c>
      <c r="J1093" s="5">
        <f t="shared" si="61"/>
        <v>1</v>
      </c>
      <c r="K1093" s="5">
        <f t="shared" si="62"/>
        <v>10592500</v>
      </c>
    </row>
    <row r="1094" spans="1:11" x14ac:dyDescent="0.25">
      <c r="A1094" s="4">
        <v>42027</v>
      </c>
      <c r="B1094" s="5" t="s">
        <v>311</v>
      </c>
      <c r="C1094" s="5" t="s">
        <v>312</v>
      </c>
      <c r="D1094" s="5">
        <v>50</v>
      </c>
      <c r="E1094" s="5">
        <v>50559</v>
      </c>
      <c r="F1094" s="5">
        <v>2508750</v>
      </c>
      <c r="G1094" s="5">
        <v>16737000</v>
      </c>
      <c r="H1094" s="5">
        <f t="shared" si="60"/>
        <v>49.620245653592832</v>
      </c>
      <c r="I1094" s="5" cm="1">
        <f t="array" ref="I1094">ABS(D1094/MAX(_xlfn._xlws.FILTER($D$472:$D$941,$B$472:$B$941=B1094))-1)</f>
        <v>1.0101010101010166E-2</v>
      </c>
      <c r="J1094" s="5">
        <f t="shared" si="61"/>
        <v>1</v>
      </c>
      <c r="K1094" s="5">
        <f t="shared" si="62"/>
        <v>836850000</v>
      </c>
    </row>
    <row r="1095" spans="1:11" x14ac:dyDescent="0.25">
      <c r="A1095" s="4">
        <v>42027</v>
      </c>
      <c r="B1095" s="5" t="s">
        <v>313</v>
      </c>
      <c r="C1095" s="5" t="s">
        <v>314</v>
      </c>
      <c r="D1095" s="5">
        <v>18.760000000000002</v>
      </c>
      <c r="E1095" s="5">
        <v>110</v>
      </c>
      <c r="F1095" s="5">
        <v>2050</v>
      </c>
      <c r="G1095" s="5">
        <v>17024000</v>
      </c>
      <c r="H1095" s="5">
        <f t="shared" si="60"/>
        <v>18.636363636363637</v>
      </c>
      <c r="I1095" s="5" cm="1">
        <f t="array" ref="I1095">ABS(D1095/MAX(_xlfn._xlws.FILTER($D$472:$D$941,$B$472:$B$941=B1095))-1)</f>
        <v>1.6017084890549427E-3</v>
      </c>
      <c r="J1095" s="5">
        <f t="shared" si="61"/>
        <v>0</v>
      </c>
      <c r="K1095" s="5">
        <f t="shared" si="62"/>
        <v>319370240</v>
      </c>
    </row>
    <row r="1096" spans="1:11" x14ac:dyDescent="0.25">
      <c r="A1096" s="4">
        <v>42027</v>
      </c>
      <c r="B1096" s="5" t="s">
        <v>315</v>
      </c>
      <c r="C1096" s="5" t="s">
        <v>316</v>
      </c>
      <c r="D1096" s="5">
        <v>0.85</v>
      </c>
      <c r="E1096" s="5">
        <v>95334</v>
      </c>
      <c r="F1096" s="5">
        <v>81330</v>
      </c>
      <c r="G1096" s="5">
        <v>0</v>
      </c>
      <c r="H1096" s="5">
        <f t="shared" si="60"/>
        <v>0.85310592233620741</v>
      </c>
      <c r="I1096" s="5" cm="1">
        <f t="array" ref="I1096">ABS(D1096/MAX(_xlfn._xlws.FILTER($D$472:$D$941,$B$472:$B$941=B1096))-1)</f>
        <v>0</v>
      </c>
      <c r="J1096" s="5">
        <f t="shared" si="61"/>
        <v>1</v>
      </c>
      <c r="K1096" s="5">
        <f t="shared" si="62"/>
        <v>0</v>
      </c>
    </row>
    <row r="1097" spans="1:11" x14ac:dyDescent="0.25">
      <c r="A1097" s="4">
        <v>42027</v>
      </c>
      <c r="B1097" s="5" t="s">
        <v>317</v>
      </c>
      <c r="C1097" s="5" t="s">
        <v>318</v>
      </c>
      <c r="D1097" s="5">
        <v>0.35</v>
      </c>
      <c r="E1097" s="5">
        <v>1831</v>
      </c>
      <c r="F1097" s="5">
        <v>640</v>
      </c>
      <c r="G1097" s="5">
        <v>0</v>
      </c>
      <c r="H1097" s="5">
        <f t="shared" si="60"/>
        <v>0.34953577280174769</v>
      </c>
      <c r="I1097" s="5" cm="1">
        <f t="array" ref="I1097">ABS(D1097/MAX(_xlfn._xlws.FILTER($D$472:$D$941,$B$472:$B$941=B1097))-1)</f>
        <v>0</v>
      </c>
      <c r="J1097" s="5">
        <f t="shared" si="61"/>
        <v>1</v>
      </c>
      <c r="K1097" s="5">
        <f t="shared" si="62"/>
        <v>0</v>
      </c>
    </row>
    <row r="1098" spans="1:11" x14ac:dyDescent="0.25">
      <c r="A1098" s="4">
        <v>42027</v>
      </c>
      <c r="B1098" s="5" t="s">
        <v>319</v>
      </c>
      <c r="C1098" s="5" t="s">
        <v>320</v>
      </c>
      <c r="D1098" s="5">
        <v>1.98</v>
      </c>
      <c r="E1098" s="5">
        <v>101795</v>
      </c>
      <c r="F1098" s="5">
        <v>202420</v>
      </c>
      <c r="G1098" s="5">
        <v>293645000</v>
      </c>
      <c r="H1098" s="5">
        <f t="shared" si="60"/>
        <v>1.9885063117048971</v>
      </c>
      <c r="I1098" s="5" cm="1">
        <f t="array" ref="I1098">ABS(D1098/MAX(_xlfn._xlws.FILTER($D$472:$D$941,$B$472:$B$941=B1098))-1)</f>
        <v>1.0000000000000009E-2</v>
      </c>
      <c r="J1098" s="5">
        <f t="shared" si="61"/>
        <v>1</v>
      </c>
      <c r="K1098" s="5">
        <f t="shared" si="62"/>
        <v>581417100</v>
      </c>
    </row>
    <row r="1099" spans="1:11" x14ac:dyDescent="0.25">
      <c r="A1099" s="4">
        <v>42027</v>
      </c>
      <c r="B1099" s="5" t="s">
        <v>321</v>
      </c>
      <c r="C1099" s="5" t="s">
        <v>322</v>
      </c>
      <c r="D1099" s="5">
        <v>1.8</v>
      </c>
      <c r="E1099" s="5">
        <v>3907767</v>
      </c>
      <c r="F1099" s="5">
        <v>7069170</v>
      </c>
      <c r="G1099" s="5">
        <v>1095354000</v>
      </c>
      <c r="H1099" s="5">
        <f t="shared" si="60"/>
        <v>1.8090049892943976</v>
      </c>
      <c r="I1099" s="5" cm="1">
        <f t="array" ref="I1099">ABS(D1099/MAX(_xlfn._xlws.FILTER($D$472:$D$941,$B$472:$B$941=B1099))-1)</f>
        <v>5.5248618784530246E-3</v>
      </c>
      <c r="J1099" s="5">
        <f t="shared" si="61"/>
        <v>1</v>
      </c>
      <c r="K1099" s="5">
        <f t="shared" si="62"/>
        <v>1971637200</v>
      </c>
    </row>
    <row r="1100" spans="1:11" x14ac:dyDescent="0.25">
      <c r="A1100" s="4">
        <v>42027</v>
      </c>
      <c r="B1100" s="5" t="s">
        <v>323</v>
      </c>
      <c r="C1100" s="5" t="s">
        <v>324</v>
      </c>
      <c r="D1100" s="5">
        <v>3.37</v>
      </c>
      <c r="E1100" s="5">
        <v>41513</v>
      </c>
      <c r="F1100" s="5">
        <v>139560</v>
      </c>
      <c r="G1100" s="5">
        <v>43628000</v>
      </c>
      <c r="H1100" s="5">
        <f t="shared" si="60"/>
        <v>3.36183846024137</v>
      </c>
      <c r="I1100" s="5" cm="1">
        <f t="array" ref="I1100">ABS(D1100/MAX(_xlfn._xlws.FILTER($D$472:$D$941,$B$472:$B$941=B1100))-1)</f>
        <v>8.8235294117646745E-3</v>
      </c>
      <c r="J1100" s="5">
        <f t="shared" si="61"/>
        <v>1</v>
      </c>
      <c r="K1100" s="5">
        <f t="shared" si="62"/>
        <v>147026360</v>
      </c>
    </row>
    <row r="1101" spans="1:11" x14ac:dyDescent="0.25">
      <c r="A1101" s="4">
        <v>42027</v>
      </c>
      <c r="B1101" s="5" t="s">
        <v>325</v>
      </c>
      <c r="C1101" s="5" t="s">
        <v>326</v>
      </c>
      <c r="D1101" s="5">
        <v>6.85</v>
      </c>
      <c r="E1101" s="5">
        <v>11124</v>
      </c>
      <c r="F1101" s="5">
        <v>75930</v>
      </c>
      <c r="G1101" s="5">
        <v>6721000</v>
      </c>
      <c r="H1101" s="5">
        <f t="shared" si="60"/>
        <v>6.8257820927723838</v>
      </c>
      <c r="I1101" s="5" cm="1">
        <f t="array" ref="I1101">ABS(D1101/MAX(_xlfn._xlws.FILTER($D$472:$D$941,$B$472:$B$941=B1101))-1)</f>
        <v>2.9282576866762611E-3</v>
      </c>
      <c r="J1101" s="5">
        <f t="shared" si="61"/>
        <v>1</v>
      </c>
      <c r="K1101" s="5">
        <f t="shared" si="62"/>
        <v>46038850</v>
      </c>
    </row>
    <row r="1102" spans="1:11" x14ac:dyDescent="0.25">
      <c r="A1102" s="4">
        <v>42027</v>
      </c>
      <c r="B1102" s="5" t="s">
        <v>327</v>
      </c>
      <c r="C1102" s="5" t="s">
        <v>328</v>
      </c>
      <c r="D1102" s="5">
        <v>41.53</v>
      </c>
      <c r="E1102" s="5">
        <v>845</v>
      </c>
      <c r="F1102" s="5">
        <v>35370</v>
      </c>
      <c r="G1102" s="5">
        <v>20769000</v>
      </c>
      <c r="H1102" s="5">
        <f t="shared" si="60"/>
        <v>41.857988165680474</v>
      </c>
      <c r="I1102" s="5" cm="1">
        <f t="array" ref="I1102">ABS(D1102/MAX(_xlfn._xlws.FILTER($D$472:$D$941,$B$472:$B$941=B1102))-1)</f>
        <v>1.5876777251184859E-2</v>
      </c>
      <c r="J1102" s="5">
        <f t="shared" si="61"/>
        <v>0</v>
      </c>
      <c r="K1102" s="5">
        <f t="shared" si="62"/>
        <v>862536570</v>
      </c>
    </row>
    <row r="1103" spans="1:11" x14ac:dyDescent="0.25">
      <c r="A1103" s="4">
        <v>42027</v>
      </c>
      <c r="B1103" s="5" t="s">
        <v>329</v>
      </c>
      <c r="C1103" s="5" t="s">
        <v>330</v>
      </c>
      <c r="D1103" s="5">
        <v>24.99</v>
      </c>
      <c r="E1103" s="5">
        <v>2</v>
      </c>
      <c r="F1103" s="5">
        <v>50</v>
      </c>
      <c r="G1103" s="5">
        <v>1991000</v>
      </c>
      <c r="H1103" s="5">
        <f t="shared" si="60"/>
        <v>25</v>
      </c>
      <c r="I1103" s="5" cm="1">
        <f t="array" ref="I1103">ABS(D1103/MAX(_xlfn._xlws.FILTER($D$472:$D$941,$B$472:$B$941=B1103))-1)</f>
        <v>0</v>
      </c>
      <c r="J1103" s="5">
        <f t="shared" si="61"/>
        <v>0</v>
      </c>
      <c r="K1103" s="5">
        <f t="shared" si="62"/>
        <v>49755090</v>
      </c>
    </row>
    <row r="1104" spans="1:11" x14ac:dyDescent="0.25">
      <c r="A1104" s="4">
        <v>42027</v>
      </c>
      <c r="B1104" s="5" t="s">
        <v>331</v>
      </c>
      <c r="C1104" s="5" t="s">
        <v>332</v>
      </c>
      <c r="D1104" s="5">
        <v>44.5</v>
      </c>
      <c r="E1104" s="5">
        <v>153269</v>
      </c>
      <c r="F1104" s="5">
        <v>6670720</v>
      </c>
      <c r="G1104" s="5">
        <v>27164000</v>
      </c>
      <c r="H1104" s="5">
        <f t="shared" si="60"/>
        <v>43.522956370825149</v>
      </c>
      <c r="I1104" s="5" cm="1">
        <f t="array" ref="I1104">ABS(D1104/MAX(_xlfn._xlws.FILTER($D$472:$D$941,$B$472:$B$941=B1104))-1)</f>
        <v>2.5345622119815614E-2</v>
      </c>
      <c r="J1104" s="5">
        <f t="shared" si="61"/>
        <v>1</v>
      </c>
      <c r="K1104" s="5">
        <f t="shared" si="62"/>
        <v>1208798000</v>
      </c>
    </row>
    <row r="1105" spans="1:11" x14ac:dyDescent="0.25">
      <c r="A1105" s="4">
        <v>42027</v>
      </c>
      <c r="B1105" s="5" t="s">
        <v>333</v>
      </c>
      <c r="C1105" s="5" t="s">
        <v>334</v>
      </c>
      <c r="D1105" s="5">
        <v>16.57</v>
      </c>
      <c r="E1105" s="5">
        <v>10774</v>
      </c>
      <c r="F1105" s="5">
        <v>181040</v>
      </c>
      <c r="G1105" s="5">
        <v>3502000</v>
      </c>
      <c r="H1105" s="5">
        <f t="shared" si="60"/>
        <v>16.803415630220901</v>
      </c>
      <c r="I1105" s="5" cm="1">
        <f t="array" ref="I1105">ABS(D1105/MAX(_xlfn._xlws.FILTER($D$472:$D$941,$B$472:$B$941=B1105))-1)</f>
        <v>2.2418879056047114E-2</v>
      </c>
      <c r="J1105" s="5">
        <f t="shared" si="61"/>
        <v>1</v>
      </c>
      <c r="K1105" s="5">
        <f t="shared" si="62"/>
        <v>58028140</v>
      </c>
    </row>
    <row r="1106" spans="1:11" x14ac:dyDescent="0.25">
      <c r="A1106" s="4">
        <v>42027</v>
      </c>
      <c r="B1106" s="5" t="s">
        <v>335</v>
      </c>
      <c r="C1106" s="5" t="s">
        <v>336</v>
      </c>
      <c r="D1106" s="5">
        <v>30.65</v>
      </c>
      <c r="E1106" s="5">
        <v>420</v>
      </c>
      <c r="F1106" s="5">
        <v>12640</v>
      </c>
      <c r="G1106" s="5">
        <v>17315000</v>
      </c>
      <c r="H1106" s="5">
        <f t="shared" si="60"/>
        <v>30.095238095238095</v>
      </c>
      <c r="I1106" s="5" cm="1">
        <f t="array" ref="I1106">ABS(D1106/MAX(_xlfn._xlws.FILTER($D$472:$D$941,$B$472:$B$941=B1106))-1)</f>
        <v>3.1986531986532007E-2</v>
      </c>
      <c r="J1106" s="5">
        <f t="shared" si="61"/>
        <v>1</v>
      </c>
      <c r="K1106" s="5">
        <f t="shared" si="62"/>
        <v>530704750</v>
      </c>
    </row>
    <row r="1107" spans="1:11" x14ac:dyDescent="0.25">
      <c r="A1107" s="4">
        <v>42027</v>
      </c>
      <c r="B1107" s="5" t="s">
        <v>337</v>
      </c>
      <c r="C1107" s="5" t="s">
        <v>338</v>
      </c>
      <c r="D1107" s="5">
        <v>1.51</v>
      </c>
      <c r="E1107" s="5">
        <v>0</v>
      </c>
      <c r="F1107" s="5">
        <v>0</v>
      </c>
      <c r="G1107" s="5">
        <v>0</v>
      </c>
      <c r="H1107" s="5">
        <f t="shared" si="60"/>
        <v>1.51</v>
      </c>
      <c r="I1107" s="5" cm="1">
        <f t="array" ref="I1107">ABS(D1107/MAX(_xlfn._xlws.FILTER($D$472:$D$941,$B$472:$B$941=B1107))-1)</f>
        <v>0</v>
      </c>
      <c r="J1107" s="5">
        <f t="shared" si="61"/>
        <v>1</v>
      </c>
      <c r="K1107" s="5">
        <f t="shared" si="62"/>
        <v>0</v>
      </c>
    </row>
    <row r="1108" spans="1:11" x14ac:dyDescent="0.25">
      <c r="A1108" s="4">
        <v>42027</v>
      </c>
      <c r="B1108" s="5" t="s">
        <v>339</v>
      </c>
      <c r="C1108" s="5" t="s">
        <v>340</v>
      </c>
      <c r="D1108" s="5">
        <v>11.3</v>
      </c>
      <c r="E1108" s="5">
        <v>282511</v>
      </c>
      <c r="F1108" s="5">
        <v>3218830</v>
      </c>
      <c r="G1108" s="5">
        <v>3233000</v>
      </c>
      <c r="H1108" s="5">
        <f t="shared" si="60"/>
        <v>11.39364484922711</v>
      </c>
      <c r="I1108" s="5" cm="1">
        <f t="array" ref="I1108">ABS(D1108/MAX(_xlfn._xlws.FILTER($D$472:$D$941,$B$472:$B$941=B1108))-1)</f>
        <v>1.6536118363794539E-2</v>
      </c>
      <c r="J1108" s="5">
        <f t="shared" si="61"/>
        <v>1</v>
      </c>
      <c r="K1108" s="5">
        <f t="shared" si="62"/>
        <v>36532900</v>
      </c>
    </row>
    <row r="1109" spans="1:11" x14ac:dyDescent="0.25">
      <c r="A1109" s="4">
        <v>42027</v>
      </c>
      <c r="B1109" s="5" t="s">
        <v>341</v>
      </c>
      <c r="C1109" s="5" t="s">
        <v>342</v>
      </c>
      <c r="D1109" s="5">
        <v>72</v>
      </c>
      <c r="E1109" s="5">
        <v>50610</v>
      </c>
      <c r="F1109" s="5">
        <v>3620070</v>
      </c>
      <c r="G1109" s="5">
        <v>40919000</v>
      </c>
      <c r="H1109" s="5">
        <f t="shared" si="60"/>
        <v>71.528749259039714</v>
      </c>
      <c r="I1109" s="5" cm="1">
        <f t="array" ref="I1109">ABS(D1109/MAX(_xlfn._xlws.FILTER($D$472:$D$941,$B$472:$B$941=B1109))-1)</f>
        <v>1.4084507042253502E-2</v>
      </c>
      <c r="J1109" s="5">
        <f t="shared" si="61"/>
        <v>1</v>
      </c>
      <c r="K1109" s="5">
        <f t="shared" si="62"/>
        <v>2946168000</v>
      </c>
    </row>
    <row r="1110" spans="1:11" x14ac:dyDescent="0.25">
      <c r="A1110" s="4">
        <v>42027</v>
      </c>
      <c r="B1110" s="5" t="s">
        <v>343</v>
      </c>
      <c r="C1110" s="5" t="s">
        <v>344</v>
      </c>
      <c r="D1110" s="5">
        <v>4.91</v>
      </c>
      <c r="E1110" s="5">
        <v>167594</v>
      </c>
      <c r="F1110" s="5">
        <v>827230</v>
      </c>
      <c r="G1110" s="5">
        <v>245350000</v>
      </c>
      <c r="H1110" s="5">
        <f t="shared" si="60"/>
        <v>4.9359165602587201</v>
      </c>
      <c r="I1110" s="5" cm="1">
        <f t="array" ref="I1110">ABS(D1110/MAX(_xlfn._xlws.FILTER($D$472:$D$941,$B$472:$B$941=B1110))-1)</f>
        <v>8.0808080808081328E-3</v>
      </c>
      <c r="J1110" s="5">
        <f t="shared" si="61"/>
        <v>1</v>
      </c>
      <c r="K1110" s="5">
        <f t="shared" si="62"/>
        <v>1204668500</v>
      </c>
    </row>
    <row r="1111" spans="1:11" x14ac:dyDescent="0.25">
      <c r="A1111" s="4">
        <v>42027</v>
      </c>
      <c r="B1111" s="5" t="s">
        <v>345</v>
      </c>
      <c r="C1111" s="5" t="s">
        <v>346</v>
      </c>
      <c r="D1111" s="5">
        <v>108.8</v>
      </c>
      <c r="E1111" s="5">
        <v>42530</v>
      </c>
      <c r="F1111" s="5">
        <v>4609490</v>
      </c>
      <c r="G1111" s="5">
        <v>30584000</v>
      </c>
      <c r="H1111" s="5">
        <f t="shared" si="60"/>
        <v>108.38208323536327</v>
      </c>
      <c r="I1111" s="5" cm="1">
        <f t="array" ref="I1111">ABS(D1111/MAX(_xlfn._xlws.FILTER($D$472:$D$941,$B$472:$B$941=B1111))-1)</f>
        <v>2.0159399906235276E-2</v>
      </c>
      <c r="J1111" s="5">
        <f t="shared" si="61"/>
        <v>1</v>
      </c>
      <c r="K1111" s="5">
        <f t="shared" si="62"/>
        <v>3327539200</v>
      </c>
    </row>
    <row r="1112" spans="1:11" x14ac:dyDescent="0.25">
      <c r="A1112" s="4">
        <v>42027</v>
      </c>
      <c r="B1112" s="5" t="s">
        <v>347</v>
      </c>
      <c r="C1112" s="5" t="s">
        <v>348</v>
      </c>
      <c r="D1112" s="5">
        <v>3.3</v>
      </c>
      <c r="E1112" s="5">
        <v>1505</v>
      </c>
      <c r="F1112" s="5">
        <v>4940</v>
      </c>
      <c r="G1112" s="5">
        <v>25500000</v>
      </c>
      <c r="H1112" s="5">
        <f t="shared" si="60"/>
        <v>3.2823920265780733</v>
      </c>
      <c r="I1112" s="5" cm="1">
        <f t="array" ref="I1112">ABS(D1112/MAX(_xlfn._xlws.FILTER($D$472:$D$941,$B$472:$B$941=B1112))-1)</f>
        <v>0</v>
      </c>
      <c r="J1112" s="5">
        <f t="shared" si="61"/>
        <v>1</v>
      </c>
      <c r="K1112" s="5">
        <f t="shared" si="62"/>
        <v>84150000</v>
      </c>
    </row>
    <row r="1113" spans="1:11" x14ac:dyDescent="0.25">
      <c r="A1113" s="4">
        <v>42027</v>
      </c>
      <c r="B1113" s="5" t="s">
        <v>349</v>
      </c>
      <c r="C1113" s="5" t="s">
        <v>350</v>
      </c>
      <c r="D1113" s="5">
        <v>1.86</v>
      </c>
      <c r="E1113" s="5">
        <v>455566</v>
      </c>
      <c r="F1113" s="5">
        <v>851100</v>
      </c>
      <c r="G1113" s="5">
        <v>70928000</v>
      </c>
      <c r="H1113" s="5">
        <f t="shared" si="60"/>
        <v>1.8682254601967663</v>
      </c>
      <c r="I1113" s="5" cm="1">
        <f t="array" ref="I1113">ABS(D1113/MAX(_xlfn._xlws.FILTER($D$472:$D$941,$B$472:$B$941=B1113))-1)</f>
        <v>1.5873015873015817E-2</v>
      </c>
      <c r="J1113" s="5">
        <f t="shared" si="61"/>
        <v>1</v>
      </c>
      <c r="K1113" s="5">
        <f t="shared" si="62"/>
        <v>131926080</v>
      </c>
    </row>
    <row r="1114" spans="1:11" x14ac:dyDescent="0.25">
      <c r="A1114" s="4">
        <v>42027</v>
      </c>
      <c r="B1114" s="5" t="s">
        <v>351</v>
      </c>
      <c r="C1114" s="5" t="s">
        <v>352</v>
      </c>
      <c r="D1114" s="5">
        <v>5</v>
      </c>
      <c r="E1114" s="5">
        <v>558</v>
      </c>
      <c r="F1114" s="5">
        <v>2790</v>
      </c>
      <c r="G1114" s="5">
        <v>1143000</v>
      </c>
      <c r="H1114" s="5">
        <f t="shared" si="60"/>
        <v>5</v>
      </c>
      <c r="I1114" s="5" cm="1">
        <f t="array" ref="I1114">ABS(D1114/MAX(_xlfn._xlws.FILTER($D$472:$D$941,$B$472:$B$941=B1114))-1)</f>
        <v>5.9642147117296984E-3</v>
      </c>
      <c r="J1114" s="5">
        <f t="shared" si="61"/>
        <v>1</v>
      </c>
      <c r="K1114" s="5">
        <f t="shared" si="62"/>
        <v>5715000</v>
      </c>
    </row>
    <row r="1115" spans="1:11" x14ac:dyDescent="0.25">
      <c r="A1115" s="4">
        <v>42027</v>
      </c>
      <c r="B1115" s="5" t="s">
        <v>353</v>
      </c>
      <c r="C1115" s="5" t="s">
        <v>354</v>
      </c>
      <c r="D1115" s="5">
        <v>3.22</v>
      </c>
      <c r="E1115" s="5">
        <v>58607</v>
      </c>
      <c r="F1115" s="5">
        <v>189140</v>
      </c>
      <c r="G1115" s="5">
        <v>36119000</v>
      </c>
      <c r="H1115" s="5">
        <f t="shared" si="60"/>
        <v>3.2272595423754842</v>
      </c>
      <c r="I1115" s="5" cm="1">
        <f t="array" ref="I1115">ABS(D1115/MAX(_xlfn._xlws.FILTER($D$472:$D$941,$B$472:$B$941=B1115))-1)</f>
        <v>2.1276595744680771E-2</v>
      </c>
      <c r="J1115" s="5">
        <f t="shared" si="61"/>
        <v>1</v>
      </c>
      <c r="K1115" s="5">
        <f t="shared" si="62"/>
        <v>116303180</v>
      </c>
    </row>
    <row r="1116" spans="1:11" x14ac:dyDescent="0.25">
      <c r="A1116" s="4">
        <v>42027</v>
      </c>
      <c r="B1116" s="5" t="s">
        <v>355</v>
      </c>
      <c r="C1116" s="5" t="s">
        <v>356</v>
      </c>
      <c r="D1116" s="5">
        <v>5.12</v>
      </c>
      <c r="E1116" s="5">
        <v>5079</v>
      </c>
      <c r="F1116" s="5">
        <v>25820</v>
      </c>
      <c r="G1116" s="5">
        <v>4199000</v>
      </c>
      <c r="H1116" s="5">
        <f t="shared" si="60"/>
        <v>5.083677889348297</v>
      </c>
      <c r="I1116" s="5" cm="1">
        <f t="array" ref="I1116">ABS(D1116/MAX(_xlfn._xlws.FILTER($D$472:$D$941,$B$472:$B$941=B1116))-1)</f>
        <v>3.8910505836574627E-3</v>
      </c>
      <c r="J1116" s="5">
        <f t="shared" si="61"/>
        <v>1</v>
      </c>
      <c r="K1116" s="5">
        <f t="shared" si="62"/>
        <v>21498880</v>
      </c>
    </row>
    <row r="1117" spans="1:11" x14ac:dyDescent="0.25">
      <c r="A1117" s="4">
        <v>42027</v>
      </c>
      <c r="B1117" s="5" t="s">
        <v>357</v>
      </c>
      <c r="C1117" s="5" t="s">
        <v>358</v>
      </c>
      <c r="D1117" s="5">
        <v>32.15</v>
      </c>
      <c r="E1117" s="5">
        <v>1441</v>
      </c>
      <c r="F1117" s="5">
        <v>45340</v>
      </c>
      <c r="G1117" s="5">
        <v>1839000</v>
      </c>
      <c r="H1117" s="5">
        <f t="shared" si="60"/>
        <v>31.464260929909784</v>
      </c>
      <c r="I1117" s="5" cm="1">
        <f t="array" ref="I1117">ABS(D1117/MAX(_xlfn._xlws.FILTER($D$472:$D$941,$B$472:$B$941=B1117))-1)</f>
        <v>2.7813299232736455E-2</v>
      </c>
      <c r="J1117" s="5">
        <f t="shared" si="61"/>
        <v>1</v>
      </c>
      <c r="K1117" s="5">
        <f t="shared" si="62"/>
        <v>59123850</v>
      </c>
    </row>
    <row r="1118" spans="1:11" x14ac:dyDescent="0.25">
      <c r="A1118" s="4">
        <v>42027</v>
      </c>
      <c r="B1118" s="5" t="s">
        <v>359</v>
      </c>
      <c r="C1118" s="5" t="s">
        <v>360</v>
      </c>
      <c r="D1118" s="5">
        <v>3.08</v>
      </c>
      <c r="E1118" s="5">
        <v>34853</v>
      </c>
      <c r="F1118" s="5">
        <v>105020</v>
      </c>
      <c r="G1118" s="5">
        <v>7831000</v>
      </c>
      <c r="H1118" s="5">
        <f t="shared" si="60"/>
        <v>3.0132269818953894</v>
      </c>
      <c r="I1118" s="5" cm="1">
        <f t="array" ref="I1118">ABS(D1118/MAX(_xlfn._xlws.FILTER($D$472:$D$941,$B$472:$B$941=B1118))-1)</f>
        <v>3.2573289902280145E-3</v>
      </c>
      <c r="J1118" s="5">
        <f t="shared" si="61"/>
        <v>1</v>
      </c>
      <c r="K1118" s="5">
        <f t="shared" si="62"/>
        <v>24119480</v>
      </c>
    </row>
    <row r="1119" spans="1:11" x14ac:dyDescent="0.25">
      <c r="A1119" s="4">
        <v>42027</v>
      </c>
      <c r="B1119" s="5" t="s">
        <v>361</v>
      </c>
      <c r="C1119" s="5" t="s">
        <v>362</v>
      </c>
      <c r="D1119" s="5">
        <v>0.02</v>
      </c>
      <c r="E1119" s="5">
        <v>59542</v>
      </c>
      <c r="F1119" s="5">
        <v>1190</v>
      </c>
      <c r="G1119" s="5">
        <v>0</v>
      </c>
      <c r="H1119" s="5">
        <f t="shared" si="60"/>
        <v>1.9985892311309664E-2</v>
      </c>
      <c r="I1119" s="5" cm="1">
        <f t="array" ref="I1119">ABS(D1119/MAX(_xlfn._xlws.FILTER($D$472:$D$941,$B$472:$B$941=B1119))-1)</f>
        <v>0</v>
      </c>
      <c r="J1119" s="5">
        <f t="shared" si="61"/>
        <v>1</v>
      </c>
      <c r="K1119" s="5">
        <f t="shared" si="62"/>
        <v>0</v>
      </c>
    </row>
    <row r="1120" spans="1:11" x14ac:dyDescent="0.25">
      <c r="A1120" s="4">
        <v>42027</v>
      </c>
      <c r="B1120" s="5" t="s">
        <v>363</v>
      </c>
      <c r="C1120" s="5" t="s">
        <v>364</v>
      </c>
      <c r="D1120" s="5">
        <v>0.13</v>
      </c>
      <c r="E1120" s="5">
        <v>484387</v>
      </c>
      <c r="F1120" s="5">
        <v>60620</v>
      </c>
      <c r="G1120" s="5">
        <v>0</v>
      </c>
      <c r="H1120" s="5">
        <f t="shared" si="60"/>
        <v>0.12514786730444871</v>
      </c>
      <c r="I1120" s="5" cm="1">
        <f t="array" ref="I1120">ABS(D1120/MAX(_xlfn._xlws.FILTER($D$472:$D$941,$B$472:$B$941=B1120))-1)</f>
        <v>0.18181818181818188</v>
      </c>
      <c r="J1120" s="5">
        <f t="shared" si="61"/>
        <v>1</v>
      </c>
      <c r="K1120" s="5">
        <f t="shared" si="62"/>
        <v>0</v>
      </c>
    </row>
    <row r="1121" spans="1:11" x14ac:dyDescent="0.25">
      <c r="A1121" s="4">
        <v>42027</v>
      </c>
      <c r="B1121" s="5" t="s">
        <v>365</v>
      </c>
      <c r="C1121" s="5" t="s">
        <v>366</v>
      </c>
      <c r="D1121" s="5">
        <v>1.1000000000000001</v>
      </c>
      <c r="E1121" s="5">
        <v>10516</v>
      </c>
      <c r="F1121" s="5">
        <v>11190</v>
      </c>
      <c r="G1121" s="5">
        <v>4084000</v>
      </c>
      <c r="H1121" s="5">
        <f t="shared" si="60"/>
        <v>1.0640928109547356</v>
      </c>
      <c r="I1121" s="5" cm="1">
        <f t="array" ref="I1121">ABS(D1121/MAX(_xlfn._xlws.FILTER($D$472:$D$941,$B$472:$B$941=B1121))-1)</f>
        <v>0</v>
      </c>
      <c r="J1121" s="5">
        <f t="shared" si="61"/>
        <v>1</v>
      </c>
      <c r="K1121" s="5">
        <f t="shared" si="62"/>
        <v>4492400</v>
      </c>
    </row>
    <row r="1122" spans="1:11" x14ac:dyDescent="0.25">
      <c r="A1122" s="4">
        <v>42027</v>
      </c>
      <c r="B1122" s="5" t="s">
        <v>367</v>
      </c>
      <c r="C1122" s="5" t="s">
        <v>368</v>
      </c>
      <c r="D1122" s="5">
        <v>0.98</v>
      </c>
      <c r="E1122" s="5">
        <v>19735</v>
      </c>
      <c r="F1122" s="5">
        <v>19310</v>
      </c>
      <c r="G1122" s="5">
        <v>5438000</v>
      </c>
      <c r="H1122" s="5">
        <f t="shared" si="60"/>
        <v>0.97846465670129212</v>
      </c>
      <c r="I1122" s="5" cm="1">
        <f t="array" ref="I1122">ABS(D1122/MAX(_xlfn._xlws.FILTER($D$472:$D$941,$B$472:$B$941=B1122))-1)</f>
        <v>0</v>
      </c>
      <c r="J1122" s="5">
        <f t="shared" si="61"/>
        <v>1</v>
      </c>
      <c r="K1122" s="5">
        <f t="shared" si="62"/>
        <v>5329240</v>
      </c>
    </row>
    <row r="1123" spans="1:11" x14ac:dyDescent="0.25">
      <c r="A1123" s="4">
        <v>42027</v>
      </c>
      <c r="B1123" s="5" t="s">
        <v>369</v>
      </c>
      <c r="C1123" s="5" t="s">
        <v>370</v>
      </c>
      <c r="D1123" s="5">
        <v>9</v>
      </c>
      <c r="E1123" s="5">
        <v>0</v>
      </c>
      <c r="F1123" s="5">
        <v>0</v>
      </c>
      <c r="G1123" s="5">
        <v>15129000</v>
      </c>
      <c r="H1123" s="5">
        <f t="shared" si="60"/>
        <v>9</v>
      </c>
      <c r="I1123" s="5" cm="1">
        <f t="array" ref="I1123">ABS(D1123/MAX(_xlfn._xlws.FILTER($D$472:$D$941,$B$472:$B$941=B1123))-1)</f>
        <v>0</v>
      </c>
      <c r="J1123" s="5">
        <f t="shared" si="61"/>
        <v>0</v>
      </c>
      <c r="K1123" s="5">
        <f t="shared" si="62"/>
        <v>136161000</v>
      </c>
    </row>
    <row r="1124" spans="1:11" x14ac:dyDescent="0.25">
      <c r="A1124" s="4">
        <v>42027</v>
      </c>
      <c r="B1124" s="5" t="s">
        <v>371</v>
      </c>
      <c r="C1124" s="5" t="s">
        <v>372</v>
      </c>
      <c r="D1124" s="5">
        <v>5.8</v>
      </c>
      <c r="E1124" s="5">
        <v>5085</v>
      </c>
      <c r="F1124" s="5">
        <v>29050</v>
      </c>
      <c r="G1124" s="5">
        <v>9809000</v>
      </c>
      <c r="H1124" s="5">
        <f t="shared" si="60"/>
        <v>5.7128810226155355</v>
      </c>
      <c r="I1124" s="5" cm="1">
        <f t="array" ref="I1124">ABS(D1124/MAX(_xlfn._xlws.FILTER($D$472:$D$941,$B$472:$B$941=B1124))-1)</f>
        <v>0</v>
      </c>
      <c r="J1124" s="5">
        <f t="shared" si="61"/>
        <v>0</v>
      </c>
      <c r="K1124" s="5">
        <f t="shared" si="62"/>
        <v>56892200</v>
      </c>
    </row>
    <row r="1125" spans="1:11" x14ac:dyDescent="0.25">
      <c r="A1125" s="4">
        <v>42027</v>
      </c>
      <c r="B1125" s="5" t="s">
        <v>373</v>
      </c>
      <c r="C1125" s="5" t="s">
        <v>374</v>
      </c>
      <c r="D1125" s="5">
        <v>2.29</v>
      </c>
      <c r="E1125" s="5">
        <v>549</v>
      </c>
      <c r="F1125" s="5">
        <v>1210</v>
      </c>
      <c r="G1125" s="5">
        <v>11568000</v>
      </c>
      <c r="H1125" s="5">
        <f t="shared" si="60"/>
        <v>2.204007285974499</v>
      </c>
      <c r="I1125" s="5" cm="1">
        <f t="array" ref="I1125">ABS(D1125/MAX(_xlfn._xlws.FILTER($D$472:$D$941,$B$472:$B$941=B1125))-1)</f>
        <v>4.0909090909090784E-2</v>
      </c>
      <c r="J1125" s="5">
        <f t="shared" si="61"/>
        <v>1</v>
      </c>
      <c r="K1125" s="5">
        <f t="shared" si="62"/>
        <v>26490720</v>
      </c>
    </row>
    <row r="1126" spans="1:11" x14ac:dyDescent="0.25">
      <c r="A1126" s="4">
        <v>42027</v>
      </c>
      <c r="B1126" s="5" t="s">
        <v>375</v>
      </c>
      <c r="C1126" s="5" t="s">
        <v>376</v>
      </c>
      <c r="D1126" s="5">
        <v>29.9</v>
      </c>
      <c r="E1126" s="5">
        <v>3964</v>
      </c>
      <c r="F1126" s="5">
        <v>116020</v>
      </c>
      <c r="G1126" s="5">
        <v>4187000</v>
      </c>
      <c r="H1126" s="5">
        <f t="shared" si="60"/>
        <v>29.268415741675074</v>
      </c>
      <c r="I1126" s="5" cm="1">
        <f t="array" ref="I1126">ABS(D1126/MAX(_xlfn._xlws.FILTER($D$472:$D$941,$B$472:$B$941=B1126))-1)</f>
        <v>0</v>
      </c>
      <c r="J1126" s="5">
        <f t="shared" si="61"/>
        <v>1</v>
      </c>
      <c r="K1126" s="5">
        <f t="shared" si="62"/>
        <v>125191300</v>
      </c>
    </row>
    <row r="1127" spans="1:11" x14ac:dyDescent="0.25">
      <c r="A1127" s="4">
        <v>42027</v>
      </c>
      <c r="B1127" s="5" t="s">
        <v>377</v>
      </c>
      <c r="C1127" s="5" t="s">
        <v>378</v>
      </c>
      <c r="D1127" s="5">
        <v>1.54</v>
      </c>
      <c r="E1127" s="5">
        <v>18</v>
      </c>
      <c r="F1127" s="5">
        <v>30</v>
      </c>
      <c r="G1127" s="5">
        <v>3715000</v>
      </c>
      <c r="H1127" s="5">
        <f t="shared" si="60"/>
        <v>1.6666666666666667</v>
      </c>
      <c r="I1127" s="5" cm="1">
        <f t="array" ref="I1127">ABS(D1127/MAX(_xlfn._xlws.FILTER($D$472:$D$941,$B$472:$B$941=B1127))-1)</f>
        <v>0</v>
      </c>
      <c r="J1127" s="5">
        <f t="shared" si="61"/>
        <v>1</v>
      </c>
      <c r="K1127" s="5">
        <f t="shared" si="62"/>
        <v>5721100</v>
      </c>
    </row>
    <row r="1128" spans="1:11" x14ac:dyDescent="0.25">
      <c r="A1128" s="4">
        <v>42027</v>
      </c>
      <c r="B1128" s="5" t="s">
        <v>379</v>
      </c>
      <c r="C1128" s="5" t="s">
        <v>380</v>
      </c>
      <c r="D1128" s="5">
        <v>2.62</v>
      </c>
      <c r="E1128" s="5">
        <v>55562</v>
      </c>
      <c r="F1128" s="5">
        <v>146060</v>
      </c>
      <c r="G1128" s="5">
        <v>93737000</v>
      </c>
      <c r="H1128" s="5">
        <f t="shared" si="60"/>
        <v>2.6287750620927972</v>
      </c>
      <c r="I1128" s="5" cm="1">
        <f t="array" ref="I1128">ABS(D1128/MAX(_xlfn._xlws.FILTER($D$472:$D$941,$B$472:$B$941=B1128))-1)</f>
        <v>3.8314176245211051E-3</v>
      </c>
      <c r="J1128" s="5">
        <f t="shared" si="61"/>
        <v>1</v>
      </c>
      <c r="K1128" s="5">
        <f t="shared" si="62"/>
        <v>245590940</v>
      </c>
    </row>
    <row r="1129" spans="1:11" x14ac:dyDescent="0.25">
      <c r="A1129" s="4">
        <v>42027</v>
      </c>
      <c r="B1129" s="5" t="s">
        <v>381</v>
      </c>
      <c r="C1129" s="5" t="s">
        <v>382</v>
      </c>
      <c r="D1129" s="5">
        <v>2.27</v>
      </c>
      <c r="E1129" s="5">
        <v>24835</v>
      </c>
      <c r="F1129" s="5">
        <v>56260</v>
      </c>
      <c r="G1129" s="5">
        <v>7444000</v>
      </c>
      <c r="H1129" s="5">
        <f t="shared" si="60"/>
        <v>2.2653513187034426</v>
      </c>
      <c r="I1129" s="5" cm="1">
        <f t="array" ref="I1129">ABS(D1129/MAX(_xlfn._xlws.FILTER($D$472:$D$941,$B$472:$B$941=B1129))-1)</f>
        <v>8.8888888888889461E-3</v>
      </c>
      <c r="J1129" s="5">
        <f t="shared" si="61"/>
        <v>1</v>
      </c>
      <c r="K1129" s="5">
        <f t="shared" si="62"/>
        <v>16897880</v>
      </c>
    </row>
    <row r="1130" spans="1:11" x14ac:dyDescent="0.25">
      <c r="A1130" s="4">
        <v>42027</v>
      </c>
      <c r="B1130" s="5" t="s">
        <v>383</v>
      </c>
      <c r="C1130" s="5" t="s">
        <v>384</v>
      </c>
      <c r="D1130" s="5">
        <v>1.76</v>
      </c>
      <c r="E1130" s="5">
        <v>5624</v>
      </c>
      <c r="F1130" s="5">
        <v>9740</v>
      </c>
      <c r="G1130" s="5">
        <v>5435000</v>
      </c>
      <c r="H1130" s="5">
        <f t="shared" si="60"/>
        <v>1.7318634423897581</v>
      </c>
      <c r="I1130" s="5" cm="1">
        <f t="array" ref="I1130">ABS(D1130/MAX(_xlfn._xlws.FILTER($D$472:$D$941,$B$472:$B$941=B1130))-1)</f>
        <v>1.7341040462427681E-2</v>
      </c>
      <c r="J1130" s="5">
        <f t="shared" si="61"/>
        <v>1</v>
      </c>
      <c r="K1130" s="5">
        <f t="shared" si="62"/>
        <v>9565600</v>
      </c>
    </row>
    <row r="1131" spans="1:11" x14ac:dyDescent="0.25">
      <c r="A1131" s="4">
        <v>42027</v>
      </c>
      <c r="B1131" s="5" t="s">
        <v>385</v>
      </c>
      <c r="C1131" s="5" t="s">
        <v>386</v>
      </c>
      <c r="D1131" s="5">
        <v>0.8</v>
      </c>
      <c r="E1131" s="5">
        <v>52321</v>
      </c>
      <c r="F1131" s="5">
        <v>41230</v>
      </c>
      <c r="G1131" s="5">
        <v>23452000</v>
      </c>
      <c r="H1131" s="5">
        <f t="shared" si="60"/>
        <v>0.78802010664933775</v>
      </c>
      <c r="I1131" s="5" cm="1">
        <f t="array" ref="I1131">ABS(D1131/MAX(_xlfn._xlws.FILTER($D$472:$D$941,$B$472:$B$941=B1131))-1)</f>
        <v>3.8961038961039085E-2</v>
      </c>
      <c r="J1131" s="5">
        <f t="shared" si="61"/>
        <v>1</v>
      </c>
      <c r="K1131" s="5">
        <f t="shared" si="62"/>
        <v>18761600</v>
      </c>
    </row>
    <row r="1132" spans="1:11" x14ac:dyDescent="0.25">
      <c r="A1132" s="4">
        <v>42027</v>
      </c>
      <c r="B1132" s="5" t="s">
        <v>387</v>
      </c>
      <c r="C1132" s="5" t="s">
        <v>388</v>
      </c>
      <c r="D1132" s="5">
        <v>56.85</v>
      </c>
      <c r="E1132" s="5">
        <v>1806</v>
      </c>
      <c r="F1132" s="5">
        <v>101400</v>
      </c>
      <c r="G1132" s="5">
        <v>1165000</v>
      </c>
      <c r="H1132" s="5">
        <f t="shared" si="60"/>
        <v>56.146179401993358</v>
      </c>
      <c r="I1132" s="5" cm="1">
        <f t="array" ref="I1132">ABS(D1132/MAX(_xlfn._xlws.FILTER($D$472:$D$941,$B$472:$B$941=B1132))-1)</f>
        <v>0</v>
      </c>
      <c r="J1132" s="5">
        <f t="shared" si="61"/>
        <v>1</v>
      </c>
      <c r="K1132" s="5">
        <f t="shared" si="62"/>
        <v>66230250</v>
      </c>
    </row>
    <row r="1133" spans="1:11" x14ac:dyDescent="0.25">
      <c r="A1133" s="4">
        <v>42027</v>
      </c>
      <c r="B1133" s="5" t="s">
        <v>389</v>
      </c>
      <c r="C1133" s="5" t="s">
        <v>390</v>
      </c>
      <c r="D1133" s="5">
        <v>136.5</v>
      </c>
      <c r="E1133" s="5">
        <v>98797</v>
      </c>
      <c r="F1133" s="5">
        <v>13570390</v>
      </c>
      <c r="G1133" s="5">
        <v>30454000</v>
      </c>
      <c r="H1133" s="5">
        <f t="shared" si="60"/>
        <v>137.35629624381306</v>
      </c>
      <c r="I1133" s="5" cm="1">
        <f t="array" ref="I1133">ABS(D1133/MAX(_xlfn._xlws.FILTER($D$472:$D$941,$B$472:$B$941=B1133))-1)</f>
        <v>3.3076074972435698E-3</v>
      </c>
      <c r="J1133" s="5">
        <f t="shared" si="61"/>
        <v>1</v>
      </c>
      <c r="K1133" s="5">
        <f t="shared" si="62"/>
        <v>4156971000</v>
      </c>
    </row>
    <row r="1134" spans="1:11" x14ac:dyDescent="0.25">
      <c r="A1134" s="4">
        <v>42027</v>
      </c>
      <c r="B1134" s="5" t="s">
        <v>391</v>
      </c>
      <c r="C1134" s="5" t="s">
        <v>392</v>
      </c>
      <c r="D1134" s="5">
        <v>3.46</v>
      </c>
      <c r="E1134" s="5">
        <v>2535</v>
      </c>
      <c r="F1134" s="5">
        <v>8770</v>
      </c>
      <c r="G1134" s="5">
        <v>12110000</v>
      </c>
      <c r="H1134" s="5">
        <f t="shared" si="60"/>
        <v>3.4595660749506902</v>
      </c>
      <c r="I1134" s="5" cm="1">
        <f t="array" ref="I1134">ABS(D1134/MAX(_xlfn._xlws.FILTER($D$472:$D$941,$B$472:$B$941=B1134))-1)</f>
        <v>0</v>
      </c>
      <c r="J1134" s="5">
        <f t="shared" si="61"/>
        <v>1</v>
      </c>
      <c r="K1134" s="5">
        <f t="shared" si="62"/>
        <v>41900600</v>
      </c>
    </row>
    <row r="1135" spans="1:11" x14ac:dyDescent="0.25">
      <c r="A1135" s="4">
        <v>42027</v>
      </c>
      <c r="B1135" s="5" t="s">
        <v>393</v>
      </c>
      <c r="C1135" s="5" t="s">
        <v>394</v>
      </c>
      <c r="D1135" s="5">
        <v>16.22</v>
      </c>
      <c r="E1135" s="5">
        <v>2310</v>
      </c>
      <c r="F1135" s="5">
        <v>36960</v>
      </c>
      <c r="G1135" s="5">
        <v>6189000</v>
      </c>
      <c r="H1135" s="5">
        <f t="shared" si="60"/>
        <v>16</v>
      </c>
      <c r="I1135" s="5" cm="1">
        <f t="array" ref="I1135">ABS(D1135/MAX(_xlfn._xlws.FILTER($D$472:$D$941,$B$472:$B$941=B1135))-1)</f>
        <v>1.0975609756097571E-2</v>
      </c>
      <c r="J1135" s="5">
        <f t="shared" si="61"/>
        <v>1</v>
      </c>
      <c r="K1135" s="5">
        <f t="shared" si="62"/>
        <v>100385580</v>
      </c>
    </row>
    <row r="1136" spans="1:11" x14ac:dyDescent="0.25">
      <c r="A1136" s="4">
        <v>42027</v>
      </c>
      <c r="B1136" s="5" t="s">
        <v>395</v>
      </c>
      <c r="C1136" s="5" t="s">
        <v>396</v>
      </c>
      <c r="D1136" s="5">
        <v>13</v>
      </c>
      <c r="E1136" s="5">
        <v>5</v>
      </c>
      <c r="F1136" s="5">
        <v>70</v>
      </c>
      <c r="G1136" s="5">
        <v>0</v>
      </c>
      <c r="H1136" s="5">
        <f t="shared" si="60"/>
        <v>14</v>
      </c>
      <c r="I1136" s="5" cm="1">
        <f t="array" ref="I1136">ABS(D1136/MAX(_xlfn._xlws.FILTER($D$472:$D$941,$B$472:$B$941=B1136))-1)</f>
        <v>0</v>
      </c>
      <c r="J1136" s="5">
        <f t="shared" si="61"/>
        <v>1</v>
      </c>
      <c r="K1136" s="5">
        <f t="shared" si="62"/>
        <v>0</v>
      </c>
    </row>
    <row r="1137" spans="1:11" x14ac:dyDescent="0.25">
      <c r="A1137" s="4">
        <v>42027</v>
      </c>
      <c r="B1137" s="5" t="s">
        <v>397</v>
      </c>
      <c r="C1137" s="5" t="s">
        <v>398</v>
      </c>
      <c r="D1137" s="5">
        <v>175.5</v>
      </c>
      <c r="E1137" s="5">
        <v>33636</v>
      </c>
      <c r="F1137" s="5">
        <v>5795670</v>
      </c>
      <c r="G1137" s="5">
        <v>5028000</v>
      </c>
      <c r="H1137" s="5">
        <f t="shared" si="60"/>
        <v>172.30556546557261</v>
      </c>
      <c r="I1137" s="5" cm="1">
        <f t="array" ref="I1137">ABS(D1137/MAX(_xlfn._xlws.FILTER($D$472:$D$941,$B$472:$B$941=B1137))-1)</f>
        <v>5.0898203592814273E-2</v>
      </c>
      <c r="J1137" s="5">
        <f t="shared" si="61"/>
        <v>1</v>
      </c>
      <c r="K1137" s="5">
        <f t="shared" si="62"/>
        <v>882414000</v>
      </c>
    </row>
    <row r="1138" spans="1:11" x14ac:dyDescent="0.25">
      <c r="A1138" s="4">
        <v>42027</v>
      </c>
      <c r="B1138" s="5" t="s">
        <v>399</v>
      </c>
      <c r="C1138" s="5" t="s">
        <v>400</v>
      </c>
      <c r="D1138" s="5">
        <v>18.670000000000002</v>
      </c>
      <c r="E1138" s="5">
        <v>981</v>
      </c>
      <c r="F1138" s="5">
        <v>18300</v>
      </c>
      <c r="G1138" s="5">
        <v>4000000</v>
      </c>
      <c r="H1138" s="5">
        <f t="shared" si="60"/>
        <v>18.654434250764528</v>
      </c>
      <c r="I1138" s="5" cm="1">
        <f t="array" ref="I1138">ABS(D1138/MAX(_xlfn._xlws.FILTER($D$472:$D$941,$B$472:$B$941=B1138))-1)</f>
        <v>1.0723860589814116E-3</v>
      </c>
      <c r="J1138" s="5">
        <f t="shared" si="61"/>
        <v>0</v>
      </c>
      <c r="K1138" s="5">
        <f t="shared" si="62"/>
        <v>74680000</v>
      </c>
    </row>
    <row r="1139" spans="1:11" x14ac:dyDescent="0.25">
      <c r="A1139" s="4">
        <v>42027</v>
      </c>
      <c r="B1139" s="5" t="s">
        <v>401</v>
      </c>
      <c r="C1139" s="5" t="s">
        <v>402</v>
      </c>
      <c r="D1139" s="5">
        <v>0.9</v>
      </c>
      <c r="E1139" s="5">
        <v>7991</v>
      </c>
      <c r="F1139" s="5">
        <v>7200</v>
      </c>
      <c r="G1139" s="5">
        <v>0</v>
      </c>
      <c r="H1139" s="5">
        <f t="shared" si="60"/>
        <v>0.90101364034538856</v>
      </c>
      <c r="I1139" s="5" cm="1">
        <f t="array" ref="I1139">ABS(D1139/MAX(_xlfn._xlws.FILTER($D$472:$D$941,$B$472:$B$941=B1139))-1)</f>
        <v>3.2258064516129115E-2</v>
      </c>
      <c r="J1139" s="5">
        <f t="shared" si="61"/>
        <v>1</v>
      </c>
      <c r="K1139" s="5">
        <f t="shared" si="62"/>
        <v>0</v>
      </c>
    </row>
    <row r="1140" spans="1:11" x14ac:dyDescent="0.25">
      <c r="A1140" s="4">
        <v>42027</v>
      </c>
      <c r="B1140" s="5" t="s">
        <v>403</v>
      </c>
      <c r="C1140" s="5" t="s">
        <v>404</v>
      </c>
      <c r="D1140" s="5">
        <v>212.95</v>
      </c>
      <c r="E1140" s="5">
        <v>17402</v>
      </c>
      <c r="F1140" s="5">
        <v>3613150</v>
      </c>
      <c r="G1140" s="5">
        <v>8393000</v>
      </c>
      <c r="H1140" s="5">
        <f t="shared" si="60"/>
        <v>207.62843351338927</v>
      </c>
      <c r="I1140" s="5" cm="1">
        <f t="array" ref="I1140">ABS(D1140/MAX(_xlfn._xlws.FILTER($D$472:$D$941,$B$472:$B$941=B1140))-1)</f>
        <v>3.3737864077669766E-2</v>
      </c>
      <c r="J1140" s="5">
        <f t="shared" si="61"/>
        <v>1</v>
      </c>
      <c r="K1140" s="5">
        <f t="shared" si="62"/>
        <v>1787289350</v>
      </c>
    </row>
    <row r="1141" spans="1:11" x14ac:dyDescent="0.25">
      <c r="A1141" s="4">
        <v>42027</v>
      </c>
      <c r="B1141" s="5" t="s">
        <v>405</v>
      </c>
      <c r="C1141" s="5" t="s">
        <v>406</v>
      </c>
      <c r="D1141" s="5">
        <v>4.24</v>
      </c>
      <c r="E1141" s="5">
        <v>608</v>
      </c>
      <c r="F1141" s="5">
        <v>2500</v>
      </c>
      <c r="G1141" s="5">
        <v>2639000</v>
      </c>
      <c r="H1141" s="5">
        <f t="shared" si="60"/>
        <v>4.1118421052631575</v>
      </c>
      <c r="I1141" s="5" cm="1">
        <f t="array" ref="I1141">ABS(D1141/MAX(_xlfn._xlws.FILTER($D$472:$D$941,$B$472:$B$941=B1141))-1)</f>
        <v>6.0000000000000053E-2</v>
      </c>
      <c r="J1141" s="5">
        <f t="shared" si="61"/>
        <v>1</v>
      </c>
      <c r="K1141" s="5">
        <f t="shared" si="62"/>
        <v>11189360</v>
      </c>
    </row>
    <row r="1142" spans="1:11" x14ac:dyDescent="0.25">
      <c r="A1142" s="4">
        <v>42027</v>
      </c>
      <c r="B1142" s="5" t="s">
        <v>407</v>
      </c>
      <c r="C1142" s="5" t="s">
        <v>408</v>
      </c>
      <c r="D1142" s="5">
        <v>1.06</v>
      </c>
      <c r="E1142" s="5">
        <v>669</v>
      </c>
      <c r="F1142" s="5">
        <v>680</v>
      </c>
      <c r="G1142" s="5">
        <v>0</v>
      </c>
      <c r="H1142" s="5">
        <f t="shared" si="60"/>
        <v>1.0164424514200299</v>
      </c>
      <c r="I1142" s="5" cm="1">
        <f t="array" ref="I1142">ABS(D1142/MAX(_xlfn._xlws.FILTER($D$472:$D$941,$B$472:$B$941=B1142))-1)</f>
        <v>0</v>
      </c>
      <c r="J1142" s="5">
        <f t="shared" si="61"/>
        <v>1</v>
      </c>
      <c r="K1142" s="5">
        <f t="shared" si="62"/>
        <v>0</v>
      </c>
    </row>
    <row r="1143" spans="1:11" x14ac:dyDescent="0.25">
      <c r="A1143" s="4">
        <v>42027</v>
      </c>
      <c r="B1143" s="5" t="s">
        <v>409</v>
      </c>
      <c r="C1143" s="5" t="s">
        <v>410</v>
      </c>
      <c r="D1143" s="5">
        <v>9.0500000000000007</v>
      </c>
      <c r="E1143" s="5">
        <v>110</v>
      </c>
      <c r="F1143" s="5">
        <v>1000</v>
      </c>
      <c r="G1143" s="5">
        <v>5944000</v>
      </c>
      <c r="H1143" s="5">
        <f t="shared" si="60"/>
        <v>9.0909090909090917</v>
      </c>
      <c r="I1143" s="5" cm="1">
        <f t="array" ref="I1143">ABS(D1143/MAX(_xlfn._xlws.FILTER($D$472:$D$941,$B$472:$B$941=B1143))-1)</f>
        <v>0</v>
      </c>
      <c r="J1143" s="5">
        <f t="shared" si="61"/>
        <v>1</v>
      </c>
      <c r="K1143" s="5">
        <f t="shared" si="62"/>
        <v>53793200.000000007</v>
      </c>
    </row>
    <row r="1144" spans="1:11" x14ac:dyDescent="0.25">
      <c r="A1144" s="4">
        <v>42027</v>
      </c>
      <c r="B1144" s="5" t="s">
        <v>411</v>
      </c>
      <c r="C1144" s="5" t="s">
        <v>412</v>
      </c>
      <c r="D1144" s="5">
        <v>0.11</v>
      </c>
      <c r="E1144" s="5">
        <v>25489</v>
      </c>
      <c r="F1144" s="5">
        <v>2800</v>
      </c>
      <c r="G1144" s="5">
        <v>0</v>
      </c>
      <c r="H1144" s="5">
        <f t="shared" si="60"/>
        <v>0.10985130840754835</v>
      </c>
      <c r="I1144" s="5" cm="1">
        <f t="array" ref="I1144">ABS(D1144/MAX(_xlfn._xlws.FILTER($D$472:$D$941,$B$472:$B$941=B1144))-1)</f>
        <v>9.9999999999999867E-2</v>
      </c>
      <c r="J1144" s="5">
        <f t="shared" si="61"/>
        <v>1</v>
      </c>
      <c r="K1144" s="5">
        <f t="shared" si="62"/>
        <v>0</v>
      </c>
    </row>
    <row r="1145" spans="1:11" x14ac:dyDescent="0.25">
      <c r="A1145" s="4">
        <v>42027</v>
      </c>
      <c r="B1145" s="5" t="s">
        <v>413</v>
      </c>
      <c r="C1145" s="5" t="s">
        <v>414</v>
      </c>
      <c r="D1145" s="5">
        <v>2.2000000000000002</v>
      </c>
      <c r="E1145" s="5">
        <v>150</v>
      </c>
      <c r="F1145" s="5">
        <v>330</v>
      </c>
      <c r="G1145" s="5">
        <v>0</v>
      </c>
      <c r="H1145" s="5">
        <f t="shared" si="60"/>
        <v>2.2000000000000002</v>
      </c>
      <c r="I1145" s="5" cm="1">
        <f t="array" ref="I1145">ABS(D1145/MAX(_xlfn._xlws.FILTER($D$472:$D$941,$B$472:$B$941=B1145))-1)</f>
        <v>0</v>
      </c>
      <c r="J1145" s="5">
        <f t="shared" si="61"/>
        <v>1</v>
      </c>
      <c r="K1145" s="5">
        <f t="shared" si="62"/>
        <v>0</v>
      </c>
    </row>
    <row r="1146" spans="1:11" x14ac:dyDescent="0.25">
      <c r="A1146" s="4">
        <v>42027</v>
      </c>
      <c r="B1146" s="5" t="s">
        <v>415</v>
      </c>
      <c r="C1146" s="5" t="s">
        <v>416</v>
      </c>
      <c r="D1146" s="5">
        <v>4.0199999999999996</v>
      </c>
      <c r="E1146" s="5">
        <v>31103</v>
      </c>
      <c r="F1146" s="5">
        <v>125880</v>
      </c>
      <c r="G1146" s="5">
        <v>18968000</v>
      </c>
      <c r="H1146" s="5">
        <f t="shared" si="60"/>
        <v>4.047198019483651</v>
      </c>
      <c r="I1146" s="5" cm="1">
        <f t="array" ref="I1146">ABS(D1146/MAX(_xlfn._xlws.FILTER($D$472:$D$941,$B$472:$B$941=B1146))-1)</f>
        <v>0</v>
      </c>
      <c r="J1146" s="5">
        <f t="shared" si="61"/>
        <v>1</v>
      </c>
      <c r="K1146" s="5">
        <f t="shared" si="62"/>
        <v>76251359.999999985</v>
      </c>
    </row>
    <row r="1147" spans="1:11" x14ac:dyDescent="0.25">
      <c r="A1147" s="4">
        <v>42027</v>
      </c>
      <c r="B1147" s="5" t="s">
        <v>417</v>
      </c>
      <c r="C1147" s="5" t="s">
        <v>418</v>
      </c>
      <c r="D1147" s="5">
        <v>0.85</v>
      </c>
      <c r="E1147" s="5">
        <v>13890</v>
      </c>
      <c r="F1147" s="5">
        <v>11840</v>
      </c>
      <c r="G1147" s="5">
        <v>8070000</v>
      </c>
      <c r="H1147" s="5">
        <f t="shared" si="60"/>
        <v>0.85241180705543551</v>
      </c>
      <c r="I1147" s="5" cm="1">
        <f t="array" ref="I1147">ABS(D1147/MAX(_xlfn._xlws.FILTER($D$472:$D$941,$B$472:$B$941=B1147))-1)</f>
        <v>0</v>
      </c>
      <c r="J1147" s="5">
        <f t="shared" si="61"/>
        <v>1</v>
      </c>
      <c r="K1147" s="5">
        <f t="shared" si="62"/>
        <v>6859500</v>
      </c>
    </row>
    <row r="1148" spans="1:11" x14ac:dyDescent="0.25">
      <c r="A1148" s="4">
        <v>42027</v>
      </c>
      <c r="B1148" s="5" t="s">
        <v>419</v>
      </c>
      <c r="C1148" s="5" t="s">
        <v>420</v>
      </c>
      <c r="D1148" s="5">
        <v>3.34</v>
      </c>
      <c r="E1148" s="5">
        <v>200</v>
      </c>
      <c r="F1148" s="5">
        <v>600</v>
      </c>
      <c r="G1148" s="5">
        <v>3600000</v>
      </c>
      <c r="H1148" s="5">
        <f t="shared" si="60"/>
        <v>3</v>
      </c>
      <c r="I1148" s="5" cm="1">
        <f t="array" ref="I1148">ABS(D1148/MAX(_xlfn._xlws.FILTER($D$472:$D$941,$B$472:$B$941=B1148))-1)</f>
        <v>0</v>
      </c>
      <c r="J1148" s="5">
        <f t="shared" si="61"/>
        <v>1</v>
      </c>
      <c r="K1148" s="5">
        <f t="shared" si="62"/>
        <v>12024000</v>
      </c>
    </row>
    <row r="1149" spans="1:11" x14ac:dyDescent="0.25">
      <c r="A1149" s="4">
        <v>42027</v>
      </c>
      <c r="B1149" s="5" t="s">
        <v>421</v>
      </c>
      <c r="C1149" s="5" t="s">
        <v>422</v>
      </c>
      <c r="D1149" s="5">
        <v>1.61</v>
      </c>
      <c r="E1149" s="5">
        <v>2474</v>
      </c>
      <c r="F1149" s="5">
        <v>3960</v>
      </c>
      <c r="G1149" s="5">
        <v>0</v>
      </c>
      <c r="H1149" s="5">
        <f t="shared" si="60"/>
        <v>1.6006467259498787</v>
      </c>
      <c r="I1149" s="5" cm="1">
        <f t="array" ref="I1149">ABS(D1149/MAX(_xlfn._xlws.FILTER($D$472:$D$941,$B$472:$B$941=B1149))-1)</f>
        <v>0</v>
      </c>
      <c r="J1149" s="5">
        <f t="shared" si="61"/>
        <v>1</v>
      </c>
      <c r="K1149" s="5">
        <f t="shared" si="62"/>
        <v>0</v>
      </c>
    </row>
    <row r="1150" spans="1:11" x14ac:dyDescent="0.25">
      <c r="A1150" s="4">
        <v>42027</v>
      </c>
      <c r="B1150" s="5" t="s">
        <v>423</v>
      </c>
      <c r="C1150" s="5" t="s">
        <v>424</v>
      </c>
      <c r="D1150" s="5">
        <v>5</v>
      </c>
      <c r="E1150" s="5">
        <v>3213</v>
      </c>
      <c r="F1150" s="5">
        <v>16040</v>
      </c>
      <c r="G1150" s="5">
        <v>11334000</v>
      </c>
      <c r="H1150" s="5">
        <f t="shared" si="60"/>
        <v>4.992219109866169</v>
      </c>
      <c r="I1150" s="5" cm="1">
        <f t="array" ref="I1150">ABS(D1150/MAX(_xlfn._xlws.FILTER($D$472:$D$941,$B$472:$B$941=B1150))-1)</f>
        <v>1.0101010101010166E-2</v>
      </c>
      <c r="J1150" s="5">
        <f t="shared" si="61"/>
        <v>1</v>
      </c>
      <c r="K1150" s="5">
        <f t="shared" si="62"/>
        <v>56670000</v>
      </c>
    </row>
    <row r="1151" spans="1:11" x14ac:dyDescent="0.25">
      <c r="A1151" s="4">
        <v>42027</v>
      </c>
      <c r="B1151" s="5" t="s">
        <v>425</v>
      </c>
      <c r="C1151" s="5" t="s">
        <v>426</v>
      </c>
      <c r="D1151" s="5">
        <v>1.86</v>
      </c>
      <c r="E1151" s="5">
        <v>9250</v>
      </c>
      <c r="F1151" s="5">
        <v>17160</v>
      </c>
      <c r="G1151" s="5">
        <v>0</v>
      </c>
      <c r="H1151" s="5">
        <f t="shared" si="60"/>
        <v>1.8551351351351351</v>
      </c>
      <c r="I1151" s="5" cm="1">
        <f t="array" ref="I1151">ABS(D1151/MAX(_xlfn._xlws.FILTER($D$472:$D$941,$B$472:$B$941=B1151))-1)</f>
        <v>3.6269430051813378E-2</v>
      </c>
      <c r="J1151" s="5">
        <f t="shared" si="61"/>
        <v>1</v>
      </c>
      <c r="K1151" s="5">
        <f t="shared" si="62"/>
        <v>0</v>
      </c>
    </row>
    <row r="1152" spans="1:11" x14ac:dyDescent="0.25">
      <c r="A1152" s="4">
        <v>42027</v>
      </c>
      <c r="B1152" s="5" t="s">
        <v>427</v>
      </c>
      <c r="C1152" s="5" t="s">
        <v>428</v>
      </c>
      <c r="D1152" s="5">
        <v>21</v>
      </c>
      <c r="E1152" s="5">
        <v>5</v>
      </c>
      <c r="F1152" s="5">
        <v>110</v>
      </c>
      <c r="G1152" s="5">
        <v>0</v>
      </c>
      <c r="H1152" s="5">
        <f t="shared" si="60"/>
        <v>22</v>
      </c>
      <c r="I1152" s="5" cm="1">
        <f t="array" ref="I1152">ABS(D1152/MAX(_xlfn._xlws.FILTER($D$472:$D$941,$B$472:$B$941=B1152))-1)</f>
        <v>5.0000000000000044E-2</v>
      </c>
      <c r="J1152" s="5">
        <f t="shared" si="61"/>
        <v>0</v>
      </c>
      <c r="K1152" s="5">
        <f t="shared" si="62"/>
        <v>0</v>
      </c>
    </row>
    <row r="1153" spans="1:11" x14ac:dyDescent="0.25">
      <c r="A1153" s="4">
        <v>42027</v>
      </c>
      <c r="B1153" s="5" t="s">
        <v>429</v>
      </c>
      <c r="C1153" s="5" t="s">
        <v>430</v>
      </c>
      <c r="D1153" s="5">
        <v>20.399999999999999</v>
      </c>
      <c r="E1153" s="5">
        <v>199841</v>
      </c>
      <c r="F1153" s="5">
        <v>4181460</v>
      </c>
      <c r="G1153" s="5">
        <v>52636000</v>
      </c>
      <c r="H1153" s="5">
        <f t="shared" si="60"/>
        <v>20.923934527949719</v>
      </c>
      <c r="I1153" s="5" cm="1">
        <f t="array" ref="I1153">ABS(D1153/MAX(_xlfn._xlws.FILTER($D$472:$D$941,$B$472:$B$941=B1153))-1)</f>
        <v>4.44964871194381E-2</v>
      </c>
      <c r="J1153" s="5">
        <f t="shared" si="61"/>
        <v>1</v>
      </c>
      <c r="K1153" s="5">
        <f t="shared" si="62"/>
        <v>1073774400</v>
      </c>
    </row>
    <row r="1154" spans="1:11" x14ac:dyDescent="0.25">
      <c r="A1154" s="4">
        <v>42027</v>
      </c>
      <c r="B1154" s="5" t="s">
        <v>431</v>
      </c>
      <c r="C1154" s="5" t="s">
        <v>432</v>
      </c>
      <c r="D1154" s="5">
        <v>0.3</v>
      </c>
      <c r="E1154" s="5">
        <v>48892</v>
      </c>
      <c r="F1154" s="5">
        <v>14670</v>
      </c>
      <c r="G1154" s="5">
        <v>0</v>
      </c>
      <c r="H1154" s="5">
        <f t="shared" si="60"/>
        <v>0.30004908778532274</v>
      </c>
      <c r="I1154" s="5" cm="1">
        <f t="array" ref="I1154">ABS(D1154/MAX(_xlfn._xlws.FILTER($D$472:$D$941,$B$472:$B$941=B1154))-1)</f>
        <v>3.4482758620689724E-2</v>
      </c>
      <c r="J1154" s="5">
        <f t="shared" si="61"/>
        <v>1</v>
      </c>
      <c r="K1154" s="5">
        <f t="shared" si="62"/>
        <v>0</v>
      </c>
    </row>
    <row r="1155" spans="1:11" x14ac:dyDescent="0.25">
      <c r="A1155" s="4">
        <v>42027</v>
      </c>
      <c r="B1155" s="5" t="s">
        <v>433</v>
      </c>
      <c r="C1155" s="5" t="s">
        <v>434</v>
      </c>
      <c r="D1155" s="5">
        <v>2.6</v>
      </c>
      <c r="E1155" s="5">
        <v>21694</v>
      </c>
      <c r="F1155" s="5">
        <v>56420</v>
      </c>
      <c r="G1155" s="5">
        <v>32447000</v>
      </c>
      <c r="H1155" s="5">
        <f t="shared" ref="H1155:H1218" si="63">IF(E1155=0,D1155,F1155/E1155)</f>
        <v>2.6007190928367292</v>
      </c>
      <c r="I1155" s="5" cm="1">
        <f t="array" ref="I1155">ABS(D1155/MAX(_xlfn._xlws.FILTER($D$472:$D$941,$B$472:$B$941=B1155))-1)</f>
        <v>7.7519379844961378E-3</v>
      </c>
      <c r="J1155" s="5">
        <f t="shared" ref="J1155:J1218" si="64">IF(LEFT(C1155,2)="PL",1,0)</f>
        <v>1</v>
      </c>
      <c r="K1155" s="5">
        <f t="shared" ref="K1155:K1218" si="65">G1155*D1155</f>
        <v>84362200</v>
      </c>
    </row>
    <row r="1156" spans="1:11" x14ac:dyDescent="0.25">
      <c r="A1156" s="4">
        <v>42027</v>
      </c>
      <c r="B1156" s="5" t="s">
        <v>435</v>
      </c>
      <c r="C1156" s="5" t="s">
        <v>436</v>
      </c>
      <c r="D1156" s="5">
        <v>9.81</v>
      </c>
      <c r="E1156" s="5">
        <v>6471</v>
      </c>
      <c r="F1156" s="5">
        <v>64380</v>
      </c>
      <c r="G1156" s="5">
        <v>1509000</v>
      </c>
      <c r="H1156" s="5">
        <f t="shared" si="63"/>
        <v>9.9490032452480293</v>
      </c>
      <c r="I1156" s="5" cm="1">
        <f t="array" ref="I1156">ABS(D1156/MAX(_xlfn._xlws.FILTER($D$472:$D$941,$B$472:$B$941=B1156))-1)</f>
        <v>1.8999999999999906E-2</v>
      </c>
      <c r="J1156" s="5">
        <f t="shared" si="64"/>
        <v>1</v>
      </c>
      <c r="K1156" s="5">
        <f t="shared" si="65"/>
        <v>14803290</v>
      </c>
    </row>
    <row r="1157" spans="1:11" x14ac:dyDescent="0.25">
      <c r="A1157" s="4">
        <v>42027</v>
      </c>
      <c r="B1157" s="5" t="s">
        <v>437</v>
      </c>
      <c r="C1157" s="5" t="s">
        <v>438</v>
      </c>
      <c r="D1157" s="5">
        <v>2.94</v>
      </c>
      <c r="E1157" s="5">
        <v>108261</v>
      </c>
      <c r="F1157" s="5">
        <v>313070</v>
      </c>
      <c r="G1157" s="5">
        <v>26333000</v>
      </c>
      <c r="H1157" s="5">
        <f t="shared" si="63"/>
        <v>2.8918077608741837</v>
      </c>
      <c r="I1157" s="5" cm="1">
        <f t="array" ref="I1157">ABS(D1157/MAX(_xlfn._xlws.FILTER($D$472:$D$941,$B$472:$B$941=B1157))-1)</f>
        <v>2.4390243902439046E-2</v>
      </c>
      <c r="J1157" s="5">
        <f t="shared" si="64"/>
        <v>1</v>
      </c>
      <c r="K1157" s="5">
        <f t="shared" si="65"/>
        <v>77419020</v>
      </c>
    </row>
    <row r="1158" spans="1:11" x14ac:dyDescent="0.25">
      <c r="A1158" s="4">
        <v>42027</v>
      </c>
      <c r="B1158" s="5" t="s">
        <v>439</v>
      </c>
      <c r="C1158" s="5" t="s">
        <v>440</v>
      </c>
      <c r="D1158" s="5">
        <v>2.4</v>
      </c>
      <c r="E1158" s="5">
        <v>405</v>
      </c>
      <c r="F1158" s="5">
        <v>970</v>
      </c>
      <c r="G1158" s="5">
        <v>4047000</v>
      </c>
      <c r="H1158" s="5">
        <f t="shared" si="63"/>
        <v>2.3950617283950617</v>
      </c>
      <c r="I1158" s="5" cm="1">
        <f t="array" ref="I1158">ABS(D1158/MAX(_xlfn._xlws.FILTER($D$472:$D$941,$B$472:$B$941=B1158))-1)</f>
        <v>7.1428571428571397E-2</v>
      </c>
      <c r="J1158" s="5">
        <f t="shared" si="64"/>
        <v>1</v>
      </c>
      <c r="K1158" s="5">
        <f t="shared" si="65"/>
        <v>9712800</v>
      </c>
    </row>
    <row r="1159" spans="1:11" x14ac:dyDescent="0.25">
      <c r="A1159" s="4">
        <v>42027</v>
      </c>
      <c r="B1159" s="5" t="s">
        <v>441</v>
      </c>
      <c r="C1159" s="5" t="s">
        <v>442</v>
      </c>
      <c r="D1159" s="5">
        <v>0.02</v>
      </c>
      <c r="E1159" s="5">
        <v>53730</v>
      </c>
      <c r="F1159" s="5">
        <v>1070</v>
      </c>
      <c r="G1159" s="5">
        <v>0</v>
      </c>
      <c r="H1159" s="5">
        <f t="shared" si="63"/>
        <v>1.9914386748557604E-2</v>
      </c>
      <c r="I1159" s="5" cm="1">
        <f t="array" ref="I1159">ABS(D1159/MAX(_xlfn._xlws.FILTER($D$472:$D$941,$B$472:$B$941=B1159))-1)</f>
        <v>0</v>
      </c>
      <c r="J1159" s="5">
        <f t="shared" si="64"/>
        <v>1</v>
      </c>
      <c r="K1159" s="5">
        <f t="shared" si="65"/>
        <v>0</v>
      </c>
    </row>
    <row r="1160" spans="1:11" x14ac:dyDescent="0.25">
      <c r="A1160" s="4">
        <v>42027</v>
      </c>
      <c r="B1160" s="5" t="s">
        <v>443</v>
      </c>
      <c r="C1160" s="5" t="s">
        <v>444</v>
      </c>
      <c r="D1160" s="5">
        <v>6.66</v>
      </c>
      <c r="E1160" s="5">
        <v>0</v>
      </c>
      <c r="F1160" s="5">
        <v>0</v>
      </c>
      <c r="G1160" s="5">
        <v>3329000</v>
      </c>
      <c r="H1160" s="5">
        <f t="shared" si="63"/>
        <v>6.66</v>
      </c>
      <c r="I1160" s="5" cm="1">
        <f t="array" ref="I1160">ABS(D1160/MAX(_xlfn._xlws.FILTER($D$472:$D$941,$B$472:$B$941=B1160))-1)</f>
        <v>0</v>
      </c>
      <c r="J1160" s="5">
        <f t="shared" si="64"/>
        <v>0</v>
      </c>
      <c r="K1160" s="5">
        <f t="shared" si="65"/>
        <v>22171140</v>
      </c>
    </row>
    <row r="1161" spans="1:11" x14ac:dyDescent="0.25">
      <c r="A1161" s="4">
        <v>42027</v>
      </c>
      <c r="B1161" s="5" t="s">
        <v>445</v>
      </c>
      <c r="C1161" s="5" t="s">
        <v>446</v>
      </c>
      <c r="D1161" s="5">
        <v>1.21</v>
      </c>
      <c r="E1161" s="5">
        <v>195414</v>
      </c>
      <c r="F1161" s="5">
        <v>241150</v>
      </c>
      <c r="G1161" s="5">
        <v>45144000</v>
      </c>
      <c r="H1161" s="5">
        <f t="shared" si="63"/>
        <v>1.2340466906158207</v>
      </c>
      <c r="I1161" s="5" cm="1">
        <f t="array" ref="I1161">ABS(D1161/MAX(_xlfn._xlws.FILTER($D$472:$D$941,$B$472:$B$941=B1161))-1)</f>
        <v>8.1967213114754189E-3</v>
      </c>
      <c r="J1161" s="5">
        <f t="shared" si="64"/>
        <v>1</v>
      </c>
      <c r="K1161" s="5">
        <f t="shared" si="65"/>
        <v>54624240</v>
      </c>
    </row>
    <row r="1162" spans="1:11" x14ac:dyDescent="0.25">
      <c r="A1162" s="4">
        <v>42027</v>
      </c>
      <c r="B1162" s="5" t="s">
        <v>447</v>
      </c>
      <c r="C1162" s="5" t="s">
        <v>448</v>
      </c>
      <c r="D1162" s="5">
        <v>32.479999999999997</v>
      </c>
      <c r="E1162" s="5">
        <v>39911</v>
      </c>
      <c r="F1162" s="5">
        <v>1293950</v>
      </c>
      <c r="G1162" s="5">
        <v>48500000</v>
      </c>
      <c r="H1162" s="5">
        <f t="shared" si="63"/>
        <v>32.420886472401094</v>
      </c>
      <c r="I1162" s="5" cm="1">
        <f t="array" ref="I1162">ABS(D1162/MAX(_xlfn._xlws.FILTER($D$472:$D$941,$B$472:$B$941=B1162))-1)</f>
        <v>1.5757575757575859E-2</v>
      </c>
      <c r="J1162" s="5">
        <f t="shared" si="64"/>
        <v>0</v>
      </c>
      <c r="K1162" s="5">
        <f t="shared" si="65"/>
        <v>1575279999.9999998</v>
      </c>
    </row>
    <row r="1163" spans="1:11" x14ac:dyDescent="0.25">
      <c r="A1163" s="4">
        <v>42027</v>
      </c>
      <c r="B1163" s="5" t="s">
        <v>449</v>
      </c>
      <c r="C1163" s="5" t="s">
        <v>450</v>
      </c>
      <c r="D1163" s="5">
        <v>280</v>
      </c>
      <c r="E1163" s="5">
        <v>8308</v>
      </c>
      <c r="F1163" s="5">
        <v>2326150</v>
      </c>
      <c r="G1163" s="5">
        <v>9380000</v>
      </c>
      <c r="H1163" s="5">
        <f t="shared" si="63"/>
        <v>279.9891670678864</v>
      </c>
      <c r="I1163" s="5" cm="1">
        <f t="array" ref="I1163">ABS(D1163/MAX(_xlfn._xlws.FILTER($D$472:$D$941,$B$472:$B$941=B1163))-1)</f>
        <v>1.0830324909747224E-2</v>
      </c>
      <c r="J1163" s="5">
        <f t="shared" si="64"/>
        <v>1</v>
      </c>
      <c r="K1163" s="5">
        <f t="shared" si="65"/>
        <v>2626400000</v>
      </c>
    </row>
    <row r="1164" spans="1:11" x14ac:dyDescent="0.25">
      <c r="A1164" s="4">
        <v>42027</v>
      </c>
      <c r="B1164" s="5" t="s">
        <v>451</v>
      </c>
      <c r="C1164" s="5" t="s">
        <v>452</v>
      </c>
      <c r="D1164" s="5">
        <v>108.25</v>
      </c>
      <c r="E1164" s="5">
        <v>770179</v>
      </c>
      <c r="F1164" s="5">
        <v>83823260</v>
      </c>
      <c r="G1164" s="5">
        <v>136410000</v>
      </c>
      <c r="H1164" s="5">
        <f t="shared" si="63"/>
        <v>108.83607576939906</v>
      </c>
      <c r="I1164" s="5" cm="1">
        <f t="array" ref="I1164">ABS(D1164/MAX(_xlfn._xlws.FILTER($D$472:$D$941,$B$472:$B$941=B1164))-1)</f>
        <v>1.5909090909090873E-2</v>
      </c>
      <c r="J1164" s="5">
        <f t="shared" si="64"/>
        <v>1</v>
      </c>
      <c r="K1164" s="5">
        <f t="shared" si="65"/>
        <v>14766382500</v>
      </c>
    </row>
    <row r="1165" spans="1:11" x14ac:dyDescent="0.25">
      <c r="A1165" s="4">
        <v>42027</v>
      </c>
      <c r="B1165" s="5" t="s">
        <v>453</v>
      </c>
      <c r="C1165" s="5" t="s">
        <v>454</v>
      </c>
      <c r="D1165" s="5">
        <v>13.04</v>
      </c>
      <c r="E1165" s="5">
        <v>2231</v>
      </c>
      <c r="F1165" s="5">
        <v>28730</v>
      </c>
      <c r="G1165" s="5">
        <v>6739000</v>
      </c>
      <c r="H1165" s="5">
        <f t="shared" si="63"/>
        <v>12.877633348274317</v>
      </c>
      <c r="I1165" s="5" cm="1">
        <f t="array" ref="I1165">ABS(D1165/MAX(_xlfn._xlws.FILTER($D$472:$D$941,$B$472:$B$941=B1165))-1)</f>
        <v>2.4351924587588281E-2</v>
      </c>
      <c r="J1165" s="5">
        <f t="shared" si="64"/>
        <v>1</v>
      </c>
      <c r="K1165" s="5">
        <f t="shared" si="65"/>
        <v>87876560</v>
      </c>
    </row>
    <row r="1166" spans="1:11" x14ac:dyDescent="0.25">
      <c r="A1166" s="4">
        <v>42027</v>
      </c>
      <c r="B1166" s="5" t="s">
        <v>455</v>
      </c>
      <c r="C1166" s="5" t="s">
        <v>456</v>
      </c>
      <c r="D1166" s="5">
        <v>36.19</v>
      </c>
      <c r="E1166" s="5">
        <v>61</v>
      </c>
      <c r="F1166" s="5">
        <v>2100</v>
      </c>
      <c r="G1166" s="5">
        <v>13085000</v>
      </c>
      <c r="H1166" s="5">
        <f t="shared" si="63"/>
        <v>34.42622950819672</v>
      </c>
      <c r="I1166" s="5" cm="1">
        <f t="array" ref="I1166">ABS(D1166/MAX(_xlfn._xlws.FILTER($D$472:$D$941,$B$472:$B$941=B1166))-1)</f>
        <v>4.7631578947368469E-2</v>
      </c>
      <c r="J1166" s="5">
        <f t="shared" si="64"/>
        <v>1</v>
      </c>
      <c r="K1166" s="5">
        <f t="shared" si="65"/>
        <v>473546150</v>
      </c>
    </row>
    <row r="1167" spans="1:11" x14ac:dyDescent="0.25">
      <c r="A1167" s="4">
        <v>42027</v>
      </c>
      <c r="B1167" s="5" t="s">
        <v>457</v>
      </c>
      <c r="C1167" s="5" t="s">
        <v>458</v>
      </c>
      <c r="D1167" s="5">
        <v>52.5</v>
      </c>
      <c r="E1167" s="5">
        <v>50</v>
      </c>
      <c r="F1167" s="5">
        <v>2630</v>
      </c>
      <c r="G1167" s="5">
        <v>7449000</v>
      </c>
      <c r="H1167" s="5">
        <f t="shared" si="63"/>
        <v>52.6</v>
      </c>
      <c r="I1167" s="5" cm="1">
        <f t="array" ref="I1167">ABS(D1167/MAX(_xlfn._xlws.FILTER($D$472:$D$941,$B$472:$B$941=B1167))-1)</f>
        <v>9.8095787651470978E-3</v>
      </c>
      <c r="J1167" s="5">
        <f t="shared" si="64"/>
        <v>1</v>
      </c>
      <c r="K1167" s="5">
        <f t="shared" si="65"/>
        <v>391072500</v>
      </c>
    </row>
    <row r="1168" spans="1:11" x14ac:dyDescent="0.25">
      <c r="A1168" s="4">
        <v>42027</v>
      </c>
      <c r="B1168" s="5" t="s">
        <v>459</v>
      </c>
      <c r="C1168" s="5" t="s">
        <v>460</v>
      </c>
      <c r="D1168" s="5">
        <v>7.37</v>
      </c>
      <c r="E1168" s="5">
        <v>5</v>
      </c>
      <c r="F1168" s="5">
        <v>40</v>
      </c>
      <c r="G1168" s="5">
        <v>0</v>
      </c>
      <c r="H1168" s="5">
        <f t="shared" si="63"/>
        <v>8</v>
      </c>
      <c r="I1168" s="5" cm="1">
        <f t="array" ref="I1168">ABS(D1168/MAX(_xlfn._xlws.FILTER($D$472:$D$941,$B$472:$B$941=B1168))-1)</f>
        <v>1.3550135501354532E-3</v>
      </c>
      <c r="J1168" s="5">
        <f t="shared" si="64"/>
        <v>1</v>
      </c>
      <c r="K1168" s="5">
        <f t="shared" si="65"/>
        <v>0</v>
      </c>
    </row>
    <row r="1169" spans="1:11" x14ac:dyDescent="0.25">
      <c r="A1169" s="4">
        <v>42027</v>
      </c>
      <c r="B1169" s="5" t="s">
        <v>461</v>
      </c>
      <c r="C1169" s="5" t="s">
        <v>462</v>
      </c>
      <c r="D1169" s="5">
        <v>7.35</v>
      </c>
      <c r="E1169" s="5">
        <v>22524</v>
      </c>
      <c r="F1169" s="5">
        <v>166640</v>
      </c>
      <c r="G1169" s="5">
        <v>4222000</v>
      </c>
      <c r="H1169" s="5">
        <f t="shared" si="63"/>
        <v>7.3983306695080806</v>
      </c>
      <c r="I1169" s="5" cm="1">
        <f t="array" ref="I1169">ABS(D1169/MAX(_xlfn._xlws.FILTER($D$472:$D$941,$B$472:$B$941=B1169))-1)</f>
        <v>2.6490066225165587E-2</v>
      </c>
      <c r="J1169" s="5">
        <f t="shared" si="64"/>
        <v>1</v>
      </c>
      <c r="K1169" s="5">
        <f t="shared" si="65"/>
        <v>31031700</v>
      </c>
    </row>
    <row r="1170" spans="1:11" x14ac:dyDescent="0.25">
      <c r="A1170" s="4">
        <v>42027</v>
      </c>
      <c r="B1170" s="5" t="s">
        <v>463</v>
      </c>
      <c r="C1170" s="5" t="s">
        <v>464</v>
      </c>
      <c r="D1170" s="5">
        <v>22.48</v>
      </c>
      <c r="E1170" s="5">
        <v>2819</v>
      </c>
      <c r="F1170" s="5">
        <v>62790</v>
      </c>
      <c r="G1170" s="5">
        <v>3459000</v>
      </c>
      <c r="H1170" s="5">
        <f t="shared" si="63"/>
        <v>22.273855977296915</v>
      </c>
      <c r="I1170" s="5" cm="1">
        <f t="array" ref="I1170">ABS(D1170/MAX(_xlfn._xlws.FILTER($D$472:$D$941,$B$472:$B$941=B1170))-1)</f>
        <v>7.1496663489037271E-2</v>
      </c>
      <c r="J1170" s="5">
        <f t="shared" si="64"/>
        <v>1</v>
      </c>
      <c r="K1170" s="5">
        <f t="shared" si="65"/>
        <v>77758320</v>
      </c>
    </row>
    <row r="1171" spans="1:11" x14ac:dyDescent="0.25">
      <c r="A1171" s="4">
        <v>42027</v>
      </c>
      <c r="B1171" s="5" t="s">
        <v>465</v>
      </c>
      <c r="C1171" s="5" t="s">
        <v>466</v>
      </c>
      <c r="D1171" s="5">
        <v>10.82</v>
      </c>
      <c r="E1171" s="5">
        <v>12015</v>
      </c>
      <c r="F1171" s="5">
        <v>129910</v>
      </c>
      <c r="G1171" s="5">
        <v>23006000</v>
      </c>
      <c r="H1171" s="5">
        <f t="shared" si="63"/>
        <v>10.812317935913441</v>
      </c>
      <c r="I1171" s="5" cm="1">
        <f t="array" ref="I1171">ABS(D1171/MAX(_xlfn._xlws.FILTER($D$472:$D$941,$B$472:$B$941=B1171))-1)</f>
        <v>2.780352177942591E-3</v>
      </c>
      <c r="J1171" s="5">
        <f t="shared" si="64"/>
        <v>1</v>
      </c>
      <c r="K1171" s="5">
        <f t="shared" si="65"/>
        <v>248924920</v>
      </c>
    </row>
    <row r="1172" spans="1:11" x14ac:dyDescent="0.25">
      <c r="A1172" s="4">
        <v>42027</v>
      </c>
      <c r="B1172" s="5" t="s">
        <v>467</v>
      </c>
      <c r="C1172" s="5" t="s">
        <v>468</v>
      </c>
      <c r="D1172" s="5">
        <v>29.25</v>
      </c>
      <c r="E1172" s="5">
        <v>0</v>
      </c>
      <c r="F1172" s="5">
        <v>0</v>
      </c>
      <c r="G1172" s="5">
        <v>184000</v>
      </c>
      <c r="H1172" s="5">
        <f t="shared" si="63"/>
        <v>29.25</v>
      </c>
      <c r="I1172" s="5" cm="1">
        <f t="array" ref="I1172">ABS(D1172/MAX(_xlfn._xlws.FILTER($D$472:$D$941,$B$472:$B$941=B1172))-1)</f>
        <v>0</v>
      </c>
      <c r="J1172" s="5">
        <f t="shared" si="64"/>
        <v>1</v>
      </c>
      <c r="K1172" s="5">
        <f t="shared" si="65"/>
        <v>5382000</v>
      </c>
    </row>
    <row r="1173" spans="1:11" x14ac:dyDescent="0.25">
      <c r="A1173" s="4">
        <v>42027</v>
      </c>
      <c r="B1173" s="5" t="s">
        <v>469</v>
      </c>
      <c r="C1173" s="5" t="s">
        <v>470</v>
      </c>
      <c r="D1173" s="5">
        <v>3.8</v>
      </c>
      <c r="E1173" s="5">
        <v>2082</v>
      </c>
      <c r="F1173" s="5">
        <v>7950</v>
      </c>
      <c r="G1173" s="5">
        <v>4815000</v>
      </c>
      <c r="H1173" s="5">
        <f t="shared" si="63"/>
        <v>3.8184438040345823</v>
      </c>
      <c r="I1173" s="5" cm="1">
        <f t="array" ref="I1173">ABS(D1173/MAX(_xlfn._xlws.FILTER($D$472:$D$941,$B$472:$B$941=B1173))-1)</f>
        <v>1.2987012987013102E-2</v>
      </c>
      <c r="J1173" s="5">
        <f t="shared" si="64"/>
        <v>1</v>
      </c>
      <c r="K1173" s="5">
        <f t="shared" si="65"/>
        <v>18297000</v>
      </c>
    </row>
    <row r="1174" spans="1:11" x14ac:dyDescent="0.25">
      <c r="A1174" s="4">
        <v>42027</v>
      </c>
      <c r="B1174" s="5" t="s">
        <v>471</v>
      </c>
      <c r="C1174" s="5" t="s">
        <v>472</v>
      </c>
      <c r="D1174" s="5">
        <v>9.31</v>
      </c>
      <c r="E1174" s="5">
        <v>54012</v>
      </c>
      <c r="F1174" s="5">
        <v>502380</v>
      </c>
      <c r="G1174" s="5">
        <v>6713000</v>
      </c>
      <c r="H1174" s="5">
        <f t="shared" si="63"/>
        <v>9.3012663852477235</v>
      </c>
      <c r="I1174" s="5" cm="1">
        <f t="array" ref="I1174">ABS(D1174/MAX(_xlfn._xlws.FILTER($D$472:$D$941,$B$472:$B$941=B1174))-1)</f>
        <v>3.2327586206897241E-3</v>
      </c>
      <c r="J1174" s="5">
        <f t="shared" si="64"/>
        <v>1</v>
      </c>
      <c r="K1174" s="5">
        <f t="shared" si="65"/>
        <v>62498030</v>
      </c>
    </row>
    <row r="1175" spans="1:11" x14ac:dyDescent="0.25">
      <c r="A1175" s="4">
        <v>42027</v>
      </c>
      <c r="B1175" s="5" t="s">
        <v>473</v>
      </c>
      <c r="C1175" s="5" t="s">
        <v>474</v>
      </c>
      <c r="D1175" s="5">
        <v>19.29</v>
      </c>
      <c r="E1175" s="5">
        <v>40004</v>
      </c>
      <c r="F1175" s="5">
        <v>766020</v>
      </c>
      <c r="G1175" s="5">
        <v>10769000</v>
      </c>
      <c r="H1175" s="5">
        <f t="shared" si="63"/>
        <v>19.148585141485853</v>
      </c>
      <c r="I1175" s="5" cm="1">
        <f t="array" ref="I1175">ABS(D1175/MAX(_xlfn._xlws.FILTER($D$472:$D$941,$B$472:$B$941=B1175))-1)</f>
        <v>7.8369905956112706E-3</v>
      </c>
      <c r="J1175" s="5">
        <f t="shared" si="64"/>
        <v>1</v>
      </c>
      <c r="K1175" s="5">
        <f t="shared" si="65"/>
        <v>207734010</v>
      </c>
    </row>
    <row r="1176" spans="1:11" x14ac:dyDescent="0.25">
      <c r="A1176" s="4">
        <v>42027</v>
      </c>
      <c r="B1176" s="5" t="s">
        <v>475</v>
      </c>
      <c r="C1176" s="5" t="s">
        <v>476</v>
      </c>
      <c r="D1176" s="5">
        <v>3.3</v>
      </c>
      <c r="E1176" s="5">
        <v>3997</v>
      </c>
      <c r="F1176" s="5">
        <v>13150</v>
      </c>
      <c r="G1176" s="5">
        <v>11880000</v>
      </c>
      <c r="H1176" s="5">
        <f t="shared" si="63"/>
        <v>3.289967475606705</v>
      </c>
      <c r="I1176" s="5" cm="1">
        <f t="array" ref="I1176">ABS(D1176/MAX(_xlfn._xlws.FILTER($D$472:$D$941,$B$472:$B$941=B1176))-1)</f>
        <v>3.0211480362538623E-3</v>
      </c>
      <c r="J1176" s="5">
        <f t="shared" si="64"/>
        <v>1</v>
      </c>
      <c r="K1176" s="5">
        <f t="shared" si="65"/>
        <v>39204000</v>
      </c>
    </row>
    <row r="1177" spans="1:11" x14ac:dyDescent="0.25">
      <c r="A1177" s="4">
        <v>42027</v>
      </c>
      <c r="B1177" s="5" t="s">
        <v>477</v>
      </c>
      <c r="C1177" s="5" t="s">
        <v>478</v>
      </c>
      <c r="D1177" s="5">
        <v>260</v>
      </c>
      <c r="E1177" s="5">
        <v>0</v>
      </c>
      <c r="F1177" s="5">
        <v>0</v>
      </c>
      <c r="G1177" s="5">
        <v>1231000</v>
      </c>
      <c r="H1177" s="5">
        <f t="shared" si="63"/>
        <v>260</v>
      </c>
      <c r="I1177" s="5" cm="1">
        <f t="array" ref="I1177">ABS(D1177/MAX(_xlfn._xlws.FILTER($D$472:$D$941,$B$472:$B$941=B1177))-1)</f>
        <v>0</v>
      </c>
      <c r="J1177" s="5">
        <f t="shared" si="64"/>
        <v>0</v>
      </c>
      <c r="K1177" s="5">
        <f t="shared" si="65"/>
        <v>320060000</v>
      </c>
    </row>
    <row r="1178" spans="1:11" x14ac:dyDescent="0.25">
      <c r="A1178" s="4">
        <v>42027</v>
      </c>
      <c r="B1178" s="5" t="s">
        <v>479</v>
      </c>
      <c r="C1178" s="5" t="s">
        <v>480</v>
      </c>
      <c r="D1178" s="5">
        <v>113</v>
      </c>
      <c r="E1178" s="5">
        <v>13237</v>
      </c>
      <c r="F1178" s="5">
        <v>1499640</v>
      </c>
      <c r="G1178" s="5">
        <v>14953000</v>
      </c>
      <c r="H1178" s="5">
        <f t="shared" si="63"/>
        <v>113.29153131374179</v>
      </c>
      <c r="I1178" s="5" cm="1">
        <f t="array" ref="I1178">ABS(D1178/MAX(_xlfn._xlws.FILTER($D$472:$D$941,$B$472:$B$941=B1178))-1)</f>
        <v>8.857395925596645E-4</v>
      </c>
      <c r="J1178" s="5">
        <f t="shared" si="64"/>
        <v>1</v>
      </c>
      <c r="K1178" s="5">
        <f t="shared" si="65"/>
        <v>1689689000</v>
      </c>
    </row>
    <row r="1179" spans="1:11" x14ac:dyDescent="0.25">
      <c r="A1179" s="4">
        <v>42027</v>
      </c>
      <c r="B1179" s="5" t="s">
        <v>481</v>
      </c>
      <c r="C1179" s="5" t="s">
        <v>482</v>
      </c>
      <c r="D1179" s="5">
        <v>55.8</v>
      </c>
      <c r="E1179" s="5">
        <v>2969</v>
      </c>
      <c r="F1179" s="5">
        <v>162540</v>
      </c>
      <c r="G1179" s="5">
        <v>2418000</v>
      </c>
      <c r="H1179" s="5">
        <f t="shared" si="63"/>
        <v>54.745705624789494</v>
      </c>
      <c r="I1179" s="5" cm="1">
        <f t="array" ref="I1179">ABS(D1179/MAX(_xlfn._xlws.FILTER($D$472:$D$941,$B$472:$B$941=B1179))-1)</f>
        <v>3.5634743875278208E-2</v>
      </c>
      <c r="J1179" s="5">
        <f t="shared" si="64"/>
        <v>1</v>
      </c>
      <c r="K1179" s="5">
        <f t="shared" si="65"/>
        <v>134924400</v>
      </c>
    </row>
    <row r="1180" spans="1:11" x14ac:dyDescent="0.25">
      <c r="A1180" s="4">
        <v>42027</v>
      </c>
      <c r="B1180" s="5" t="s">
        <v>483</v>
      </c>
      <c r="C1180" s="5" t="s">
        <v>484</v>
      </c>
      <c r="D1180" s="5">
        <v>1.07</v>
      </c>
      <c r="E1180" s="5">
        <v>78957</v>
      </c>
      <c r="F1180" s="5">
        <v>83530</v>
      </c>
      <c r="G1180" s="5">
        <v>5093000</v>
      </c>
      <c r="H1180" s="5">
        <f t="shared" si="63"/>
        <v>1.0579176007193789</v>
      </c>
      <c r="I1180" s="5" cm="1">
        <f t="array" ref="I1180">ABS(D1180/MAX(_xlfn._xlws.FILTER($D$472:$D$941,$B$472:$B$941=B1180))-1)</f>
        <v>4.4642857142857206E-2</v>
      </c>
      <c r="J1180" s="5">
        <f t="shared" si="64"/>
        <v>0</v>
      </c>
      <c r="K1180" s="5">
        <f t="shared" si="65"/>
        <v>5449510</v>
      </c>
    </row>
    <row r="1181" spans="1:11" x14ac:dyDescent="0.25">
      <c r="A1181" s="4">
        <v>42027</v>
      </c>
      <c r="B1181" s="5" t="s">
        <v>485</v>
      </c>
      <c r="C1181" s="5" t="s">
        <v>486</v>
      </c>
      <c r="D1181" s="5">
        <v>1.8</v>
      </c>
      <c r="E1181" s="5">
        <v>21557</v>
      </c>
      <c r="F1181" s="5">
        <v>39360</v>
      </c>
      <c r="G1181" s="5">
        <v>218198000</v>
      </c>
      <c r="H1181" s="5">
        <f t="shared" si="63"/>
        <v>1.8258570301990074</v>
      </c>
      <c r="I1181" s="5" cm="1">
        <f t="array" ref="I1181">ABS(D1181/MAX(_xlfn._xlws.FILTER($D$472:$D$941,$B$472:$B$941=B1181))-1)</f>
        <v>1.6393442622950838E-2</v>
      </c>
      <c r="J1181" s="5">
        <f t="shared" si="64"/>
        <v>1</v>
      </c>
      <c r="K1181" s="5">
        <f t="shared" si="65"/>
        <v>392756400</v>
      </c>
    </row>
    <row r="1182" spans="1:11" x14ac:dyDescent="0.25">
      <c r="A1182" s="4">
        <v>42027</v>
      </c>
      <c r="B1182" s="5" t="s">
        <v>487</v>
      </c>
      <c r="C1182" s="5" t="s">
        <v>488</v>
      </c>
      <c r="D1182" s="5">
        <v>4.26</v>
      </c>
      <c r="E1182" s="5">
        <v>31177</v>
      </c>
      <c r="F1182" s="5">
        <v>132090</v>
      </c>
      <c r="G1182" s="5">
        <v>10150000</v>
      </c>
      <c r="H1182" s="5">
        <f t="shared" si="63"/>
        <v>4.2367771113320716</v>
      </c>
      <c r="I1182" s="5" cm="1">
        <f t="array" ref="I1182">ABS(D1182/MAX(_xlfn._xlws.FILTER($D$472:$D$941,$B$472:$B$941=B1182))-1)</f>
        <v>9.4786729857820884E-3</v>
      </c>
      <c r="J1182" s="5">
        <f t="shared" si="64"/>
        <v>1</v>
      </c>
      <c r="K1182" s="5">
        <f t="shared" si="65"/>
        <v>43239000</v>
      </c>
    </row>
    <row r="1183" spans="1:11" x14ac:dyDescent="0.25">
      <c r="A1183" s="4">
        <v>42027</v>
      </c>
      <c r="B1183" s="5" t="s">
        <v>489</v>
      </c>
      <c r="C1183" s="5" t="s">
        <v>490</v>
      </c>
      <c r="D1183" s="5">
        <v>8.4</v>
      </c>
      <c r="E1183" s="5">
        <v>4419</v>
      </c>
      <c r="F1183" s="5">
        <v>36850</v>
      </c>
      <c r="G1183" s="5">
        <v>30148000</v>
      </c>
      <c r="H1183" s="5">
        <f t="shared" si="63"/>
        <v>8.3389907218827783</v>
      </c>
      <c r="I1183" s="5" cm="1">
        <f t="array" ref="I1183">ABS(D1183/MAX(_xlfn._xlws.FILTER($D$472:$D$941,$B$472:$B$941=B1183))-1)</f>
        <v>7.194244604316502E-3</v>
      </c>
      <c r="J1183" s="5">
        <f t="shared" si="64"/>
        <v>1</v>
      </c>
      <c r="K1183" s="5">
        <f t="shared" si="65"/>
        <v>253243200</v>
      </c>
    </row>
    <row r="1184" spans="1:11" x14ac:dyDescent="0.25">
      <c r="A1184" s="4">
        <v>42027</v>
      </c>
      <c r="B1184" s="5" t="s">
        <v>491</v>
      </c>
      <c r="C1184" s="5" t="s">
        <v>492</v>
      </c>
      <c r="D1184" s="5">
        <v>2.4300000000000002</v>
      </c>
      <c r="E1184" s="5">
        <v>10295</v>
      </c>
      <c r="F1184" s="5">
        <v>24850</v>
      </c>
      <c r="G1184" s="5">
        <v>34971000</v>
      </c>
      <c r="H1184" s="5">
        <f t="shared" si="63"/>
        <v>2.4137931034482758</v>
      </c>
      <c r="I1184" s="5" cm="1">
        <f t="array" ref="I1184">ABS(D1184/MAX(_xlfn._xlws.FILTER($D$472:$D$941,$B$472:$B$941=B1184))-1)</f>
        <v>1.619433198380571E-2</v>
      </c>
      <c r="J1184" s="5">
        <f t="shared" si="64"/>
        <v>1</v>
      </c>
      <c r="K1184" s="5">
        <f t="shared" si="65"/>
        <v>84979530</v>
      </c>
    </row>
    <row r="1185" spans="1:11" x14ac:dyDescent="0.25">
      <c r="A1185" s="4">
        <v>42027</v>
      </c>
      <c r="B1185" s="5" t="s">
        <v>493</v>
      </c>
      <c r="C1185" s="5" t="s">
        <v>494</v>
      </c>
      <c r="D1185" s="5">
        <v>27.35</v>
      </c>
      <c r="E1185" s="5">
        <v>197</v>
      </c>
      <c r="F1185" s="5">
        <v>5400</v>
      </c>
      <c r="G1185" s="5">
        <v>5128000</v>
      </c>
      <c r="H1185" s="5">
        <f t="shared" si="63"/>
        <v>27.411167512690355</v>
      </c>
      <c r="I1185" s="5" cm="1">
        <f t="array" ref="I1185">ABS(D1185/MAX(_xlfn._xlws.FILTER($D$472:$D$941,$B$472:$B$941=B1185))-1)</f>
        <v>8.8528218369605671E-3</v>
      </c>
      <c r="J1185" s="5">
        <f t="shared" si="64"/>
        <v>1</v>
      </c>
      <c r="K1185" s="5">
        <f t="shared" si="65"/>
        <v>140250800</v>
      </c>
    </row>
    <row r="1186" spans="1:11" x14ac:dyDescent="0.25">
      <c r="A1186" s="4">
        <v>42027</v>
      </c>
      <c r="B1186" s="5" t="s">
        <v>495</v>
      </c>
      <c r="C1186" s="5" t="s">
        <v>496</v>
      </c>
      <c r="D1186" s="5">
        <v>24.74</v>
      </c>
      <c r="E1186" s="5">
        <v>342599</v>
      </c>
      <c r="F1186" s="5">
        <v>8468070</v>
      </c>
      <c r="G1186" s="5">
        <v>60796000</v>
      </c>
      <c r="H1186" s="5">
        <f t="shared" si="63"/>
        <v>24.71714745226927</v>
      </c>
      <c r="I1186" s="5" cm="1">
        <f t="array" ref="I1186">ABS(D1186/MAX(_xlfn._xlws.FILTER($D$472:$D$941,$B$472:$B$941=B1186))-1)</f>
        <v>1.82539682539683E-2</v>
      </c>
      <c r="J1186" s="5">
        <f t="shared" si="64"/>
        <v>1</v>
      </c>
      <c r="K1186" s="5">
        <f t="shared" si="65"/>
        <v>1504093040</v>
      </c>
    </row>
    <row r="1187" spans="1:11" x14ac:dyDescent="0.25">
      <c r="A1187" s="4">
        <v>42027</v>
      </c>
      <c r="B1187" s="5" t="s">
        <v>497</v>
      </c>
      <c r="C1187" s="5" t="s">
        <v>498</v>
      </c>
      <c r="D1187" s="5">
        <v>7716</v>
      </c>
      <c r="E1187" s="5">
        <v>1542</v>
      </c>
      <c r="F1187" s="5">
        <v>11897000</v>
      </c>
      <c r="G1187" s="5">
        <v>1279000</v>
      </c>
      <c r="H1187" s="5">
        <f t="shared" si="63"/>
        <v>7715.3047989623865</v>
      </c>
      <c r="I1187" s="5" cm="1">
        <f t="array" ref="I1187">ABS(D1187/MAX(_xlfn._xlws.FILTER($D$472:$D$941,$B$472:$B$941=B1187))-1)</f>
        <v>4.2586140147116147E-3</v>
      </c>
      <c r="J1187" s="5">
        <f t="shared" si="64"/>
        <v>1</v>
      </c>
      <c r="K1187" s="5">
        <f t="shared" si="65"/>
        <v>9868764000</v>
      </c>
    </row>
    <row r="1188" spans="1:11" x14ac:dyDescent="0.25">
      <c r="A1188" s="4">
        <v>42027</v>
      </c>
      <c r="B1188" s="5" t="s">
        <v>499</v>
      </c>
      <c r="C1188" s="5" t="s">
        <v>500</v>
      </c>
      <c r="D1188" s="5">
        <v>4.3499999999999996</v>
      </c>
      <c r="E1188" s="5">
        <v>6311</v>
      </c>
      <c r="F1188" s="5">
        <v>26520</v>
      </c>
      <c r="G1188" s="5">
        <v>1827000</v>
      </c>
      <c r="H1188" s="5">
        <f t="shared" si="63"/>
        <v>4.2021866582158136</v>
      </c>
      <c r="I1188" s="5" cm="1">
        <f t="array" ref="I1188">ABS(D1188/MAX(_xlfn._xlws.FILTER($D$472:$D$941,$B$472:$B$941=B1188))-1)</f>
        <v>5.5825242718446466E-2</v>
      </c>
      <c r="J1188" s="5">
        <f t="shared" si="64"/>
        <v>1</v>
      </c>
      <c r="K1188" s="5">
        <f t="shared" si="65"/>
        <v>7947449.9999999991</v>
      </c>
    </row>
    <row r="1189" spans="1:11" x14ac:dyDescent="0.25">
      <c r="A1189" s="4">
        <v>42027</v>
      </c>
      <c r="B1189" s="5" t="s">
        <v>501</v>
      </c>
      <c r="C1189" s="5" t="s">
        <v>502</v>
      </c>
      <c r="D1189" s="5">
        <v>1.08</v>
      </c>
      <c r="E1189" s="5">
        <v>231541</v>
      </c>
      <c r="F1189" s="5">
        <v>252530</v>
      </c>
      <c r="G1189" s="5">
        <v>72970000</v>
      </c>
      <c r="H1189" s="5">
        <f t="shared" si="63"/>
        <v>1.0906491722848222</v>
      </c>
      <c r="I1189" s="5" cm="1">
        <f t="array" ref="I1189">ABS(D1189/MAX(_xlfn._xlws.FILTER($D$472:$D$941,$B$472:$B$941=B1189))-1)</f>
        <v>1.8181818181818188E-2</v>
      </c>
      <c r="J1189" s="5">
        <f t="shared" si="64"/>
        <v>1</v>
      </c>
      <c r="K1189" s="5">
        <f t="shared" si="65"/>
        <v>78807600</v>
      </c>
    </row>
    <row r="1190" spans="1:11" x14ac:dyDescent="0.25">
      <c r="A1190" s="4">
        <v>42027</v>
      </c>
      <c r="B1190" s="5" t="s">
        <v>503</v>
      </c>
      <c r="C1190" s="5" t="s">
        <v>504</v>
      </c>
      <c r="D1190" s="5">
        <v>41.27</v>
      </c>
      <c r="E1190" s="5">
        <v>2761</v>
      </c>
      <c r="F1190" s="5">
        <v>113210</v>
      </c>
      <c r="G1190" s="5">
        <v>5975000</v>
      </c>
      <c r="H1190" s="5">
        <f t="shared" si="63"/>
        <v>41.003259688518654</v>
      </c>
      <c r="I1190" s="5" cm="1">
        <f t="array" ref="I1190">ABS(D1190/MAX(_xlfn._xlws.FILTER($D$472:$D$941,$B$472:$B$941=B1190))-1)</f>
        <v>9.046454767726253E-3</v>
      </c>
      <c r="J1190" s="5">
        <f t="shared" si="64"/>
        <v>1</v>
      </c>
      <c r="K1190" s="5">
        <f t="shared" si="65"/>
        <v>246588250.00000003</v>
      </c>
    </row>
    <row r="1191" spans="1:11" x14ac:dyDescent="0.25">
      <c r="A1191" s="4">
        <v>42027</v>
      </c>
      <c r="B1191" s="5" t="s">
        <v>505</v>
      </c>
      <c r="C1191" s="5" t="s">
        <v>506</v>
      </c>
      <c r="D1191" s="5">
        <v>66.150000000000006</v>
      </c>
      <c r="E1191" s="5">
        <v>16593</v>
      </c>
      <c r="F1191" s="5">
        <v>1101450</v>
      </c>
      <c r="G1191" s="5">
        <v>6611000</v>
      </c>
      <c r="H1191" s="5">
        <f t="shared" si="63"/>
        <v>66.380401374073401</v>
      </c>
      <c r="I1191" s="5" cm="1">
        <f t="array" ref="I1191">ABS(D1191/MAX(_xlfn._xlws.FILTER($D$472:$D$941,$B$472:$B$941=B1191))-1)</f>
        <v>4.5330915684493878E-4</v>
      </c>
      <c r="J1191" s="5">
        <f t="shared" si="64"/>
        <v>1</v>
      </c>
      <c r="K1191" s="5">
        <f t="shared" si="65"/>
        <v>437317650.00000006</v>
      </c>
    </row>
    <row r="1192" spans="1:11" x14ac:dyDescent="0.25">
      <c r="A1192" s="4">
        <v>42027</v>
      </c>
      <c r="B1192" s="5" t="s">
        <v>507</v>
      </c>
      <c r="C1192" s="5" t="s">
        <v>508</v>
      </c>
      <c r="D1192" s="5">
        <v>6</v>
      </c>
      <c r="E1192" s="5">
        <v>926</v>
      </c>
      <c r="F1192" s="5">
        <v>5490</v>
      </c>
      <c r="G1192" s="5">
        <v>3832000</v>
      </c>
      <c r="H1192" s="5">
        <f t="shared" si="63"/>
        <v>5.9287257019438444</v>
      </c>
      <c r="I1192" s="5" cm="1">
        <f t="array" ref="I1192">ABS(D1192/MAX(_xlfn._xlws.FILTER($D$472:$D$941,$B$472:$B$941=B1192))-1)</f>
        <v>5.0251256281408363E-3</v>
      </c>
      <c r="J1192" s="5">
        <f t="shared" si="64"/>
        <v>1</v>
      </c>
      <c r="K1192" s="5">
        <f t="shared" si="65"/>
        <v>22992000</v>
      </c>
    </row>
    <row r="1193" spans="1:11" x14ac:dyDescent="0.25">
      <c r="A1193" s="4">
        <v>42027</v>
      </c>
      <c r="B1193" s="5" t="s">
        <v>509</v>
      </c>
      <c r="C1193" s="5" t="s">
        <v>510</v>
      </c>
      <c r="D1193" s="5">
        <v>7.58</v>
      </c>
      <c r="E1193" s="5">
        <v>13533</v>
      </c>
      <c r="F1193" s="5">
        <v>102560</v>
      </c>
      <c r="G1193" s="5">
        <v>11888000</v>
      </c>
      <c r="H1193" s="5">
        <f t="shared" si="63"/>
        <v>7.5785117860045812</v>
      </c>
      <c r="I1193" s="5" cm="1">
        <f t="array" ref="I1193">ABS(D1193/MAX(_xlfn._xlws.FILTER($D$472:$D$941,$B$472:$B$941=B1193))-1)</f>
        <v>3.9735099337747659E-3</v>
      </c>
      <c r="J1193" s="5">
        <f t="shared" si="64"/>
        <v>1</v>
      </c>
      <c r="K1193" s="5">
        <f t="shared" si="65"/>
        <v>90111040</v>
      </c>
    </row>
    <row r="1194" spans="1:11" x14ac:dyDescent="0.25">
      <c r="A1194" s="4">
        <v>42027</v>
      </c>
      <c r="B1194" s="5" t="s">
        <v>511</v>
      </c>
      <c r="C1194" s="5" t="s">
        <v>512</v>
      </c>
      <c r="D1194" s="5">
        <v>466.2</v>
      </c>
      <c r="E1194" s="5">
        <v>23300</v>
      </c>
      <c r="F1194" s="5">
        <v>10723720</v>
      </c>
      <c r="G1194" s="5">
        <v>12038000</v>
      </c>
      <c r="H1194" s="5">
        <f t="shared" si="63"/>
        <v>460.24549356223179</v>
      </c>
      <c r="I1194" s="5" cm="1">
        <f t="array" ref="I1194">ABS(D1194/MAX(_xlfn._xlws.FILTER($D$472:$D$941,$B$472:$B$941=B1194))-1)</f>
        <v>3.3702882483370278E-2</v>
      </c>
      <c r="J1194" s="5">
        <f t="shared" si="64"/>
        <v>1</v>
      </c>
      <c r="K1194" s="5">
        <f t="shared" si="65"/>
        <v>5612115600</v>
      </c>
    </row>
    <row r="1195" spans="1:11" x14ac:dyDescent="0.25">
      <c r="A1195" s="4">
        <v>42027</v>
      </c>
      <c r="B1195" s="5" t="s">
        <v>513</v>
      </c>
      <c r="C1195" s="5" t="s">
        <v>514</v>
      </c>
      <c r="D1195" s="5">
        <v>10.199999999999999</v>
      </c>
      <c r="E1195" s="5">
        <v>25281</v>
      </c>
      <c r="F1195" s="5">
        <v>257200</v>
      </c>
      <c r="G1195" s="5">
        <v>30174000</v>
      </c>
      <c r="H1195" s="5">
        <f t="shared" si="63"/>
        <v>10.173648194296112</v>
      </c>
      <c r="I1195" s="5" cm="1">
        <f t="array" ref="I1195">ABS(D1195/MAX(_xlfn._xlws.FILTER($D$472:$D$941,$B$472:$B$941=B1195))-1)</f>
        <v>0</v>
      </c>
      <c r="J1195" s="5">
        <f t="shared" si="64"/>
        <v>1</v>
      </c>
      <c r="K1195" s="5">
        <f t="shared" si="65"/>
        <v>307774800</v>
      </c>
    </row>
    <row r="1196" spans="1:11" x14ac:dyDescent="0.25">
      <c r="A1196" s="4">
        <v>42027</v>
      </c>
      <c r="B1196" s="5" t="s">
        <v>515</v>
      </c>
      <c r="C1196" s="5" t="s">
        <v>516</v>
      </c>
      <c r="D1196" s="5">
        <v>35</v>
      </c>
      <c r="E1196" s="5">
        <v>350</v>
      </c>
      <c r="F1196" s="5">
        <v>12270</v>
      </c>
      <c r="G1196" s="5">
        <v>689000</v>
      </c>
      <c r="H1196" s="5">
        <f t="shared" si="63"/>
        <v>35.057142857142857</v>
      </c>
      <c r="I1196" s="5" cm="1">
        <f t="array" ref="I1196">ABS(D1196/MAX(_xlfn._xlws.FILTER($D$472:$D$941,$B$472:$B$941=B1196))-1)</f>
        <v>0</v>
      </c>
      <c r="J1196" s="5">
        <f t="shared" si="64"/>
        <v>1</v>
      </c>
      <c r="K1196" s="5">
        <f t="shared" si="65"/>
        <v>24115000</v>
      </c>
    </row>
    <row r="1197" spans="1:11" x14ac:dyDescent="0.25">
      <c r="A1197" s="4">
        <v>42027</v>
      </c>
      <c r="B1197" s="5" t="s">
        <v>517</v>
      </c>
      <c r="C1197" s="5" t="s">
        <v>518</v>
      </c>
      <c r="D1197" s="5">
        <v>0.51</v>
      </c>
      <c r="E1197" s="5">
        <v>2015</v>
      </c>
      <c r="F1197" s="5">
        <v>950</v>
      </c>
      <c r="G1197" s="5">
        <v>0</v>
      </c>
      <c r="H1197" s="5">
        <f t="shared" si="63"/>
        <v>0.47146401985111663</v>
      </c>
      <c r="I1197" s="5" cm="1">
        <f t="array" ref="I1197">ABS(D1197/MAX(_xlfn._xlws.FILTER($D$472:$D$941,$B$472:$B$941=B1197))-1)</f>
        <v>8.5106382978723527E-2</v>
      </c>
      <c r="J1197" s="5">
        <f t="shared" si="64"/>
        <v>1</v>
      </c>
      <c r="K1197" s="5">
        <f t="shared" si="65"/>
        <v>0</v>
      </c>
    </row>
    <row r="1198" spans="1:11" x14ac:dyDescent="0.25">
      <c r="A1198" s="4">
        <v>42027</v>
      </c>
      <c r="B1198" s="5" t="s">
        <v>519</v>
      </c>
      <c r="C1198" s="5" t="s">
        <v>520</v>
      </c>
      <c r="D1198" s="5">
        <v>211.5</v>
      </c>
      <c r="E1198" s="5">
        <v>11337</v>
      </c>
      <c r="F1198" s="5">
        <v>2350870</v>
      </c>
      <c r="G1198" s="5">
        <v>2559000</v>
      </c>
      <c r="H1198" s="5">
        <f t="shared" si="63"/>
        <v>207.362617976537</v>
      </c>
      <c r="I1198" s="5" cm="1">
        <f t="array" ref="I1198">ABS(D1198/MAX(_xlfn._xlws.FILTER($D$472:$D$941,$B$472:$B$941=B1198))-1)</f>
        <v>5.2762568442010993E-2</v>
      </c>
      <c r="J1198" s="5">
        <f t="shared" si="64"/>
        <v>1</v>
      </c>
      <c r="K1198" s="5">
        <f t="shared" si="65"/>
        <v>541228500</v>
      </c>
    </row>
    <row r="1199" spans="1:11" x14ac:dyDescent="0.25">
      <c r="A1199" s="4">
        <v>42027</v>
      </c>
      <c r="B1199" s="5" t="s">
        <v>521</v>
      </c>
      <c r="C1199" s="5" t="s">
        <v>522</v>
      </c>
      <c r="D1199" s="5">
        <v>21</v>
      </c>
      <c r="E1199" s="5">
        <v>0</v>
      </c>
      <c r="F1199" s="5">
        <v>0</v>
      </c>
      <c r="G1199" s="5">
        <v>0</v>
      </c>
      <c r="H1199" s="5">
        <f t="shared" si="63"/>
        <v>21</v>
      </c>
      <c r="I1199" s="5" cm="1">
        <f t="array" ref="I1199">ABS(D1199/MAX(_xlfn._xlws.FILTER($D$472:$D$941,$B$472:$B$941=B1199))-1)</f>
        <v>0</v>
      </c>
      <c r="J1199" s="5">
        <f t="shared" si="64"/>
        <v>1</v>
      </c>
      <c r="K1199" s="5">
        <f t="shared" si="65"/>
        <v>0</v>
      </c>
    </row>
    <row r="1200" spans="1:11" x14ac:dyDescent="0.25">
      <c r="A1200" s="4">
        <v>42027</v>
      </c>
      <c r="B1200" s="5" t="s">
        <v>523</v>
      </c>
      <c r="C1200" s="5" t="s">
        <v>524</v>
      </c>
      <c r="D1200" s="5">
        <v>14.15</v>
      </c>
      <c r="E1200" s="5">
        <v>16461</v>
      </c>
      <c r="F1200" s="5">
        <v>230390</v>
      </c>
      <c r="G1200" s="5">
        <v>23198000</v>
      </c>
      <c r="H1200" s="5">
        <f t="shared" si="63"/>
        <v>13.996112022355872</v>
      </c>
      <c r="I1200" s="5" cm="1">
        <f t="array" ref="I1200">ABS(D1200/MAX(_xlfn._xlws.FILTER($D$472:$D$941,$B$472:$B$941=B1200))-1)</f>
        <v>2.0923520923521011E-2</v>
      </c>
      <c r="J1200" s="5">
        <f t="shared" si="64"/>
        <v>1</v>
      </c>
      <c r="K1200" s="5">
        <f t="shared" si="65"/>
        <v>328251700</v>
      </c>
    </row>
    <row r="1201" spans="1:11" x14ac:dyDescent="0.25">
      <c r="A1201" s="4">
        <v>42027</v>
      </c>
      <c r="B1201" s="5" t="s">
        <v>525</v>
      </c>
      <c r="C1201" s="5" t="s">
        <v>526</v>
      </c>
      <c r="D1201" s="5">
        <v>13.67</v>
      </c>
      <c r="E1201" s="5">
        <v>5583</v>
      </c>
      <c r="F1201" s="5">
        <v>74890</v>
      </c>
      <c r="G1201" s="5">
        <v>2276000</v>
      </c>
      <c r="H1201" s="5">
        <f t="shared" si="63"/>
        <v>13.413935160308078</v>
      </c>
      <c r="I1201" s="5" cm="1">
        <f t="array" ref="I1201">ABS(D1201/MAX(_xlfn._xlws.FILTER($D$472:$D$941,$B$472:$B$941=B1201))-1)</f>
        <v>8.8560885608854889E-3</v>
      </c>
      <c r="J1201" s="5">
        <f t="shared" si="64"/>
        <v>1</v>
      </c>
      <c r="K1201" s="5">
        <f t="shared" si="65"/>
        <v>31112920</v>
      </c>
    </row>
    <row r="1202" spans="1:11" x14ac:dyDescent="0.25">
      <c r="A1202" s="4">
        <v>42027</v>
      </c>
      <c r="B1202" s="5" t="s">
        <v>527</v>
      </c>
      <c r="C1202" s="5" t="s">
        <v>528</v>
      </c>
      <c r="D1202" s="5">
        <v>8.77</v>
      </c>
      <c r="E1202" s="5">
        <v>2781</v>
      </c>
      <c r="F1202" s="5">
        <v>24220</v>
      </c>
      <c r="G1202" s="5">
        <v>9921000</v>
      </c>
      <c r="H1202" s="5">
        <f t="shared" si="63"/>
        <v>8.7090974469615254</v>
      </c>
      <c r="I1202" s="5" cm="1">
        <f t="array" ref="I1202">ABS(D1202/MAX(_xlfn._xlws.FILTER($D$472:$D$941,$B$472:$B$941=B1202))-1)</f>
        <v>3.4090909090910282E-3</v>
      </c>
      <c r="J1202" s="5">
        <f t="shared" si="64"/>
        <v>1</v>
      </c>
      <c r="K1202" s="5">
        <f t="shared" si="65"/>
        <v>87007170</v>
      </c>
    </row>
    <row r="1203" spans="1:11" x14ac:dyDescent="0.25">
      <c r="A1203" s="4">
        <v>42027</v>
      </c>
      <c r="B1203" s="5" t="s">
        <v>529</v>
      </c>
      <c r="C1203" s="5" t="s">
        <v>530</v>
      </c>
      <c r="D1203" s="5">
        <v>7.0000000000000007E-2</v>
      </c>
      <c r="E1203" s="5">
        <v>148991</v>
      </c>
      <c r="F1203" s="5">
        <v>10430</v>
      </c>
      <c r="G1203" s="5">
        <v>0</v>
      </c>
      <c r="H1203" s="5">
        <f t="shared" si="63"/>
        <v>7.0004228443328792E-2</v>
      </c>
      <c r="I1203" s="5" cm="1">
        <f t="array" ref="I1203">ABS(D1203/MAX(_xlfn._xlws.FILTER($D$472:$D$941,$B$472:$B$941=B1203))-1)</f>
        <v>0</v>
      </c>
      <c r="J1203" s="5">
        <f t="shared" si="64"/>
        <v>1</v>
      </c>
      <c r="K1203" s="5">
        <f t="shared" si="65"/>
        <v>0</v>
      </c>
    </row>
    <row r="1204" spans="1:11" x14ac:dyDescent="0.25">
      <c r="A1204" s="4">
        <v>42027</v>
      </c>
      <c r="B1204" s="5" t="s">
        <v>531</v>
      </c>
      <c r="C1204" s="5" t="s">
        <v>532</v>
      </c>
      <c r="D1204" s="5">
        <v>2.0499999999999998</v>
      </c>
      <c r="E1204" s="5">
        <v>12520</v>
      </c>
      <c r="F1204" s="5">
        <v>25070</v>
      </c>
      <c r="G1204" s="5">
        <v>2516000</v>
      </c>
      <c r="H1204" s="5">
        <f t="shared" si="63"/>
        <v>2.0023961661341851</v>
      </c>
      <c r="I1204" s="5" cm="1">
        <f t="array" ref="I1204">ABS(D1204/MAX(_xlfn._xlws.FILTER($D$472:$D$941,$B$472:$B$941=B1204))-1)</f>
        <v>2.4999999999999911E-2</v>
      </c>
      <c r="J1204" s="5">
        <f t="shared" si="64"/>
        <v>1</v>
      </c>
      <c r="K1204" s="5">
        <f t="shared" si="65"/>
        <v>5157800</v>
      </c>
    </row>
    <row r="1205" spans="1:11" x14ac:dyDescent="0.25">
      <c r="A1205" s="4">
        <v>42027</v>
      </c>
      <c r="B1205" s="5" t="s">
        <v>533</v>
      </c>
      <c r="C1205" s="5" t="s">
        <v>534</v>
      </c>
      <c r="D1205" s="5">
        <v>10.29</v>
      </c>
      <c r="E1205" s="5">
        <v>301</v>
      </c>
      <c r="F1205" s="5">
        <v>3100</v>
      </c>
      <c r="G1205" s="5">
        <v>2000000</v>
      </c>
      <c r="H1205" s="5">
        <f t="shared" si="63"/>
        <v>10.299003322259136</v>
      </c>
      <c r="I1205" s="5" cm="1">
        <f t="array" ref="I1205">ABS(D1205/MAX(_xlfn._xlws.FILTER($D$472:$D$941,$B$472:$B$941=B1205))-1)</f>
        <v>2.8999999999999915E-2</v>
      </c>
      <c r="J1205" s="5">
        <f t="shared" si="64"/>
        <v>1</v>
      </c>
      <c r="K1205" s="5">
        <f t="shared" si="65"/>
        <v>20580000</v>
      </c>
    </row>
    <row r="1206" spans="1:11" x14ac:dyDescent="0.25">
      <c r="A1206" s="4">
        <v>42027</v>
      </c>
      <c r="B1206" s="5" t="s">
        <v>535</v>
      </c>
      <c r="C1206" s="5" t="s">
        <v>536</v>
      </c>
      <c r="D1206" s="5">
        <v>0.56999999999999995</v>
      </c>
      <c r="E1206" s="5">
        <v>495652</v>
      </c>
      <c r="F1206" s="5">
        <v>282320</v>
      </c>
      <c r="G1206" s="5">
        <v>503124000</v>
      </c>
      <c r="H1206" s="5">
        <f t="shared" si="63"/>
        <v>0.56959318231339728</v>
      </c>
      <c r="I1206" s="5" cm="1">
        <f t="array" ref="I1206">ABS(D1206/MAX(_xlfn._xlws.FILTER($D$472:$D$941,$B$472:$B$941=B1206))-1)</f>
        <v>0</v>
      </c>
      <c r="J1206" s="5">
        <f t="shared" si="64"/>
        <v>1</v>
      </c>
      <c r="K1206" s="5">
        <f t="shared" si="65"/>
        <v>286780680</v>
      </c>
    </row>
    <row r="1207" spans="1:11" x14ac:dyDescent="0.25">
      <c r="A1207" s="4">
        <v>42027</v>
      </c>
      <c r="B1207" s="5" t="s">
        <v>537</v>
      </c>
      <c r="C1207" s="5" t="s">
        <v>538</v>
      </c>
      <c r="D1207" s="5">
        <v>2.02</v>
      </c>
      <c r="E1207" s="5">
        <v>172223</v>
      </c>
      <c r="F1207" s="5">
        <v>314970</v>
      </c>
      <c r="G1207" s="5">
        <v>8276000</v>
      </c>
      <c r="H1207" s="5">
        <f t="shared" si="63"/>
        <v>1.8288498051944282</v>
      </c>
      <c r="I1207" s="5" cm="1">
        <f t="array" ref="I1207">ABS(D1207/MAX(_xlfn._xlws.FILTER($D$472:$D$941,$B$472:$B$941=B1207))-1)</f>
        <v>0.27848101265822778</v>
      </c>
      <c r="J1207" s="5">
        <f t="shared" si="64"/>
        <v>0</v>
      </c>
      <c r="K1207" s="5">
        <f t="shared" si="65"/>
        <v>16717520</v>
      </c>
    </row>
    <row r="1208" spans="1:11" x14ac:dyDescent="0.25">
      <c r="A1208" s="4">
        <v>42027</v>
      </c>
      <c r="B1208" s="5" t="s">
        <v>539</v>
      </c>
      <c r="C1208" s="5" t="s">
        <v>540</v>
      </c>
      <c r="D1208" s="5">
        <v>7.5</v>
      </c>
      <c r="E1208" s="5">
        <v>2157338</v>
      </c>
      <c r="F1208" s="5">
        <v>16129520</v>
      </c>
      <c r="G1208" s="5">
        <v>391726000</v>
      </c>
      <c r="H1208" s="5">
        <f t="shared" si="63"/>
        <v>7.4765845685747898</v>
      </c>
      <c r="I1208" s="5" cm="1">
        <f t="array" ref="I1208">ABS(D1208/MAX(_xlfn._xlws.FILTER($D$472:$D$941,$B$472:$B$941=B1208))-1)</f>
        <v>3.734439834024883E-2</v>
      </c>
      <c r="J1208" s="5">
        <f t="shared" si="64"/>
        <v>1</v>
      </c>
      <c r="K1208" s="5">
        <f t="shared" si="65"/>
        <v>2937945000</v>
      </c>
    </row>
    <row r="1209" spans="1:11" x14ac:dyDescent="0.25">
      <c r="A1209" s="4">
        <v>42027</v>
      </c>
      <c r="B1209" s="5" t="s">
        <v>541</v>
      </c>
      <c r="C1209" s="5" t="s">
        <v>542</v>
      </c>
      <c r="D1209" s="5">
        <v>1.5</v>
      </c>
      <c r="E1209" s="5">
        <v>8416</v>
      </c>
      <c r="F1209" s="5">
        <v>12840</v>
      </c>
      <c r="G1209" s="5">
        <v>3254000</v>
      </c>
      <c r="H1209" s="5">
        <f t="shared" si="63"/>
        <v>1.5256653992395437</v>
      </c>
      <c r="I1209" s="5" cm="1">
        <f t="array" ref="I1209">ABS(D1209/MAX(_xlfn._xlws.FILTER($D$472:$D$941,$B$472:$B$941=B1209))-1)</f>
        <v>2.5974025974025983E-2</v>
      </c>
      <c r="J1209" s="5">
        <f t="shared" si="64"/>
        <v>1</v>
      </c>
      <c r="K1209" s="5">
        <f t="shared" si="65"/>
        <v>4881000</v>
      </c>
    </row>
    <row r="1210" spans="1:11" x14ac:dyDescent="0.25">
      <c r="A1210" s="4">
        <v>42027</v>
      </c>
      <c r="B1210" s="5" t="s">
        <v>543</v>
      </c>
      <c r="C1210" s="5" t="s">
        <v>544</v>
      </c>
      <c r="D1210" s="5">
        <v>1.31</v>
      </c>
      <c r="E1210" s="5">
        <v>105073</v>
      </c>
      <c r="F1210" s="5">
        <v>138690</v>
      </c>
      <c r="G1210" s="5">
        <v>50027000</v>
      </c>
      <c r="H1210" s="5">
        <f t="shared" si="63"/>
        <v>1.319939470653736</v>
      </c>
      <c r="I1210" s="5" cm="1">
        <f t="array" ref="I1210">ABS(D1210/MAX(_xlfn._xlws.FILTER($D$472:$D$941,$B$472:$B$941=B1210))-1)</f>
        <v>2.2388059701492602E-2</v>
      </c>
      <c r="J1210" s="5">
        <f t="shared" si="64"/>
        <v>1</v>
      </c>
      <c r="K1210" s="5">
        <f t="shared" si="65"/>
        <v>65535370</v>
      </c>
    </row>
    <row r="1211" spans="1:11" x14ac:dyDescent="0.25">
      <c r="A1211" s="4">
        <v>42027</v>
      </c>
      <c r="B1211" s="5" t="s">
        <v>545</v>
      </c>
      <c r="C1211" s="5" t="s">
        <v>546</v>
      </c>
      <c r="D1211" s="5">
        <v>0.16</v>
      </c>
      <c r="E1211" s="5">
        <v>65049</v>
      </c>
      <c r="F1211" s="5">
        <v>10410</v>
      </c>
      <c r="G1211" s="5">
        <v>0</v>
      </c>
      <c r="H1211" s="5">
        <f t="shared" si="63"/>
        <v>0.1600332057372135</v>
      </c>
      <c r="I1211" s="5" cm="1">
        <f t="array" ref="I1211">ABS(D1211/MAX(_xlfn._xlws.FILTER($D$472:$D$941,$B$472:$B$941=B1211))-1)</f>
        <v>0</v>
      </c>
      <c r="J1211" s="5">
        <f t="shared" si="64"/>
        <v>1</v>
      </c>
      <c r="K1211" s="5">
        <f t="shared" si="65"/>
        <v>0</v>
      </c>
    </row>
    <row r="1212" spans="1:11" x14ac:dyDescent="0.25">
      <c r="A1212" s="4">
        <v>42027</v>
      </c>
      <c r="B1212" s="5" t="s">
        <v>547</v>
      </c>
      <c r="C1212" s="5" t="s">
        <v>548</v>
      </c>
      <c r="D1212" s="5">
        <v>33.9</v>
      </c>
      <c r="E1212" s="5">
        <v>5</v>
      </c>
      <c r="F1212" s="5">
        <v>170</v>
      </c>
      <c r="G1212" s="5">
        <v>3773000</v>
      </c>
      <c r="H1212" s="5">
        <f t="shared" si="63"/>
        <v>34</v>
      </c>
      <c r="I1212" s="5" cm="1">
        <f t="array" ref="I1212">ABS(D1212/MAX(_xlfn._xlws.FILTER($D$472:$D$941,$B$472:$B$941=B1212))-1)</f>
        <v>2.696152681005759E-2</v>
      </c>
      <c r="J1212" s="5">
        <f t="shared" si="64"/>
        <v>1</v>
      </c>
      <c r="K1212" s="5">
        <f t="shared" si="65"/>
        <v>127904700</v>
      </c>
    </row>
    <row r="1213" spans="1:11" x14ac:dyDescent="0.25">
      <c r="A1213" s="4">
        <v>42027</v>
      </c>
      <c r="B1213" s="5" t="s">
        <v>549</v>
      </c>
      <c r="C1213" s="5" t="s">
        <v>550</v>
      </c>
      <c r="D1213" s="5">
        <v>1.46</v>
      </c>
      <c r="E1213" s="5">
        <v>905</v>
      </c>
      <c r="F1213" s="5">
        <v>1300</v>
      </c>
      <c r="G1213" s="5">
        <v>42888000</v>
      </c>
      <c r="H1213" s="5">
        <f t="shared" si="63"/>
        <v>1.4364640883977902</v>
      </c>
      <c r="I1213" s="5" cm="1">
        <f t="array" ref="I1213">ABS(D1213/MAX(_xlfn._xlws.FILTER($D$472:$D$941,$B$472:$B$941=B1213))-1)</f>
        <v>6.8965517241379448E-3</v>
      </c>
      <c r="J1213" s="5">
        <f t="shared" si="64"/>
        <v>1</v>
      </c>
      <c r="K1213" s="5">
        <f t="shared" si="65"/>
        <v>62616480</v>
      </c>
    </row>
    <row r="1214" spans="1:11" x14ac:dyDescent="0.25">
      <c r="A1214" s="4">
        <v>42027</v>
      </c>
      <c r="B1214" s="5" t="s">
        <v>551</v>
      </c>
      <c r="C1214" s="5" t="s">
        <v>552</v>
      </c>
      <c r="D1214" s="5">
        <v>9.75</v>
      </c>
      <c r="E1214" s="5">
        <v>630</v>
      </c>
      <c r="F1214" s="5">
        <v>5970</v>
      </c>
      <c r="G1214" s="5">
        <v>356000</v>
      </c>
      <c r="H1214" s="5">
        <f t="shared" si="63"/>
        <v>9.4761904761904763</v>
      </c>
      <c r="I1214" s="5" cm="1">
        <f t="array" ref="I1214">ABS(D1214/MAX(_xlfn._xlws.FILTER($D$472:$D$941,$B$472:$B$941=B1214))-1)</f>
        <v>2.5000000000000022E-2</v>
      </c>
      <c r="J1214" s="5">
        <f t="shared" si="64"/>
        <v>1</v>
      </c>
      <c r="K1214" s="5">
        <f t="shared" si="65"/>
        <v>3471000</v>
      </c>
    </row>
    <row r="1215" spans="1:11" x14ac:dyDescent="0.25">
      <c r="A1215" s="4">
        <v>42027</v>
      </c>
      <c r="B1215" s="5" t="s">
        <v>553</v>
      </c>
      <c r="C1215" s="5" t="s">
        <v>554</v>
      </c>
      <c r="D1215" s="5">
        <v>1.39</v>
      </c>
      <c r="E1215" s="5">
        <v>1600</v>
      </c>
      <c r="F1215" s="5">
        <v>2220</v>
      </c>
      <c r="G1215" s="5">
        <v>4265000</v>
      </c>
      <c r="H1215" s="5">
        <f t="shared" si="63"/>
        <v>1.3875</v>
      </c>
      <c r="I1215" s="5" cm="1">
        <f t="array" ref="I1215">ABS(D1215/MAX(_xlfn._xlws.FILTER($D$472:$D$941,$B$472:$B$941=B1215))-1)</f>
        <v>4.7945205479452135E-2</v>
      </c>
      <c r="J1215" s="5">
        <f t="shared" si="64"/>
        <v>1</v>
      </c>
      <c r="K1215" s="5">
        <f t="shared" si="65"/>
        <v>5928350</v>
      </c>
    </row>
    <row r="1216" spans="1:11" x14ac:dyDescent="0.25">
      <c r="A1216" s="4">
        <v>42027</v>
      </c>
      <c r="B1216" s="5" t="s">
        <v>555</v>
      </c>
      <c r="C1216" s="5" t="s">
        <v>556</v>
      </c>
      <c r="D1216" s="5">
        <v>154.69999999999999</v>
      </c>
      <c r="E1216" s="5">
        <v>20</v>
      </c>
      <c r="F1216" s="5">
        <v>3090</v>
      </c>
      <c r="G1216" s="5">
        <v>3703000</v>
      </c>
      <c r="H1216" s="5">
        <f t="shared" si="63"/>
        <v>154.5</v>
      </c>
      <c r="I1216" s="5" cm="1">
        <f t="array" ref="I1216">ABS(D1216/MAX(_xlfn._xlws.FILTER($D$472:$D$941,$B$472:$B$941=B1216))-1)</f>
        <v>1.5091863517060267E-2</v>
      </c>
      <c r="J1216" s="5">
        <f t="shared" si="64"/>
        <v>0</v>
      </c>
      <c r="K1216" s="5">
        <f t="shared" si="65"/>
        <v>572854100</v>
      </c>
    </row>
    <row r="1217" spans="1:11" x14ac:dyDescent="0.25">
      <c r="A1217" s="4">
        <v>42027</v>
      </c>
      <c r="B1217" s="5" t="s">
        <v>557</v>
      </c>
      <c r="C1217" s="5" t="s">
        <v>558</v>
      </c>
      <c r="D1217" s="5">
        <v>12.94</v>
      </c>
      <c r="E1217" s="5">
        <v>98827</v>
      </c>
      <c r="F1217" s="5">
        <v>1276080</v>
      </c>
      <c r="G1217" s="5">
        <v>16905000</v>
      </c>
      <c r="H1217" s="5">
        <f t="shared" si="63"/>
        <v>12.912260819411699</v>
      </c>
      <c r="I1217" s="5" cm="1">
        <f t="array" ref="I1217">ABS(D1217/MAX(_xlfn._xlws.FILTER($D$472:$D$941,$B$472:$B$941=B1217))-1)</f>
        <v>1.4901960784313717E-2</v>
      </c>
      <c r="J1217" s="5">
        <f t="shared" si="64"/>
        <v>1</v>
      </c>
      <c r="K1217" s="5">
        <f t="shared" si="65"/>
        <v>218750700</v>
      </c>
    </row>
    <row r="1218" spans="1:11" x14ac:dyDescent="0.25">
      <c r="A1218" s="4">
        <v>42027</v>
      </c>
      <c r="B1218" s="5" t="s">
        <v>559</v>
      </c>
      <c r="C1218" s="5" t="s">
        <v>560</v>
      </c>
      <c r="D1218" s="5">
        <v>10.39</v>
      </c>
      <c r="E1218" s="5">
        <v>622</v>
      </c>
      <c r="F1218" s="5">
        <v>6230</v>
      </c>
      <c r="G1218" s="5">
        <v>1026000</v>
      </c>
      <c r="H1218" s="5">
        <f t="shared" si="63"/>
        <v>10.016077170418006</v>
      </c>
      <c r="I1218" s="5" cm="1">
        <f t="array" ref="I1218">ABS(D1218/MAX(_xlfn._xlws.FILTER($D$472:$D$941,$B$472:$B$941=B1218))-1)</f>
        <v>1.0476190476190417E-2</v>
      </c>
      <c r="J1218" s="5">
        <f t="shared" si="64"/>
        <v>1</v>
      </c>
      <c r="K1218" s="5">
        <f t="shared" si="65"/>
        <v>10660140</v>
      </c>
    </row>
    <row r="1219" spans="1:11" x14ac:dyDescent="0.25">
      <c r="A1219" s="4">
        <v>42027</v>
      </c>
      <c r="B1219" s="5" t="s">
        <v>561</v>
      </c>
      <c r="C1219" s="5" t="s">
        <v>562</v>
      </c>
      <c r="D1219" s="5">
        <v>6.25</v>
      </c>
      <c r="E1219" s="5">
        <v>7541</v>
      </c>
      <c r="F1219" s="5">
        <v>46790</v>
      </c>
      <c r="G1219" s="5">
        <v>9981000</v>
      </c>
      <c r="H1219" s="5">
        <f t="shared" ref="H1219:H1282" si="66">IF(E1219=0,D1219,F1219/E1219)</f>
        <v>6.204747380983954</v>
      </c>
      <c r="I1219" s="5" cm="1">
        <f t="array" ref="I1219">ABS(D1219/MAX(_xlfn._xlws.FILTER($D$472:$D$941,$B$472:$B$941=B1219))-1)</f>
        <v>1.6260162601625883E-2</v>
      </c>
      <c r="J1219" s="5">
        <f t="shared" ref="J1219:J1282" si="67">IF(LEFT(C1219,2)="PL",1,0)</f>
        <v>1</v>
      </c>
      <c r="K1219" s="5">
        <f t="shared" ref="K1219:K1282" si="68">G1219*D1219</f>
        <v>62381250</v>
      </c>
    </row>
    <row r="1220" spans="1:11" x14ac:dyDescent="0.25">
      <c r="A1220" s="4">
        <v>42027</v>
      </c>
      <c r="B1220" s="5" t="s">
        <v>563</v>
      </c>
      <c r="C1220" s="5" t="s">
        <v>564</v>
      </c>
      <c r="D1220" s="5">
        <v>2.21</v>
      </c>
      <c r="E1220" s="5">
        <v>420654</v>
      </c>
      <c r="F1220" s="5">
        <v>928270</v>
      </c>
      <c r="G1220" s="5">
        <v>95095000</v>
      </c>
      <c r="H1220" s="5">
        <f t="shared" si="66"/>
        <v>2.2067304720744363</v>
      </c>
      <c r="I1220" s="5" cm="1">
        <f t="array" ref="I1220">ABS(D1220/MAX(_xlfn._xlws.FILTER($D$472:$D$941,$B$472:$B$941=B1220))-1)</f>
        <v>2.7906976744185963E-2</v>
      </c>
      <c r="J1220" s="5">
        <f t="shared" si="67"/>
        <v>1</v>
      </c>
      <c r="K1220" s="5">
        <f t="shared" si="68"/>
        <v>210159950</v>
      </c>
    </row>
    <row r="1221" spans="1:11" x14ac:dyDescent="0.25">
      <c r="A1221" s="4">
        <v>42027</v>
      </c>
      <c r="B1221" s="5" t="s">
        <v>565</v>
      </c>
      <c r="C1221" s="5" t="s">
        <v>566</v>
      </c>
      <c r="D1221" s="5">
        <v>1.61</v>
      </c>
      <c r="E1221" s="5">
        <v>42457</v>
      </c>
      <c r="F1221" s="5">
        <v>69000</v>
      </c>
      <c r="G1221" s="5">
        <v>9957000</v>
      </c>
      <c r="H1221" s="5">
        <f t="shared" si="66"/>
        <v>1.6251737051605153</v>
      </c>
      <c r="I1221" s="5" cm="1">
        <f t="array" ref="I1221">ABS(D1221/MAX(_xlfn._xlws.FILTER($D$472:$D$941,$B$472:$B$941=B1221))-1)</f>
        <v>6.1728395061728669E-3</v>
      </c>
      <c r="J1221" s="5">
        <f t="shared" si="67"/>
        <v>1</v>
      </c>
      <c r="K1221" s="5">
        <f t="shared" si="68"/>
        <v>16030770.000000002</v>
      </c>
    </row>
    <row r="1222" spans="1:11" x14ac:dyDescent="0.25">
      <c r="A1222" s="4">
        <v>42027</v>
      </c>
      <c r="B1222" s="5" t="s">
        <v>567</v>
      </c>
      <c r="C1222" s="5" t="s">
        <v>568</v>
      </c>
      <c r="D1222" s="5">
        <v>3.34</v>
      </c>
      <c r="E1222" s="5">
        <v>30</v>
      </c>
      <c r="F1222" s="5">
        <v>100</v>
      </c>
      <c r="G1222" s="5">
        <v>1453000</v>
      </c>
      <c r="H1222" s="5">
        <f t="shared" si="66"/>
        <v>3.3333333333333335</v>
      </c>
      <c r="I1222" s="5" cm="1">
        <f t="array" ref="I1222">ABS(D1222/MAX(_xlfn._xlws.FILTER($D$472:$D$941,$B$472:$B$941=B1222))-1)</f>
        <v>0</v>
      </c>
      <c r="J1222" s="5">
        <f t="shared" si="67"/>
        <v>1</v>
      </c>
      <c r="K1222" s="5">
        <f t="shared" si="68"/>
        <v>4853020</v>
      </c>
    </row>
    <row r="1223" spans="1:11" x14ac:dyDescent="0.25">
      <c r="A1223" s="4">
        <v>42027</v>
      </c>
      <c r="B1223" s="5" t="s">
        <v>569</v>
      </c>
      <c r="C1223" s="5" t="s">
        <v>570</v>
      </c>
      <c r="D1223" s="5">
        <v>17.600000000000001</v>
      </c>
      <c r="E1223" s="5">
        <v>11</v>
      </c>
      <c r="F1223" s="5">
        <v>190</v>
      </c>
      <c r="G1223" s="5">
        <v>2386000</v>
      </c>
      <c r="H1223" s="5">
        <f t="shared" si="66"/>
        <v>17.272727272727273</v>
      </c>
      <c r="I1223" s="5" cm="1">
        <f t="array" ref="I1223">ABS(D1223/MAX(_xlfn._xlws.FILTER($D$472:$D$941,$B$472:$B$941=B1223))-1)</f>
        <v>2.8638223261250761E-2</v>
      </c>
      <c r="J1223" s="5">
        <f t="shared" si="67"/>
        <v>1</v>
      </c>
      <c r="K1223" s="5">
        <f t="shared" si="68"/>
        <v>41993600</v>
      </c>
    </row>
    <row r="1224" spans="1:11" x14ac:dyDescent="0.25">
      <c r="A1224" s="4">
        <v>42027</v>
      </c>
      <c r="B1224" s="5" t="s">
        <v>571</v>
      </c>
      <c r="C1224" s="5" t="s">
        <v>572</v>
      </c>
      <c r="D1224" s="5">
        <v>5.7</v>
      </c>
      <c r="E1224" s="5">
        <v>22204</v>
      </c>
      <c r="F1224" s="5">
        <v>126380</v>
      </c>
      <c r="G1224" s="5">
        <v>257931000</v>
      </c>
      <c r="H1224" s="5">
        <f t="shared" si="66"/>
        <v>5.6917672491442985</v>
      </c>
      <c r="I1224" s="5" cm="1">
        <f t="array" ref="I1224">ABS(D1224/MAX(_xlfn._xlws.FILTER($D$472:$D$941,$B$472:$B$941=B1224))-1)</f>
        <v>0</v>
      </c>
      <c r="J1224" s="5">
        <f t="shared" si="67"/>
        <v>1</v>
      </c>
      <c r="K1224" s="5">
        <f t="shared" si="68"/>
        <v>1470206700</v>
      </c>
    </row>
    <row r="1225" spans="1:11" x14ac:dyDescent="0.25">
      <c r="A1225" s="4">
        <v>42027</v>
      </c>
      <c r="B1225" s="5" t="s">
        <v>573</v>
      </c>
      <c r="C1225" s="5" t="s">
        <v>574</v>
      </c>
      <c r="D1225" s="5">
        <v>4.78</v>
      </c>
      <c r="E1225" s="5">
        <v>6300</v>
      </c>
      <c r="F1225" s="5">
        <v>30810</v>
      </c>
      <c r="G1225" s="5">
        <v>3499000</v>
      </c>
      <c r="H1225" s="5">
        <f t="shared" si="66"/>
        <v>4.8904761904761909</v>
      </c>
      <c r="I1225" s="5" cm="1">
        <f t="array" ref="I1225">ABS(D1225/MAX(_xlfn._xlws.FILTER($D$472:$D$941,$B$472:$B$941=B1225))-1)</f>
        <v>2.2494887525562279E-2</v>
      </c>
      <c r="J1225" s="5">
        <f t="shared" si="67"/>
        <v>1</v>
      </c>
      <c r="K1225" s="5">
        <f t="shared" si="68"/>
        <v>16725220</v>
      </c>
    </row>
    <row r="1226" spans="1:11" x14ac:dyDescent="0.25">
      <c r="A1226" s="4">
        <v>42027</v>
      </c>
      <c r="B1226" s="5" t="s">
        <v>575</v>
      </c>
      <c r="C1226" s="5" t="s">
        <v>576</v>
      </c>
      <c r="D1226" s="5">
        <v>242</v>
      </c>
      <c r="E1226" s="5">
        <v>3052</v>
      </c>
      <c r="F1226" s="5">
        <v>749720</v>
      </c>
      <c r="G1226" s="5">
        <v>1930000</v>
      </c>
      <c r="H1226" s="5">
        <f t="shared" si="66"/>
        <v>245.64875491480996</v>
      </c>
      <c r="I1226" s="5" cm="1">
        <f t="array" ref="I1226">ABS(D1226/MAX(_xlfn._xlws.FILTER($D$472:$D$941,$B$472:$B$941=B1226))-1)</f>
        <v>6.364196263600963E-3</v>
      </c>
      <c r="J1226" s="5">
        <f t="shared" si="67"/>
        <v>1</v>
      </c>
      <c r="K1226" s="5">
        <f t="shared" si="68"/>
        <v>467060000</v>
      </c>
    </row>
    <row r="1227" spans="1:11" x14ac:dyDescent="0.25">
      <c r="A1227" s="4">
        <v>42027</v>
      </c>
      <c r="B1227" s="5" t="s">
        <v>577</v>
      </c>
      <c r="C1227" s="5" t="s">
        <v>578</v>
      </c>
      <c r="D1227" s="5">
        <v>24.25</v>
      </c>
      <c r="E1227" s="5">
        <v>522444</v>
      </c>
      <c r="F1227" s="5">
        <v>12541560</v>
      </c>
      <c r="G1227" s="5">
        <v>25618000</v>
      </c>
      <c r="H1227" s="5">
        <f t="shared" si="66"/>
        <v>24.005558490479363</v>
      </c>
      <c r="I1227" s="5" cm="1">
        <f t="array" ref="I1227">ABS(D1227/MAX(_xlfn._xlws.FILTER($D$472:$D$941,$B$472:$B$941=B1227))-1)</f>
        <v>2.320675105485237E-2</v>
      </c>
      <c r="J1227" s="5">
        <f t="shared" si="67"/>
        <v>1</v>
      </c>
      <c r="K1227" s="5">
        <f t="shared" si="68"/>
        <v>621236500</v>
      </c>
    </row>
    <row r="1228" spans="1:11" x14ac:dyDescent="0.25">
      <c r="A1228" s="4">
        <v>42027</v>
      </c>
      <c r="B1228" s="5" t="s">
        <v>579</v>
      </c>
      <c r="C1228" s="5" t="s">
        <v>580</v>
      </c>
      <c r="D1228" s="5">
        <v>7.0000000000000007E-2</v>
      </c>
      <c r="E1228" s="5">
        <v>363255</v>
      </c>
      <c r="F1228" s="5">
        <v>25430</v>
      </c>
      <c r="G1228" s="5">
        <v>0</v>
      </c>
      <c r="H1228" s="5">
        <f t="shared" si="66"/>
        <v>7.0005918707244222E-2</v>
      </c>
      <c r="I1228" s="5" cm="1">
        <f t="array" ref="I1228">ABS(D1228/MAX(_xlfn._xlws.FILTER($D$472:$D$941,$B$472:$B$941=B1228))-1)</f>
        <v>0</v>
      </c>
      <c r="J1228" s="5">
        <f t="shared" si="67"/>
        <v>0</v>
      </c>
      <c r="K1228" s="5">
        <f t="shared" si="68"/>
        <v>0</v>
      </c>
    </row>
    <row r="1229" spans="1:11" x14ac:dyDescent="0.25">
      <c r="A1229" s="4">
        <v>42027</v>
      </c>
      <c r="B1229" s="5" t="s">
        <v>581</v>
      </c>
      <c r="C1229" s="5" t="s">
        <v>582</v>
      </c>
      <c r="D1229" s="5">
        <v>4.4000000000000004</v>
      </c>
      <c r="E1229" s="5">
        <v>2186</v>
      </c>
      <c r="F1229" s="5">
        <v>9350</v>
      </c>
      <c r="G1229" s="5">
        <v>24936000</v>
      </c>
      <c r="H1229" s="5">
        <f t="shared" si="66"/>
        <v>4.2772186642268988</v>
      </c>
      <c r="I1229" s="5" cm="1">
        <f t="array" ref="I1229">ABS(D1229/MAX(_xlfn._xlws.FILTER($D$472:$D$941,$B$472:$B$941=B1229))-1)</f>
        <v>0</v>
      </c>
      <c r="J1229" s="5">
        <f t="shared" si="67"/>
        <v>1</v>
      </c>
      <c r="K1229" s="5">
        <f t="shared" si="68"/>
        <v>109718400.00000001</v>
      </c>
    </row>
    <row r="1230" spans="1:11" x14ac:dyDescent="0.25">
      <c r="A1230" s="4">
        <v>42027</v>
      </c>
      <c r="B1230" s="5" t="s">
        <v>583</v>
      </c>
      <c r="C1230" s="5" t="s">
        <v>584</v>
      </c>
      <c r="D1230" s="5">
        <v>1.28</v>
      </c>
      <c r="E1230" s="5">
        <v>5187</v>
      </c>
      <c r="F1230" s="5">
        <v>6610</v>
      </c>
      <c r="G1230" s="5">
        <v>4052000</v>
      </c>
      <c r="H1230" s="5">
        <f t="shared" si="66"/>
        <v>1.2743396953923269</v>
      </c>
      <c r="I1230" s="5" cm="1">
        <f t="array" ref="I1230">ABS(D1230/MAX(_xlfn._xlws.FILTER($D$472:$D$941,$B$472:$B$941=B1230))-1)</f>
        <v>2.4000000000000021E-2</v>
      </c>
      <c r="J1230" s="5">
        <f t="shared" si="67"/>
        <v>1</v>
      </c>
      <c r="K1230" s="5">
        <f t="shared" si="68"/>
        <v>5186560</v>
      </c>
    </row>
    <row r="1231" spans="1:11" x14ac:dyDescent="0.25">
      <c r="A1231" s="4">
        <v>42027</v>
      </c>
      <c r="B1231" s="5" t="s">
        <v>585</v>
      </c>
      <c r="C1231" s="5" t="s">
        <v>586</v>
      </c>
      <c r="D1231" s="5">
        <v>3.8</v>
      </c>
      <c r="E1231" s="5">
        <v>4145</v>
      </c>
      <c r="F1231" s="5">
        <v>15930</v>
      </c>
      <c r="G1231" s="5">
        <v>1500000</v>
      </c>
      <c r="H1231" s="5">
        <f t="shared" si="66"/>
        <v>3.8431845597104948</v>
      </c>
      <c r="I1231" s="5" cm="1">
        <f t="array" ref="I1231">ABS(D1231/MAX(_xlfn._xlws.FILTER($D$472:$D$941,$B$472:$B$941=B1231))-1)</f>
        <v>7.8328981723237989E-3</v>
      </c>
      <c r="J1231" s="5">
        <f t="shared" si="67"/>
        <v>1</v>
      </c>
      <c r="K1231" s="5">
        <f t="shared" si="68"/>
        <v>5700000</v>
      </c>
    </row>
    <row r="1232" spans="1:11" x14ac:dyDescent="0.25">
      <c r="A1232" s="4">
        <v>42027</v>
      </c>
      <c r="B1232" s="5" t="s">
        <v>587</v>
      </c>
      <c r="C1232" s="5" t="s">
        <v>588</v>
      </c>
      <c r="D1232" s="5">
        <v>50.3</v>
      </c>
      <c r="E1232" s="5">
        <v>292</v>
      </c>
      <c r="F1232" s="5">
        <v>14560</v>
      </c>
      <c r="G1232" s="5">
        <v>297000</v>
      </c>
      <c r="H1232" s="5">
        <f t="shared" si="66"/>
        <v>49.863013698630134</v>
      </c>
      <c r="I1232" s="5" cm="1">
        <f t="array" ref="I1232">ABS(D1232/MAX(_xlfn._xlws.FILTER($D$472:$D$941,$B$472:$B$941=B1232))-1)</f>
        <v>1.6161616161616044E-2</v>
      </c>
      <c r="J1232" s="5">
        <f t="shared" si="67"/>
        <v>1</v>
      </c>
      <c r="K1232" s="5">
        <f t="shared" si="68"/>
        <v>14939100</v>
      </c>
    </row>
    <row r="1233" spans="1:11" x14ac:dyDescent="0.25">
      <c r="A1233" s="4">
        <v>42027</v>
      </c>
      <c r="B1233" s="5" t="s">
        <v>589</v>
      </c>
      <c r="C1233" s="5" t="s">
        <v>590</v>
      </c>
      <c r="D1233" s="5">
        <v>1.1499999999999999</v>
      </c>
      <c r="E1233" s="5">
        <v>8000</v>
      </c>
      <c r="F1233" s="5">
        <v>9180</v>
      </c>
      <c r="G1233" s="5">
        <v>36087000</v>
      </c>
      <c r="H1233" s="5">
        <f t="shared" si="66"/>
        <v>1.1475</v>
      </c>
      <c r="I1233" s="5" cm="1">
        <f t="array" ref="I1233">ABS(D1233/MAX(_xlfn._xlws.FILTER($D$472:$D$941,$B$472:$B$941=B1233))-1)</f>
        <v>8.7719298245614308E-3</v>
      </c>
      <c r="J1233" s="5">
        <f t="shared" si="67"/>
        <v>1</v>
      </c>
      <c r="K1233" s="5">
        <f t="shared" si="68"/>
        <v>41500050</v>
      </c>
    </row>
    <row r="1234" spans="1:11" x14ac:dyDescent="0.25">
      <c r="A1234" s="4">
        <v>42027</v>
      </c>
      <c r="B1234" s="5" t="s">
        <v>591</v>
      </c>
      <c r="C1234" s="5" t="s">
        <v>592</v>
      </c>
      <c r="D1234" s="5">
        <v>2.02</v>
      </c>
      <c r="E1234" s="5">
        <v>2929</v>
      </c>
      <c r="F1234" s="5">
        <v>5970</v>
      </c>
      <c r="G1234" s="5">
        <v>4803000</v>
      </c>
      <c r="H1234" s="5">
        <f t="shared" si="66"/>
        <v>2.0382383065892795</v>
      </c>
      <c r="I1234" s="5" cm="1">
        <f t="array" ref="I1234">ABS(D1234/MAX(_xlfn._xlws.FILTER($D$472:$D$941,$B$472:$B$941=B1234))-1)</f>
        <v>1.4634146341463317E-2</v>
      </c>
      <c r="J1234" s="5">
        <f t="shared" si="67"/>
        <v>1</v>
      </c>
      <c r="K1234" s="5">
        <f t="shared" si="68"/>
        <v>9702060</v>
      </c>
    </row>
    <row r="1235" spans="1:11" x14ac:dyDescent="0.25">
      <c r="A1235" s="4">
        <v>42027</v>
      </c>
      <c r="B1235" s="5" t="s">
        <v>593</v>
      </c>
      <c r="C1235" s="5" t="s">
        <v>594</v>
      </c>
      <c r="D1235" s="5">
        <v>2.08</v>
      </c>
      <c r="E1235" s="5">
        <v>5</v>
      </c>
      <c r="F1235" s="5">
        <v>10</v>
      </c>
      <c r="G1235" s="5">
        <v>8487000</v>
      </c>
      <c r="H1235" s="5">
        <f t="shared" si="66"/>
        <v>2</v>
      </c>
      <c r="I1235" s="5" cm="1">
        <f t="array" ref="I1235">ABS(D1235/MAX(_xlfn._xlws.FILTER($D$472:$D$941,$B$472:$B$941=B1235))-1)</f>
        <v>4.8309178743961567E-3</v>
      </c>
      <c r="J1235" s="5">
        <f t="shared" si="67"/>
        <v>1</v>
      </c>
      <c r="K1235" s="5">
        <f t="shared" si="68"/>
        <v>17652960</v>
      </c>
    </row>
    <row r="1236" spans="1:11" x14ac:dyDescent="0.25">
      <c r="A1236" s="4">
        <v>42027</v>
      </c>
      <c r="B1236" s="5" t="s">
        <v>595</v>
      </c>
      <c r="C1236" s="5" t="s">
        <v>596</v>
      </c>
      <c r="D1236" s="5">
        <v>7.05</v>
      </c>
      <c r="E1236" s="5">
        <v>0</v>
      </c>
      <c r="F1236" s="5">
        <v>0</v>
      </c>
      <c r="G1236" s="5">
        <v>247000</v>
      </c>
      <c r="H1236" s="5">
        <f t="shared" si="66"/>
        <v>7.05</v>
      </c>
      <c r="I1236" s="5" cm="1">
        <f t="array" ref="I1236">ABS(D1236/MAX(_xlfn._xlws.FILTER($D$472:$D$941,$B$472:$B$941=B1236))-1)</f>
        <v>0</v>
      </c>
      <c r="J1236" s="5">
        <f t="shared" si="67"/>
        <v>0</v>
      </c>
      <c r="K1236" s="5">
        <f t="shared" si="68"/>
        <v>1741350</v>
      </c>
    </row>
    <row r="1237" spans="1:11" x14ac:dyDescent="0.25">
      <c r="A1237" s="4">
        <v>42027</v>
      </c>
      <c r="B1237" s="5" t="s">
        <v>597</v>
      </c>
      <c r="C1237" s="5" t="s">
        <v>598</v>
      </c>
      <c r="D1237" s="5">
        <v>0.11</v>
      </c>
      <c r="E1237" s="5">
        <v>0</v>
      </c>
      <c r="F1237" s="5">
        <v>0</v>
      </c>
      <c r="G1237" s="5">
        <v>0</v>
      </c>
      <c r="H1237" s="5">
        <f t="shared" si="66"/>
        <v>0.11</v>
      </c>
      <c r="I1237" s="5" cm="1">
        <f t="array" ref="I1237">ABS(D1237/MAX(_xlfn._xlws.FILTER($D$472:$D$941,$B$472:$B$941=B1237))-1)</f>
        <v>0</v>
      </c>
      <c r="J1237" s="5">
        <f t="shared" si="67"/>
        <v>1</v>
      </c>
      <c r="K1237" s="5">
        <f t="shared" si="68"/>
        <v>0</v>
      </c>
    </row>
    <row r="1238" spans="1:11" x14ac:dyDescent="0.25">
      <c r="A1238" s="4">
        <v>42027</v>
      </c>
      <c r="B1238" s="5" t="s">
        <v>599</v>
      </c>
      <c r="C1238" s="5" t="s">
        <v>600</v>
      </c>
      <c r="D1238" s="5">
        <v>2.9</v>
      </c>
      <c r="E1238" s="5">
        <v>15981</v>
      </c>
      <c r="F1238" s="5">
        <v>46540</v>
      </c>
      <c r="G1238" s="5">
        <v>24856000</v>
      </c>
      <c r="H1238" s="5">
        <f t="shared" si="66"/>
        <v>2.9122082472936612</v>
      </c>
      <c r="I1238" s="5" cm="1">
        <f t="array" ref="I1238">ABS(D1238/MAX(_xlfn._xlws.FILTER($D$472:$D$941,$B$472:$B$941=B1238))-1)</f>
        <v>0</v>
      </c>
      <c r="J1238" s="5">
        <f t="shared" si="67"/>
        <v>1</v>
      </c>
      <c r="K1238" s="5">
        <f t="shared" si="68"/>
        <v>72082400</v>
      </c>
    </row>
    <row r="1239" spans="1:11" x14ac:dyDescent="0.25">
      <c r="A1239" s="4">
        <v>42027</v>
      </c>
      <c r="B1239" s="5" t="s">
        <v>601</v>
      </c>
      <c r="C1239" s="5" t="s">
        <v>602</v>
      </c>
      <c r="D1239" s="5">
        <v>9.99</v>
      </c>
      <c r="E1239" s="5">
        <v>3782</v>
      </c>
      <c r="F1239" s="5">
        <v>38100</v>
      </c>
      <c r="G1239" s="5">
        <v>6624000</v>
      </c>
      <c r="H1239" s="5">
        <f t="shared" si="66"/>
        <v>10.074034902168165</v>
      </c>
      <c r="I1239" s="5" cm="1">
        <f t="array" ref="I1239">ABS(D1239/MAX(_xlfn._xlws.FILTER($D$472:$D$941,$B$472:$B$941=B1239))-1)</f>
        <v>1.0020040080160886E-3</v>
      </c>
      <c r="J1239" s="5">
        <f t="shared" si="67"/>
        <v>1</v>
      </c>
      <c r="K1239" s="5">
        <f t="shared" si="68"/>
        <v>66173760</v>
      </c>
    </row>
    <row r="1240" spans="1:11" x14ac:dyDescent="0.25">
      <c r="A1240" s="4">
        <v>42027</v>
      </c>
      <c r="B1240" s="5" t="s">
        <v>603</v>
      </c>
      <c r="C1240" s="5" t="s">
        <v>604</v>
      </c>
      <c r="D1240" s="5">
        <v>5.3</v>
      </c>
      <c r="E1240" s="5">
        <v>200</v>
      </c>
      <c r="F1240" s="5">
        <v>1060</v>
      </c>
      <c r="G1240" s="5">
        <v>1399000</v>
      </c>
      <c r="H1240" s="5">
        <f t="shared" si="66"/>
        <v>5.3</v>
      </c>
      <c r="I1240" s="5" cm="1">
        <f t="array" ref="I1240">ABS(D1240/MAX(_xlfn._xlws.FILTER($D$472:$D$941,$B$472:$B$941=B1240))-1)</f>
        <v>0</v>
      </c>
      <c r="J1240" s="5">
        <f t="shared" si="67"/>
        <v>1</v>
      </c>
      <c r="K1240" s="5">
        <f t="shared" si="68"/>
        <v>7414700</v>
      </c>
    </row>
    <row r="1241" spans="1:11" x14ac:dyDescent="0.25">
      <c r="A1241" s="4">
        <v>42027</v>
      </c>
      <c r="B1241" s="5" t="s">
        <v>605</v>
      </c>
      <c r="C1241" s="5" t="s">
        <v>606</v>
      </c>
      <c r="D1241" s="5">
        <v>8.1999999999999993</v>
      </c>
      <c r="E1241" s="5">
        <v>4825359</v>
      </c>
      <c r="F1241" s="5">
        <v>39643700</v>
      </c>
      <c r="G1241" s="5">
        <v>647357000</v>
      </c>
      <c r="H1241" s="5">
        <f t="shared" si="66"/>
        <v>8.2156995987241572</v>
      </c>
      <c r="I1241" s="5" cm="1">
        <f t="array" ref="I1241">ABS(D1241/MAX(_xlfn._xlws.FILTER($D$472:$D$941,$B$472:$B$941=B1241))-1)</f>
        <v>4.9935979513444195E-2</v>
      </c>
      <c r="J1241" s="5">
        <f t="shared" si="67"/>
        <v>1</v>
      </c>
      <c r="K1241" s="5">
        <f t="shared" si="68"/>
        <v>5308327400</v>
      </c>
    </row>
    <row r="1242" spans="1:11" x14ac:dyDescent="0.25">
      <c r="A1242" s="4">
        <v>42027</v>
      </c>
      <c r="B1242" s="5" t="s">
        <v>607</v>
      </c>
      <c r="C1242" s="5" t="s">
        <v>608</v>
      </c>
      <c r="D1242" s="5">
        <v>41</v>
      </c>
      <c r="E1242" s="5">
        <v>956</v>
      </c>
      <c r="F1242" s="5">
        <v>39650</v>
      </c>
      <c r="G1242" s="5">
        <v>21800000</v>
      </c>
      <c r="H1242" s="5">
        <f t="shared" si="66"/>
        <v>41.47489539748954</v>
      </c>
      <c r="I1242" s="5" cm="1">
        <f t="array" ref="I1242">ABS(D1242/MAX(_xlfn._xlws.FILTER($D$472:$D$941,$B$472:$B$941=B1242))-1)</f>
        <v>4.6557216368536825E-3</v>
      </c>
      <c r="J1242" s="5">
        <f t="shared" si="67"/>
        <v>1</v>
      </c>
      <c r="K1242" s="5">
        <f t="shared" si="68"/>
        <v>893800000</v>
      </c>
    </row>
    <row r="1243" spans="1:11" x14ac:dyDescent="0.25">
      <c r="A1243" s="4">
        <v>42027</v>
      </c>
      <c r="B1243" s="5" t="s">
        <v>609</v>
      </c>
      <c r="C1243" s="5" t="s">
        <v>610</v>
      </c>
      <c r="D1243" s="5">
        <v>1.52</v>
      </c>
      <c r="E1243" s="5">
        <v>3400</v>
      </c>
      <c r="F1243" s="5">
        <v>5170</v>
      </c>
      <c r="G1243" s="5">
        <v>2352000</v>
      </c>
      <c r="H1243" s="5">
        <f t="shared" si="66"/>
        <v>1.5205882352941176</v>
      </c>
      <c r="I1243" s="5" cm="1">
        <f t="array" ref="I1243">ABS(D1243/MAX(_xlfn._xlws.FILTER($D$472:$D$941,$B$472:$B$941=B1243))-1)</f>
        <v>1.3333333333333419E-2</v>
      </c>
      <c r="J1243" s="5">
        <f t="shared" si="67"/>
        <v>0</v>
      </c>
      <c r="K1243" s="5">
        <f t="shared" si="68"/>
        <v>3575040</v>
      </c>
    </row>
    <row r="1244" spans="1:11" x14ac:dyDescent="0.25">
      <c r="A1244" s="4">
        <v>42027</v>
      </c>
      <c r="B1244" s="5" t="s">
        <v>611</v>
      </c>
      <c r="C1244" s="5" t="s">
        <v>612</v>
      </c>
      <c r="D1244" s="5">
        <v>6.29</v>
      </c>
      <c r="E1244" s="5">
        <v>6579</v>
      </c>
      <c r="F1244" s="5">
        <v>40650</v>
      </c>
      <c r="G1244" s="5">
        <v>6568000</v>
      </c>
      <c r="H1244" s="5">
        <f t="shared" si="66"/>
        <v>6.1787505699954401</v>
      </c>
      <c r="I1244" s="5" cm="1">
        <f t="array" ref="I1244">ABS(D1244/MAX(_xlfn._xlws.FILTER($D$472:$D$941,$B$472:$B$941=B1244))-1)</f>
        <v>2.2764227642276369E-2</v>
      </c>
      <c r="J1244" s="5">
        <f t="shared" si="67"/>
        <v>1</v>
      </c>
      <c r="K1244" s="5">
        <f t="shared" si="68"/>
        <v>41312720</v>
      </c>
    </row>
    <row r="1245" spans="1:11" x14ac:dyDescent="0.25">
      <c r="A1245" s="4">
        <v>42027</v>
      </c>
      <c r="B1245" s="5" t="s">
        <v>613</v>
      </c>
      <c r="C1245" s="5" t="s">
        <v>614</v>
      </c>
      <c r="D1245" s="5">
        <v>232.05</v>
      </c>
      <c r="E1245" s="5">
        <v>41</v>
      </c>
      <c r="F1245" s="5">
        <v>9510</v>
      </c>
      <c r="G1245" s="5">
        <v>349000</v>
      </c>
      <c r="H1245" s="5">
        <f t="shared" si="66"/>
        <v>231.95121951219511</v>
      </c>
      <c r="I1245" s="5" cm="1">
        <f t="array" ref="I1245">ABS(D1245/MAX(_xlfn._xlws.FILTER($D$472:$D$941,$B$472:$B$941=B1245))-1)</f>
        <v>2.4503311258278204E-2</v>
      </c>
      <c r="J1245" s="5">
        <f t="shared" si="67"/>
        <v>1</v>
      </c>
      <c r="K1245" s="5">
        <f t="shared" si="68"/>
        <v>80985450</v>
      </c>
    </row>
    <row r="1246" spans="1:11" x14ac:dyDescent="0.25">
      <c r="A1246" s="4">
        <v>42027</v>
      </c>
      <c r="B1246" s="5" t="s">
        <v>615</v>
      </c>
      <c r="C1246" s="5" t="s">
        <v>616</v>
      </c>
      <c r="D1246" s="5">
        <v>8.36</v>
      </c>
      <c r="E1246" s="5">
        <v>325</v>
      </c>
      <c r="F1246" s="5">
        <v>2690</v>
      </c>
      <c r="G1246" s="5">
        <v>6256000</v>
      </c>
      <c r="H1246" s="5">
        <f t="shared" si="66"/>
        <v>8.2769230769230777</v>
      </c>
      <c r="I1246" s="5" cm="1">
        <f t="array" ref="I1246">ABS(D1246/MAX(_xlfn._xlws.FILTER($D$472:$D$941,$B$472:$B$941=B1246))-1)</f>
        <v>0</v>
      </c>
      <c r="J1246" s="5">
        <f t="shared" si="67"/>
        <v>1</v>
      </c>
      <c r="K1246" s="5">
        <f t="shared" si="68"/>
        <v>52300160</v>
      </c>
    </row>
    <row r="1247" spans="1:11" x14ac:dyDescent="0.25">
      <c r="A1247" s="4">
        <v>42027</v>
      </c>
      <c r="B1247" s="5" t="s">
        <v>617</v>
      </c>
      <c r="C1247" s="5" t="s">
        <v>618</v>
      </c>
      <c r="D1247" s="5">
        <v>73.5</v>
      </c>
      <c r="E1247" s="5">
        <v>30</v>
      </c>
      <c r="F1247" s="5">
        <v>2210</v>
      </c>
      <c r="G1247" s="5">
        <v>1725000</v>
      </c>
      <c r="H1247" s="5">
        <f t="shared" si="66"/>
        <v>73.666666666666671</v>
      </c>
      <c r="I1247" s="5" cm="1">
        <f t="array" ref="I1247">ABS(D1247/MAX(_xlfn._xlws.FILTER($D$472:$D$941,$B$472:$B$941=B1247))-1)</f>
        <v>6.8493150684931781E-3</v>
      </c>
      <c r="J1247" s="5">
        <f t="shared" si="67"/>
        <v>0</v>
      </c>
      <c r="K1247" s="5">
        <f t="shared" si="68"/>
        <v>126787500</v>
      </c>
    </row>
    <row r="1248" spans="1:11" x14ac:dyDescent="0.25">
      <c r="A1248" s="4">
        <v>42027</v>
      </c>
      <c r="B1248" s="5" t="s">
        <v>619</v>
      </c>
      <c r="C1248" s="5" t="s">
        <v>620</v>
      </c>
      <c r="D1248" s="5">
        <v>48.55</v>
      </c>
      <c r="E1248" s="5">
        <v>3246</v>
      </c>
      <c r="F1248" s="5">
        <v>156690</v>
      </c>
      <c r="G1248" s="5">
        <v>1688000</v>
      </c>
      <c r="H1248" s="5">
        <f t="shared" si="66"/>
        <v>48.271719038817004</v>
      </c>
      <c r="I1248" s="5" cm="1">
        <f t="array" ref="I1248">ABS(D1248/MAX(_xlfn._xlws.FILTER($D$472:$D$941,$B$472:$B$941=B1248))-1)</f>
        <v>1.1458333333333348E-2</v>
      </c>
      <c r="J1248" s="5">
        <f t="shared" si="67"/>
        <v>1</v>
      </c>
      <c r="K1248" s="5">
        <f t="shared" si="68"/>
        <v>81952400</v>
      </c>
    </row>
    <row r="1249" spans="1:11" x14ac:dyDescent="0.25">
      <c r="A1249" s="4">
        <v>42027</v>
      </c>
      <c r="B1249" s="5" t="s">
        <v>621</v>
      </c>
      <c r="C1249" s="5" t="s">
        <v>622</v>
      </c>
      <c r="D1249" s="5">
        <v>1.1200000000000001</v>
      </c>
      <c r="E1249" s="5">
        <v>2000</v>
      </c>
      <c r="F1249" s="5">
        <v>2240</v>
      </c>
      <c r="G1249" s="5">
        <v>6642000</v>
      </c>
      <c r="H1249" s="5">
        <f t="shared" si="66"/>
        <v>1.1200000000000001</v>
      </c>
      <c r="I1249" s="5" cm="1">
        <f t="array" ref="I1249">ABS(D1249/MAX(_xlfn._xlws.FILTER($D$472:$D$941,$B$472:$B$941=B1249))-1)</f>
        <v>1.8181818181818299E-2</v>
      </c>
      <c r="J1249" s="5">
        <f t="shared" si="67"/>
        <v>1</v>
      </c>
      <c r="K1249" s="5">
        <f t="shared" si="68"/>
        <v>7439040.0000000009</v>
      </c>
    </row>
    <row r="1250" spans="1:11" x14ac:dyDescent="0.25">
      <c r="A1250" s="4">
        <v>42027</v>
      </c>
      <c r="B1250" s="5" t="s">
        <v>623</v>
      </c>
      <c r="C1250" s="5" t="s">
        <v>624</v>
      </c>
      <c r="D1250" s="5">
        <v>14.85</v>
      </c>
      <c r="E1250" s="5">
        <v>2</v>
      </c>
      <c r="F1250" s="5">
        <v>30</v>
      </c>
      <c r="G1250" s="5">
        <v>5551000</v>
      </c>
      <c r="H1250" s="5">
        <f t="shared" si="66"/>
        <v>15</v>
      </c>
      <c r="I1250" s="5" cm="1">
        <f t="array" ref="I1250">ABS(D1250/MAX(_xlfn._xlws.FILTER($D$472:$D$941,$B$472:$B$941=B1250))-1)</f>
        <v>1.0000000000000009E-2</v>
      </c>
      <c r="J1250" s="5">
        <f t="shared" si="67"/>
        <v>1</v>
      </c>
      <c r="K1250" s="5">
        <f t="shared" si="68"/>
        <v>82432350</v>
      </c>
    </row>
    <row r="1251" spans="1:11" x14ac:dyDescent="0.25">
      <c r="A1251" s="4">
        <v>42027</v>
      </c>
      <c r="B1251" s="5" t="s">
        <v>625</v>
      </c>
      <c r="C1251" s="5" t="s">
        <v>626</v>
      </c>
      <c r="D1251" s="5">
        <v>1.1499999999999999</v>
      </c>
      <c r="E1251" s="5">
        <v>11682</v>
      </c>
      <c r="F1251" s="5">
        <v>13210</v>
      </c>
      <c r="G1251" s="5">
        <v>5959000</v>
      </c>
      <c r="H1251" s="5">
        <f t="shared" si="66"/>
        <v>1.1307995206300292</v>
      </c>
      <c r="I1251" s="5" cm="1">
        <f t="array" ref="I1251">ABS(D1251/MAX(_xlfn._xlws.FILTER($D$472:$D$941,$B$472:$B$941=B1251))-1)</f>
        <v>0</v>
      </c>
      <c r="J1251" s="5">
        <f t="shared" si="67"/>
        <v>1</v>
      </c>
      <c r="K1251" s="5">
        <f t="shared" si="68"/>
        <v>6852849.9999999991</v>
      </c>
    </row>
    <row r="1252" spans="1:11" x14ac:dyDescent="0.25">
      <c r="A1252" s="4">
        <v>42027</v>
      </c>
      <c r="B1252" s="5" t="s">
        <v>627</v>
      </c>
      <c r="C1252" s="5" t="s">
        <v>628</v>
      </c>
      <c r="D1252" s="5">
        <v>1.6</v>
      </c>
      <c r="E1252" s="5">
        <v>25231</v>
      </c>
      <c r="F1252" s="5">
        <v>40500</v>
      </c>
      <c r="G1252" s="5">
        <v>0</v>
      </c>
      <c r="H1252" s="5">
        <f t="shared" si="66"/>
        <v>1.6051682454123894</v>
      </c>
      <c r="I1252" s="5" cm="1">
        <f t="array" ref="I1252">ABS(D1252/MAX(_xlfn._xlws.FILTER($D$472:$D$941,$B$472:$B$941=B1252))-1)</f>
        <v>0</v>
      </c>
      <c r="J1252" s="5">
        <f t="shared" si="67"/>
        <v>1</v>
      </c>
      <c r="K1252" s="5">
        <f t="shared" si="68"/>
        <v>0</v>
      </c>
    </row>
    <row r="1253" spans="1:11" x14ac:dyDescent="0.25">
      <c r="A1253" s="4">
        <v>42027</v>
      </c>
      <c r="B1253" s="5" t="s">
        <v>629</v>
      </c>
      <c r="C1253" s="5" t="s">
        <v>630</v>
      </c>
      <c r="D1253" s="5">
        <v>0.27</v>
      </c>
      <c r="E1253" s="5">
        <v>6849</v>
      </c>
      <c r="F1253" s="5">
        <v>1840</v>
      </c>
      <c r="G1253" s="5">
        <v>0</v>
      </c>
      <c r="H1253" s="5">
        <f t="shared" si="66"/>
        <v>0.26865235800846837</v>
      </c>
      <c r="I1253" s="5" cm="1">
        <f t="array" ref="I1253">ABS(D1253/MAX(_xlfn._xlws.FILTER($D$472:$D$941,$B$472:$B$941=B1253))-1)</f>
        <v>0</v>
      </c>
      <c r="J1253" s="5">
        <f t="shared" si="67"/>
        <v>1</v>
      </c>
      <c r="K1253" s="5">
        <f t="shared" si="68"/>
        <v>0</v>
      </c>
    </row>
    <row r="1254" spans="1:11" x14ac:dyDescent="0.25">
      <c r="A1254" s="4">
        <v>42027</v>
      </c>
      <c r="B1254" s="5" t="s">
        <v>631</v>
      </c>
      <c r="C1254" s="5" t="s">
        <v>632</v>
      </c>
      <c r="D1254" s="5">
        <v>3.79</v>
      </c>
      <c r="E1254" s="5">
        <v>100</v>
      </c>
      <c r="F1254" s="5">
        <v>380</v>
      </c>
      <c r="G1254" s="5">
        <v>3736000</v>
      </c>
      <c r="H1254" s="5">
        <f t="shared" si="66"/>
        <v>3.8</v>
      </c>
      <c r="I1254" s="5" cm="1">
        <f t="array" ref="I1254">ABS(D1254/MAX(_xlfn._xlws.FILTER($D$472:$D$941,$B$472:$B$941=B1254))-1)</f>
        <v>2.6315789473683182E-3</v>
      </c>
      <c r="J1254" s="5">
        <f t="shared" si="67"/>
        <v>1</v>
      </c>
      <c r="K1254" s="5">
        <f t="shared" si="68"/>
        <v>14159440</v>
      </c>
    </row>
    <row r="1255" spans="1:11" x14ac:dyDescent="0.25">
      <c r="A1255" s="4">
        <v>42027</v>
      </c>
      <c r="B1255" s="5" t="s">
        <v>633</v>
      </c>
      <c r="C1255" s="5" t="s">
        <v>634</v>
      </c>
      <c r="D1255" s="5">
        <v>3.31</v>
      </c>
      <c r="E1255" s="5">
        <v>0</v>
      </c>
      <c r="F1255" s="5">
        <v>0</v>
      </c>
      <c r="G1255" s="5">
        <v>0</v>
      </c>
      <c r="H1255" s="5">
        <f t="shared" si="66"/>
        <v>3.31</v>
      </c>
      <c r="I1255" s="5" cm="1">
        <f t="array" ref="I1255">ABS(D1255/MAX(_xlfn._xlws.FILTER($D$472:$D$941,$B$472:$B$941=B1255))-1)</f>
        <v>0</v>
      </c>
      <c r="J1255" s="5">
        <f t="shared" si="67"/>
        <v>1</v>
      </c>
      <c r="K1255" s="5">
        <f t="shared" si="68"/>
        <v>0</v>
      </c>
    </row>
    <row r="1256" spans="1:11" x14ac:dyDescent="0.25">
      <c r="A1256" s="4">
        <v>42027</v>
      </c>
      <c r="B1256" s="5" t="s">
        <v>635</v>
      </c>
      <c r="C1256" s="5" t="s">
        <v>636</v>
      </c>
      <c r="D1256" s="5">
        <v>1.62</v>
      </c>
      <c r="E1256" s="5">
        <v>29</v>
      </c>
      <c r="F1256" s="5">
        <v>50</v>
      </c>
      <c r="G1256" s="5">
        <v>18756000</v>
      </c>
      <c r="H1256" s="5">
        <f t="shared" si="66"/>
        <v>1.7241379310344827</v>
      </c>
      <c r="I1256" s="5" cm="1">
        <f t="array" ref="I1256">ABS(D1256/MAX(_xlfn._xlws.FILTER($D$472:$D$941,$B$472:$B$941=B1256))-1)</f>
        <v>0</v>
      </c>
      <c r="J1256" s="5">
        <f t="shared" si="67"/>
        <v>1</v>
      </c>
      <c r="K1256" s="5">
        <f t="shared" si="68"/>
        <v>30384720.000000004</v>
      </c>
    </row>
    <row r="1257" spans="1:11" x14ac:dyDescent="0.25">
      <c r="A1257" s="4">
        <v>42027</v>
      </c>
      <c r="B1257" s="5" t="s">
        <v>637</v>
      </c>
      <c r="C1257" s="5" t="s">
        <v>638</v>
      </c>
      <c r="D1257" s="5">
        <v>37.979999999999997</v>
      </c>
      <c r="E1257" s="5">
        <v>399</v>
      </c>
      <c r="F1257" s="5">
        <v>14980</v>
      </c>
      <c r="G1257" s="5">
        <v>3144000</v>
      </c>
      <c r="H1257" s="5">
        <f t="shared" si="66"/>
        <v>37.543859649122808</v>
      </c>
      <c r="I1257" s="5" cm="1">
        <f t="array" ref="I1257">ABS(D1257/MAX(_xlfn._xlws.FILTER($D$472:$D$941,$B$472:$B$941=B1257))-1)</f>
        <v>7.6943486335898648E-3</v>
      </c>
      <c r="J1257" s="5">
        <f t="shared" si="67"/>
        <v>1</v>
      </c>
      <c r="K1257" s="5">
        <f t="shared" si="68"/>
        <v>119409119.99999999</v>
      </c>
    </row>
    <row r="1258" spans="1:11" x14ac:dyDescent="0.25">
      <c r="A1258" s="4">
        <v>42027</v>
      </c>
      <c r="B1258" s="5" t="s">
        <v>639</v>
      </c>
      <c r="C1258" s="5" t="s">
        <v>640</v>
      </c>
      <c r="D1258" s="5">
        <v>0.23</v>
      </c>
      <c r="E1258" s="5">
        <v>16060</v>
      </c>
      <c r="F1258" s="5">
        <v>3690</v>
      </c>
      <c r="G1258" s="5">
        <v>0</v>
      </c>
      <c r="H1258" s="5">
        <f t="shared" si="66"/>
        <v>0.22976338729763388</v>
      </c>
      <c r="I1258" s="5" cm="1">
        <f t="array" ref="I1258">ABS(D1258/MAX(_xlfn._xlws.FILTER($D$472:$D$941,$B$472:$B$941=B1258))-1)</f>
        <v>0</v>
      </c>
      <c r="J1258" s="5">
        <f t="shared" si="67"/>
        <v>1</v>
      </c>
      <c r="K1258" s="5">
        <f t="shared" si="68"/>
        <v>0</v>
      </c>
    </row>
    <row r="1259" spans="1:11" x14ac:dyDescent="0.25">
      <c r="A1259" s="4">
        <v>42027</v>
      </c>
      <c r="B1259" s="5" t="s">
        <v>641</v>
      </c>
      <c r="C1259" s="5" t="s">
        <v>642</v>
      </c>
      <c r="D1259" s="5">
        <v>51.9</v>
      </c>
      <c r="E1259" s="5">
        <v>1439</v>
      </c>
      <c r="F1259" s="5">
        <v>74570</v>
      </c>
      <c r="G1259" s="5">
        <v>4763000</v>
      </c>
      <c r="H1259" s="5">
        <f t="shared" si="66"/>
        <v>51.820708825573313</v>
      </c>
      <c r="I1259" s="5" cm="1">
        <f t="array" ref="I1259">ABS(D1259/MAX(_xlfn._xlws.FILTER($D$472:$D$941,$B$472:$B$941=B1259))-1)</f>
        <v>1.7647058823529349E-2</v>
      </c>
      <c r="J1259" s="5">
        <f t="shared" si="67"/>
        <v>1</v>
      </c>
      <c r="K1259" s="5">
        <f t="shared" si="68"/>
        <v>247199700</v>
      </c>
    </row>
    <row r="1260" spans="1:11" x14ac:dyDescent="0.25">
      <c r="A1260" s="4">
        <v>42027</v>
      </c>
      <c r="B1260" s="5" t="s">
        <v>643</v>
      </c>
      <c r="C1260" s="5" t="s">
        <v>644</v>
      </c>
      <c r="D1260" s="5">
        <v>100</v>
      </c>
      <c r="E1260" s="5">
        <v>0</v>
      </c>
      <c r="F1260" s="5">
        <v>0</v>
      </c>
      <c r="G1260" s="5">
        <v>826000</v>
      </c>
      <c r="H1260" s="5">
        <f t="shared" si="66"/>
        <v>100</v>
      </c>
      <c r="I1260" s="5" cm="1">
        <f t="array" ref="I1260">ABS(D1260/MAX(_xlfn._xlws.FILTER($D$472:$D$941,$B$472:$B$941=B1260))-1)</f>
        <v>0</v>
      </c>
      <c r="J1260" s="5">
        <f t="shared" si="67"/>
        <v>0</v>
      </c>
      <c r="K1260" s="5">
        <f t="shared" si="68"/>
        <v>82600000</v>
      </c>
    </row>
    <row r="1261" spans="1:11" x14ac:dyDescent="0.25">
      <c r="A1261" s="4">
        <v>42027</v>
      </c>
      <c r="B1261" s="5" t="s">
        <v>645</v>
      </c>
      <c r="C1261" s="5" t="s">
        <v>646</v>
      </c>
      <c r="D1261" s="5">
        <v>7.9</v>
      </c>
      <c r="E1261" s="5">
        <v>5651</v>
      </c>
      <c r="F1261" s="5">
        <v>43310</v>
      </c>
      <c r="G1261" s="5">
        <v>2500000</v>
      </c>
      <c r="H1261" s="5">
        <f t="shared" si="66"/>
        <v>7.6641302424349673</v>
      </c>
      <c r="I1261" s="5" cm="1">
        <f t="array" ref="I1261">ABS(D1261/MAX(_xlfn._xlws.FILTER($D$472:$D$941,$B$472:$B$941=B1261))-1)</f>
        <v>4.2216358839050061E-2</v>
      </c>
      <c r="J1261" s="5">
        <f t="shared" si="67"/>
        <v>0</v>
      </c>
      <c r="K1261" s="5">
        <f t="shared" si="68"/>
        <v>19750000</v>
      </c>
    </row>
    <row r="1262" spans="1:11" x14ac:dyDescent="0.25">
      <c r="A1262" s="4">
        <v>42027</v>
      </c>
      <c r="B1262" s="5" t="s">
        <v>647</v>
      </c>
      <c r="C1262" s="5" t="s">
        <v>648</v>
      </c>
      <c r="D1262" s="5">
        <v>10.8</v>
      </c>
      <c r="E1262" s="5">
        <v>0</v>
      </c>
      <c r="F1262" s="5">
        <v>0</v>
      </c>
      <c r="G1262" s="5">
        <v>11288000</v>
      </c>
      <c r="H1262" s="5">
        <f t="shared" si="66"/>
        <v>10.8</v>
      </c>
      <c r="I1262" s="5" cm="1">
        <f t="array" ref="I1262">ABS(D1262/MAX(_xlfn._xlws.FILTER($D$472:$D$941,$B$472:$B$941=B1262))-1)</f>
        <v>0</v>
      </c>
      <c r="J1262" s="5">
        <f t="shared" si="67"/>
        <v>1</v>
      </c>
      <c r="K1262" s="5">
        <f t="shared" si="68"/>
        <v>121910400.00000001</v>
      </c>
    </row>
    <row r="1263" spans="1:11" x14ac:dyDescent="0.25">
      <c r="A1263" s="4">
        <v>42027</v>
      </c>
      <c r="B1263" s="5" t="s">
        <v>649</v>
      </c>
      <c r="C1263" s="5" t="s">
        <v>650</v>
      </c>
      <c r="D1263" s="5">
        <v>179</v>
      </c>
      <c r="E1263" s="5">
        <v>373180</v>
      </c>
      <c r="F1263" s="5">
        <v>67794460</v>
      </c>
      <c r="G1263" s="5">
        <v>122632000</v>
      </c>
      <c r="H1263" s="5">
        <f t="shared" si="66"/>
        <v>181.66691676938743</v>
      </c>
      <c r="I1263" s="5" cm="1">
        <f t="array" ref="I1263">ABS(D1263/MAX(_xlfn._xlws.FILTER($D$472:$D$941,$B$472:$B$941=B1263))-1)</f>
        <v>1.5401540154015514E-2</v>
      </c>
      <c r="J1263" s="5">
        <f t="shared" si="67"/>
        <v>1</v>
      </c>
      <c r="K1263" s="5">
        <f t="shared" si="68"/>
        <v>21951128000</v>
      </c>
    </row>
    <row r="1264" spans="1:11" x14ac:dyDescent="0.25">
      <c r="A1264" s="4">
        <v>42027</v>
      </c>
      <c r="B1264" s="5" t="s">
        <v>651</v>
      </c>
      <c r="C1264" s="5" t="s">
        <v>652</v>
      </c>
      <c r="D1264" s="5">
        <v>85.56</v>
      </c>
      <c r="E1264" s="5">
        <v>1043</v>
      </c>
      <c r="F1264" s="5">
        <v>89400</v>
      </c>
      <c r="G1264" s="5">
        <v>7304000</v>
      </c>
      <c r="H1264" s="5">
        <f t="shared" si="66"/>
        <v>85.714285714285708</v>
      </c>
      <c r="I1264" s="5" cm="1">
        <f t="array" ref="I1264">ABS(D1264/MAX(_xlfn._xlws.FILTER($D$472:$D$941,$B$472:$B$941=B1264))-1)</f>
        <v>2.812939521800395E-3</v>
      </c>
      <c r="J1264" s="5">
        <f t="shared" si="67"/>
        <v>1</v>
      </c>
      <c r="K1264" s="5">
        <f t="shared" si="68"/>
        <v>624930240</v>
      </c>
    </row>
    <row r="1265" spans="1:11" x14ac:dyDescent="0.25">
      <c r="A1265" s="4">
        <v>42027</v>
      </c>
      <c r="B1265" s="5" t="s">
        <v>653</v>
      </c>
      <c r="C1265" s="5" t="s">
        <v>654</v>
      </c>
      <c r="D1265" s="5">
        <v>0.49</v>
      </c>
      <c r="E1265" s="5">
        <v>0</v>
      </c>
      <c r="F1265" s="5">
        <v>0</v>
      </c>
      <c r="G1265" s="5">
        <v>0</v>
      </c>
      <c r="H1265" s="5">
        <f t="shared" si="66"/>
        <v>0.49</v>
      </c>
      <c r="I1265" s="5" cm="1">
        <f t="array" ref="I1265">ABS(D1265/MAX(_xlfn._xlws.FILTER($D$472:$D$941,$B$472:$B$941=B1265))-1)</f>
        <v>0</v>
      </c>
      <c r="J1265" s="5">
        <f t="shared" si="67"/>
        <v>1</v>
      </c>
      <c r="K1265" s="5">
        <f t="shared" si="68"/>
        <v>0</v>
      </c>
    </row>
    <row r="1266" spans="1:11" x14ac:dyDescent="0.25">
      <c r="A1266" s="4">
        <v>42027</v>
      </c>
      <c r="B1266" s="5" t="s">
        <v>655</v>
      </c>
      <c r="C1266" s="5" t="s">
        <v>656</v>
      </c>
      <c r="D1266" s="5">
        <v>29.99</v>
      </c>
      <c r="E1266" s="5">
        <v>1</v>
      </c>
      <c r="F1266" s="5">
        <v>30</v>
      </c>
      <c r="G1266" s="5">
        <v>8365000</v>
      </c>
      <c r="H1266" s="5">
        <f t="shared" si="66"/>
        <v>30</v>
      </c>
      <c r="I1266" s="5" cm="1">
        <f t="array" ref="I1266">ABS(D1266/MAX(_xlfn._xlws.FILTER($D$472:$D$941,$B$472:$B$941=B1266))-1)</f>
        <v>3.3456005352960894E-3</v>
      </c>
      <c r="J1266" s="5">
        <f t="shared" si="67"/>
        <v>1</v>
      </c>
      <c r="K1266" s="5">
        <f t="shared" si="68"/>
        <v>250866350</v>
      </c>
    </row>
    <row r="1267" spans="1:11" x14ac:dyDescent="0.25">
      <c r="A1267" s="4">
        <v>42027</v>
      </c>
      <c r="B1267" s="5" t="s">
        <v>657</v>
      </c>
      <c r="C1267" s="5" t="s">
        <v>658</v>
      </c>
      <c r="D1267" s="5">
        <v>0.49</v>
      </c>
      <c r="E1267" s="5">
        <v>19796</v>
      </c>
      <c r="F1267" s="5">
        <v>9580</v>
      </c>
      <c r="G1267" s="5">
        <v>49286000</v>
      </c>
      <c r="H1267" s="5">
        <f t="shared" si="66"/>
        <v>0.48393614871691248</v>
      </c>
      <c r="I1267" s="5" cm="1">
        <f t="array" ref="I1267">ABS(D1267/MAX(_xlfn._xlws.FILTER($D$472:$D$941,$B$472:$B$941=B1267))-1)</f>
        <v>0</v>
      </c>
      <c r="J1267" s="5">
        <f t="shared" si="67"/>
        <v>1</v>
      </c>
      <c r="K1267" s="5">
        <f t="shared" si="68"/>
        <v>24150140</v>
      </c>
    </row>
    <row r="1268" spans="1:11" x14ac:dyDescent="0.25">
      <c r="A1268" s="4">
        <v>42027</v>
      </c>
      <c r="B1268" s="5" t="s">
        <v>659</v>
      </c>
      <c r="C1268" s="5" t="s">
        <v>660</v>
      </c>
      <c r="D1268" s="5">
        <v>0.16</v>
      </c>
      <c r="E1268" s="5">
        <v>619645</v>
      </c>
      <c r="F1268" s="5">
        <v>99140</v>
      </c>
      <c r="G1268" s="5">
        <v>0</v>
      </c>
      <c r="H1268" s="5">
        <f t="shared" si="66"/>
        <v>0.15999483575272938</v>
      </c>
      <c r="I1268" s="5" cm="1">
        <f t="array" ref="I1268">ABS(D1268/MAX(_xlfn._xlws.FILTER($D$472:$D$941,$B$472:$B$941=B1268))-1)</f>
        <v>0</v>
      </c>
      <c r="J1268" s="5">
        <f t="shared" si="67"/>
        <v>1</v>
      </c>
      <c r="K1268" s="5">
        <f t="shared" si="68"/>
        <v>0</v>
      </c>
    </row>
    <row r="1269" spans="1:11" x14ac:dyDescent="0.25">
      <c r="A1269" s="4">
        <v>42027</v>
      </c>
      <c r="B1269" s="5" t="s">
        <v>661</v>
      </c>
      <c r="C1269" s="5" t="s">
        <v>662</v>
      </c>
      <c r="D1269" s="5">
        <v>19.07</v>
      </c>
      <c r="E1269" s="5">
        <v>1603463</v>
      </c>
      <c r="F1269" s="5">
        <v>30889170</v>
      </c>
      <c r="G1269" s="5">
        <v>778079000</v>
      </c>
      <c r="H1269" s="5">
        <f t="shared" si="66"/>
        <v>19.264036650674196</v>
      </c>
      <c r="I1269" s="5" cm="1">
        <f t="array" ref="I1269">ABS(D1269/MAX(_xlfn._xlws.FILTER($D$472:$D$941,$B$472:$B$941=B1269))-1)</f>
        <v>1.9537275064267279E-2</v>
      </c>
      <c r="J1269" s="5">
        <f t="shared" si="67"/>
        <v>1</v>
      </c>
      <c r="K1269" s="5">
        <f t="shared" si="68"/>
        <v>14837966530</v>
      </c>
    </row>
    <row r="1270" spans="1:11" x14ac:dyDescent="0.25">
      <c r="A1270" s="4">
        <v>42027</v>
      </c>
      <c r="B1270" s="5" t="s">
        <v>663</v>
      </c>
      <c r="C1270" s="5" t="s">
        <v>664</v>
      </c>
      <c r="D1270" s="5">
        <v>4.3600000000000003</v>
      </c>
      <c r="E1270" s="5">
        <v>4729266</v>
      </c>
      <c r="F1270" s="5">
        <v>21068110</v>
      </c>
      <c r="G1270" s="5">
        <v>1628262000</v>
      </c>
      <c r="H1270" s="5">
        <f t="shared" si="66"/>
        <v>4.454837177693113</v>
      </c>
      <c r="I1270" s="5" cm="1">
        <f t="array" ref="I1270">ABS(D1270/MAX(_xlfn._xlws.FILTER($D$472:$D$941,$B$472:$B$941=B1270))-1)</f>
        <v>2.2421524663677084E-2</v>
      </c>
      <c r="J1270" s="5">
        <f t="shared" si="67"/>
        <v>1</v>
      </c>
      <c r="K1270" s="5">
        <f t="shared" si="68"/>
        <v>7099222320.000001</v>
      </c>
    </row>
    <row r="1271" spans="1:11" x14ac:dyDescent="0.25">
      <c r="A1271" s="4">
        <v>42027</v>
      </c>
      <c r="B1271" s="5" t="s">
        <v>665</v>
      </c>
      <c r="C1271" s="5" t="s">
        <v>666</v>
      </c>
      <c r="D1271" s="5">
        <v>5.5</v>
      </c>
      <c r="E1271" s="5">
        <v>11949</v>
      </c>
      <c r="F1271" s="5">
        <v>66090</v>
      </c>
      <c r="G1271" s="5">
        <v>31779000</v>
      </c>
      <c r="H1271" s="5">
        <f t="shared" si="66"/>
        <v>5.5310067788099424</v>
      </c>
      <c r="I1271" s="5" cm="1">
        <f t="array" ref="I1271">ABS(D1271/MAX(_xlfn._xlws.FILTER($D$472:$D$941,$B$472:$B$941=B1271))-1)</f>
        <v>1.8518518518518379E-2</v>
      </c>
      <c r="J1271" s="5">
        <f t="shared" si="67"/>
        <v>1</v>
      </c>
      <c r="K1271" s="5">
        <f t="shared" si="68"/>
        <v>174784500</v>
      </c>
    </row>
    <row r="1272" spans="1:11" x14ac:dyDescent="0.25">
      <c r="A1272" s="4">
        <v>42027</v>
      </c>
      <c r="B1272" s="5" t="s">
        <v>667</v>
      </c>
      <c r="C1272" s="5" t="s">
        <v>668</v>
      </c>
      <c r="D1272" s="5">
        <v>25.2</v>
      </c>
      <c r="E1272" s="5">
        <v>264</v>
      </c>
      <c r="F1272" s="5">
        <v>6650</v>
      </c>
      <c r="G1272" s="5">
        <v>13699000</v>
      </c>
      <c r="H1272" s="5">
        <f t="shared" si="66"/>
        <v>25.189393939393938</v>
      </c>
      <c r="I1272" s="5" cm="1">
        <f t="array" ref="I1272">ABS(D1272/MAX(_xlfn._xlws.FILTER($D$472:$D$941,$B$472:$B$941=B1272))-1)</f>
        <v>0</v>
      </c>
      <c r="J1272" s="5">
        <f t="shared" si="67"/>
        <v>1</v>
      </c>
      <c r="K1272" s="5">
        <f t="shared" si="68"/>
        <v>345214800</v>
      </c>
    </row>
    <row r="1273" spans="1:11" x14ac:dyDescent="0.25">
      <c r="A1273" s="4">
        <v>42027</v>
      </c>
      <c r="B1273" s="5" t="s">
        <v>669</v>
      </c>
      <c r="C1273" s="5" t="s">
        <v>670</v>
      </c>
      <c r="D1273" s="5">
        <v>53.31</v>
      </c>
      <c r="E1273" s="5">
        <v>1164766</v>
      </c>
      <c r="F1273" s="5">
        <v>61137020</v>
      </c>
      <c r="G1273" s="5">
        <v>309998000</v>
      </c>
      <c r="H1273" s="5">
        <f t="shared" si="66"/>
        <v>52.48867154432736</v>
      </c>
      <c r="I1273" s="5" cm="1">
        <f t="array" ref="I1273">ABS(D1273/MAX(_xlfn._xlws.FILTER($D$472:$D$941,$B$472:$B$941=B1273))-1)</f>
        <v>1.138303927148554E-2</v>
      </c>
      <c r="J1273" s="5">
        <f t="shared" si="67"/>
        <v>1</v>
      </c>
      <c r="K1273" s="5">
        <f t="shared" si="68"/>
        <v>16525993380</v>
      </c>
    </row>
    <row r="1274" spans="1:11" x14ac:dyDescent="0.25">
      <c r="A1274" s="4">
        <v>42027</v>
      </c>
      <c r="B1274" s="5" t="s">
        <v>671</v>
      </c>
      <c r="C1274" s="5" t="s">
        <v>672</v>
      </c>
      <c r="D1274" s="5">
        <v>33</v>
      </c>
      <c r="E1274" s="5">
        <v>2362022</v>
      </c>
      <c r="F1274" s="5">
        <v>78610550</v>
      </c>
      <c r="G1274" s="5">
        <v>783205000</v>
      </c>
      <c r="H1274" s="5">
        <f t="shared" si="66"/>
        <v>33.281040566091256</v>
      </c>
      <c r="I1274" s="5" cm="1">
        <f t="array" ref="I1274">ABS(D1274/MAX(_xlfn._xlws.FILTER($D$472:$D$941,$B$472:$B$941=B1274))-1)</f>
        <v>1.0494752623688153E-2</v>
      </c>
      <c r="J1274" s="5">
        <f t="shared" si="67"/>
        <v>1</v>
      </c>
      <c r="K1274" s="5">
        <f t="shared" si="68"/>
        <v>25845765000</v>
      </c>
    </row>
    <row r="1275" spans="1:11" x14ac:dyDescent="0.25">
      <c r="A1275" s="4">
        <v>42027</v>
      </c>
      <c r="B1275" s="5" t="s">
        <v>673</v>
      </c>
      <c r="C1275" s="5" t="s">
        <v>674</v>
      </c>
      <c r="D1275" s="5">
        <v>88.2</v>
      </c>
      <c r="E1275" s="5">
        <v>111464</v>
      </c>
      <c r="F1275" s="5">
        <v>9849160</v>
      </c>
      <c r="G1275" s="5">
        <v>25336000</v>
      </c>
      <c r="H1275" s="5">
        <f t="shared" si="66"/>
        <v>88.361802913945311</v>
      </c>
      <c r="I1275" s="5" cm="1">
        <f t="array" ref="I1275">ABS(D1275/MAX(_xlfn._xlws.FILTER($D$472:$D$941,$B$472:$B$941=B1275))-1)</f>
        <v>2.2727272727272041E-3</v>
      </c>
      <c r="J1275" s="5">
        <f t="shared" si="67"/>
        <v>1</v>
      </c>
      <c r="K1275" s="5">
        <f t="shared" si="68"/>
        <v>2234635200</v>
      </c>
    </row>
    <row r="1276" spans="1:11" x14ac:dyDescent="0.25">
      <c r="A1276" s="4">
        <v>42027</v>
      </c>
      <c r="B1276" s="5" t="s">
        <v>675</v>
      </c>
      <c r="C1276" s="5" t="s">
        <v>676</v>
      </c>
      <c r="D1276" s="5">
        <v>2.59</v>
      </c>
      <c r="E1276" s="5">
        <v>7160</v>
      </c>
      <c r="F1276" s="5">
        <v>18450</v>
      </c>
      <c r="G1276" s="5">
        <v>17382000</v>
      </c>
      <c r="H1276" s="5">
        <f t="shared" si="66"/>
        <v>2.5768156424581004</v>
      </c>
      <c r="I1276" s="5" cm="1">
        <f t="array" ref="I1276">ABS(D1276/MAX(_xlfn._xlws.FILTER($D$472:$D$941,$B$472:$B$941=B1276))-1)</f>
        <v>3.8759689922480689E-3</v>
      </c>
      <c r="J1276" s="5">
        <f t="shared" si="67"/>
        <v>1</v>
      </c>
      <c r="K1276" s="5">
        <f t="shared" si="68"/>
        <v>45019380</v>
      </c>
    </row>
    <row r="1277" spans="1:11" x14ac:dyDescent="0.25">
      <c r="A1277" s="4">
        <v>42027</v>
      </c>
      <c r="B1277" s="5" t="s">
        <v>677</v>
      </c>
      <c r="C1277" s="5" t="s">
        <v>678</v>
      </c>
      <c r="D1277" s="5">
        <v>0.19</v>
      </c>
      <c r="E1277" s="5">
        <v>101576</v>
      </c>
      <c r="F1277" s="5">
        <v>19300</v>
      </c>
      <c r="G1277" s="5">
        <v>0</v>
      </c>
      <c r="H1277" s="5">
        <f t="shared" si="66"/>
        <v>0.19000551311333386</v>
      </c>
      <c r="I1277" s="5" cm="1">
        <f t="array" ref="I1277">ABS(D1277/MAX(_xlfn._xlws.FILTER($D$472:$D$941,$B$472:$B$941=B1277))-1)</f>
        <v>5.0000000000000044E-2</v>
      </c>
      <c r="J1277" s="5">
        <f t="shared" si="67"/>
        <v>0</v>
      </c>
      <c r="K1277" s="5">
        <f t="shared" si="68"/>
        <v>0</v>
      </c>
    </row>
    <row r="1278" spans="1:11" x14ac:dyDescent="0.25">
      <c r="A1278" s="4">
        <v>42027</v>
      </c>
      <c r="B1278" s="5" t="s">
        <v>679</v>
      </c>
      <c r="C1278" s="5" t="s">
        <v>680</v>
      </c>
      <c r="D1278" s="5">
        <v>2.15</v>
      </c>
      <c r="E1278" s="5">
        <v>0</v>
      </c>
      <c r="F1278" s="5">
        <v>0</v>
      </c>
      <c r="G1278" s="5">
        <v>0</v>
      </c>
      <c r="H1278" s="5">
        <f t="shared" si="66"/>
        <v>2.15</v>
      </c>
      <c r="I1278" s="5" cm="1">
        <f t="array" ref="I1278">ABS(D1278/MAX(_xlfn._xlws.FILTER($D$472:$D$941,$B$472:$B$941=B1278))-1)</f>
        <v>0</v>
      </c>
      <c r="J1278" s="5">
        <f t="shared" si="67"/>
        <v>1</v>
      </c>
      <c r="K1278" s="5">
        <f t="shared" si="68"/>
        <v>0</v>
      </c>
    </row>
    <row r="1279" spans="1:11" x14ac:dyDescent="0.25">
      <c r="A1279" s="4">
        <v>42027</v>
      </c>
      <c r="B1279" s="5" t="s">
        <v>681</v>
      </c>
      <c r="C1279" s="5" t="s">
        <v>682</v>
      </c>
      <c r="D1279" s="5">
        <v>0.7</v>
      </c>
      <c r="E1279" s="5">
        <v>0</v>
      </c>
      <c r="F1279" s="5">
        <v>0</v>
      </c>
      <c r="G1279" s="5">
        <v>0</v>
      </c>
      <c r="H1279" s="5">
        <f t="shared" si="66"/>
        <v>0.7</v>
      </c>
      <c r="I1279" s="5" cm="1">
        <f t="array" ref="I1279">ABS(D1279/MAX(_xlfn._xlws.FILTER($D$472:$D$941,$B$472:$B$941=B1279))-1)</f>
        <v>0</v>
      </c>
      <c r="J1279" s="5">
        <f t="shared" si="67"/>
        <v>1</v>
      </c>
      <c r="K1279" s="5">
        <f t="shared" si="68"/>
        <v>0</v>
      </c>
    </row>
    <row r="1280" spans="1:11" x14ac:dyDescent="0.25">
      <c r="A1280" s="4">
        <v>42027</v>
      </c>
      <c r="B1280" s="5" t="s">
        <v>683</v>
      </c>
      <c r="C1280" s="5" t="s">
        <v>684</v>
      </c>
      <c r="D1280" s="5">
        <v>18.5</v>
      </c>
      <c r="E1280" s="5">
        <v>18827</v>
      </c>
      <c r="F1280" s="5">
        <v>335140</v>
      </c>
      <c r="G1280" s="5">
        <v>15164000</v>
      </c>
      <c r="H1280" s="5">
        <f t="shared" si="66"/>
        <v>17.801030435013544</v>
      </c>
      <c r="I1280" s="5" cm="1">
        <f t="array" ref="I1280">ABS(D1280/MAX(_xlfn._xlws.FILTER($D$472:$D$941,$B$472:$B$941=B1280))-1)</f>
        <v>5.1136363636363535E-2</v>
      </c>
      <c r="J1280" s="5">
        <f t="shared" si="67"/>
        <v>1</v>
      </c>
      <c r="K1280" s="5">
        <f t="shared" si="68"/>
        <v>280534000</v>
      </c>
    </row>
    <row r="1281" spans="1:11" x14ac:dyDescent="0.25">
      <c r="A1281" s="4">
        <v>42027</v>
      </c>
      <c r="B1281" s="5" t="s">
        <v>685</v>
      </c>
      <c r="C1281" s="5" t="s">
        <v>686</v>
      </c>
      <c r="D1281" s="5">
        <v>0.09</v>
      </c>
      <c r="E1281" s="5">
        <v>571477</v>
      </c>
      <c r="F1281" s="5">
        <v>47050</v>
      </c>
      <c r="G1281" s="5">
        <v>0</v>
      </c>
      <c r="H1281" s="5">
        <f t="shared" si="66"/>
        <v>8.2330522488219121E-2</v>
      </c>
      <c r="I1281" s="5" cm="1">
        <f t="array" ref="I1281">ABS(D1281/MAX(_xlfn._xlws.FILTER($D$472:$D$941,$B$472:$B$941=B1281))-1)</f>
        <v>0</v>
      </c>
      <c r="J1281" s="5">
        <f t="shared" si="67"/>
        <v>1</v>
      </c>
      <c r="K1281" s="5">
        <f t="shared" si="68"/>
        <v>0</v>
      </c>
    </row>
    <row r="1282" spans="1:11" x14ac:dyDescent="0.25">
      <c r="A1282" s="4">
        <v>42027</v>
      </c>
      <c r="B1282" s="5" t="s">
        <v>687</v>
      </c>
      <c r="C1282" s="5" t="s">
        <v>688</v>
      </c>
      <c r="D1282" s="5">
        <v>2.19</v>
      </c>
      <c r="E1282" s="5">
        <v>202</v>
      </c>
      <c r="F1282" s="5">
        <v>420</v>
      </c>
      <c r="G1282" s="5">
        <v>0</v>
      </c>
      <c r="H1282" s="5">
        <f t="shared" si="66"/>
        <v>2.0792079207920793</v>
      </c>
      <c r="I1282" s="5" cm="1">
        <f t="array" ref="I1282">ABS(D1282/MAX(_xlfn._xlws.FILTER($D$472:$D$941,$B$472:$B$941=B1282))-1)</f>
        <v>9.0497737556560764E-3</v>
      </c>
      <c r="J1282" s="5">
        <f t="shared" si="67"/>
        <v>1</v>
      </c>
      <c r="K1282" s="5">
        <f t="shared" si="68"/>
        <v>0</v>
      </c>
    </row>
    <row r="1283" spans="1:11" x14ac:dyDescent="0.25">
      <c r="A1283" s="4">
        <v>42027</v>
      </c>
      <c r="B1283" s="5" t="s">
        <v>689</v>
      </c>
      <c r="C1283" s="5" t="s">
        <v>690</v>
      </c>
      <c r="D1283" s="5">
        <v>28.4</v>
      </c>
      <c r="E1283" s="5">
        <v>1773</v>
      </c>
      <c r="F1283" s="5">
        <v>49210</v>
      </c>
      <c r="G1283" s="5">
        <v>794000</v>
      </c>
      <c r="H1283" s="5">
        <f t="shared" ref="H1283:H1346" si="69">IF(E1283=0,D1283,F1283/E1283)</f>
        <v>27.755217146080088</v>
      </c>
      <c r="I1283" s="5" cm="1">
        <f t="array" ref="I1283">ABS(D1283/MAX(_xlfn._xlws.FILTER($D$472:$D$941,$B$472:$B$941=B1283))-1)</f>
        <v>4.4117647058823595E-2</v>
      </c>
      <c r="J1283" s="5">
        <f t="shared" ref="J1283:J1346" si="70">IF(LEFT(C1283,2)="PL",1,0)</f>
        <v>1</v>
      </c>
      <c r="K1283" s="5">
        <f t="shared" ref="K1283:K1346" si="71">G1283*D1283</f>
        <v>22549600</v>
      </c>
    </row>
    <row r="1284" spans="1:11" x14ac:dyDescent="0.25">
      <c r="A1284" s="4">
        <v>42027</v>
      </c>
      <c r="B1284" s="5" t="s">
        <v>691</v>
      </c>
      <c r="C1284" s="5" t="s">
        <v>692</v>
      </c>
      <c r="D1284" s="5">
        <v>6.42</v>
      </c>
      <c r="E1284" s="5">
        <v>24087</v>
      </c>
      <c r="F1284" s="5">
        <v>155170</v>
      </c>
      <c r="G1284" s="5">
        <v>25585000</v>
      </c>
      <c r="H1284" s="5">
        <f t="shared" si="69"/>
        <v>6.4420641839996682</v>
      </c>
      <c r="I1284" s="5" cm="1">
        <f t="array" ref="I1284">ABS(D1284/MAX(_xlfn._xlws.FILTER($D$472:$D$941,$B$472:$B$941=B1284))-1)</f>
        <v>2.7199999999999891E-2</v>
      </c>
      <c r="J1284" s="5">
        <f t="shared" si="70"/>
        <v>1</v>
      </c>
      <c r="K1284" s="5">
        <f t="shared" si="71"/>
        <v>164255700</v>
      </c>
    </row>
    <row r="1285" spans="1:11" x14ac:dyDescent="0.25">
      <c r="A1285" s="4">
        <v>42027</v>
      </c>
      <c r="B1285" s="5" t="s">
        <v>693</v>
      </c>
      <c r="C1285" s="5" t="s">
        <v>694</v>
      </c>
      <c r="D1285" s="5">
        <v>16.649999999999999</v>
      </c>
      <c r="E1285" s="5">
        <v>7185</v>
      </c>
      <c r="F1285" s="5">
        <v>118350</v>
      </c>
      <c r="G1285" s="5">
        <v>5930000</v>
      </c>
      <c r="H1285" s="5">
        <f t="shared" si="69"/>
        <v>16.471816283924845</v>
      </c>
      <c r="I1285" s="5" cm="1">
        <f t="array" ref="I1285">ABS(D1285/MAX(_xlfn._xlws.FILTER($D$472:$D$941,$B$472:$B$941=B1285))-1)</f>
        <v>1.8348623853210899E-2</v>
      </c>
      <c r="J1285" s="5">
        <f t="shared" si="70"/>
        <v>1</v>
      </c>
      <c r="K1285" s="5">
        <f t="shared" si="71"/>
        <v>98734499.999999985</v>
      </c>
    </row>
    <row r="1286" spans="1:11" x14ac:dyDescent="0.25">
      <c r="A1286" s="4">
        <v>42027</v>
      </c>
      <c r="B1286" s="5" t="s">
        <v>695</v>
      </c>
      <c r="C1286" s="5" t="s">
        <v>696</v>
      </c>
      <c r="D1286" s="5">
        <v>4.4000000000000004</v>
      </c>
      <c r="E1286" s="5">
        <v>2</v>
      </c>
      <c r="F1286" s="5">
        <v>10</v>
      </c>
      <c r="G1286" s="5">
        <v>21432000</v>
      </c>
      <c r="H1286" s="5">
        <f t="shared" si="69"/>
        <v>5</v>
      </c>
      <c r="I1286" s="5" cm="1">
        <f t="array" ref="I1286">ABS(D1286/MAX(_xlfn._xlws.FILTER($D$472:$D$941,$B$472:$B$941=B1286))-1)</f>
        <v>0</v>
      </c>
      <c r="J1286" s="5">
        <f t="shared" si="70"/>
        <v>1</v>
      </c>
      <c r="K1286" s="5">
        <f t="shared" si="71"/>
        <v>94300800.000000015</v>
      </c>
    </row>
    <row r="1287" spans="1:11" x14ac:dyDescent="0.25">
      <c r="A1287" s="4">
        <v>42027</v>
      </c>
      <c r="B1287" s="5" t="s">
        <v>697</v>
      </c>
      <c r="C1287" s="5" t="s">
        <v>698</v>
      </c>
      <c r="D1287" s="5">
        <v>1.25</v>
      </c>
      <c r="E1287" s="5">
        <v>200</v>
      </c>
      <c r="F1287" s="5">
        <v>250</v>
      </c>
      <c r="G1287" s="5">
        <v>0</v>
      </c>
      <c r="H1287" s="5">
        <f t="shared" si="69"/>
        <v>1.25</v>
      </c>
      <c r="I1287" s="5" cm="1">
        <f t="array" ref="I1287">ABS(D1287/MAX(_xlfn._xlws.FILTER($D$472:$D$941,$B$472:$B$941=B1287))-1)</f>
        <v>0.13793103448275856</v>
      </c>
      <c r="J1287" s="5">
        <f t="shared" si="70"/>
        <v>1</v>
      </c>
      <c r="K1287" s="5">
        <f t="shared" si="71"/>
        <v>0</v>
      </c>
    </row>
    <row r="1288" spans="1:11" x14ac:dyDescent="0.25">
      <c r="A1288" s="4">
        <v>42027</v>
      </c>
      <c r="B1288" s="5" t="s">
        <v>699</v>
      </c>
      <c r="C1288" s="5" t="s">
        <v>700</v>
      </c>
      <c r="D1288" s="5">
        <v>13</v>
      </c>
      <c r="E1288" s="5">
        <v>2</v>
      </c>
      <c r="F1288" s="5">
        <v>30</v>
      </c>
      <c r="G1288" s="5">
        <v>423000</v>
      </c>
      <c r="H1288" s="5">
        <f t="shared" si="69"/>
        <v>15</v>
      </c>
      <c r="I1288" s="5" cm="1">
        <f t="array" ref="I1288">ABS(D1288/MAX(_xlfn._xlws.FILTER($D$472:$D$941,$B$472:$B$941=B1288))-1)</f>
        <v>1.5151515151515138E-2</v>
      </c>
      <c r="J1288" s="5">
        <f t="shared" si="70"/>
        <v>1</v>
      </c>
      <c r="K1288" s="5">
        <f t="shared" si="71"/>
        <v>5499000</v>
      </c>
    </row>
    <row r="1289" spans="1:11" x14ac:dyDescent="0.25">
      <c r="A1289" s="4">
        <v>42027</v>
      </c>
      <c r="B1289" s="5" t="s">
        <v>701</v>
      </c>
      <c r="C1289" s="5" t="s">
        <v>702</v>
      </c>
      <c r="D1289" s="5">
        <v>15</v>
      </c>
      <c r="E1289" s="5">
        <v>386</v>
      </c>
      <c r="F1289" s="5">
        <v>5790</v>
      </c>
      <c r="G1289" s="5">
        <v>1032000</v>
      </c>
      <c r="H1289" s="5">
        <f t="shared" si="69"/>
        <v>15</v>
      </c>
      <c r="I1289" s="5" cm="1">
        <f t="array" ref="I1289">ABS(D1289/MAX(_xlfn._xlws.FILTER($D$472:$D$941,$B$472:$B$941=B1289))-1)</f>
        <v>0</v>
      </c>
      <c r="J1289" s="5">
        <f t="shared" si="70"/>
        <v>1</v>
      </c>
      <c r="K1289" s="5">
        <f t="shared" si="71"/>
        <v>15480000</v>
      </c>
    </row>
    <row r="1290" spans="1:11" x14ac:dyDescent="0.25">
      <c r="A1290" s="4">
        <v>42027</v>
      </c>
      <c r="B1290" s="5" t="s">
        <v>703</v>
      </c>
      <c r="C1290" s="5" t="s">
        <v>704</v>
      </c>
      <c r="D1290" s="5">
        <v>2.82</v>
      </c>
      <c r="E1290" s="5">
        <v>489</v>
      </c>
      <c r="F1290" s="5">
        <v>1380</v>
      </c>
      <c r="G1290" s="5">
        <v>2631000</v>
      </c>
      <c r="H1290" s="5">
        <f t="shared" si="69"/>
        <v>2.8220858895705523</v>
      </c>
      <c r="I1290" s="5" cm="1">
        <f t="array" ref="I1290">ABS(D1290/MAX(_xlfn._xlws.FILTER($D$472:$D$941,$B$472:$B$941=B1290))-1)</f>
        <v>3.5335689045937757E-3</v>
      </c>
      <c r="J1290" s="5">
        <f t="shared" si="70"/>
        <v>1</v>
      </c>
      <c r="K1290" s="5">
        <f t="shared" si="71"/>
        <v>7419420</v>
      </c>
    </row>
    <row r="1291" spans="1:11" x14ac:dyDescent="0.25">
      <c r="A1291" s="4">
        <v>42027</v>
      </c>
      <c r="B1291" s="5" t="s">
        <v>705</v>
      </c>
      <c r="C1291" s="5" t="s">
        <v>706</v>
      </c>
      <c r="D1291" s="5">
        <v>1.2</v>
      </c>
      <c r="E1291" s="5">
        <v>21143</v>
      </c>
      <c r="F1291" s="5">
        <v>25360</v>
      </c>
      <c r="G1291" s="5">
        <v>0</v>
      </c>
      <c r="H1291" s="5">
        <f t="shared" si="69"/>
        <v>1.1994513550584118</v>
      </c>
      <c r="I1291" s="5" cm="1">
        <f t="array" ref="I1291">ABS(D1291/MAX(_xlfn._xlws.FILTER($D$472:$D$941,$B$472:$B$941=B1291))-1)</f>
        <v>8.4033613445377853E-3</v>
      </c>
      <c r="J1291" s="5">
        <f t="shared" si="70"/>
        <v>1</v>
      </c>
      <c r="K1291" s="5">
        <f t="shared" si="71"/>
        <v>0</v>
      </c>
    </row>
    <row r="1292" spans="1:11" x14ac:dyDescent="0.25">
      <c r="A1292" s="4">
        <v>42027</v>
      </c>
      <c r="B1292" s="5" t="s">
        <v>707</v>
      </c>
      <c r="C1292" s="5" t="s">
        <v>708</v>
      </c>
      <c r="D1292" s="5">
        <v>1.04</v>
      </c>
      <c r="E1292" s="5">
        <v>3426</v>
      </c>
      <c r="F1292" s="5">
        <v>3500</v>
      </c>
      <c r="G1292" s="5">
        <v>0</v>
      </c>
      <c r="H1292" s="5">
        <f t="shared" si="69"/>
        <v>1.0215995329830707</v>
      </c>
      <c r="I1292" s="5" cm="1">
        <f t="array" ref="I1292">ABS(D1292/MAX(_xlfn._xlws.FILTER($D$472:$D$941,$B$472:$B$941=B1292))-1)</f>
        <v>0</v>
      </c>
      <c r="J1292" s="5">
        <f t="shared" si="70"/>
        <v>1</v>
      </c>
      <c r="K1292" s="5">
        <f t="shared" si="71"/>
        <v>0</v>
      </c>
    </row>
    <row r="1293" spans="1:11" x14ac:dyDescent="0.25">
      <c r="A1293" s="4">
        <v>42027</v>
      </c>
      <c r="B1293" s="5" t="s">
        <v>709</v>
      </c>
      <c r="C1293" s="5" t="s">
        <v>710</v>
      </c>
      <c r="D1293" s="5">
        <v>16.5</v>
      </c>
      <c r="E1293" s="5">
        <v>54033</v>
      </c>
      <c r="F1293" s="5">
        <v>864860</v>
      </c>
      <c r="G1293" s="5">
        <v>2716000</v>
      </c>
      <c r="H1293" s="5">
        <f t="shared" si="69"/>
        <v>16.006144393241168</v>
      </c>
      <c r="I1293" s="5" cm="1">
        <f t="array" ref="I1293">ABS(D1293/MAX(_xlfn._xlws.FILTER($D$472:$D$941,$B$472:$B$941=B1293))-1)</f>
        <v>1.8518518518518601E-2</v>
      </c>
      <c r="J1293" s="5">
        <f t="shared" si="70"/>
        <v>1</v>
      </c>
      <c r="K1293" s="5">
        <f t="shared" si="71"/>
        <v>44814000</v>
      </c>
    </row>
    <row r="1294" spans="1:11" x14ac:dyDescent="0.25">
      <c r="A1294" s="4">
        <v>42027</v>
      </c>
      <c r="B1294" s="5" t="s">
        <v>711</v>
      </c>
      <c r="C1294" s="5" t="s">
        <v>712</v>
      </c>
      <c r="D1294" s="5">
        <v>1.44</v>
      </c>
      <c r="E1294" s="5">
        <v>321456</v>
      </c>
      <c r="F1294" s="5">
        <v>483840</v>
      </c>
      <c r="G1294" s="5">
        <v>21115000</v>
      </c>
      <c r="H1294" s="5">
        <f t="shared" si="69"/>
        <v>1.5051515604001793</v>
      </c>
      <c r="I1294" s="5" cm="1">
        <f t="array" ref="I1294">ABS(D1294/MAX(_xlfn._xlws.FILTER($D$472:$D$941,$B$472:$B$941=B1294))-1)</f>
        <v>2.0408163265306145E-2</v>
      </c>
      <c r="J1294" s="5">
        <f t="shared" si="70"/>
        <v>1</v>
      </c>
      <c r="K1294" s="5">
        <f t="shared" si="71"/>
        <v>30405600</v>
      </c>
    </row>
    <row r="1295" spans="1:11" x14ac:dyDescent="0.25">
      <c r="A1295" s="4">
        <v>42027</v>
      </c>
      <c r="B1295" s="5" t="s">
        <v>713</v>
      </c>
      <c r="C1295" s="5" t="s">
        <v>714</v>
      </c>
      <c r="D1295" s="5">
        <v>6.15</v>
      </c>
      <c r="E1295" s="5">
        <v>12690</v>
      </c>
      <c r="F1295" s="5">
        <v>79070</v>
      </c>
      <c r="G1295" s="5">
        <v>5439000</v>
      </c>
      <c r="H1295" s="5">
        <f t="shared" si="69"/>
        <v>6.2308904649330179</v>
      </c>
      <c r="I1295" s="5" cm="1">
        <f t="array" ref="I1295">ABS(D1295/MAX(_xlfn._xlws.FILTER($D$472:$D$941,$B$472:$B$941=B1295))-1)</f>
        <v>3.7099494097807773E-2</v>
      </c>
      <c r="J1295" s="5">
        <f t="shared" si="70"/>
        <v>1</v>
      </c>
      <c r="K1295" s="5">
        <f t="shared" si="71"/>
        <v>33449850.000000004</v>
      </c>
    </row>
    <row r="1296" spans="1:11" x14ac:dyDescent="0.25">
      <c r="A1296" s="4">
        <v>42027</v>
      </c>
      <c r="B1296" s="5" t="s">
        <v>715</v>
      </c>
      <c r="C1296" s="5" t="s">
        <v>716</v>
      </c>
      <c r="D1296" s="5">
        <v>2.89</v>
      </c>
      <c r="E1296" s="5">
        <v>9040</v>
      </c>
      <c r="F1296" s="5">
        <v>26080</v>
      </c>
      <c r="G1296" s="5">
        <v>14959000</v>
      </c>
      <c r="H1296" s="5">
        <f t="shared" si="69"/>
        <v>2.8849557522123894</v>
      </c>
      <c r="I1296" s="5" cm="1">
        <f t="array" ref="I1296">ABS(D1296/MAX(_xlfn._xlws.FILTER($D$472:$D$941,$B$472:$B$941=B1296))-1)</f>
        <v>1.7006802721088343E-2</v>
      </c>
      <c r="J1296" s="5">
        <f t="shared" si="70"/>
        <v>1</v>
      </c>
      <c r="K1296" s="5">
        <f t="shared" si="71"/>
        <v>43231510</v>
      </c>
    </row>
    <row r="1297" spans="1:11" x14ac:dyDescent="0.25">
      <c r="A1297" s="4">
        <v>42027</v>
      </c>
      <c r="B1297" s="5" t="s">
        <v>717</v>
      </c>
      <c r="C1297" s="5" t="s">
        <v>718</v>
      </c>
      <c r="D1297" s="5">
        <v>24</v>
      </c>
      <c r="E1297" s="5">
        <v>80</v>
      </c>
      <c r="F1297" s="5">
        <v>1920</v>
      </c>
      <c r="G1297" s="5">
        <v>93000</v>
      </c>
      <c r="H1297" s="5">
        <f t="shared" si="69"/>
        <v>24</v>
      </c>
      <c r="I1297" s="5" cm="1">
        <f t="array" ref="I1297">ABS(D1297/MAX(_xlfn._xlws.FILTER($D$472:$D$941,$B$472:$B$941=B1297))-1)</f>
        <v>4.1684035014588616E-4</v>
      </c>
      <c r="J1297" s="5">
        <f t="shared" si="70"/>
        <v>0</v>
      </c>
      <c r="K1297" s="5">
        <f t="shared" si="71"/>
        <v>2232000</v>
      </c>
    </row>
    <row r="1298" spans="1:11" x14ac:dyDescent="0.25">
      <c r="A1298" s="4">
        <v>42027</v>
      </c>
      <c r="B1298" s="5" t="s">
        <v>719</v>
      </c>
      <c r="C1298" s="5" t="s">
        <v>720</v>
      </c>
      <c r="D1298" s="5">
        <v>14.48</v>
      </c>
      <c r="E1298" s="5">
        <v>2961</v>
      </c>
      <c r="F1298" s="5">
        <v>42770</v>
      </c>
      <c r="G1298" s="5">
        <v>8907000</v>
      </c>
      <c r="H1298" s="5">
        <f t="shared" si="69"/>
        <v>14.444444444444445</v>
      </c>
      <c r="I1298" s="5" cm="1">
        <f t="array" ref="I1298">ABS(D1298/MAX(_xlfn._xlws.FILTER($D$472:$D$941,$B$472:$B$941=B1298))-1)</f>
        <v>0</v>
      </c>
      <c r="J1298" s="5">
        <f t="shared" si="70"/>
        <v>1</v>
      </c>
      <c r="K1298" s="5">
        <f t="shared" si="71"/>
        <v>128973360</v>
      </c>
    </row>
    <row r="1299" spans="1:11" x14ac:dyDescent="0.25">
      <c r="A1299" s="4">
        <v>42027</v>
      </c>
      <c r="B1299" s="5" t="s">
        <v>721</v>
      </c>
      <c r="C1299" s="5" t="s">
        <v>722</v>
      </c>
      <c r="D1299" s="5">
        <v>140.85</v>
      </c>
      <c r="E1299" s="5">
        <v>124</v>
      </c>
      <c r="F1299" s="5">
        <v>17450</v>
      </c>
      <c r="G1299" s="5">
        <v>3122000</v>
      </c>
      <c r="H1299" s="5">
        <f t="shared" si="69"/>
        <v>140.7258064516129</v>
      </c>
      <c r="I1299" s="5" cm="1">
        <f t="array" ref="I1299">ABS(D1299/MAX(_xlfn._xlws.FILTER($D$472:$D$941,$B$472:$B$941=B1299))-1)</f>
        <v>0</v>
      </c>
      <c r="J1299" s="5">
        <f t="shared" si="70"/>
        <v>1</v>
      </c>
      <c r="K1299" s="5">
        <f t="shared" si="71"/>
        <v>439733700</v>
      </c>
    </row>
    <row r="1300" spans="1:11" x14ac:dyDescent="0.25">
      <c r="A1300" s="4">
        <v>42027</v>
      </c>
      <c r="B1300" s="5" t="s">
        <v>723</v>
      </c>
      <c r="C1300" s="5" t="s">
        <v>724</v>
      </c>
      <c r="D1300" s="5">
        <v>1.19</v>
      </c>
      <c r="E1300" s="5">
        <v>0</v>
      </c>
      <c r="F1300" s="5">
        <v>0</v>
      </c>
      <c r="G1300" s="5">
        <v>0</v>
      </c>
      <c r="H1300" s="5">
        <f t="shared" si="69"/>
        <v>1.19</v>
      </c>
      <c r="I1300" s="5" cm="1">
        <f t="array" ref="I1300">ABS(D1300/MAX(_xlfn._xlws.FILTER($D$472:$D$941,$B$472:$B$941=B1300))-1)</f>
        <v>0</v>
      </c>
      <c r="J1300" s="5">
        <f t="shared" si="70"/>
        <v>1</v>
      </c>
      <c r="K1300" s="5">
        <f t="shared" si="71"/>
        <v>0</v>
      </c>
    </row>
    <row r="1301" spans="1:11" x14ac:dyDescent="0.25">
      <c r="A1301" s="4">
        <v>42027</v>
      </c>
      <c r="B1301" s="5" t="s">
        <v>725</v>
      </c>
      <c r="C1301" s="5" t="s">
        <v>726</v>
      </c>
      <c r="D1301" s="5">
        <v>508.65</v>
      </c>
      <c r="E1301" s="5">
        <v>145512</v>
      </c>
      <c r="F1301" s="5">
        <v>73380130</v>
      </c>
      <c r="G1301" s="5">
        <v>55967000</v>
      </c>
      <c r="H1301" s="5">
        <f t="shared" si="69"/>
        <v>504.2891995161911</v>
      </c>
      <c r="I1301" s="5" cm="1">
        <f t="array" ref="I1301">ABS(D1301/MAX(_xlfn._xlws.FILTER($D$472:$D$941,$B$472:$B$941=B1301))-1)</f>
        <v>1.7299999999999871E-2</v>
      </c>
      <c r="J1301" s="5">
        <f t="shared" si="70"/>
        <v>1</v>
      </c>
      <c r="K1301" s="5">
        <f t="shared" si="71"/>
        <v>28467614550</v>
      </c>
    </row>
    <row r="1302" spans="1:11" x14ac:dyDescent="0.25">
      <c r="A1302" s="4">
        <v>42027</v>
      </c>
      <c r="B1302" s="5" t="s">
        <v>727</v>
      </c>
      <c r="C1302" s="5" t="s">
        <v>728</v>
      </c>
      <c r="D1302" s="5">
        <v>4.1500000000000004</v>
      </c>
      <c r="E1302" s="5">
        <v>0</v>
      </c>
      <c r="F1302" s="5">
        <v>0</v>
      </c>
      <c r="G1302" s="5">
        <v>0</v>
      </c>
      <c r="H1302" s="5">
        <f t="shared" si="69"/>
        <v>4.1500000000000004</v>
      </c>
      <c r="I1302" s="5" cm="1">
        <f t="array" ref="I1302">ABS(D1302/MAX(_xlfn._xlws.FILTER($D$472:$D$941,$B$472:$B$941=B1302))-1)</f>
        <v>0</v>
      </c>
      <c r="J1302" s="5">
        <f t="shared" si="70"/>
        <v>1</v>
      </c>
      <c r="K1302" s="5">
        <f t="shared" si="71"/>
        <v>0</v>
      </c>
    </row>
    <row r="1303" spans="1:11" x14ac:dyDescent="0.25">
      <c r="A1303" s="4">
        <v>42027</v>
      </c>
      <c r="B1303" s="5" t="s">
        <v>729</v>
      </c>
      <c r="C1303" s="5" t="s">
        <v>730</v>
      </c>
      <c r="D1303" s="5">
        <v>6.4</v>
      </c>
      <c r="E1303" s="5">
        <v>13434</v>
      </c>
      <c r="F1303" s="5">
        <v>84890</v>
      </c>
      <c r="G1303" s="5">
        <v>35376000</v>
      </c>
      <c r="H1303" s="5">
        <f t="shared" si="69"/>
        <v>6.3190412386482064</v>
      </c>
      <c r="I1303" s="5" cm="1">
        <f t="array" ref="I1303">ABS(D1303/MAX(_xlfn._xlws.FILTER($D$472:$D$941,$B$472:$B$941=B1303))-1)</f>
        <v>6.2111801242236142E-3</v>
      </c>
      <c r="J1303" s="5">
        <f t="shared" si="70"/>
        <v>1</v>
      </c>
      <c r="K1303" s="5">
        <f t="shared" si="71"/>
        <v>226406400</v>
      </c>
    </row>
    <row r="1304" spans="1:11" x14ac:dyDescent="0.25">
      <c r="A1304" s="4">
        <v>42027</v>
      </c>
      <c r="B1304" s="5" t="s">
        <v>731</v>
      </c>
      <c r="C1304" s="5" t="s">
        <v>732</v>
      </c>
      <c r="D1304" s="5">
        <v>12.56</v>
      </c>
      <c r="E1304" s="5">
        <v>11818</v>
      </c>
      <c r="F1304" s="5">
        <v>149000</v>
      </c>
      <c r="G1304" s="5">
        <v>10375000</v>
      </c>
      <c r="H1304" s="5">
        <f t="shared" si="69"/>
        <v>12.607886275173465</v>
      </c>
      <c r="I1304" s="5" cm="1">
        <f t="array" ref="I1304">ABS(D1304/MAX(_xlfn._xlws.FILTER($D$472:$D$941,$B$472:$B$941=B1304))-1)</f>
        <v>1.7982799061766919E-2</v>
      </c>
      <c r="J1304" s="5">
        <f t="shared" si="70"/>
        <v>1</v>
      </c>
      <c r="K1304" s="5">
        <f t="shared" si="71"/>
        <v>130310000</v>
      </c>
    </row>
    <row r="1305" spans="1:11" x14ac:dyDescent="0.25">
      <c r="A1305" s="4">
        <v>42027</v>
      </c>
      <c r="B1305" s="5" t="s">
        <v>733</v>
      </c>
      <c r="C1305" s="5" t="s">
        <v>734</v>
      </c>
      <c r="D1305" s="5">
        <v>8.24</v>
      </c>
      <c r="E1305" s="5">
        <v>17230</v>
      </c>
      <c r="F1305" s="5">
        <v>140510</v>
      </c>
      <c r="G1305" s="5">
        <v>19626000</v>
      </c>
      <c r="H1305" s="5">
        <f t="shared" si="69"/>
        <v>8.1549622751015676</v>
      </c>
      <c r="I1305" s="5" cm="1">
        <f t="array" ref="I1305">ABS(D1305/MAX(_xlfn._xlws.FILTER($D$472:$D$941,$B$472:$B$941=B1305))-1)</f>
        <v>1.2121212121212199E-3</v>
      </c>
      <c r="J1305" s="5">
        <f t="shared" si="70"/>
        <v>1</v>
      </c>
      <c r="K1305" s="5">
        <f t="shared" si="71"/>
        <v>161718240</v>
      </c>
    </row>
    <row r="1306" spans="1:11" x14ac:dyDescent="0.25">
      <c r="A1306" s="4">
        <v>42027</v>
      </c>
      <c r="B1306" s="5" t="s">
        <v>735</v>
      </c>
      <c r="C1306" s="5" t="s">
        <v>736</v>
      </c>
      <c r="D1306" s="5">
        <v>5.95</v>
      </c>
      <c r="E1306" s="5">
        <v>30228</v>
      </c>
      <c r="F1306" s="5">
        <v>180360</v>
      </c>
      <c r="G1306" s="5">
        <v>27134000</v>
      </c>
      <c r="H1306" s="5">
        <f t="shared" si="69"/>
        <v>5.9666534339023425</v>
      </c>
      <c r="I1306" s="5" cm="1">
        <f t="array" ref="I1306">ABS(D1306/MAX(_xlfn._xlws.FILTER($D$472:$D$941,$B$472:$B$941=B1306))-1)</f>
        <v>1.3266998341625258E-2</v>
      </c>
      <c r="J1306" s="5">
        <f t="shared" si="70"/>
        <v>1</v>
      </c>
      <c r="K1306" s="5">
        <f t="shared" si="71"/>
        <v>161447300</v>
      </c>
    </row>
    <row r="1307" spans="1:11" x14ac:dyDescent="0.25">
      <c r="A1307" s="4">
        <v>42027</v>
      </c>
      <c r="B1307" s="5" t="s">
        <v>737</v>
      </c>
      <c r="C1307" s="5" t="s">
        <v>738</v>
      </c>
      <c r="D1307" s="5">
        <v>15.82</v>
      </c>
      <c r="E1307" s="5">
        <v>138</v>
      </c>
      <c r="F1307" s="5">
        <v>2190</v>
      </c>
      <c r="G1307" s="5">
        <v>1469000</v>
      </c>
      <c r="H1307" s="5">
        <f t="shared" si="69"/>
        <v>15.869565217391305</v>
      </c>
      <c r="I1307" s="5" cm="1">
        <f t="array" ref="I1307">ABS(D1307/MAX(_xlfn._xlws.FILTER($D$472:$D$941,$B$472:$B$941=B1307))-1)</f>
        <v>3.0042918454935563E-2</v>
      </c>
      <c r="J1307" s="5">
        <f t="shared" si="70"/>
        <v>1</v>
      </c>
      <c r="K1307" s="5">
        <f t="shared" si="71"/>
        <v>23239580</v>
      </c>
    </row>
    <row r="1308" spans="1:11" x14ac:dyDescent="0.25">
      <c r="A1308" s="4">
        <v>42027</v>
      </c>
      <c r="B1308" s="5" t="s">
        <v>739</v>
      </c>
      <c r="C1308" s="5" t="s">
        <v>740</v>
      </c>
      <c r="D1308" s="5">
        <v>17.8</v>
      </c>
      <c r="E1308" s="5">
        <v>148652</v>
      </c>
      <c r="F1308" s="5">
        <v>2651110</v>
      </c>
      <c r="G1308" s="5">
        <v>6355000</v>
      </c>
      <c r="H1308" s="5">
        <f t="shared" si="69"/>
        <v>17.834337916745149</v>
      </c>
      <c r="I1308" s="5" cm="1">
        <f t="array" ref="I1308">ABS(D1308/MAX(_xlfn._xlws.FILTER($D$472:$D$941,$B$472:$B$941=B1308))-1)</f>
        <v>1.7142857142857126E-2</v>
      </c>
      <c r="J1308" s="5">
        <f t="shared" si="70"/>
        <v>1</v>
      </c>
      <c r="K1308" s="5">
        <f t="shared" si="71"/>
        <v>113119000</v>
      </c>
    </row>
    <row r="1309" spans="1:11" x14ac:dyDescent="0.25">
      <c r="A1309" s="4">
        <v>42027</v>
      </c>
      <c r="B1309" s="5" t="s">
        <v>741</v>
      </c>
      <c r="C1309" s="5" t="s">
        <v>742</v>
      </c>
      <c r="D1309" s="5">
        <v>2.35</v>
      </c>
      <c r="E1309" s="5">
        <v>1256206</v>
      </c>
      <c r="F1309" s="5">
        <v>2640660</v>
      </c>
      <c r="G1309" s="5">
        <v>19987000</v>
      </c>
      <c r="H1309" s="5">
        <f t="shared" si="69"/>
        <v>2.1020915359423533</v>
      </c>
      <c r="I1309" s="5" cm="1">
        <f t="array" ref="I1309">ABS(D1309/MAX(_xlfn._xlws.FILTER($D$472:$D$941,$B$472:$B$941=B1309))-1)</f>
        <v>8.2949308755760454E-2</v>
      </c>
      <c r="J1309" s="5">
        <f t="shared" si="70"/>
        <v>1</v>
      </c>
      <c r="K1309" s="5">
        <f t="shared" si="71"/>
        <v>46969450</v>
      </c>
    </row>
    <row r="1310" spans="1:11" x14ac:dyDescent="0.25">
      <c r="A1310" s="4">
        <v>42027</v>
      </c>
      <c r="B1310" s="5" t="s">
        <v>743</v>
      </c>
      <c r="C1310" s="5" t="s">
        <v>744</v>
      </c>
      <c r="D1310" s="5">
        <v>6.49</v>
      </c>
      <c r="E1310" s="5">
        <v>108226</v>
      </c>
      <c r="F1310" s="5">
        <v>684060</v>
      </c>
      <c r="G1310" s="5">
        <v>12912000</v>
      </c>
      <c r="H1310" s="5">
        <f t="shared" si="69"/>
        <v>6.3206623177425021</v>
      </c>
      <c r="I1310" s="5" cm="1">
        <f t="array" ref="I1310">ABS(D1310/MAX(_xlfn._xlws.FILTER($D$472:$D$941,$B$472:$B$941=B1310))-1)</f>
        <v>6.2015503875969546E-3</v>
      </c>
      <c r="J1310" s="5">
        <f t="shared" si="70"/>
        <v>1</v>
      </c>
      <c r="K1310" s="5">
        <f t="shared" si="71"/>
        <v>83798880</v>
      </c>
    </row>
    <row r="1311" spans="1:11" x14ac:dyDescent="0.25">
      <c r="A1311" s="4">
        <v>42027</v>
      </c>
      <c r="B1311" s="5" t="s">
        <v>745</v>
      </c>
      <c r="C1311" s="5" t="s">
        <v>746</v>
      </c>
      <c r="D1311" s="5">
        <v>1.96</v>
      </c>
      <c r="E1311" s="5">
        <v>30575</v>
      </c>
      <c r="F1311" s="5">
        <v>61550</v>
      </c>
      <c r="G1311" s="5">
        <v>13353000</v>
      </c>
      <c r="H1311" s="5">
        <f t="shared" si="69"/>
        <v>2.0130825838103026</v>
      </c>
      <c r="I1311" s="5" cm="1">
        <f t="array" ref="I1311">ABS(D1311/MAX(_xlfn._xlws.FILTER($D$472:$D$941,$B$472:$B$941=B1311))-1)</f>
        <v>1.0101010101010055E-2</v>
      </c>
      <c r="J1311" s="5">
        <f t="shared" si="70"/>
        <v>1</v>
      </c>
      <c r="K1311" s="5">
        <f t="shared" si="71"/>
        <v>26171880</v>
      </c>
    </row>
    <row r="1312" spans="1:11" x14ac:dyDescent="0.25">
      <c r="A1312" s="4">
        <v>42027</v>
      </c>
      <c r="B1312" s="5" t="s">
        <v>747</v>
      </c>
      <c r="C1312" s="5" t="s">
        <v>748</v>
      </c>
      <c r="D1312" s="5">
        <v>5.0999999999999996</v>
      </c>
      <c r="E1312" s="5">
        <v>2595</v>
      </c>
      <c r="F1312" s="5">
        <v>13330</v>
      </c>
      <c r="G1312" s="5">
        <v>0</v>
      </c>
      <c r="H1312" s="5">
        <f t="shared" si="69"/>
        <v>5.136801541425819</v>
      </c>
      <c r="I1312" s="5" cm="1">
        <f t="array" ref="I1312">ABS(D1312/MAX(_xlfn._xlws.FILTER($D$472:$D$941,$B$472:$B$941=B1312))-1)</f>
        <v>0.12820512820512819</v>
      </c>
      <c r="J1312" s="5">
        <f t="shared" si="70"/>
        <v>1</v>
      </c>
      <c r="K1312" s="5">
        <f t="shared" si="71"/>
        <v>0</v>
      </c>
    </row>
    <row r="1313" spans="1:11" x14ac:dyDescent="0.25">
      <c r="A1313" s="4">
        <v>42027</v>
      </c>
      <c r="B1313" s="5" t="s">
        <v>749</v>
      </c>
      <c r="C1313" s="5" t="s">
        <v>750</v>
      </c>
      <c r="D1313" s="5">
        <v>0.04</v>
      </c>
      <c r="E1313" s="5">
        <v>100</v>
      </c>
      <c r="F1313" s="5">
        <v>8</v>
      </c>
      <c r="G1313" s="5">
        <v>6100000</v>
      </c>
      <c r="H1313" s="5">
        <f t="shared" si="69"/>
        <v>0.08</v>
      </c>
      <c r="I1313" s="5" cm="1">
        <f t="array" ref="I1313">ABS(D1313/MAX(_xlfn._xlws.FILTER($D$472:$D$941,$B$472:$B$941=B1313))-1)</f>
        <v>0</v>
      </c>
      <c r="J1313" s="5">
        <f t="shared" si="70"/>
        <v>1</v>
      </c>
      <c r="K1313" s="5">
        <f t="shared" si="71"/>
        <v>244000</v>
      </c>
    </row>
    <row r="1314" spans="1:11" x14ac:dyDescent="0.25">
      <c r="A1314" s="4">
        <v>42027</v>
      </c>
      <c r="B1314" s="5" t="s">
        <v>751</v>
      </c>
      <c r="C1314" s="5" t="s">
        <v>752</v>
      </c>
      <c r="D1314" s="5">
        <v>0.7</v>
      </c>
      <c r="E1314" s="5">
        <v>4528</v>
      </c>
      <c r="F1314" s="5">
        <v>3110</v>
      </c>
      <c r="G1314" s="5">
        <v>0</v>
      </c>
      <c r="H1314" s="5">
        <f t="shared" si="69"/>
        <v>0.68683745583038869</v>
      </c>
      <c r="I1314" s="5" cm="1">
        <f t="array" ref="I1314">ABS(D1314/MAX(_xlfn._xlws.FILTER($D$472:$D$941,$B$472:$B$941=B1314))-1)</f>
        <v>4.4776119402984982E-2</v>
      </c>
      <c r="J1314" s="5">
        <f t="shared" si="70"/>
        <v>0</v>
      </c>
      <c r="K1314" s="5">
        <f t="shared" si="71"/>
        <v>0</v>
      </c>
    </row>
    <row r="1315" spans="1:11" x14ac:dyDescent="0.25">
      <c r="A1315" s="4">
        <v>42027</v>
      </c>
      <c r="B1315" s="5" t="s">
        <v>753</v>
      </c>
      <c r="C1315" s="5" t="s">
        <v>754</v>
      </c>
      <c r="D1315" s="5">
        <v>5.7</v>
      </c>
      <c r="E1315" s="5">
        <v>2614</v>
      </c>
      <c r="F1315" s="5">
        <v>15040</v>
      </c>
      <c r="G1315" s="5">
        <v>5343000</v>
      </c>
      <c r="H1315" s="5">
        <f t="shared" si="69"/>
        <v>5.7536342769701605</v>
      </c>
      <c r="I1315" s="5" cm="1">
        <f t="array" ref="I1315">ABS(D1315/MAX(_xlfn._xlws.FILTER($D$472:$D$941,$B$472:$B$941=B1315))-1)</f>
        <v>1.7241379310344751E-2</v>
      </c>
      <c r="J1315" s="5">
        <f t="shared" si="70"/>
        <v>1</v>
      </c>
      <c r="K1315" s="5">
        <f t="shared" si="71"/>
        <v>30455100</v>
      </c>
    </row>
    <row r="1316" spans="1:11" x14ac:dyDescent="0.25">
      <c r="A1316" s="4">
        <v>42027</v>
      </c>
      <c r="B1316" s="5" t="s">
        <v>755</v>
      </c>
      <c r="C1316" s="5" t="s">
        <v>756</v>
      </c>
      <c r="D1316" s="5">
        <v>11.6</v>
      </c>
      <c r="E1316" s="5">
        <v>312</v>
      </c>
      <c r="F1316" s="5">
        <v>3620</v>
      </c>
      <c r="G1316" s="5">
        <v>1451000</v>
      </c>
      <c r="H1316" s="5">
        <f t="shared" si="69"/>
        <v>11.602564102564102</v>
      </c>
      <c r="I1316" s="5" cm="1">
        <f t="array" ref="I1316">ABS(D1316/MAX(_xlfn._xlws.FILTER($D$472:$D$941,$B$472:$B$941=B1316))-1)</f>
        <v>4.132231404958675E-2</v>
      </c>
      <c r="J1316" s="5">
        <f t="shared" si="70"/>
        <v>1</v>
      </c>
      <c r="K1316" s="5">
        <f t="shared" si="71"/>
        <v>16831600</v>
      </c>
    </row>
    <row r="1317" spans="1:11" x14ac:dyDescent="0.25">
      <c r="A1317" s="4">
        <v>42027</v>
      </c>
      <c r="B1317" s="5" t="s">
        <v>757</v>
      </c>
      <c r="C1317" s="5" t="s">
        <v>758</v>
      </c>
      <c r="D1317" s="5">
        <v>2.41</v>
      </c>
      <c r="E1317" s="5">
        <v>2249</v>
      </c>
      <c r="F1317" s="5">
        <v>5350</v>
      </c>
      <c r="G1317" s="5">
        <v>3055000</v>
      </c>
      <c r="H1317" s="5">
        <f t="shared" si="69"/>
        <v>2.3788350377945755</v>
      </c>
      <c r="I1317" s="5" cm="1">
        <f t="array" ref="I1317">ABS(D1317/MAX(_xlfn._xlws.FILTER($D$472:$D$941,$B$472:$B$941=B1317))-1)</f>
        <v>1.26050420168069E-2</v>
      </c>
      <c r="J1317" s="5">
        <f t="shared" si="70"/>
        <v>1</v>
      </c>
      <c r="K1317" s="5">
        <f t="shared" si="71"/>
        <v>7362550</v>
      </c>
    </row>
    <row r="1318" spans="1:11" x14ac:dyDescent="0.25">
      <c r="A1318" s="4">
        <v>42027</v>
      </c>
      <c r="B1318" s="5" t="s">
        <v>759</v>
      </c>
      <c r="C1318" s="5" t="s">
        <v>760</v>
      </c>
      <c r="D1318" s="5">
        <v>2.16</v>
      </c>
      <c r="E1318" s="5">
        <v>307173</v>
      </c>
      <c r="F1318" s="5">
        <v>666030</v>
      </c>
      <c r="G1318" s="5">
        <v>121599000</v>
      </c>
      <c r="H1318" s="5">
        <f t="shared" si="69"/>
        <v>2.1682569757107557</v>
      </c>
      <c r="I1318" s="5" cm="1">
        <f t="array" ref="I1318">ABS(D1318/MAX(_xlfn._xlws.FILTER($D$472:$D$941,$B$472:$B$941=B1318))-1)</f>
        <v>4.6082949308754451E-3</v>
      </c>
      <c r="J1318" s="5">
        <f t="shared" si="70"/>
        <v>1</v>
      </c>
      <c r="K1318" s="5">
        <f t="shared" si="71"/>
        <v>262653840.00000003</v>
      </c>
    </row>
    <row r="1319" spans="1:11" x14ac:dyDescent="0.25">
      <c r="A1319" s="4">
        <v>42027</v>
      </c>
      <c r="B1319" s="5" t="s">
        <v>761</v>
      </c>
      <c r="C1319" s="5" t="s">
        <v>762</v>
      </c>
      <c r="D1319" s="5">
        <v>1.44</v>
      </c>
      <c r="E1319" s="5">
        <v>15446</v>
      </c>
      <c r="F1319" s="5">
        <v>22290</v>
      </c>
      <c r="G1319" s="5">
        <v>55661000</v>
      </c>
      <c r="H1319" s="5">
        <f t="shared" si="69"/>
        <v>1.4430920626699468</v>
      </c>
      <c r="I1319" s="5" cm="1">
        <f t="array" ref="I1319">ABS(D1319/MAX(_xlfn._xlws.FILTER($D$472:$D$941,$B$472:$B$941=B1319))-1)</f>
        <v>4.0000000000000036E-2</v>
      </c>
      <c r="J1319" s="5">
        <f t="shared" si="70"/>
        <v>0</v>
      </c>
      <c r="K1319" s="5">
        <f t="shared" si="71"/>
        <v>80151840</v>
      </c>
    </row>
    <row r="1320" spans="1:11" x14ac:dyDescent="0.25">
      <c r="A1320" s="4">
        <v>42027</v>
      </c>
      <c r="B1320" s="5" t="s">
        <v>763</v>
      </c>
      <c r="C1320" s="5" t="s">
        <v>764</v>
      </c>
      <c r="D1320" s="5">
        <v>16.600000000000001</v>
      </c>
      <c r="E1320" s="5">
        <v>6</v>
      </c>
      <c r="F1320" s="5">
        <v>100</v>
      </c>
      <c r="G1320" s="5">
        <v>2220000</v>
      </c>
      <c r="H1320" s="5">
        <f t="shared" si="69"/>
        <v>16.666666666666668</v>
      </c>
      <c r="I1320" s="5" cm="1">
        <f t="array" ref="I1320">ABS(D1320/MAX(_xlfn._xlws.FILTER($D$472:$D$941,$B$472:$B$941=B1320))-1)</f>
        <v>9.1185410334346795E-3</v>
      </c>
      <c r="J1320" s="5">
        <f t="shared" si="70"/>
        <v>1</v>
      </c>
      <c r="K1320" s="5">
        <f t="shared" si="71"/>
        <v>36852000</v>
      </c>
    </row>
    <row r="1321" spans="1:11" x14ac:dyDescent="0.25">
      <c r="A1321" s="4">
        <v>42027</v>
      </c>
      <c r="B1321" s="5" t="s">
        <v>765</v>
      </c>
      <c r="C1321" s="5" t="s">
        <v>766</v>
      </c>
      <c r="D1321" s="5">
        <v>1.4</v>
      </c>
      <c r="E1321" s="5">
        <v>67366</v>
      </c>
      <c r="F1321" s="5">
        <v>94940</v>
      </c>
      <c r="G1321" s="5">
        <v>0</v>
      </c>
      <c r="H1321" s="5">
        <f t="shared" si="69"/>
        <v>1.409316272303536</v>
      </c>
      <c r="I1321" s="5" cm="1">
        <f t="array" ref="I1321">ABS(D1321/MAX(_xlfn._xlws.FILTER($D$472:$D$941,$B$472:$B$941=B1321))-1)</f>
        <v>7.0921985815602939E-3</v>
      </c>
      <c r="J1321" s="5">
        <f t="shared" si="70"/>
        <v>1</v>
      </c>
      <c r="K1321" s="5">
        <f t="shared" si="71"/>
        <v>0</v>
      </c>
    </row>
    <row r="1322" spans="1:11" x14ac:dyDescent="0.25">
      <c r="A1322" s="4">
        <v>42027</v>
      </c>
      <c r="B1322" s="5" t="s">
        <v>767</v>
      </c>
      <c r="C1322" s="5" t="s">
        <v>768</v>
      </c>
      <c r="D1322" s="5">
        <v>1.71</v>
      </c>
      <c r="E1322" s="5">
        <v>3776</v>
      </c>
      <c r="F1322" s="5">
        <v>6460</v>
      </c>
      <c r="G1322" s="5">
        <v>2747000</v>
      </c>
      <c r="H1322" s="5">
        <f t="shared" si="69"/>
        <v>1.7108050847457628</v>
      </c>
      <c r="I1322" s="5" cm="1">
        <f t="array" ref="I1322">ABS(D1322/MAX(_xlfn._xlws.FILTER($D$472:$D$941,$B$472:$B$941=B1322))-1)</f>
        <v>5.8139534883721034E-3</v>
      </c>
      <c r="J1322" s="5">
        <f t="shared" si="70"/>
        <v>1</v>
      </c>
      <c r="K1322" s="5">
        <f t="shared" si="71"/>
        <v>4697370</v>
      </c>
    </row>
    <row r="1323" spans="1:11" x14ac:dyDescent="0.25">
      <c r="A1323" s="4">
        <v>42027</v>
      </c>
      <c r="B1323" s="5" t="s">
        <v>769</v>
      </c>
      <c r="C1323" s="5" t="s">
        <v>770</v>
      </c>
      <c r="D1323" s="5">
        <v>0.79</v>
      </c>
      <c r="E1323" s="5">
        <v>0</v>
      </c>
      <c r="F1323" s="5">
        <v>0</v>
      </c>
      <c r="G1323" s="5">
        <v>0</v>
      </c>
      <c r="H1323" s="5">
        <f t="shared" si="69"/>
        <v>0.79</v>
      </c>
      <c r="I1323" s="5" cm="1">
        <f t="array" ref="I1323">ABS(D1323/MAX(_xlfn._xlws.FILTER($D$472:$D$941,$B$472:$B$941=B1323))-1)</f>
        <v>0</v>
      </c>
      <c r="J1323" s="5">
        <f t="shared" si="70"/>
        <v>0</v>
      </c>
      <c r="K1323" s="5">
        <f t="shared" si="71"/>
        <v>0</v>
      </c>
    </row>
    <row r="1324" spans="1:11" x14ac:dyDescent="0.25">
      <c r="A1324" s="4">
        <v>42027</v>
      </c>
      <c r="B1324" s="5" t="s">
        <v>771</v>
      </c>
      <c r="C1324" s="5" t="s">
        <v>772</v>
      </c>
      <c r="D1324" s="5">
        <v>53.5</v>
      </c>
      <c r="E1324" s="5">
        <v>29982</v>
      </c>
      <c r="F1324" s="5">
        <v>1608950</v>
      </c>
      <c r="G1324" s="5">
        <v>23914000</v>
      </c>
      <c r="H1324" s="5">
        <f t="shared" si="69"/>
        <v>53.663864985658059</v>
      </c>
      <c r="I1324" s="5" cm="1">
        <f t="array" ref="I1324">ABS(D1324/MAX(_xlfn._xlws.FILTER($D$472:$D$941,$B$472:$B$941=B1324))-1)</f>
        <v>1.2732976563941678E-2</v>
      </c>
      <c r="J1324" s="5">
        <f t="shared" si="70"/>
        <v>1</v>
      </c>
      <c r="K1324" s="5">
        <f t="shared" si="71"/>
        <v>1279399000</v>
      </c>
    </row>
    <row r="1325" spans="1:11" x14ac:dyDescent="0.25">
      <c r="A1325" s="4">
        <v>42027</v>
      </c>
      <c r="B1325" s="5" t="s">
        <v>773</v>
      </c>
      <c r="C1325" s="5" t="s">
        <v>774</v>
      </c>
      <c r="D1325" s="5">
        <v>26.95</v>
      </c>
      <c r="E1325" s="5">
        <v>25</v>
      </c>
      <c r="F1325" s="5">
        <v>670</v>
      </c>
      <c r="G1325" s="5">
        <v>0</v>
      </c>
      <c r="H1325" s="5">
        <f t="shared" si="69"/>
        <v>26.8</v>
      </c>
      <c r="I1325" s="5" cm="1">
        <f t="array" ref="I1325">ABS(D1325/MAX(_xlfn._xlws.FILTER($D$472:$D$941,$B$472:$B$941=B1325))-1)</f>
        <v>0</v>
      </c>
      <c r="J1325" s="5">
        <f t="shared" si="70"/>
        <v>0</v>
      </c>
      <c r="K1325" s="5">
        <f t="shared" si="71"/>
        <v>0</v>
      </c>
    </row>
    <row r="1326" spans="1:11" x14ac:dyDescent="0.25">
      <c r="A1326" s="4">
        <v>42027</v>
      </c>
      <c r="B1326" s="5" t="s">
        <v>775</v>
      </c>
      <c r="C1326" s="5" t="s">
        <v>776</v>
      </c>
      <c r="D1326" s="5">
        <v>0.21</v>
      </c>
      <c r="E1326" s="5">
        <v>14891</v>
      </c>
      <c r="F1326" s="5">
        <v>3060</v>
      </c>
      <c r="G1326" s="5">
        <v>0</v>
      </c>
      <c r="H1326" s="5">
        <f t="shared" si="69"/>
        <v>0.20549325095695387</v>
      </c>
      <c r="I1326" s="5" cm="1">
        <f t="array" ref="I1326">ABS(D1326/MAX(_xlfn._xlws.FILTER($D$472:$D$941,$B$472:$B$941=B1326))-1)</f>
        <v>0</v>
      </c>
      <c r="J1326" s="5">
        <f t="shared" si="70"/>
        <v>1</v>
      </c>
      <c r="K1326" s="5">
        <f t="shared" si="71"/>
        <v>0</v>
      </c>
    </row>
    <row r="1327" spans="1:11" x14ac:dyDescent="0.25">
      <c r="A1327" s="4">
        <v>42027</v>
      </c>
      <c r="B1327" s="5" t="s">
        <v>777</v>
      </c>
      <c r="C1327" s="5" t="s">
        <v>778</v>
      </c>
      <c r="D1327" s="5">
        <v>1.74</v>
      </c>
      <c r="E1327" s="5">
        <v>100</v>
      </c>
      <c r="F1327" s="5">
        <v>170</v>
      </c>
      <c r="G1327" s="5">
        <v>3496000</v>
      </c>
      <c r="H1327" s="5">
        <f t="shared" si="69"/>
        <v>1.7</v>
      </c>
      <c r="I1327" s="5" cm="1">
        <f t="array" ref="I1327">ABS(D1327/MAX(_xlfn._xlws.FILTER($D$472:$D$941,$B$472:$B$941=B1327))-1)</f>
        <v>0</v>
      </c>
      <c r="J1327" s="5">
        <f t="shared" si="70"/>
        <v>1</v>
      </c>
      <c r="K1327" s="5">
        <f t="shared" si="71"/>
        <v>6083040</v>
      </c>
    </row>
    <row r="1328" spans="1:11" x14ac:dyDescent="0.25">
      <c r="A1328" s="4">
        <v>42027</v>
      </c>
      <c r="B1328" s="5" t="s">
        <v>779</v>
      </c>
      <c r="C1328" s="5" t="s">
        <v>780</v>
      </c>
      <c r="D1328" s="5">
        <v>23.73</v>
      </c>
      <c r="E1328" s="5">
        <v>720</v>
      </c>
      <c r="F1328" s="5">
        <v>17090</v>
      </c>
      <c r="G1328" s="5">
        <v>5187000</v>
      </c>
      <c r="H1328" s="5">
        <f t="shared" si="69"/>
        <v>23.736111111111111</v>
      </c>
      <c r="I1328" s="5" cm="1">
        <f t="array" ref="I1328">ABS(D1328/MAX(_xlfn._xlws.FILTER($D$472:$D$941,$B$472:$B$941=B1328))-1)</f>
        <v>9.7872340425531057E-3</v>
      </c>
      <c r="J1328" s="5">
        <f t="shared" si="70"/>
        <v>1</v>
      </c>
      <c r="K1328" s="5">
        <f t="shared" si="71"/>
        <v>123087510</v>
      </c>
    </row>
    <row r="1329" spans="1:11" x14ac:dyDescent="0.25">
      <c r="A1329" s="4">
        <v>42027</v>
      </c>
      <c r="B1329" s="5" t="s">
        <v>781</v>
      </c>
      <c r="C1329" s="5" t="s">
        <v>782</v>
      </c>
      <c r="D1329" s="5">
        <v>6</v>
      </c>
      <c r="E1329" s="5">
        <v>2699</v>
      </c>
      <c r="F1329" s="5">
        <v>16250</v>
      </c>
      <c r="G1329" s="5">
        <v>2500000</v>
      </c>
      <c r="H1329" s="5">
        <f t="shared" si="69"/>
        <v>6.0207484253427195</v>
      </c>
      <c r="I1329" s="5" cm="1">
        <f t="array" ref="I1329">ABS(D1329/MAX(_xlfn._xlws.FILTER($D$472:$D$941,$B$472:$B$941=B1329))-1)</f>
        <v>2.4390243902439046E-2</v>
      </c>
      <c r="J1329" s="5">
        <f t="shared" si="70"/>
        <v>1</v>
      </c>
      <c r="K1329" s="5">
        <f t="shared" si="71"/>
        <v>15000000</v>
      </c>
    </row>
    <row r="1330" spans="1:11" x14ac:dyDescent="0.25">
      <c r="A1330" s="4">
        <v>42027</v>
      </c>
      <c r="B1330" s="5" t="s">
        <v>783</v>
      </c>
      <c r="C1330" s="5" t="s">
        <v>784</v>
      </c>
      <c r="D1330" s="5">
        <v>16.55</v>
      </c>
      <c r="E1330" s="5">
        <v>1670</v>
      </c>
      <c r="F1330" s="5">
        <v>27510</v>
      </c>
      <c r="G1330" s="5">
        <v>5246000</v>
      </c>
      <c r="H1330" s="5">
        <f t="shared" si="69"/>
        <v>16.473053892215567</v>
      </c>
      <c r="I1330" s="5" cm="1">
        <f t="array" ref="I1330">ABS(D1330/MAX(_xlfn._xlws.FILTER($D$472:$D$941,$B$472:$B$941=B1330))-1)</f>
        <v>1.6584766584766486E-2</v>
      </c>
      <c r="J1330" s="5">
        <f t="shared" si="70"/>
        <v>1</v>
      </c>
      <c r="K1330" s="5">
        <f t="shared" si="71"/>
        <v>86821300</v>
      </c>
    </row>
    <row r="1331" spans="1:11" x14ac:dyDescent="0.25">
      <c r="A1331" s="4">
        <v>42027</v>
      </c>
      <c r="B1331" s="5" t="s">
        <v>785</v>
      </c>
      <c r="C1331" s="5" t="s">
        <v>786</v>
      </c>
      <c r="D1331" s="5">
        <v>15.7</v>
      </c>
      <c r="E1331" s="5">
        <v>250</v>
      </c>
      <c r="F1331" s="5">
        <v>3930</v>
      </c>
      <c r="G1331" s="5">
        <v>3182000</v>
      </c>
      <c r="H1331" s="5">
        <f t="shared" si="69"/>
        <v>15.72</v>
      </c>
      <c r="I1331" s="5" cm="1">
        <f t="array" ref="I1331">ABS(D1331/MAX(_xlfn._xlws.FILTER($D$472:$D$941,$B$472:$B$941=B1331))-1)</f>
        <v>6.4102564102563875E-3</v>
      </c>
      <c r="J1331" s="5">
        <f t="shared" si="70"/>
        <v>1</v>
      </c>
      <c r="K1331" s="5">
        <f t="shared" si="71"/>
        <v>49957400</v>
      </c>
    </row>
    <row r="1332" spans="1:11" x14ac:dyDescent="0.25">
      <c r="A1332" s="4">
        <v>42027</v>
      </c>
      <c r="B1332" s="5" t="s">
        <v>787</v>
      </c>
      <c r="C1332" s="5" t="s">
        <v>788</v>
      </c>
      <c r="D1332" s="5">
        <v>3.1</v>
      </c>
      <c r="E1332" s="5">
        <v>165158</v>
      </c>
      <c r="F1332" s="5">
        <v>531090</v>
      </c>
      <c r="G1332" s="5">
        <v>32839000</v>
      </c>
      <c r="H1332" s="5">
        <f t="shared" si="69"/>
        <v>3.2156480461134187</v>
      </c>
      <c r="I1332" s="5" cm="1">
        <f t="array" ref="I1332">ABS(D1332/MAX(_xlfn._xlws.FILTER($D$472:$D$941,$B$472:$B$941=B1332))-1)</f>
        <v>6.0606060606060552E-2</v>
      </c>
      <c r="J1332" s="5">
        <f t="shared" si="70"/>
        <v>0</v>
      </c>
      <c r="K1332" s="5">
        <f t="shared" si="71"/>
        <v>101800900</v>
      </c>
    </row>
    <row r="1333" spans="1:11" x14ac:dyDescent="0.25">
      <c r="A1333" s="4">
        <v>42027</v>
      </c>
      <c r="B1333" s="5" t="s">
        <v>789</v>
      </c>
      <c r="C1333" s="5" t="s">
        <v>790</v>
      </c>
      <c r="D1333" s="5">
        <v>1.9</v>
      </c>
      <c r="E1333" s="5">
        <v>30788</v>
      </c>
      <c r="F1333" s="5">
        <v>57160</v>
      </c>
      <c r="G1333" s="5">
        <v>18377000</v>
      </c>
      <c r="H1333" s="5">
        <f t="shared" si="69"/>
        <v>1.8565674938287644</v>
      </c>
      <c r="I1333" s="5" cm="1">
        <f t="array" ref="I1333">ABS(D1333/MAX(_xlfn._xlws.FILTER($D$472:$D$941,$B$472:$B$941=B1333))-1)</f>
        <v>4.9723756906077332E-2</v>
      </c>
      <c r="J1333" s="5">
        <f t="shared" si="70"/>
        <v>1</v>
      </c>
      <c r="K1333" s="5">
        <f t="shared" si="71"/>
        <v>34916300</v>
      </c>
    </row>
    <row r="1334" spans="1:11" x14ac:dyDescent="0.25">
      <c r="A1334" s="4">
        <v>42027</v>
      </c>
      <c r="B1334" s="5" t="s">
        <v>791</v>
      </c>
      <c r="C1334" s="5" t="s">
        <v>792</v>
      </c>
      <c r="D1334" s="5">
        <v>5.38</v>
      </c>
      <c r="E1334" s="5">
        <v>11641</v>
      </c>
      <c r="F1334" s="5">
        <v>62630</v>
      </c>
      <c r="G1334" s="5">
        <v>5448000</v>
      </c>
      <c r="H1334" s="5">
        <f t="shared" si="69"/>
        <v>5.3801219826475393</v>
      </c>
      <c r="I1334" s="5" cm="1">
        <f t="array" ref="I1334">ABS(D1334/MAX(_xlfn._xlws.FILTER($D$472:$D$941,$B$472:$B$941=B1334))-1)</f>
        <v>2.281368821292773E-2</v>
      </c>
      <c r="J1334" s="5">
        <f t="shared" si="70"/>
        <v>0</v>
      </c>
      <c r="K1334" s="5">
        <f t="shared" si="71"/>
        <v>29310240</v>
      </c>
    </row>
    <row r="1335" spans="1:11" x14ac:dyDescent="0.25">
      <c r="A1335" s="4">
        <v>42027</v>
      </c>
      <c r="B1335" s="5" t="s">
        <v>793</v>
      </c>
      <c r="C1335" s="5" t="s">
        <v>794</v>
      </c>
      <c r="D1335" s="5">
        <v>9.4499999999999993</v>
      </c>
      <c r="E1335" s="5">
        <v>3</v>
      </c>
      <c r="F1335" s="5">
        <v>30</v>
      </c>
      <c r="G1335" s="5">
        <v>1962000</v>
      </c>
      <c r="H1335" s="5">
        <f t="shared" si="69"/>
        <v>10</v>
      </c>
      <c r="I1335" s="5" cm="1">
        <f t="array" ref="I1335">ABS(D1335/MAX(_xlfn._xlws.FILTER($D$472:$D$941,$B$472:$B$941=B1335))-1)</f>
        <v>1.0471204188481797E-2</v>
      </c>
      <c r="J1335" s="5">
        <f t="shared" si="70"/>
        <v>1</v>
      </c>
      <c r="K1335" s="5">
        <f t="shared" si="71"/>
        <v>18540900</v>
      </c>
    </row>
    <row r="1336" spans="1:11" x14ac:dyDescent="0.25">
      <c r="A1336" s="4">
        <v>42027</v>
      </c>
      <c r="B1336" s="5" t="s">
        <v>795</v>
      </c>
      <c r="C1336" s="5" t="s">
        <v>796</v>
      </c>
      <c r="D1336" s="5">
        <v>35.65</v>
      </c>
      <c r="E1336" s="5">
        <v>35984</v>
      </c>
      <c r="F1336" s="5">
        <v>1260360</v>
      </c>
      <c r="G1336" s="5">
        <v>1729000</v>
      </c>
      <c r="H1336" s="5">
        <f t="shared" si="69"/>
        <v>35.025566918630503</v>
      </c>
      <c r="I1336" s="5" cm="1">
        <f t="array" ref="I1336">ABS(D1336/MAX(_xlfn._xlws.FILTER($D$472:$D$941,$B$472:$B$941=B1336))-1)</f>
        <v>8.0303030303030321E-2</v>
      </c>
      <c r="J1336" s="5">
        <f t="shared" si="70"/>
        <v>1</v>
      </c>
      <c r="K1336" s="5">
        <f t="shared" si="71"/>
        <v>61638850</v>
      </c>
    </row>
    <row r="1337" spans="1:11" x14ac:dyDescent="0.25">
      <c r="A1337" s="4">
        <v>42027</v>
      </c>
      <c r="B1337" s="5" t="s">
        <v>797</v>
      </c>
      <c r="C1337" s="5" t="s">
        <v>798</v>
      </c>
      <c r="D1337" s="5">
        <v>1.81</v>
      </c>
      <c r="E1337" s="5">
        <v>0</v>
      </c>
      <c r="F1337" s="5">
        <v>0</v>
      </c>
      <c r="G1337" s="5">
        <v>0</v>
      </c>
      <c r="H1337" s="5">
        <f t="shared" si="69"/>
        <v>1.81</v>
      </c>
      <c r="I1337" s="5" cm="1">
        <f t="array" ref="I1337">ABS(D1337/MAX(_xlfn._xlws.FILTER($D$472:$D$941,$B$472:$B$941=B1337))-1)</f>
        <v>0</v>
      </c>
      <c r="J1337" s="5">
        <f t="shared" si="70"/>
        <v>1</v>
      </c>
      <c r="K1337" s="5">
        <f t="shared" si="71"/>
        <v>0</v>
      </c>
    </row>
    <row r="1338" spans="1:11" x14ac:dyDescent="0.25">
      <c r="A1338" s="4">
        <v>42027</v>
      </c>
      <c r="B1338" s="5" t="s">
        <v>799</v>
      </c>
      <c r="C1338" s="5" t="s">
        <v>800</v>
      </c>
      <c r="D1338" s="5">
        <v>1.05</v>
      </c>
      <c r="E1338" s="5">
        <v>318070</v>
      </c>
      <c r="F1338" s="5">
        <v>332020</v>
      </c>
      <c r="G1338" s="5">
        <v>31508000</v>
      </c>
      <c r="H1338" s="5">
        <f t="shared" si="69"/>
        <v>1.043858270192096</v>
      </c>
      <c r="I1338" s="5" cm="1">
        <f t="array" ref="I1338">ABS(D1338/MAX(_xlfn._xlws.FILTER($D$472:$D$941,$B$472:$B$941=B1338))-1)</f>
        <v>2.941176470588247E-2</v>
      </c>
      <c r="J1338" s="5">
        <f t="shared" si="70"/>
        <v>1</v>
      </c>
      <c r="K1338" s="5">
        <f t="shared" si="71"/>
        <v>33083400</v>
      </c>
    </row>
    <row r="1339" spans="1:11" x14ac:dyDescent="0.25">
      <c r="A1339" s="4">
        <v>42027</v>
      </c>
      <c r="B1339" s="5" t="s">
        <v>801</v>
      </c>
      <c r="C1339" s="5" t="s">
        <v>802</v>
      </c>
      <c r="D1339" s="5">
        <v>0.54</v>
      </c>
      <c r="E1339" s="5">
        <v>25961</v>
      </c>
      <c r="F1339" s="5">
        <v>13550</v>
      </c>
      <c r="G1339" s="5">
        <v>0</v>
      </c>
      <c r="H1339" s="5">
        <f t="shared" si="69"/>
        <v>0.52193675128076733</v>
      </c>
      <c r="I1339" s="5" cm="1">
        <f t="array" ref="I1339">ABS(D1339/MAX(_xlfn._xlws.FILTER($D$472:$D$941,$B$472:$B$941=B1339))-1)</f>
        <v>3.5714285714285698E-2</v>
      </c>
      <c r="J1339" s="5">
        <f t="shared" si="70"/>
        <v>1</v>
      </c>
      <c r="K1339" s="5">
        <f t="shared" si="71"/>
        <v>0</v>
      </c>
    </row>
    <row r="1340" spans="1:11" x14ac:dyDescent="0.25">
      <c r="A1340" s="4">
        <v>42027</v>
      </c>
      <c r="B1340" s="5" t="s">
        <v>803</v>
      </c>
      <c r="C1340" s="5" t="s">
        <v>804</v>
      </c>
      <c r="D1340" s="5">
        <v>3.6</v>
      </c>
      <c r="E1340" s="5">
        <v>12896</v>
      </c>
      <c r="F1340" s="5">
        <v>45470</v>
      </c>
      <c r="G1340" s="5">
        <v>0</v>
      </c>
      <c r="H1340" s="5">
        <f t="shared" si="69"/>
        <v>3.5258995037220844</v>
      </c>
      <c r="I1340" s="5" cm="1">
        <f t="array" ref="I1340">ABS(D1340/MAX(_xlfn._xlws.FILTER($D$472:$D$941,$B$472:$B$941=B1340))-1)</f>
        <v>4.6511627906976827E-2</v>
      </c>
      <c r="J1340" s="5">
        <f t="shared" si="70"/>
        <v>1</v>
      </c>
      <c r="K1340" s="5">
        <f t="shared" si="71"/>
        <v>0</v>
      </c>
    </row>
    <row r="1341" spans="1:11" x14ac:dyDescent="0.25">
      <c r="A1341" s="4">
        <v>42027</v>
      </c>
      <c r="B1341" s="5" t="s">
        <v>805</v>
      </c>
      <c r="C1341" s="5" t="s">
        <v>806</v>
      </c>
      <c r="D1341" s="5">
        <v>12.06</v>
      </c>
      <c r="E1341" s="5">
        <v>2350</v>
      </c>
      <c r="F1341" s="5">
        <v>28540</v>
      </c>
      <c r="G1341" s="5">
        <v>9601000</v>
      </c>
      <c r="H1341" s="5">
        <f t="shared" si="69"/>
        <v>12.14468085106383</v>
      </c>
      <c r="I1341" s="5" cm="1">
        <f t="array" ref="I1341">ABS(D1341/MAX(_xlfn._xlws.FILTER($D$472:$D$941,$B$472:$B$941=B1341))-1)</f>
        <v>2.741935483870972E-2</v>
      </c>
      <c r="J1341" s="5">
        <f t="shared" si="70"/>
        <v>1</v>
      </c>
      <c r="K1341" s="5">
        <f t="shared" si="71"/>
        <v>115788060</v>
      </c>
    </row>
    <row r="1342" spans="1:11" x14ac:dyDescent="0.25">
      <c r="A1342" s="4">
        <v>42027</v>
      </c>
      <c r="B1342" s="5" t="s">
        <v>807</v>
      </c>
      <c r="C1342" s="5" t="s">
        <v>808</v>
      </c>
      <c r="D1342" s="5">
        <v>41.98</v>
      </c>
      <c r="E1342" s="5">
        <v>4383</v>
      </c>
      <c r="F1342" s="5">
        <v>180590</v>
      </c>
      <c r="G1342" s="5">
        <v>5026000</v>
      </c>
      <c r="H1342" s="5">
        <f t="shared" si="69"/>
        <v>41.202372804015518</v>
      </c>
      <c r="I1342" s="5" cm="1">
        <f t="array" ref="I1342">ABS(D1342/MAX(_xlfn._xlws.FILTER($D$472:$D$941,$B$472:$B$941=B1342))-1)</f>
        <v>1.6218833212297223E-2</v>
      </c>
      <c r="J1342" s="5">
        <f t="shared" si="70"/>
        <v>1</v>
      </c>
      <c r="K1342" s="5">
        <f t="shared" si="71"/>
        <v>210991479.99999997</v>
      </c>
    </row>
    <row r="1343" spans="1:11" x14ac:dyDescent="0.25">
      <c r="A1343" s="4">
        <v>42027</v>
      </c>
      <c r="B1343" s="5" t="s">
        <v>809</v>
      </c>
      <c r="C1343" s="5" t="s">
        <v>810</v>
      </c>
      <c r="D1343" s="5">
        <v>43.58</v>
      </c>
      <c r="E1343" s="5">
        <v>120</v>
      </c>
      <c r="F1343" s="5">
        <v>5230</v>
      </c>
      <c r="G1343" s="5">
        <v>176000</v>
      </c>
      <c r="H1343" s="5">
        <f t="shared" si="69"/>
        <v>43.583333333333336</v>
      </c>
      <c r="I1343" s="5" cm="1">
        <f t="array" ref="I1343">ABS(D1343/MAX(_xlfn._xlws.FILTER($D$472:$D$941,$B$472:$B$941=B1343))-1)</f>
        <v>2.2941041523294459E-4</v>
      </c>
      <c r="J1343" s="5">
        <f t="shared" si="70"/>
        <v>0</v>
      </c>
      <c r="K1343" s="5">
        <f t="shared" si="71"/>
        <v>7670080</v>
      </c>
    </row>
    <row r="1344" spans="1:11" x14ac:dyDescent="0.25">
      <c r="A1344" s="4">
        <v>42027</v>
      </c>
      <c r="B1344" s="5" t="s">
        <v>811</v>
      </c>
      <c r="C1344" s="5" t="s">
        <v>812</v>
      </c>
      <c r="D1344" s="5">
        <v>2.4</v>
      </c>
      <c r="E1344" s="5">
        <v>58946</v>
      </c>
      <c r="F1344" s="5">
        <v>142380</v>
      </c>
      <c r="G1344" s="5">
        <v>12010000</v>
      </c>
      <c r="H1344" s="5">
        <f t="shared" si="69"/>
        <v>2.4154310725070403</v>
      </c>
      <c r="I1344" s="5" cm="1">
        <f t="array" ref="I1344">ABS(D1344/MAX(_xlfn._xlws.FILTER($D$472:$D$941,$B$472:$B$941=B1344))-1)</f>
        <v>5.8823529411764719E-2</v>
      </c>
      <c r="J1344" s="5">
        <f t="shared" si="70"/>
        <v>1</v>
      </c>
      <c r="K1344" s="5">
        <f t="shared" si="71"/>
        <v>28824000</v>
      </c>
    </row>
    <row r="1345" spans="1:11" x14ac:dyDescent="0.25">
      <c r="A1345" s="4">
        <v>42027</v>
      </c>
      <c r="B1345" s="5" t="s">
        <v>813</v>
      </c>
      <c r="C1345" s="5" t="s">
        <v>814</v>
      </c>
      <c r="D1345" s="5">
        <v>8</v>
      </c>
      <c r="E1345" s="5">
        <v>550</v>
      </c>
      <c r="F1345" s="5">
        <v>4400</v>
      </c>
      <c r="G1345" s="5">
        <v>4755000</v>
      </c>
      <c r="H1345" s="5">
        <f t="shared" si="69"/>
        <v>8</v>
      </c>
      <c r="I1345" s="5" cm="1">
        <f t="array" ref="I1345">ABS(D1345/MAX(_xlfn._xlws.FILTER($D$472:$D$941,$B$472:$B$941=B1345))-1)</f>
        <v>7.4441687344913854E-3</v>
      </c>
      <c r="J1345" s="5">
        <f t="shared" si="70"/>
        <v>1</v>
      </c>
      <c r="K1345" s="5">
        <f t="shared" si="71"/>
        <v>38040000</v>
      </c>
    </row>
    <row r="1346" spans="1:11" x14ac:dyDescent="0.25">
      <c r="A1346" s="4">
        <v>42027</v>
      </c>
      <c r="B1346" s="5" t="s">
        <v>815</v>
      </c>
      <c r="C1346" s="5" t="s">
        <v>816</v>
      </c>
      <c r="D1346" s="5">
        <v>8.4</v>
      </c>
      <c r="E1346" s="5">
        <v>0</v>
      </c>
      <c r="F1346" s="5">
        <v>0</v>
      </c>
      <c r="G1346" s="5">
        <v>12000</v>
      </c>
      <c r="H1346" s="5">
        <f t="shared" si="69"/>
        <v>8.4</v>
      </c>
      <c r="I1346" s="5" cm="1">
        <f t="array" ref="I1346">ABS(D1346/MAX(_xlfn._xlws.FILTER($D$472:$D$941,$B$472:$B$941=B1346))-1)</f>
        <v>0</v>
      </c>
      <c r="J1346" s="5">
        <f t="shared" si="70"/>
        <v>0</v>
      </c>
      <c r="K1346" s="5">
        <f t="shared" si="71"/>
        <v>100800</v>
      </c>
    </row>
    <row r="1347" spans="1:11" x14ac:dyDescent="0.25">
      <c r="A1347" s="4">
        <v>42027</v>
      </c>
      <c r="B1347" s="5" t="s">
        <v>817</v>
      </c>
      <c r="C1347" s="5" t="s">
        <v>818</v>
      </c>
      <c r="D1347" s="5">
        <v>2.68</v>
      </c>
      <c r="E1347" s="5">
        <v>30778</v>
      </c>
      <c r="F1347" s="5">
        <v>82070</v>
      </c>
      <c r="G1347" s="5">
        <v>97338000</v>
      </c>
      <c r="H1347" s="5">
        <f t="shared" ref="H1347:H1410" si="72">IF(E1347=0,D1347,F1347/E1347)</f>
        <v>2.6665150432126845</v>
      </c>
      <c r="I1347" s="5" cm="1">
        <f t="array" ref="I1347">ABS(D1347/MAX(_xlfn._xlws.FILTER($D$472:$D$941,$B$472:$B$941=B1347))-1)</f>
        <v>1.132075471698113E-2</v>
      </c>
      <c r="J1347" s="5">
        <f t="shared" ref="J1347:J1410" si="73">IF(LEFT(C1347,2)="PL",1,0)</f>
        <v>1</v>
      </c>
      <c r="K1347" s="5">
        <f t="shared" ref="K1347:K1410" si="74">G1347*D1347</f>
        <v>260865840.00000003</v>
      </c>
    </row>
    <row r="1348" spans="1:11" x14ac:dyDescent="0.25">
      <c r="A1348" s="4">
        <v>42027</v>
      </c>
      <c r="B1348" s="5" t="s">
        <v>819</v>
      </c>
      <c r="C1348" s="5" t="s">
        <v>820</v>
      </c>
      <c r="D1348" s="5">
        <v>353</v>
      </c>
      <c r="E1348" s="5">
        <v>488</v>
      </c>
      <c r="F1348" s="5">
        <v>170730</v>
      </c>
      <c r="G1348" s="5">
        <v>1810000</v>
      </c>
      <c r="H1348" s="5">
        <f t="shared" si="72"/>
        <v>349.85655737704917</v>
      </c>
      <c r="I1348" s="5" cm="1">
        <f t="array" ref="I1348">ABS(D1348/MAX(_xlfn._xlws.FILTER($D$472:$D$941,$B$472:$B$941=B1348))-1)</f>
        <v>2.6461180575748866E-2</v>
      </c>
      <c r="J1348" s="5">
        <f t="shared" si="73"/>
        <v>1</v>
      </c>
      <c r="K1348" s="5">
        <f t="shared" si="74"/>
        <v>638930000</v>
      </c>
    </row>
    <row r="1349" spans="1:11" x14ac:dyDescent="0.25">
      <c r="A1349" s="4">
        <v>42027</v>
      </c>
      <c r="B1349" s="5" t="s">
        <v>821</v>
      </c>
      <c r="C1349" s="5" t="s">
        <v>822</v>
      </c>
      <c r="D1349" s="5">
        <v>12.45</v>
      </c>
      <c r="E1349" s="5">
        <v>926</v>
      </c>
      <c r="F1349" s="5">
        <v>11490</v>
      </c>
      <c r="G1349" s="5">
        <v>7716000</v>
      </c>
      <c r="H1349" s="5">
        <f t="shared" si="72"/>
        <v>12.408207343412528</v>
      </c>
      <c r="I1349" s="5" cm="1">
        <f t="array" ref="I1349">ABS(D1349/MAX(_xlfn._xlws.FILTER($D$472:$D$941,$B$472:$B$941=B1349))-1)</f>
        <v>1.9685039370078705E-2</v>
      </c>
      <c r="J1349" s="5">
        <f t="shared" si="73"/>
        <v>1</v>
      </c>
      <c r="K1349" s="5">
        <f t="shared" si="74"/>
        <v>96064200</v>
      </c>
    </row>
    <row r="1350" spans="1:11" x14ac:dyDescent="0.25">
      <c r="A1350" s="4">
        <v>42027</v>
      </c>
      <c r="B1350" s="5" t="s">
        <v>823</v>
      </c>
      <c r="C1350" s="5" t="s">
        <v>824</v>
      </c>
      <c r="D1350" s="5">
        <v>10.5</v>
      </c>
      <c r="E1350" s="5">
        <v>783</v>
      </c>
      <c r="F1350" s="5">
        <v>8220</v>
      </c>
      <c r="G1350" s="5">
        <v>1791000</v>
      </c>
      <c r="H1350" s="5">
        <f t="shared" si="72"/>
        <v>10.498084291187739</v>
      </c>
      <c r="I1350" s="5" cm="1">
        <f t="array" ref="I1350">ABS(D1350/MAX(_xlfn._xlws.FILTER($D$472:$D$941,$B$472:$B$941=B1350))-1)</f>
        <v>1.8428709990300662E-2</v>
      </c>
      <c r="J1350" s="5">
        <f t="shared" si="73"/>
        <v>1</v>
      </c>
      <c r="K1350" s="5">
        <f t="shared" si="74"/>
        <v>18805500</v>
      </c>
    </row>
    <row r="1351" spans="1:11" x14ac:dyDescent="0.25">
      <c r="A1351" s="4">
        <v>42027</v>
      </c>
      <c r="B1351" s="5" t="s">
        <v>825</v>
      </c>
      <c r="C1351" s="5" t="s">
        <v>826</v>
      </c>
      <c r="D1351" s="5">
        <v>2.7</v>
      </c>
      <c r="E1351" s="5">
        <v>168911</v>
      </c>
      <c r="F1351" s="5">
        <v>437990</v>
      </c>
      <c r="G1351" s="5">
        <v>0</v>
      </c>
      <c r="H1351" s="5">
        <f t="shared" si="72"/>
        <v>2.5930223608882783</v>
      </c>
      <c r="I1351" s="5" cm="1">
        <f t="array" ref="I1351">ABS(D1351/MAX(_xlfn._xlws.FILTER($D$472:$D$941,$B$472:$B$941=B1351))-1)</f>
        <v>0.12970711297071125</v>
      </c>
      <c r="J1351" s="5">
        <f t="shared" si="73"/>
        <v>1</v>
      </c>
      <c r="K1351" s="5">
        <f t="shared" si="74"/>
        <v>0</v>
      </c>
    </row>
    <row r="1352" spans="1:11" x14ac:dyDescent="0.25">
      <c r="A1352" s="4">
        <v>42027</v>
      </c>
      <c r="B1352" s="5" t="s">
        <v>827</v>
      </c>
      <c r="C1352" s="5" t="s">
        <v>828</v>
      </c>
      <c r="D1352" s="5">
        <v>13.3</v>
      </c>
      <c r="E1352" s="5">
        <v>379</v>
      </c>
      <c r="F1352" s="5">
        <v>4940</v>
      </c>
      <c r="G1352" s="5">
        <v>925000</v>
      </c>
      <c r="H1352" s="5">
        <f t="shared" si="72"/>
        <v>13.034300791556728</v>
      </c>
      <c r="I1352" s="5" cm="1">
        <f t="array" ref="I1352">ABS(D1352/MAX(_xlfn._xlws.FILTER($D$472:$D$941,$B$472:$B$941=B1352))-1)</f>
        <v>0</v>
      </c>
      <c r="J1352" s="5">
        <f t="shared" si="73"/>
        <v>1</v>
      </c>
      <c r="K1352" s="5">
        <f t="shared" si="74"/>
        <v>12302500</v>
      </c>
    </row>
    <row r="1353" spans="1:11" x14ac:dyDescent="0.25">
      <c r="A1353" s="4">
        <v>42027</v>
      </c>
      <c r="B1353" s="5" t="s">
        <v>829</v>
      </c>
      <c r="C1353" s="5" t="s">
        <v>830</v>
      </c>
      <c r="D1353" s="5">
        <v>0.24</v>
      </c>
      <c r="E1353" s="5">
        <v>14278</v>
      </c>
      <c r="F1353" s="5">
        <v>3500</v>
      </c>
      <c r="G1353" s="5">
        <v>0</v>
      </c>
      <c r="H1353" s="5">
        <f t="shared" si="72"/>
        <v>0.24513237148059952</v>
      </c>
      <c r="I1353" s="5" cm="1">
        <f t="array" ref="I1353">ABS(D1353/MAX(_xlfn._xlws.FILTER($D$472:$D$941,$B$472:$B$941=B1353))-1)</f>
        <v>0</v>
      </c>
      <c r="J1353" s="5">
        <f t="shared" si="73"/>
        <v>1</v>
      </c>
      <c r="K1353" s="5">
        <f t="shared" si="74"/>
        <v>0</v>
      </c>
    </row>
    <row r="1354" spans="1:11" x14ac:dyDescent="0.25">
      <c r="A1354" s="4">
        <v>42027</v>
      </c>
      <c r="B1354" s="5" t="s">
        <v>831</v>
      </c>
      <c r="C1354" s="5" t="s">
        <v>832</v>
      </c>
      <c r="D1354" s="5">
        <v>13.6</v>
      </c>
      <c r="E1354" s="5">
        <v>10363</v>
      </c>
      <c r="F1354" s="5">
        <v>139310</v>
      </c>
      <c r="G1354" s="5">
        <v>11886000</v>
      </c>
      <c r="H1354" s="5">
        <f t="shared" si="72"/>
        <v>13.443018430956286</v>
      </c>
      <c r="I1354" s="5" cm="1">
        <f t="array" ref="I1354">ABS(D1354/MAX(_xlfn._xlws.FILTER($D$472:$D$941,$B$472:$B$941=B1354))-1)</f>
        <v>3.0303030303030276E-2</v>
      </c>
      <c r="J1354" s="5">
        <f t="shared" si="73"/>
        <v>1</v>
      </c>
      <c r="K1354" s="5">
        <f t="shared" si="74"/>
        <v>161649600</v>
      </c>
    </row>
    <row r="1355" spans="1:11" x14ac:dyDescent="0.25">
      <c r="A1355" s="4">
        <v>42027</v>
      </c>
      <c r="B1355" s="5" t="s">
        <v>833</v>
      </c>
      <c r="C1355" s="5" t="s">
        <v>834</v>
      </c>
      <c r="D1355" s="5">
        <v>21</v>
      </c>
      <c r="E1355" s="5">
        <v>19471</v>
      </c>
      <c r="F1355" s="5">
        <v>409050</v>
      </c>
      <c r="G1355" s="5">
        <v>5947000</v>
      </c>
      <c r="H1355" s="5">
        <f t="shared" si="72"/>
        <v>21.008165990447331</v>
      </c>
      <c r="I1355" s="5" cm="1">
        <f t="array" ref="I1355">ABS(D1355/MAX(_xlfn._xlws.FILTER($D$472:$D$941,$B$472:$B$941=B1355))-1)</f>
        <v>0</v>
      </c>
      <c r="J1355" s="5">
        <f t="shared" si="73"/>
        <v>1</v>
      </c>
      <c r="K1355" s="5">
        <f t="shared" si="74"/>
        <v>124887000</v>
      </c>
    </row>
    <row r="1356" spans="1:11" x14ac:dyDescent="0.25">
      <c r="A1356" s="4">
        <v>42027</v>
      </c>
      <c r="B1356" s="5" t="s">
        <v>835</v>
      </c>
      <c r="C1356" s="5" t="s">
        <v>836</v>
      </c>
      <c r="D1356" s="5">
        <v>4.07</v>
      </c>
      <c r="E1356" s="5">
        <v>1332264</v>
      </c>
      <c r="F1356" s="5">
        <v>5385470</v>
      </c>
      <c r="G1356" s="5">
        <v>496690000</v>
      </c>
      <c r="H1356" s="5">
        <f t="shared" si="72"/>
        <v>4.0423444602571266</v>
      </c>
      <c r="I1356" s="5" cm="1">
        <f t="array" ref="I1356">ABS(D1356/MAX(_xlfn._xlws.FILTER($D$472:$D$941,$B$472:$B$941=B1356))-1)</f>
        <v>2.4630541871923928E-3</v>
      </c>
      <c r="J1356" s="5">
        <f t="shared" si="73"/>
        <v>1</v>
      </c>
      <c r="K1356" s="5">
        <f t="shared" si="74"/>
        <v>2021528300.0000002</v>
      </c>
    </row>
    <row r="1357" spans="1:11" x14ac:dyDescent="0.25">
      <c r="A1357" s="4">
        <v>42027</v>
      </c>
      <c r="B1357" s="5" t="s">
        <v>837</v>
      </c>
      <c r="C1357" s="5" t="s">
        <v>838</v>
      </c>
      <c r="D1357" s="5">
        <v>109</v>
      </c>
      <c r="E1357" s="5">
        <v>0</v>
      </c>
      <c r="F1357" s="5">
        <v>0</v>
      </c>
      <c r="G1357" s="5">
        <v>142000</v>
      </c>
      <c r="H1357" s="5">
        <f t="shared" si="72"/>
        <v>109</v>
      </c>
      <c r="I1357" s="5" cm="1">
        <f t="array" ref="I1357">ABS(D1357/MAX(_xlfn._xlws.FILTER($D$472:$D$941,$B$472:$B$941=B1357))-1)</f>
        <v>0</v>
      </c>
      <c r="J1357" s="5">
        <f t="shared" si="73"/>
        <v>0</v>
      </c>
      <c r="K1357" s="5">
        <f t="shared" si="74"/>
        <v>15478000</v>
      </c>
    </row>
    <row r="1358" spans="1:11" x14ac:dyDescent="0.25">
      <c r="A1358" s="4">
        <v>42027</v>
      </c>
      <c r="B1358" s="5" t="s">
        <v>839</v>
      </c>
      <c r="C1358" s="5" t="s">
        <v>840</v>
      </c>
      <c r="D1358" s="5">
        <v>21.6</v>
      </c>
      <c r="E1358" s="5">
        <v>5441</v>
      </c>
      <c r="F1358" s="5">
        <v>117440</v>
      </c>
      <c r="G1358" s="5">
        <v>730000</v>
      </c>
      <c r="H1358" s="5">
        <f t="shared" si="72"/>
        <v>21.584267597868038</v>
      </c>
      <c r="I1358" s="5" cm="1">
        <f t="array" ref="I1358">ABS(D1358/MAX(_xlfn._xlws.FILTER($D$472:$D$941,$B$472:$B$941=B1358))-1)</f>
        <v>9.1743119266054496E-3</v>
      </c>
      <c r="J1358" s="5">
        <f t="shared" si="73"/>
        <v>1</v>
      </c>
      <c r="K1358" s="5">
        <f t="shared" si="74"/>
        <v>15768000.000000002</v>
      </c>
    </row>
    <row r="1359" spans="1:11" x14ac:dyDescent="0.25">
      <c r="A1359" s="4">
        <v>42027</v>
      </c>
      <c r="B1359" s="5" t="s">
        <v>841</v>
      </c>
      <c r="C1359" s="5" t="s">
        <v>842</v>
      </c>
      <c r="D1359" s="5">
        <v>12.75</v>
      </c>
      <c r="E1359" s="5">
        <v>1788</v>
      </c>
      <c r="F1359" s="5">
        <v>22660</v>
      </c>
      <c r="G1359" s="5">
        <v>7000000</v>
      </c>
      <c r="H1359" s="5">
        <f t="shared" si="72"/>
        <v>12.67337807606264</v>
      </c>
      <c r="I1359" s="5" cm="1">
        <f t="array" ref="I1359">ABS(D1359/MAX(_xlfn._xlws.FILTER($D$472:$D$941,$B$472:$B$941=B1359))-1)</f>
        <v>3.937007874015741E-3</v>
      </c>
      <c r="J1359" s="5">
        <f t="shared" si="73"/>
        <v>1</v>
      </c>
      <c r="K1359" s="5">
        <f t="shared" si="74"/>
        <v>89250000</v>
      </c>
    </row>
    <row r="1360" spans="1:11" x14ac:dyDescent="0.25">
      <c r="A1360" s="4">
        <v>42027</v>
      </c>
      <c r="B1360" s="5" t="s">
        <v>843</v>
      </c>
      <c r="C1360" s="5" t="s">
        <v>844</v>
      </c>
      <c r="D1360" s="5">
        <v>87</v>
      </c>
      <c r="E1360" s="5">
        <v>0</v>
      </c>
      <c r="F1360" s="5">
        <v>0</v>
      </c>
      <c r="G1360" s="5">
        <v>84000</v>
      </c>
      <c r="H1360" s="5">
        <f t="shared" si="72"/>
        <v>87</v>
      </c>
      <c r="I1360" s="5" cm="1">
        <f t="array" ref="I1360">ABS(D1360/MAX(_xlfn._xlws.FILTER($D$472:$D$941,$B$472:$B$941=B1360))-1)</f>
        <v>0</v>
      </c>
      <c r="J1360" s="5">
        <f t="shared" si="73"/>
        <v>0</v>
      </c>
      <c r="K1360" s="5">
        <f t="shared" si="74"/>
        <v>7308000</v>
      </c>
    </row>
    <row r="1361" spans="1:11" x14ac:dyDescent="0.25">
      <c r="A1361" s="4">
        <v>42027</v>
      </c>
      <c r="B1361" s="5" t="s">
        <v>845</v>
      </c>
      <c r="C1361" s="5" t="s">
        <v>846</v>
      </c>
      <c r="D1361" s="5">
        <v>5.01</v>
      </c>
      <c r="E1361" s="5">
        <v>1875871</v>
      </c>
      <c r="F1361" s="5">
        <v>9435900</v>
      </c>
      <c r="G1361" s="5">
        <v>1043590000</v>
      </c>
      <c r="H1361" s="5">
        <f t="shared" si="72"/>
        <v>5.0301433307514216</v>
      </c>
      <c r="I1361" s="5" cm="1">
        <f t="array" ref="I1361">ABS(D1361/MAX(_xlfn._xlws.FILTER($D$472:$D$941,$B$472:$B$941=B1361))-1)</f>
        <v>0</v>
      </c>
      <c r="J1361" s="5">
        <f t="shared" si="73"/>
        <v>1</v>
      </c>
      <c r="K1361" s="5">
        <f t="shared" si="74"/>
        <v>5228385900</v>
      </c>
    </row>
    <row r="1362" spans="1:11" x14ac:dyDescent="0.25">
      <c r="A1362" s="4">
        <v>42027</v>
      </c>
      <c r="B1362" s="5" t="s">
        <v>847</v>
      </c>
      <c r="C1362" s="5" t="s">
        <v>848</v>
      </c>
      <c r="D1362" s="5">
        <v>0.76</v>
      </c>
      <c r="E1362" s="5">
        <v>0</v>
      </c>
      <c r="F1362" s="5">
        <v>0</v>
      </c>
      <c r="G1362" s="5">
        <v>0</v>
      </c>
      <c r="H1362" s="5">
        <f t="shared" si="72"/>
        <v>0.76</v>
      </c>
      <c r="I1362" s="5" cm="1">
        <f t="array" ref="I1362">ABS(D1362/MAX(_xlfn._xlws.FILTER($D$472:$D$941,$B$472:$B$941=B1362))-1)</f>
        <v>1.3333333333333419E-2</v>
      </c>
      <c r="J1362" s="5">
        <f t="shared" si="73"/>
        <v>1</v>
      </c>
      <c r="K1362" s="5">
        <f t="shared" si="74"/>
        <v>0</v>
      </c>
    </row>
    <row r="1363" spans="1:11" x14ac:dyDescent="0.25">
      <c r="A1363" s="4">
        <v>42027</v>
      </c>
      <c r="B1363" s="5" t="s">
        <v>849</v>
      </c>
      <c r="C1363" s="5" t="s">
        <v>850</v>
      </c>
      <c r="D1363" s="5">
        <v>9.7899999999999991</v>
      </c>
      <c r="E1363" s="5">
        <v>995</v>
      </c>
      <c r="F1363" s="5">
        <v>9740</v>
      </c>
      <c r="G1363" s="5">
        <v>2847000</v>
      </c>
      <c r="H1363" s="5">
        <f t="shared" si="72"/>
        <v>9.7889447236180906</v>
      </c>
      <c r="I1363" s="5" cm="1">
        <f t="array" ref="I1363">ABS(D1363/MAX(_xlfn._xlws.FILTER($D$472:$D$941,$B$472:$B$941=B1363))-1)</f>
        <v>1.0204081632654294E-3</v>
      </c>
      <c r="J1363" s="5">
        <f t="shared" si="73"/>
        <v>1</v>
      </c>
      <c r="K1363" s="5">
        <f t="shared" si="74"/>
        <v>27872129.999999996</v>
      </c>
    </row>
    <row r="1364" spans="1:11" x14ac:dyDescent="0.25">
      <c r="A1364" s="4">
        <v>42027</v>
      </c>
      <c r="B1364" s="5" t="s">
        <v>851</v>
      </c>
      <c r="C1364" s="5" t="s">
        <v>852</v>
      </c>
      <c r="D1364" s="5">
        <v>16.2</v>
      </c>
      <c r="E1364" s="5">
        <v>231</v>
      </c>
      <c r="F1364" s="5">
        <v>3760</v>
      </c>
      <c r="G1364" s="5">
        <v>448000</v>
      </c>
      <c r="H1364" s="5">
        <f t="shared" si="72"/>
        <v>16.277056277056278</v>
      </c>
      <c r="I1364" s="5" cm="1">
        <f t="array" ref="I1364">ABS(D1364/MAX(_xlfn._xlws.FILTER($D$472:$D$941,$B$472:$B$941=B1364))-1)</f>
        <v>3.167961745367609E-2</v>
      </c>
      <c r="J1364" s="5">
        <f t="shared" si="73"/>
        <v>1</v>
      </c>
      <c r="K1364" s="5">
        <f t="shared" si="74"/>
        <v>7257600</v>
      </c>
    </row>
    <row r="1365" spans="1:11" x14ac:dyDescent="0.25">
      <c r="A1365" s="4">
        <v>42027</v>
      </c>
      <c r="B1365" s="5" t="s">
        <v>853</v>
      </c>
      <c r="C1365" s="5" t="s">
        <v>854</v>
      </c>
      <c r="D1365" s="5">
        <v>4</v>
      </c>
      <c r="E1365" s="5">
        <v>9861</v>
      </c>
      <c r="F1365" s="5">
        <v>35850</v>
      </c>
      <c r="G1365" s="5">
        <v>19158000</v>
      </c>
      <c r="H1365" s="5">
        <f t="shared" si="72"/>
        <v>3.6355339215089746</v>
      </c>
      <c r="I1365" s="5" cm="1">
        <f t="array" ref="I1365">ABS(D1365/MAX(_xlfn._xlws.FILTER($D$472:$D$941,$B$472:$B$941=B1365))-1)</f>
        <v>1.2345679012345623E-2</v>
      </c>
      <c r="J1365" s="5">
        <f t="shared" si="73"/>
        <v>1</v>
      </c>
      <c r="K1365" s="5">
        <f t="shared" si="74"/>
        <v>76632000</v>
      </c>
    </row>
    <row r="1366" spans="1:11" x14ac:dyDescent="0.25">
      <c r="A1366" s="4">
        <v>42027</v>
      </c>
      <c r="B1366" s="5" t="s">
        <v>855</v>
      </c>
      <c r="C1366" s="5" t="s">
        <v>856</v>
      </c>
      <c r="D1366" s="5">
        <v>3.65</v>
      </c>
      <c r="E1366" s="5">
        <v>48</v>
      </c>
      <c r="F1366" s="5">
        <v>180</v>
      </c>
      <c r="G1366" s="5">
        <v>6157000</v>
      </c>
      <c r="H1366" s="5">
        <f t="shared" si="72"/>
        <v>3.75</v>
      </c>
      <c r="I1366" s="5" cm="1">
        <f t="array" ref="I1366">ABS(D1366/MAX(_xlfn._xlws.FILTER($D$472:$D$941,$B$472:$B$941=B1366))-1)</f>
        <v>1.1080332409972415E-2</v>
      </c>
      <c r="J1366" s="5">
        <f t="shared" si="73"/>
        <v>1</v>
      </c>
      <c r="K1366" s="5">
        <f t="shared" si="74"/>
        <v>22473050</v>
      </c>
    </row>
    <row r="1367" spans="1:11" x14ac:dyDescent="0.25">
      <c r="A1367" s="4">
        <v>42027</v>
      </c>
      <c r="B1367" s="5" t="s">
        <v>857</v>
      </c>
      <c r="C1367" s="5" t="s">
        <v>858</v>
      </c>
      <c r="D1367" s="5">
        <v>6.71</v>
      </c>
      <c r="E1367" s="5">
        <v>3744</v>
      </c>
      <c r="F1367" s="5">
        <v>25130</v>
      </c>
      <c r="G1367" s="5">
        <v>3969000</v>
      </c>
      <c r="H1367" s="5">
        <f t="shared" si="72"/>
        <v>6.7120726495726499</v>
      </c>
      <c r="I1367" s="5" cm="1">
        <f t="array" ref="I1367">ABS(D1367/MAX(_xlfn._xlws.FILTER($D$472:$D$941,$B$472:$B$941=B1367))-1)</f>
        <v>4.4510385756676429E-3</v>
      </c>
      <c r="J1367" s="5">
        <f t="shared" si="73"/>
        <v>1</v>
      </c>
      <c r="K1367" s="5">
        <f t="shared" si="74"/>
        <v>26631990</v>
      </c>
    </row>
    <row r="1368" spans="1:11" x14ac:dyDescent="0.25">
      <c r="A1368" s="4">
        <v>42027</v>
      </c>
      <c r="B1368" s="5" t="s">
        <v>859</v>
      </c>
      <c r="C1368" s="5" t="s">
        <v>860</v>
      </c>
      <c r="D1368" s="5">
        <v>6.39</v>
      </c>
      <c r="E1368" s="5">
        <v>1380</v>
      </c>
      <c r="F1368" s="5">
        <v>8450</v>
      </c>
      <c r="G1368" s="5">
        <v>15008000</v>
      </c>
      <c r="H1368" s="5">
        <f t="shared" si="72"/>
        <v>6.1231884057971016</v>
      </c>
      <c r="I1368" s="5" cm="1">
        <f t="array" ref="I1368">ABS(D1368/MAX(_xlfn._xlws.FILTER($D$472:$D$941,$B$472:$B$941=B1368))-1)</f>
        <v>1.4285714285714235E-2</v>
      </c>
      <c r="J1368" s="5">
        <f t="shared" si="73"/>
        <v>1</v>
      </c>
      <c r="K1368" s="5">
        <f t="shared" si="74"/>
        <v>95901120</v>
      </c>
    </row>
    <row r="1369" spans="1:11" x14ac:dyDescent="0.25">
      <c r="A1369" s="4">
        <v>42027</v>
      </c>
      <c r="B1369" s="5" t="s">
        <v>861</v>
      </c>
      <c r="C1369" s="5" t="s">
        <v>862</v>
      </c>
      <c r="D1369" s="5">
        <v>9.75</v>
      </c>
      <c r="E1369" s="5">
        <v>8408</v>
      </c>
      <c r="F1369" s="5">
        <v>79930</v>
      </c>
      <c r="G1369" s="5">
        <v>14241000</v>
      </c>
      <c r="H1369" s="5">
        <f t="shared" si="72"/>
        <v>9.5064224548049481</v>
      </c>
      <c r="I1369" s="5" cm="1">
        <f t="array" ref="I1369">ABS(D1369/MAX(_xlfn._xlws.FILTER($D$472:$D$941,$B$472:$B$941=B1369))-1)</f>
        <v>2.6315789473684292E-2</v>
      </c>
      <c r="J1369" s="5">
        <f t="shared" si="73"/>
        <v>1</v>
      </c>
      <c r="K1369" s="5">
        <f t="shared" si="74"/>
        <v>138849750</v>
      </c>
    </row>
    <row r="1370" spans="1:11" x14ac:dyDescent="0.25">
      <c r="A1370" s="4">
        <v>42027</v>
      </c>
      <c r="B1370" s="5" t="s">
        <v>863</v>
      </c>
      <c r="C1370" s="5" t="s">
        <v>864</v>
      </c>
      <c r="D1370" s="5">
        <v>4.8899999999999997</v>
      </c>
      <c r="E1370" s="5">
        <v>29004</v>
      </c>
      <c r="F1370" s="5">
        <v>138540</v>
      </c>
      <c r="G1370" s="5">
        <v>11716000</v>
      </c>
      <c r="H1370" s="5">
        <f t="shared" si="72"/>
        <v>4.7765825403392634</v>
      </c>
      <c r="I1370" s="5" cm="1">
        <f t="array" ref="I1370">ABS(D1370/MAX(_xlfn._xlws.FILTER($D$472:$D$941,$B$472:$B$941=B1370))-1)</f>
        <v>1.0330578512396604E-2</v>
      </c>
      <c r="J1370" s="5">
        <f t="shared" si="73"/>
        <v>1</v>
      </c>
      <c r="K1370" s="5">
        <f t="shared" si="74"/>
        <v>57291239.999999993</v>
      </c>
    </row>
    <row r="1371" spans="1:11" x14ac:dyDescent="0.25">
      <c r="A1371" s="4">
        <v>42027</v>
      </c>
      <c r="B1371" s="5" t="s">
        <v>865</v>
      </c>
      <c r="C1371" s="5" t="s">
        <v>866</v>
      </c>
      <c r="D1371" s="5">
        <v>8.82</v>
      </c>
      <c r="E1371" s="5">
        <v>51479</v>
      </c>
      <c r="F1371" s="5">
        <v>456210</v>
      </c>
      <c r="G1371" s="5">
        <v>36592000</v>
      </c>
      <c r="H1371" s="5">
        <f t="shared" si="72"/>
        <v>8.8620602575807617</v>
      </c>
      <c r="I1371" s="5" cm="1">
        <f t="array" ref="I1371">ABS(D1371/MAX(_xlfn._xlws.FILTER($D$472:$D$941,$B$472:$B$941=B1371))-1)</f>
        <v>5.636978579481311E-3</v>
      </c>
      <c r="J1371" s="5">
        <f t="shared" si="73"/>
        <v>1</v>
      </c>
      <c r="K1371" s="5">
        <f t="shared" si="74"/>
        <v>322741440</v>
      </c>
    </row>
    <row r="1372" spans="1:11" x14ac:dyDescent="0.25">
      <c r="A1372" s="4">
        <v>42027</v>
      </c>
      <c r="B1372" s="5" t="s">
        <v>867</v>
      </c>
      <c r="C1372" s="5" t="s">
        <v>868</v>
      </c>
      <c r="D1372" s="5">
        <v>4.93</v>
      </c>
      <c r="E1372" s="5">
        <v>698</v>
      </c>
      <c r="F1372" s="5">
        <v>3440</v>
      </c>
      <c r="G1372" s="5">
        <v>2580000</v>
      </c>
      <c r="H1372" s="5">
        <f t="shared" si="72"/>
        <v>4.9283667621776504</v>
      </c>
      <c r="I1372" s="5" cm="1">
        <f t="array" ref="I1372">ABS(D1372/MAX(_xlfn._xlws.FILTER($D$472:$D$941,$B$472:$B$941=B1372))-1)</f>
        <v>5.3418803418803451E-2</v>
      </c>
      <c r="J1372" s="5">
        <f t="shared" si="73"/>
        <v>1</v>
      </c>
      <c r="K1372" s="5">
        <f t="shared" si="74"/>
        <v>12719400</v>
      </c>
    </row>
    <row r="1373" spans="1:11" x14ac:dyDescent="0.25">
      <c r="A1373" s="4">
        <v>42027</v>
      </c>
      <c r="B1373" s="5" t="s">
        <v>869</v>
      </c>
      <c r="C1373" s="5" t="s">
        <v>870</v>
      </c>
      <c r="D1373" s="5">
        <v>3.96</v>
      </c>
      <c r="E1373" s="5">
        <v>0</v>
      </c>
      <c r="F1373" s="5">
        <v>0</v>
      </c>
      <c r="G1373" s="5">
        <v>0</v>
      </c>
      <c r="H1373" s="5">
        <f t="shared" si="72"/>
        <v>3.96</v>
      </c>
      <c r="I1373" s="5" cm="1">
        <f t="array" ref="I1373">ABS(D1373/MAX(_xlfn._xlws.FILTER($D$472:$D$941,$B$472:$B$941=B1373))-1)</f>
        <v>0</v>
      </c>
      <c r="J1373" s="5">
        <f t="shared" si="73"/>
        <v>1</v>
      </c>
      <c r="K1373" s="5">
        <f t="shared" si="74"/>
        <v>0</v>
      </c>
    </row>
    <row r="1374" spans="1:11" x14ac:dyDescent="0.25">
      <c r="A1374" s="4">
        <v>42027</v>
      </c>
      <c r="B1374" s="5" t="s">
        <v>871</v>
      </c>
      <c r="C1374" s="5" t="s">
        <v>872</v>
      </c>
      <c r="D1374" s="5">
        <v>1.95</v>
      </c>
      <c r="E1374" s="5">
        <v>0</v>
      </c>
      <c r="F1374" s="5">
        <v>0</v>
      </c>
      <c r="G1374" s="5">
        <v>3297000</v>
      </c>
      <c r="H1374" s="5">
        <f t="shared" si="72"/>
        <v>1.95</v>
      </c>
      <c r="I1374" s="5" cm="1">
        <f t="array" ref="I1374">ABS(D1374/MAX(_xlfn._xlws.FILTER($D$472:$D$941,$B$472:$B$941=B1374))-1)</f>
        <v>0</v>
      </c>
      <c r="J1374" s="5">
        <f t="shared" si="73"/>
        <v>1</v>
      </c>
      <c r="K1374" s="5">
        <f t="shared" si="74"/>
        <v>6429150</v>
      </c>
    </row>
    <row r="1375" spans="1:11" x14ac:dyDescent="0.25">
      <c r="A1375" s="4">
        <v>42027</v>
      </c>
      <c r="B1375" s="5" t="s">
        <v>873</v>
      </c>
      <c r="C1375" s="5" t="s">
        <v>874</v>
      </c>
      <c r="D1375" s="5">
        <v>17.600000000000001</v>
      </c>
      <c r="E1375" s="5">
        <v>295284</v>
      </c>
      <c r="F1375" s="5">
        <v>5210530</v>
      </c>
      <c r="G1375" s="5">
        <v>163100000</v>
      </c>
      <c r="H1375" s="5">
        <f t="shared" si="72"/>
        <v>17.645825713550344</v>
      </c>
      <c r="I1375" s="5" cm="1">
        <f t="array" ref="I1375">ABS(D1375/MAX(_xlfn._xlws.FILTER($D$472:$D$941,$B$472:$B$941=B1375))-1)</f>
        <v>0</v>
      </c>
      <c r="J1375" s="5">
        <f t="shared" si="73"/>
        <v>1</v>
      </c>
      <c r="K1375" s="5">
        <f t="shared" si="74"/>
        <v>2870560000</v>
      </c>
    </row>
    <row r="1376" spans="1:11" x14ac:dyDescent="0.25">
      <c r="A1376" s="4">
        <v>42027</v>
      </c>
      <c r="B1376" s="5" t="s">
        <v>875</v>
      </c>
      <c r="C1376" s="5" t="s">
        <v>876</v>
      </c>
      <c r="D1376" s="5">
        <v>56</v>
      </c>
      <c r="E1376" s="5">
        <v>29</v>
      </c>
      <c r="F1376" s="5">
        <v>1620</v>
      </c>
      <c r="G1376" s="5">
        <v>1288000</v>
      </c>
      <c r="H1376" s="5">
        <f t="shared" si="72"/>
        <v>55.862068965517238</v>
      </c>
      <c r="I1376" s="5" cm="1">
        <f t="array" ref="I1376">ABS(D1376/MAX(_xlfn._xlws.FILTER($D$472:$D$941,$B$472:$B$941=B1376))-1)</f>
        <v>0</v>
      </c>
      <c r="J1376" s="5">
        <f t="shared" si="73"/>
        <v>1</v>
      </c>
      <c r="K1376" s="5">
        <f t="shared" si="74"/>
        <v>72128000</v>
      </c>
    </row>
    <row r="1377" spans="1:11" x14ac:dyDescent="0.25">
      <c r="A1377" s="4">
        <v>42027</v>
      </c>
      <c r="B1377" s="5" t="s">
        <v>877</v>
      </c>
      <c r="C1377" s="5" t="s">
        <v>878</v>
      </c>
      <c r="D1377" s="5">
        <v>8.6</v>
      </c>
      <c r="E1377" s="5">
        <v>3014</v>
      </c>
      <c r="F1377" s="5">
        <v>26040</v>
      </c>
      <c r="G1377" s="5">
        <v>14002000</v>
      </c>
      <c r="H1377" s="5">
        <f t="shared" si="72"/>
        <v>8.6396814863968157</v>
      </c>
      <c r="I1377" s="5" cm="1">
        <f t="array" ref="I1377">ABS(D1377/MAX(_xlfn._xlws.FILTER($D$472:$D$941,$B$472:$B$941=B1377))-1)</f>
        <v>1.1641443538998875E-3</v>
      </c>
      <c r="J1377" s="5">
        <f t="shared" si="73"/>
        <v>1</v>
      </c>
      <c r="K1377" s="5">
        <f t="shared" si="74"/>
        <v>120417200</v>
      </c>
    </row>
    <row r="1378" spans="1:11" x14ac:dyDescent="0.25">
      <c r="A1378" s="4">
        <v>42027</v>
      </c>
      <c r="B1378" s="5" t="s">
        <v>879</v>
      </c>
      <c r="C1378" s="5" t="s">
        <v>880</v>
      </c>
      <c r="D1378" s="5">
        <v>24.69</v>
      </c>
      <c r="E1378" s="5">
        <v>2056</v>
      </c>
      <c r="F1378" s="5">
        <v>50750</v>
      </c>
      <c r="G1378" s="5">
        <v>28378000</v>
      </c>
      <c r="H1378" s="5">
        <f t="shared" si="72"/>
        <v>24.683852140077821</v>
      </c>
      <c r="I1378" s="5" cm="1">
        <f t="array" ref="I1378">ABS(D1378/MAX(_xlfn._xlws.FILTER($D$472:$D$941,$B$472:$B$941=B1378))-1)</f>
        <v>1.1885245901639419E-2</v>
      </c>
      <c r="J1378" s="5">
        <f t="shared" si="73"/>
        <v>0</v>
      </c>
      <c r="K1378" s="5">
        <f t="shared" si="74"/>
        <v>700652820</v>
      </c>
    </row>
    <row r="1379" spans="1:11" x14ac:dyDescent="0.25">
      <c r="A1379" s="4">
        <v>42027</v>
      </c>
      <c r="B1379" s="5" t="s">
        <v>881</v>
      </c>
      <c r="C1379" s="5" t="s">
        <v>882</v>
      </c>
      <c r="D1379" s="5">
        <v>2.4</v>
      </c>
      <c r="E1379" s="5">
        <v>847</v>
      </c>
      <c r="F1379" s="5">
        <v>2030</v>
      </c>
      <c r="G1379" s="5">
        <v>0</v>
      </c>
      <c r="H1379" s="5">
        <f t="shared" si="72"/>
        <v>2.3966942148760331</v>
      </c>
      <c r="I1379" s="5" cm="1">
        <f t="array" ref="I1379">ABS(D1379/MAX(_xlfn._xlws.FILTER($D$472:$D$941,$B$472:$B$941=B1379))-1)</f>
        <v>4.1841004184099972E-3</v>
      </c>
      <c r="J1379" s="5">
        <f t="shared" si="73"/>
        <v>1</v>
      </c>
      <c r="K1379" s="5">
        <f t="shared" si="74"/>
        <v>0</v>
      </c>
    </row>
    <row r="1380" spans="1:11" x14ac:dyDescent="0.25">
      <c r="A1380" s="4">
        <v>42027</v>
      </c>
      <c r="B1380" s="5" t="s">
        <v>883</v>
      </c>
      <c r="C1380" s="5" t="s">
        <v>884</v>
      </c>
      <c r="D1380" s="5">
        <v>2.09</v>
      </c>
      <c r="E1380" s="5">
        <v>53823</v>
      </c>
      <c r="F1380" s="5">
        <v>111770</v>
      </c>
      <c r="G1380" s="5">
        <v>20551000</v>
      </c>
      <c r="H1380" s="5">
        <f t="shared" si="72"/>
        <v>2.0766215186816046</v>
      </c>
      <c r="I1380" s="5" cm="1">
        <f t="array" ref="I1380">ABS(D1380/MAX(_xlfn._xlws.FILTER($D$472:$D$941,$B$472:$B$941=B1380))-1)</f>
        <v>0</v>
      </c>
      <c r="J1380" s="5">
        <f t="shared" si="73"/>
        <v>1</v>
      </c>
      <c r="K1380" s="5">
        <f t="shared" si="74"/>
        <v>42951590</v>
      </c>
    </row>
    <row r="1381" spans="1:11" x14ac:dyDescent="0.25">
      <c r="A1381" s="4">
        <v>42027</v>
      </c>
      <c r="B1381" s="5" t="s">
        <v>885</v>
      </c>
      <c r="C1381" s="5" t="s">
        <v>886</v>
      </c>
      <c r="D1381" s="5">
        <v>2.6</v>
      </c>
      <c r="E1381" s="5">
        <v>4544</v>
      </c>
      <c r="F1381" s="5">
        <v>11390</v>
      </c>
      <c r="G1381" s="5">
        <v>16914000</v>
      </c>
      <c r="H1381" s="5">
        <f t="shared" si="72"/>
        <v>2.5066021126760565</v>
      </c>
      <c r="I1381" s="5" cm="1">
        <f t="array" ref="I1381">ABS(D1381/MAX(_xlfn._xlws.FILTER($D$472:$D$941,$B$472:$B$941=B1381))-1)</f>
        <v>2.6217228464419429E-2</v>
      </c>
      <c r="J1381" s="5">
        <f t="shared" si="73"/>
        <v>1</v>
      </c>
      <c r="K1381" s="5">
        <f t="shared" si="74"/>
        <v>43976400</v>
      </c>
    </row>
    <row r="1382" spans="1:11" x14ac:dyDescent="0.25">
      <c r="A1382" s="4">
        <v>42027</v>
      </c>
      <c r="B1382" s="5" t="s">
        <v>887</v>
      </c>
      <c r="C1382" s="5" t="s">
        <v>888</v>
      </c>
      <c r="D1382" s="5">
        <v>1.63</v>
      </c>
      <c r="E1382" s="5">
        <v>20</v>
      </c>
      <c r="F1382" s="5">
        <v>30</v>
      </c>
      <c r="G1382" s="5">
        <v>0</v>
      </c>
      <c r="H1382" s="5">
        <f t="shared" si="72"/>
        <v>1.5</v>
      </c>
      <c r="I1382" s="5" cm="1">
        <f t="array" ref="I1382">ABS(D1382/MAX(_xlfn._xlws.FILTER($D$472:$D$941,$B$472:$B$941=B1382))-1)</f>
        <v>0</v>
      </c>
      <c r="J1382" s="5">
        <f t="shared" si="73"/>
        <v>1</v>
      </c>
      <c r="K1382" s="5">
        <f t="shared" si="74"/>
        <v>0</v>
      </c>
    </row>
    <row r="1383" spans="1:11" x14ac:dyDescent="0.25">
      <c r="A1383" s="4">
        <v>42027</v>
      </c>
      <c r="B1383" s="5" t="s">
        <v>889</v>
      </c>
      <c r="C1383" s="5" t="s">
        <v>890</v>
      </c>
      <c r="D1383" s="5">
        <v>193</v>
      </c>
      <c r="E1383" s="5">
        <v>158</v>
      </c>
      <c r="F1383" s="5">
        <v>30180</v>
      </c>
      <c r="G1383" s="5">
        <v>370000</v>
      </c>
      <c r="H1383" s="5">
        <f t="shared" si="72"/>
        <v>191.01265822784811</v>
      </c>
      <c r="I1383" s="5" cm="1">
        <f t="array" ref="I1383">ABS(D1383/MAX(_xlfn._xlws.FILTER($D$472:$D$941,$B$472:$B$941=B1383))-1)</f>
        <v>2.3261824760919536E-3</v>
      </c>
      <c r="J1383" s="5">
        <f t="shared" si="73"/>
        <v>1</v>
      </c>
      <c r="K1383" s="5">
        <f t="shared" si="74"/>
        <v>71410000</v>
      </c>
    </row>
    <row r="1384" spans="1:11" x14ac:dyDescent="0.25">
      <c r="A1384" s="4">
        <v>42027</v>
      </c>
      <c r="B1384" s="5" t="s">
        <v>891</v>
      </c>
      <c r="C1384" s="5" t="s">
        <v>892</v>
      </c>
      <c r="D1384" s="5">
        <v>4.3499999999999996</v>
      </c>
      <c r="E1384" s="5">
        <v>5</v>
      </c>
      <c r="F1384" s="5">
        <v>20</v>
      </c>
      <c r="G1384" s="5">
        <v>4890000</v>
      </c>
      <c r="H1384" s="5">
        <f t="shared" si="72"/>
        <v>4</v>
      </c>
      <c r="I1384" s="5" cm="1">
        <f t="array" ref="I1384">ABS(D1384/MAX(_xlfn._xlws.FILTER($D$472:$D$941,$B$472:$B$941=B1384))-1)</f>
        <v>1.1627906976744207E-2</v>
      </c>
      <c r="J1384" s="5">
        <f t="shared" si="73"/>
        <v>1</v>
      </c>
      <c r="K1384" s="5">
        <f t="shared" si="74"/>
        <v>21271500</v>
      </c>
    </row>
    <row r="1385" spans="1:11" x14ac:dyDescent="0.25">
      <c r="A1385" s="4">
        <v>42027</v>
      </c>
      <c r="B1385" s="5" t="s">
        <v>893</v>
      </c>
      <c r="C1385" s="5" t="s">
        <v>894</v>
      </c>
      <c r="D1385" s="5">
        <v>9.59</v>
      </c>
      <c r="E1385" s="5">
        <v>5453</v>
      </c>
      <c r="F1385" s="5">
        <v>50710</v>
      </c>
      <c r="G1385" s="5">
        <v>4210000</v>
      </c>
      <c r="H1385" s="5">
        <f t="shared" si="72"/>
        <v>9.2994681826517507</v>
      </c>
      <c r="I1385" s="5" cm="1">
        <f t="array" ref="I1385">ABS(D1385/MAX(_xlfn._xlws.FILTER($D$472:$D$941,$B$472:$B$941=B1385))-1)</f>
        <v>3.7878787878787845E-2</v>
      </c>
      <c r="J1385" s="5">
        <f t="shared" si="73"/>
        <v>1</v>
      </c>
      <c r="K1385" s="5">
        <f t="shared" si="74"/>
        <v>40373900</v>
      </c>
    </row>
    <row r="1386" spans="1:11" x14ac:dyDescent="0.25">
      <c r="A1386" s="4">
        <v>42027</v>
      </c>
      <c r="B1386" s="5" t="s">
        <v>895</v>
      </c>
      <c r="C1386" s="5" t="s">
        <v>896</v>
      </c>
      <c r="D1386" s="5">
        <v>2.0299999999999998</v>
      </c>
      <c r="E1386" s="5">
        <v>279385</v>
      </c>
      <c r="F1386" s="5">
        <v>569310</v>
      </c>
      <c r="G1386" s="5">
        <v>158887000</v>
      </c>
      <c r="H1386" s="5">
        <f t="shared" si="72"/>
        <v>2.0377257189899245</v>
      </c>
      <c r="I1386" s="5" cm="1">
        <f t="array" ref="I1386">ABS(D1386/MAX(_xlfn._xlws.FILTER($D$472:$D$941,$B$472:$B$941=B1386))-1)</f>
        <v>0</v>
      </c>
      <c r="J1386" s="5">
        <f t="shared" si="73"/>
        <v>1</v>
      </c>
      <c r="K1386" s="5">
        <f t="shared" si="74"/>
        <v>322540609.99999994</v>
      </c>
    </row>
    <row r="1387" spans="1:11" x14ac:dyDescent="0.25">
      <c r="A1387" s="4">
        <v>42027</v>
      </c>
      <c r="B1387" s="5" t="s">
        <v>897</v>
      </c>
      <c r="C1387" s="5" t="s">
        <v>898</v>
      </c>
      <c r="D1387" s="5">
        <v>9.7799999999999994</v>
      </c>
      <c r="E1387" s="5">
        <v>3510</v>
      </c>
      <c r="F1387" s="5">
        <v>34090</v>
      </c>
      <c r="G1387" s="5">
        <v>3957000</v>
      </c>
      <c r="H1387" s="5">
        <f t="shared" si="72"/>
        <v>9.7122507122507127</v>
      </c>
      <c r="I1387" s="5" cm="1">
        <f t="array" ref="I1387">ABS(D1387/MAX(_xlfn._xlws.FILTER($D$472:$D$941,$B$472:$B$941=B1387))-1)</f>
        <v>3.0558482613276983E-2</v>
      </c>
      <c r="J1387" s="5">
        <f t="shared" si="73"/>
        <v>1</v>
      </c>
      <c r="K1387" s="5">
        <f t="shared" si="74"/>
        <v>38699460</v>
      </c>
    </row>
    <row r="1388" spans="1:11" x14ac:dyDescent="0.25">
      <c r="A1388" s="4">
        <v>42027</v>
      </c>
      <c r="B1388" s="5" t="s">
        <v>899</v>
      </c>
      <c r="C1388" s="5" t="s">
        <v>900</v>
      </c>
      <c r="D1388" s="5">
        <v>9.35</v>
      </c>
      <c r="E1388" s="5">
        <v>4246</v>
      </c>
      <c r="F1388" s="5">
        <v>39350</v>
      </c>
      <c r="G1388" s="5">
        <v>5328000</v>
      </c>
      <c r="H1388" s="5">
        <f t="shared" si="72"/>
        <v>9.2675459255770143</v>
      </c>
      <c r="I1388" s="5" cm="1">
        <f t="array" ref="I1388">ABS(D1388/MAX(_xlfn._xlws.FILTER($D$472:$D$941,$B$472:$B$941=B1388))-1)</f>
        <v>3.1088082901554515E-2</v>
      </c>
      <c r="J1388" s="5">
        <f t="shared" si="73"/>
        <v>1</v>
      </c>
      <c r="K1388" s="5">
        <f t="shared" si="74"/>
        <v>49816800</v>
      </c>
    </row>
    <row r="1389" spans="1:11" x14ac:dyDescent="0.25">
      <c r="A1389" s="4">
        <v>42027</v>
      </c>
      <c r="B1389" s="5" t="s">
        <v>901</v>
      </c>
      <c r="C1389" s="5" t="s">
        <v>902</v>
      </c>
      <c r="D1389" s="5">
        <v>4.05</v>
      </c>
      <c r="E1389" s="5">
        <v>4683</v>
      </c>
      <c r="F1389" s="5">
        <v>19020</v>
      </c>
      <c r="G1389" s="5">
        <v>0</v>
      </c>
      <c r="H1389" s="5">
        <f t="shared" si="72"/>
        <v>4.0614990390775141</v>
      </c>
      <c r="I1389" s="5" cm="1">
        <f t="array" ref="I1389">ABS(D1389/MAX(_xlfn._xlws.FILTER($D$472:$D$941,$B$472:$B$941=B1389))-1)</f>
        <v>2.877697841726623E-2</v>
      </c>
      <c r="J1389" s="5">
        <f t="shared" si="73"/>
        <v>1</v>
      </c>
      <c r="K1389" s="5">
        <f t="shared" si="74"/>
        <v>0</v>
      </c>
    </row>
    <row r="1390" spans="1:11" x14ac:dyDescent="0.25">
      <c r="A1390" s="4">
        <v>42027</v>
      </c>
      <c r="B1390" s="5" t="s">
        <v>903</v>
      </c>
      <c r="C1390" s="5" t="s">
        <v>904</v>
      </c>
      <c r="D1390" s="5">
        <v>3.15</v>
      </c>
      <c r="E1390" s="5">
        <v>4430</v>
      </c>
      <c r="F1390" s="5">
        <v>13950</v>
      </c>
      <c r="G1390" s="5">
        <v>2113000</v>
      </c>
      <c r="H1390" s="5">
        <f t="shared" si="72"/>
        <v>3.1489841986455982</v>
      </c>
      <c r="I1390" s="5" cm="1">
        <f t="array" ref="I1390">ABS(D1390/MAX(_xlfn._xlws.FILTER($D$472:$D$941,$B$472:$B$941=B1390))-1)</f>
        <v>0</v>
      </c>
      <c r="J1390" s="5">
        <f t="shared" si="73"/>
        <v>1</v>
      </c>
      <c r="K1390" s="5">
        <f t="shared" si="74"/>
        <v>6655950</v>
      </c>
    </row>
    <row r="1391" spans="1:11" x14ac:dyDescent="0.25">
      <c r="A1391" s="4">
        <v>42027</v>
      </c>
      <c r="B1391" s="5" t="s">
        <v>905</v>
      </c>
      <c r="C1391" s="5" t="s">
        <v>906</v>
      </c>
      <c r="D1391" s="5">
        <v>3.45</v>
      </c>
      <c r="E1391" s="5">
        <v>38182</v>
      </c>
      <c r="F1391" s="5">
        <v>131230</v>
      </c>
      <c r="G1391" s="5">
        <v>13763000</v>
      </c>
      <c r="H1391" s="5">
        <f t="shared" si="72"/>
        <v>3.4369598240008381</v>
      </c>
      <c r="I1391" s="5" cm="1">
        <f t="array" ref="I1391">ABS(D1391/MAX(_xlfn._xlws.FILTER($D$472:$D$941,$B$472:$B$941=B1391))-1)</f>
        <v>1.4285714285714235E-2</v>
      </c>
      <c r="J1391" s="5">
        <f t="shared" si="73"/>
        <v>0</v>
      </c>
      <c r="K1391" s="5">
        <f t="shared" si="74"/>
        <v>47482350</v>
      </c>
    </row>
    <row r="1392" spans="1:11" x14ac:dyDescent="0.25">
      <c r="A1392" s="4">
        <v>42027</v>
      </c>
      <c r="B1392" s="5" t="s">
        <v>907</v>
      </c>
      <c r="C1392" s="5" t="s">
        <v>908</v>
      </c>
      <c r="D1392" s="5">
        <v>1.6</v>
      </c>
      <c r="E1392" s="5">
        <v>96646</v>
      </c>
      <c r="F1392" s="5">
        <v>157270</v>
      </c>
      <c r="G1392" s="5">
        <v>17392000</v>
      </c>
      <c r="H1392" s="5">
        <f t="shared" si="72"/>
        <v>1.6272789354965544</v>
      </c>
      <c r="I1392" s="5" cm="1">
        <f t="array" ref="I1392">ABS(D1392/MAX(_xlfn._xlws.FILTER($D$472:$D$941,$B$472:$B$941=B1392))-1)</f>
        <v>0</v>
      </c>
      <c r="J1392" s="5">
        <f t="shared" si="73"/>
        <v>1</v>
      </c>
      <c r="K1392" s="5">
        <f t="shared" si="74"/>
        <v>27827200</v>
      </c>
    </row>
    <row r="1393" spans="1:11" x14ac:dyDescent="0.25">
      <c r="A1393" s="4">
        <v>42027</v>
      </c>
      <c r="B1393" s="5" t="s">
        <v>909</v>
      </c>
      <c r="C1393" s="5" t="s">
        <v>910</v>
      </c>
      <c r="D1393" s="5">
        <v>982.05</v>
      </c>
      <c r="E1393" s="5">
        <v>97</v>
      </c>
      <c r="F1393" s="5">
        <v>93970</v>
      </c>
      <c r="G1393" s="5">
        <v>717000</v>
      </c>
      <c r="H1393" s="5">
        <f t="shared" si="72"/>
        <v>968.76288659793818</v>
      </c>
      <c r="I1393" s="5" cm="1">
        <f t="array" ref="I1393">ABS(D1393/MAX(_xlfn._xlws.FILTER($D$472:$D$941,$B$472:$B$941=B1393))-1)</f>
        <v>1.7668393782383385E-2</v>
      </c>
      <c r="J1393" s="5">
        <f t="shared" si="73"/>
        <v>1</v>
      </c>
      <c r="K1393" s="5">
        <f t="shared" si="74"/>
        <v>704129850</v>
      </c>
    </row>
    <row r="1394" spans="1:11" x14ac:dyDescent="0.25">
      <c r="A1394" s="4">
        <v>42027</v>
      </c>
      <c r="B1394" s="5" t="s">
        <v>911</v>
      </c>
      <c r="C1394" s="5" t="s">
        <v>912</v>
      </c>
      <c r="D1394" s="5">
        <v>7.26</v>
      </c>
      <c r="E1394" s="5">
        <v>2927</v>
      </c>
      <c r="F1394" s="5">
        <v>20870</v>
      </c>
      <c r="G1394" s="5">
        <v>0</v>
      </c>
      <c r="H1394" s="5">
        <f t="shared" si="72"/>
        <v>7.1301674069012639</v>
      </c>
      <c r="I1394" s="5" cm="1">
        <f t="array" ref="I1394">ABS(D1394/MAX(_xlfn._xlws.FILTER($D$472:$D$941,$B$472:$B$941=B1394))-1)</f>
        <v>3.2000000000000028E-2</v>
      </c>
      <c r="J1394" s="5">
        <f t="shared" si="73"/>
        <v>1</v>
      </c>
      <c r="K1394" s="5">
        <f t="shared" si="74"/>
        <v>0</v>
      </c>
    </row>
    <row r="1395" spans="1:11" x14ac:dyDescent="0.25">
      <c r="A1395" s="4">
        <v>42027</v>
      </c>
      <c r="B1395" s="5" t="s">
        <v>913</v>
      </c>
      <c r="C1395" s="5" t="s">
        <v>914</v>
      </c>
      <c r="D1395" s="5">
        <v>0.14000000000000001</v>
      </c>
      <c r="E1395" s="5">
        <v>12000</v>
      </c>
      <c r="F1395" s="5">
        <v>1680</v>
      </c>
      <c r="G1395" s="5">
        <v>0</v>
      </c>
      <c r="H1395" s="5">
        <f t="shared" si="72"/>
        <v>0.14000000000000001</v>
      </c>
      <c r="I1395" s="5" cm="1">
        <f t="array" ref="I1395">ABS(D1395/MAX(_xlfn._xlws.FILTER($D$472:$D$941,$B$472:$B$941=B1395))-1)</f>
        <v>0.12499999999999989</v>
      </c>
      <c r="J1395" s="5">
        <f t="shared" si="73"/>
        <v>0</v>
      </c>
      <c r="K1395" s="5">
        <f t="shared" si="74"/>
        <v>0</v>
      </c>
    </row>
    <row r="1396" spans="1:11" x14ac:dyDescent="0.25">
      <c r="A1396" s="4">
        <v>42027</v>
      </c>
      <c r="B1396" s="5" t="s">
        <v>915</v>
      </c>
      <c r="C1396" s="5" t="s">
        <v>916</v>
      </c>
      <c r="D1396" s="5">
        <v>4.4400000000000004</v>
      </c>
      <c r="E1396" s="5">
        <v>99554</v>
      </c>
      <c r="F1396" s="5">
        <v>445780</v>
      </c>
      <c r="G1396" s="5">
        <v>17549000</v>
      </c>
      <c r="H1396" s="5">
        <f t="shared" si="72"/>
        <v>4.4777708580267994</v>
      </c>
      <c r="I1396" s="5" cm="1">
        <f t="array" ref="I1396">ABS(D1396/MAX(_xlfn._xlws.FILTER($D$472:$D$941,$B$472:$B$941=B1396))-1)</f>
        <v>6.7114093959730337E-3</v>
      </c>
      <c r="J1396" s="5">
        <f t="shared" si="73"/>
        <v>1</v>
      </c>
      <c r="K1396" s="5">
        <f t="shared" si="74"/>
        <v>77917560</v>
      </c>
    </row>
    <row r="1397" spans="1:11" x14ac:dyDescent="0.25">
      <c r="A1397" s="4">
        <v>42027</v>
      </c>
      <c r="B1397" s="5" t="s">
        <v>917</v>
      </c>
      <c r="C1397" s="5" t="s">
        <v>918</v>
      </c>
      <c r="D1397" s="5">
        <v>2.4</v>
      </c>
      <c r="E1397" s="5">
        <v>21</v>
      </c>
      <c r="F1397" s="5">
        <v>50</v>
      </c>
      <c r="G1397" s="5">
        <v>0</v>
      </c>
      <c r="H1397" s="5">
        <f t="shared" si="72"/>
        <v>2.3809523809523809</v>
      </c>
      <c r="I1397" s="5" cm="1">
        <f t="array" ref="I1397">ABS(D1397/MAX(_xlfn._xlws.FILTER($D$472:$D$941,$B$472:$B$941=B1397))-1)</f>
        <v>0</v>
      </c>
      <c r="J1397" s="5">
        <f t="shared" si="73"/>
        <v>1</v>
      </c>
      <c r="K1397" s="5">
        <f t="shared" si="74"/>
        <v>0</v>
      </c>
    </row>
    <row r="1398" spans="1:11" x14ac:dyDescent="0.25">
      <c r="A1398" s="4">
        <v>42027</v>
      </c>
      <c r="B1398" s="5" t="s">
        <v>919</v>
      </c>
      <c r="C1398" s="5" t="s">
        <v>920</v>
      </c>
      <c r="D1398" s="5">
        <v>0.86</v>
      </c>
      <c r="E1398" s="5">
        <v>13050</v>
      </c>
      <c r="F1398" s="5">
        <v>10790</v>
      </c>
      <c r="G1398" s="5">
        <v>0</v>
      </c>
      <c r="H1398" s="5">
        <f t="shared" si="72"/>
        <v>0.82681992337164756</v>
      </c>
      <c r="I1398" s="5" cm="1">
        <f t="array" ref="I1398">ABS(D1398/MAX(_xlfn._xlws.FILTER($D$472:$D$941,$B$472:$B$941=B1398))-1)</f>
        <v>0</v>
      </c>
      <c r="J1398" s="5">
        <f t="shared" si="73"/>
        <v>1</v>
      </c>
      <c r="K1398" s="5">
        <f t="shared" si="74"/>
        <v>0</v>
      </c>
    </row>
    <row r="1399" spans="1:11" x14ac:dyDescent="0.25">
      <c r="A1399" s="4">
        <v>42027</v>
      </c>
      <c r="B1399" s="5" t="s">
        <v>921</v>
      </c>
      <c r="C1399" s="5" t="s">
        <v>922</v>
      </c>
      <c r="D1399" s="5">
        <v>7.48</v>
      </c>
      <c r="E1399" s="5">
        <v>1</v>
      </c>
      <c r="F1399" s="5">
        <v>10</v>
      </c>
      <c r="G1399" s="5">
        <v>7452000</v>
      </c>
      <c r="H1399" s="5">
        <f t="shared" si="72"/>
        <v>10</v>
      </c>
      <c r="I1399" s="5" cm="1">
        <f t="array" ref="I1399">ABS(D1399/MAX(_xlfn._xlws.FILTER($D$472:$D$941,$B$472:$B$941=B1399))-1)</f>
        <v>1.3351134846462109E-3</v>
      </c>
      <c r="J1399" s="5">
        <f t="shared" si="73"/>
        <v>1</v>
      </c>
      <c r="K1399" s="5">
        <f t="shared" si="74"/>
        <v>55740960</v>
      </c>
    </row>
    <row r="1400" spans="1:11" x14ac:dyDescent="0.25">
      <c r="A1400" s="4">
        <v>42027</v>
      </c>
      <c r="B1400" s="5" t="s">
        <v>923</v>
      </c>
      <c r="C1400" s="5" t="s">
        <v>924</v>
      </c>
      <c r="D1400" s="5">
        <v>38.9</v>
      </c>
      <c r="E1400" s="5">
        <v>0</v>
      </c>
      <c r="F1400" s="5">
        <v>0</v>
      </c>
      <c r="G1400" s="5">
        <v>0</v>
      </c>
      <c r="H1400" s="5">
        <f t="shared" si="72"/>
        <v>38.9</v>
      </c>
      <c r="I1400" s="5" cm="1">
        <f t="array" ref="I1400">ABS(D1400/MAX(_xlfn._xlws.FILTER($D$472:$D$941,$B$472:$B$941=B1400))-1)</f>
        <v>0</v>
      </c>
      <c r="J1400" s="5">
        <f t="shared" si="73"/>
        <v>1</v>
      </c>
      <c r="K1400" s="5">
        <f t="shared" si="74"/>
        <v>0</v>
      </c>
    </row>
    <row r="1401" spans="1:11" x14ac:dyDescent="0.25">
      <c r="A1401" s="4">
        <v>42027</v>
      </c>
      <c r="B1401" s="5" t="s">
        <v>925</v>
      </c>
      <c r="C1401" s="5" t="s">
        <v>926</v>
      </c>
      <c r="D1401" s="5">
        <v>8.69</v>
      </c>
      <c r="E1401" s="5">
        <v>58203</v>
      </c>
      <c r="F1401" s="5">
        <v>501040</v>
      </c>
      <c r="G1401" s="5">
        <v>2046000</v>
      </c>
      <c r="H1401" s="5">
        <f t="shared" si="72"/>
        <v>8.6084909712557778</v>
      </c>
      <c r="I1401" s="5" cm="1">
        <f t="array" ref="I1401">ABS(D1401/MAX(_xlfn._xlws.FILTER($D$472:$D$941,$B$472:$B$941=B1401))-1)</f>
        <v>2.2352941176470464E-2</v>
      </c>
      <c r="J1401" s="5">
        <f t="shared" si="73"/>
        <v>1</v>
      </c>
      <c r="K1401" s="5">
        <f t="shared" si="74"/>
        <v>17779740</v>
      </c>
    </row>
    <row r="1402" spans="1:11" x14ac:dyDescent="0.25">
      <c r="A1402" s="4">
        <v>42027</v>
      </c>
      <c r="B1402" s="5" t="s">
        <v>927</v>
      </c>
      <c r="C1402" s="5" t="s">
        <v>928</v>
      </c>
      <c r="D1402" s="5">
        <v>18.11</v>
      </c>
      <c r="E1402" s="5">
        <v>21368</v>
      </c>
      <c r="F1402" s="5">
        <v>388600</v>
      </c>
      <c r="G1402" s="5">
        <v>24711000</v>
      </c>
      <c r="H1402" s="5">
        <f t="shared" si="72"/>
        <v>18.186072631973044</v>
      </c>
      <c r="I1402" s="5" cm="1">
        <f t="array" ref="I1402">ABS(D1402/MAX(_xlfn._xlws.FILTER($D$472:$D$941,$B$472:$B$941=B1402))-1)</f>
        <v>6.1111111111111782E-3</v>
      </c>
      <c r="J1402" s="5">
        <f t="shared" si="73"/>
        <v>1</v>
      </c>
      <c r="K1402" s="5">
        <f t="shared" si="74"/>
        <v>447516210</v>
      </c>
    </row>
    <row r="1403" spans="1:11" x14ac:dyDescent="0.25">
      <c r="A1403" s="4">
        <v>42027</v>
      </c>
      <c r="B1403" s="5" t="s">
        <v>929</v>
      </c>
      <c r="C1403" s="5" t="s">
        <v>930</v>
      </c>
      <c r="D1403" s="5">
        <v>8.4</v>
      </c>
      <c r="E1403" s="5">
        <v>0</v>
      </c>
      <c r="F1403" s="5">
        <v>0</v>
      </c>
      <c r="G1403" s="5">
        <v>1535000</v>
      </c>
      <c r="H1403" s="5">
        <f t="shared" si="72"/>
        <v>8.4</v>
      </c>
      <c r="I1403" s="5" cm="1">
        <f t="array" ref="I1403">ABS(D1403/MAX(_xlfn._xlws.FILTER($D$472:$D$941,$B$472:$B$941=B1403))-1)</f>
        <v>0</v>
      </c>
      <c r="J1403" s="5">
        <f t="shared" si="73"/>
        <v>1</v>
      </c>
      <c r="K1403" s="5">
        <f t="shared" si="74"/>
        <v>12894000</v>
      </c>
    </row>
    <row r="1404" spans="1:11" x14ac:dyDescent="0.25">
      <c r="A1404" s="4">
        <v>42027</v>
      </c>
      <c r="B1404" s="5" t="s">
        <v>931</v>
      </c>
      <c r="C1404" s="5" t="s">
        <v>932</v>
      </c>
      <c r="D1404" s="5">
        <v>2.85</v>
      </c>
      <c r="E1404" s="5">
        <v>65869</v>
      </c>
      <c r="F1404" s="5">
        <v>181270</v>
      </c>
      <c r="G1404" s="5">
        <v>48149000</v>
      </c>
      <c r="H1404" s="5">
        <f t="shared" si="72"/>
        <v>2.7519774097071461</v>
      </c>
      <c r="I1404" s="5" cm="1">
        <f t="array" ref="I1404">ABS(D1404/MAX(_xlfn._xlws.FILTER($D$472:$D$941,$B$472:$B$941=B1404))-1)</f>
        <v>8.365019011406849E-2</v>
      </c>
      <c r="J1404" s="5">
        <f t="shared" si="73"/>
        <v>1</v>
      </c>
      <c r="K1404" s="5">
        <f t="shared" si="74"/>
        <v>137224650</v>
      </c>
    </row>
    <row r="1405" spans="1:11" x14ac:dyDescent="0.25">
      <c r="A1405" s="4">
        <v>42027</v>
      </c>
      <c r="B1405" s="5" t="s">
        <v>933</v>
      </c>
      <c r="C1405" s="5" t="s">
        <v>934</v>
      </c>
      <c r="D1405" s="5">
        <v>1.04</v>
      </c>
      <c r="E1405" s="5">
        <v>108647</v>
      </c>
      <c r="F1405" s="5">
        <v>106390</v>
      </c>
      <c r="G1405" s="5">
        <v>23434000</v>
      </c>
      <c r="H1405" s="5">
        <f t="shared" si="72"/>
        <v>0.97922630169263758</v>
      </c>
      <c r="I1405" s="5" cm="1">
        <f t="array" ref="I1405">ABS(D1405/MAX(_xlfn._xlws.FILTER($D$472:$D$941,$B$472:$B$941=B1405))-1)</f>
        <v>9.473684210526323E-2</v>
      </c>
      <c r="J1405" s="5">
        <f t="shared" si="73"/>
        <v>1</v>
      </c>
      <c r="K1405" s="5">
        <f t="shared" si="74"/>
        <v>24371360</v>
      </c>
    </row>
    <row r="1406" spans="1:11" x14ac:dyDescent="0.25">
      <c r="A1406" s="4">
        <v>42027</v>
      </c>
      <c r="B1406" s="5" t="s">
        <v>935</v>
      </c>
      <c r="C1406" s="5" t="s">
        <v>936</v>
      </c>
      <c r="D1406" s="5">
        <v>24.62</v>
      </c>
      <c r="E1406" s="5">
        <v>15094</v>
      </c>
      <c r="F1406" s="5">
        <v>371620</v>
      </c>
      <c r="G1406" s="5">
        <v>24622000</v>
      </c>
      <c r="H1406" s="5">
        <f t="shared" si="72"/>
        <v>24.620378958526565</v>
      </c>
      <c r="I1406" s="5" cm="1">
        <f t="array" ref="I1406">ABS(D1406/MAX(_xlfn._xlws.FILTER($D$472:$D$941,$B$472:$B$941=B1406))-1)</f>
        <v>2.1576763485477102E-2</v>
      </c>
      <c r="J1406" s="5">
        <f t="shared" si="73"/>
        <v>1</v>
      </c>
      <c r="K1406" s="5">
        <f t="shared" si="74"/>
        <v>606193640</v>
      </c>
    </row>
    <row r="1407" spans="1:11" x14ac:dyDescent="0.25">
      <c r="A1407" s="4">
        <v>42027</v>
      </c>
      <c r="B1407" s="5" t="s">
        <v>937</v>
      </c>
      <c r="C1407" s="5" t="s">
        <v>938</v>
      </c>
      <c r="D1407" s="5">
        <v>64.790000000000006</v>
      </c>
      <c r="E1407" s="5">
        <v>876</v>
      </c>
      <c r="F1407" s="5">
        <v>56140</v>
      </c>
      <c r="G1407" s="5">
        <v>3288000</v>
      </c>
      <c r="H1407" s="5">
        <f t="shared" si="72"/>
        <v>64.086757990867582</v>
      </c>
      <c r="I1407" s="5" cm="1">
        <f t="array" ref="I1407">ABS(D1407/MAX(_xlfn._xlws.FILTER($D$472:$D$941,$B$472:$B$941=B1407))-1)</f>
        <v>1.1079900124844055E-2</v>
      </c>
      <c r="J1407" s="5">
        <f t="shared" si="73"/>
        <v>1</v>
      </c>
      <c r="K1407" s="5">
        <f t="shared" si="74"/>
        <v>213029520.00000003</v>
      </c>
    </row>
    <row r="1408" spans="1:11" x14ac:dyDescent="0.25">
      <c r="A1408" s="4">
        <v>42027</v>
      </c>
      <c r="B1408" s="5" t="s">
        <v>939</v>
      </c>
      <c r="C1408" s="5" t="s">
        <v>940</v>
      </c>
      <c r="D1408" s="5">
        <v>284.89999999999998</v>
      </c>
      <c r="E1408" s="5">
        <v>1</v>
      </c>
      <c r="F1408" s="5">
        <v>280</v>
      </c>
      <c r="G1408" s="5">
        <v>699000</v>
      </c>
      <c r="H1408" s="5">
        <f t="shared" si="72"/>
        <v>280</v>
      </c>
      <c r="I1408" s="5" cm="1">
        <f t="array" ref="I1408">ABS(D1408/MAX(_xlfn._xlws.FILTER($D$472:$D$941,$B$472:$B$941=B1408))-1)</f>
        <v>3.5087719298254605E-4</v>
      </c>
      <c r="J1408" s="5">
        <f t="shared" si="73"/>
        <v>1</v>
      </c>
      <c r="K1408" s="5">
        <f t="shared" si="74"/>
        <v>199145099.99999997</v>
      </c>
    </row>
    <row r="1409" spans="1:11" x14ac:dyDescent="0.25">
      <c r="A1409" s="4">
        <v>42027</v>
      </c>
      <c r="B1409" s="5" t="s">
        <v>941</v>
      </c>
      <c r="C1409" s="5" t="s">
        <v>942</v>
      </c>
      <c r="D1409" s="5">
        <v>1.55</v>
      </c>
      <c r="E1409" s="5">
        <v>4185</v>
      </c>
      <c r="F1409" s="5">
        <v>6260</v>
      </c>
      <c r="G1409" s="5">
        <v>6145000</v>
      </c>
      <c r="H1409" s="5">
        <f t="shared" si="72"/>
        <v>1.4958183990442055</v>
      </c>
      <c r="I1409" s="5" cm="1">
        <f t="array" ref="I1409">ABS(D1409/MAX(_xlfn._xlws.FILTER($D$472:$D$941,$B$472:$B$941=B1409))-1)</f>
        <v>6.4935064935065512E-3</v>
      </c>
      <c r="J1409" s="5">
        <f t="shared" si="73"/>
        <v>1</v>
      </c>
      <c r="K1409" s="5">
        <f t="shared" si="74"/>
        <v>9524750</v>
      </c>
    </row>
    <row r="1410" spans="1:11" x14ac:dyDescent="0.25">
      <c r="A1410" s="4">
        <v>42027</v>
      </c>
      <c r="B1410" s="5" t="s">
        <v>943</v>
      </c>
      <c r="C1410" s="5" t="s">
        <v>944</v>
      </c>
      <c r="D1410" s="5">
        <v>6.36</v>
      </c>
      <c r="E1410" s="5">
        <v>207</v>
      </c>
      <c r="F1410" s="5">
        <v>1320</v>
      </c>
      <c r="G1410" s="5">
        <v>8629000</v>
      </c>
      <c r="H1410" s="5">
        <f t="shared" si="72"/>
        <v>6.3768115942028984</v>
      </c>
      <c r="I1410" s="5" cm="1">
        <f t="array" ref="I1410">ABS(D1410/MAX(_xlfn._xlws.FILTER($D$472:$D$941,$B$472:$B$941=B1410))-1)</f>
        <v>1.3953488372092981E-2</v>
      </c>
      <c r="J1410" s="5">
        <f t="shared" si="73"/>
        <v>1</v>
      </c>
      <c r="K1410" s="5">
        <f t="shared" si="74"/>
        <v>54880440</v>
      </c>
    </row>
    <row r="1411" spans="1:11" x14ac:dyDescent="0.25">
      <c r="A1411" s="4">
        <v>42027</v>
      </c>
      <c r="B1411" s="5" t="s">
        <v>945</v>
      </c>
      <c r="C1411" s="5" t="s">
        <v>946</v>
      </c>
      <c r="D1411" s="5">
        <v>386</v>
      </c>
      <c r="E1411" s="5">
        <v>7</v>
      </c>
      <c r="F1411" s="5">
        <v>2700</v>
      </c>
      <c r="G1411" s="5">
        <v>0</v>
      </c>
      <c r="H1411" s="5">
        <f t="shared" ref="H1411" si="75">IF(E1411=0,D1411,F1411/E1411)</f>
        <v>385.71428571428572</v>
      </c>
      <c r="I1411" s="5" cm="1">
        <f t="array" ref="I1411">ABS(D1411/MAX(_xlfn._xlws.FILTER($D$472:$D$941,$B$472:$B$941=B1411))-1)</f>
        <v>0</v>
      </c>
      <c r="J1411" s="5">
        <f t="shared" ref="J1411" si="76">IF(LEFT(C1411,2)="PL",1,0)</f>
        <v>1</v>
      </c>
      <c r="K1411" s="5">
        <f t="shared" ref="K1411" si="77">G1411*D1411</f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IChri</dc:creator>
  <cp:lastModifiedBy>IChri</cp:lastModifiedBy>
  <dcterms:created xsi:type="dcterms:W3CDTF">2021-03-15T07:51:31Z</dcterms:created>
  <dcterms:modified xsi:type="dcterms:W3CDTF">2021-03-15T09:45:40Z</dcterms:modified>
</cp:coreProperties>
</file>