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1_{650A372D-7669-42A8-B914-AB86B3D3D153}" xr6:coauthVersionLast="46" xr6:coauthVersionMax="46" xr10:uidLastSave="{00000000-0000-0000-0000-000000000000}"/>
  <bookViews>
    <workbookView xWindow="-120" yWindow="-120" windowWidth="29040" windowHeight="15840" xr2:uid="{1DD44609-220C-429E-B23C-76B674C9C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I8" i="1"/>
  <c r="J8" i="1"/>
  <c r="W5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8" i="1"/>
  <c r="D3" i="1"/>
  <c r="G3" i="1" s="1"/>
  <c r="D4" i="1"/>
  <c r="G4" i="1" s="1"/>
  <c r="D5" i="1"/>
  <c r="G5" i="1" s="1"/>
  <c r="D6" i="1"/>
  <c r="G6" i="1" s="1"/>
  <c r="D7" i="1"/>
  <c r="G7" i="1" s="1"/>
  <c r="D8" i="1"/>
  <c r="E8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2" i="1"/>
  <c r="G2" i="1" s="1"/>
  <c r="C3" i="1"/>
  <c r="W7" i="1" l="1"/>
  <c r="W6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E9" i="1"/>
  <c r="F8" i="1"/>
  <c r="G8" i="1" s="1"/>
  <c r="T16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F42" i="1" s="1"/>
  <c r="G42" i="1" s="1"/>
  <c r="R16" i="1"/>
  <c r="F9" i="1"/>
  <c r="G9" i="1" s="1"/>
  <c r="S20" i="1" s="1"/>
  <c r="F33" i="1" l="1"/>
  <c r="G33" i="1" s="1"/>
  <c r="F14" i="1"/>
  <c r="G14" i="1" s="1"/>
  <c r="E43" i="1"/>
  <c r="F16" i="1"/>
  <c r="G16" i="1" s="1"/>
  <c r="F23" i="1"/>
  <c r="G23" i="1" s="1"/>
  <c r="F21" i="1"/>
  <c r="G21" i="1" s="1"/>
  <c r="F19" i="1"/>
  <c r="G19" i="1" s="1"/>
  <c r="F39" i="1"/>
  <c r="G39" i="1" s="1"/>
  <c r="F32" i="1"/>
  <c r="G32" i="1" s="1"/>
  <c r="F20" i="1"/>
  <c r="G20" i="1" s="1"/>
  <c r="F15" i="1"/>
  <c r="G15" i="1" s="1"/>
  <c r="F31" i="1"/>
  <c r="G31" i="1" s="1"/>
  <c r="F38" i="1"/>
  <c r="G38" i="1" s="1"/>
  <c r="F13" i="1"/>
  <c r="G13" i="1" s="1"/>
  <c r="F28" i="1"/>
  <c r="G28" i="1" s="1"/>
  <c r="F12" i="1"/>
  <c r="G12" i="1" s="1"/>
  <c r="F26" i="1"/>
  <c r="G26" i="1" s="1"/>
  <c r="F10" i="1"/>
  <c r="G10" i="1" s="1"/>
  <c r="F18" i="1"/>
  <c r="G18" i="1" s="1"/>
  <c r="F22" i="1"/>
  <c r="G22" i="1" s="1"/>
  <c r="F11" i="1"/>
  <c r="G11" i="1" s="1"/>
  <c r="F24" i="1"/>
  <c r="G24" i="1" s="1"/>
  <c r="F37" i="1"/>
  <c r="G37" i="1" s="1"/>
  <c r="F29" i="1"/>
  <c r="G29" i="1" s="1"/>
  <c r="F35" i="1"/>
  <c r="G35" i="1" s="1"/>
  <c r="F41" i="1"/>
  <c r="G41" i="1" s="1"/>
  <c r="F17" i="1"/>
  <c r="G17" i="1" s="1"/>
  <c r="F27" i="1"/>
  <c r="G27" i="1" s="1"/>
  <c r="F40" i="1"/>
  <c r="G40" i="1" s="1"/>
  <c r="F36" i="1"/>
  <c r="G36" i="1" s="1"/>
  <c r="F30" i="1"/>
  <c r="G30" i="1" s="1"/>
  <c r="F34" i="1"/>
  <c r="G34" i="1" s="1"/>
  <c r="F25" i="1"/>
  <c r="G25" i="1" s="1"/>
  <c r="S21" i="1" l="1"/>
  <c r="E44" i="1"/>
  <c r="F43" i="1"/>
  <c r="G43" i="1" s="1"/>
  <c r="E45" i="1" l="1"/>
  <c r="F44" i="1"/>
  <c r="G44" i="1" s="1"/>
  <c r="E46" i="1" l="1"/>
  <c r="F45" i="1"/>
  <c r="G45" i="1" s="1"/>
  <c r="E47" i="1" l="1"/>
  <c r="F46" i="1"/>
  <c r="G46" i="1" s="1"/>
  <c r="E48" i="1" l="1"/>
  <c r="F47" i="1"/>
  <c r="G47" i="1" s="1"/>
  <c r="E49" i="1" l="1"/>
  <c r="F48" i="1"/>
  <c r="G48" i="1" s="1"/>
  <c r="E50" i="1" l="1"/>
  <c r="F49" i="1"/>
  <c r="G49" i="1" s="1"/>
  <c r="E51" i="1" l="1"/>
  <c r="F50" i="1"/>
  <c r="G50" i="1" s="1"/>
  <c r="E52" i="1" l="1"/>
  <c r="F51" i="1"/>
  <c r="G51" i="1" s="1"/>
  <c r="E53" i="1" l="1"/>
  <c r="F52" i="1"/>
  <c r="G52" i="1" s="1"/>
  <c r="E54" i="1" l="1"/>
  <c r="F53" i="1"/>
  <c r="G53" i="1" s="1"/>
  <c r="E55" i="1" l="1"/>
  <c r="F54" i="1"/>
  <c r="G54" i="1" s="1"/>
  <c r="E56" i="1" l="1"/>
  <c r="F55" i="1"/>
  <c r="G55" i="1" s="1"/>
  <c r="E57" i="1" l="1"/>
  <c r="F56" i="1"/>
  <c r="G56" i="1" s="1"/>
  <c r="E58" i="1" l="1"/>
  <c r="F57" i="1"/>
  <c r="G57" i="1" s="1"/>
  <c r="E59" i="1" l="1"/>
  <c r="F58" i="1"/>
  <c r="G58" i="1" s="1"/>
  <c r="E60" i="1" l="1"/>
  <c r="F59" i="1"/>
  <c r="G59" i="1" s="1"/>
  <c r="E61" i="1" l="1"/>
  <c r="F60" i="1"/>
  <c r="G60" i="1" s="1"/>
  <c r="E62" i="1" l="1"/>
  <c r="F61" i="1"/>
  <c r="G61" i="1" s="1"/>
  <c r="E63" i="1" l="1"/>
  <c r="F62" i="1"/>
  <c r="G62" i="1" s="1"/>
  <c r="E64" i="1" l="1"/>
  <c r="F63" i="1"/>
  <c r="G63" i="1" s="1"/>
  <c r="E65" i="1" l="1"/>
  <c r="F64" i="1"/>
  <c r="G64" i="1" s="1"/>
  <c r="E66" i="1" l="1"/>
  <c r="F65" i="1"/>
  <c r="G65" i="1" s="1"/>
  <c r="E67" i="1" l="1"/>
  <c r="F66" i="1"/>
  <c r="G66" i="1" s="1"/>
  <c r="E68" i="1" l="1"/>
  <c r="F67" i="1"/>
  <c r="G67" i="1" s="1"/>
  <c r="E69" i="1" l="1"/>
  <c r="F68" i="1"/>
  <c r="G68" i="1" s="1"/>
  <c r="E70" i="1" l="1"/>
  <c r="F69" i="1"/>
  <c r="G69" i="1" s="1"/>
  <c r="E71" i="1" l="1"/>
  <c r="F70" i="1"/>
  <c r="G70" i="1" s="1"/>
  <c r="S22" i="1" s="1"/>
  <c r="E72" i="1" l="1"/>
  <c r="F71" i="1"/>
  <c r="G71" i="1" s="1"/>
  <c r="E73" i="1" l="1"/>
  <c r="F72" i="1"/>
  <c r="G72" i="1" s="1"/>
  <c r="E74" i="1" l="1"/>
  <c r="F73" i="1"/>
  <c r="G73" i="1" s="1"/>
  <c r="E75" i="1" l="1"/>
  <c r="F74" i="1"/>
  <c r="G74" i="1" s="1"/>
  <c r="E76" i="1" l="1"/>
  <c r="F75" i="1"/>
  <c r="G75" i="1" s="1"/>
  <c r="E77" i="1" l="1"/>
  <c r="F76" i="1"/>
  <c r="G76" i="1" s="1"/>
  <c r="E78" i="1" l="1"/>
  <c r="F77" i="1"/>
  <c r="G77" i="1" s="1"/>
  <c r="E79" i="1" l="1"/>
  <c r="F78" i="1"/>
  <c r="G78" i="1" s="1"/>
  <c r="E80" i="1" l="1"/>
  <c r="F79" i="1"/>
  <c r="G79" i="1" s="1"/>
  <c r="E81" i="1" l="1"/>
  <c r="F80" i="1"/>
  <c r="G80" i="1" s="1"/>
  <c r="E82" i="1" l="1"/>
  <c r="F81" i="1"/>
  <c r="G81" i="1" s="1"/>
  <c r="E83" i="1" l="1"/>
  <c r="F82" i="1"/>
  <c r="G82" i="1" s="1"/>
  <c r="E84" i="1" l="1"/>
  <c r="F83" i="1"/>
  <c r="G83" i="1" s="1"/>
  <c r="E85" i="1" l="1"/>
  <c r="F84" i="1"/>
  <c r="G84" i="1" s="1"/>
  <c r="E86" i="1" l="1"/>
  <c r="F85" i="1"/>
  <c r="G85" i="1" s="1"/>
  <c r="E87" i="1" l="1"/>
  <c r="F86" i="1"/>
  <c r="G86" i="1" s="1"/>
  <c r="E88" i="1" l="1"/>
  <c r="F87" i="1"/>
  <c r="G87" i="1" s="1"/>
  <c r="E89" i="1" l="1"/>
  <c r="F88" i="1"/>
  <c r="G88" i="1" s="1"/>
  <c r="E90" i="1" l="1"/>
  <c r="F89" i="1"/>
  <c r="G89" i="1" s="1"/>
  <c r="E91" i="1" l="1"/>
  <c r="F90" i="1"/>
  <c r="G90" i="1" s="1"/>
  <c r="E92" i="1" l="1"/>
  <c r="F91" i="1"/>
  <c r="G91" i="1" s="1"/>
  <c r="E93" i="1" l="1"/>
  <c r="F92" i="1"/>
  <c r="G92" i="1" s="1"/>
  <c r="E94" i="1" l="1"/>
  <c r="F93" i="1"/>
  <c r="G93" i="1" s="1"/>
  <c r="E95" i="1" l="1"/>
  <c r="F94" i="1"/>
  <c r="G94" i="1" s="1"/>
  <c r="E96" i="1" l="1"/>
  <c r="F95" i="1"/>
  <c r="G95" i="1" s="1"/>
  <c r="E97" i="1" l="1"/>
  <c r="F96" i="1"/>
  <c r="G96" i="1" s="1"/>
  <c r="E98" i="1" l="1"/>
  <c r="F97" i="1"/>
  <c r="G97" i="1" s="1"/>
  <c r="E99" i="1" l="1"/>
  <c r="F98" i="1"/>
  <c r="G98" i="1" s="1"/>
  <c r="E100" i="1" l="1"/>
  <c r="F99" i="1"/>
  <c r="G99" i="1" s="1"/>
  <c r="E101" i="1" l="1"/>
  <c r="F100" i="1"/>
  <c r="G100" i="1" s="1"/>
  <c r="E102" i="1" l="1"/>
  <c r="F101" i="1"/>
  <c r="G101" i="1" s="1"/>
  <c r="S23" i="1" s="1"/>
  <c r="E103" i="1" l="1"/>
  <c r="F102" i="1"/>
  <c r="G102" i="1" s="1"/>
  <c r="E104" i="1" l="1"/>
  <c r="F103" i="1"/>
  <c r="G103" i="1" s="1"/>
  <c r="E105" i="1" l="1"/>
  <c r="F104" i="1"/>
  <c r="G104" i="1" s="1"/>
  <c r="E106" i="1" l="1"/>
  <c r="F105" i="1"/>
  <c r="G105" i="1" s="1"/>
  <c r="E107" i="1" l="1"/>
  <c r="F106" i="1"/>
  <c r="G106" i="1" s="1"/>
  <c r="E108" i="1" l="1"/>
  <c r="F107" i="1"/>
  <c r="G107" i="1" s="1"/>
  <c r="E109" i="1" l="1"/>
  <c r="F108" i="1"/>
  <c r="G108" i="1" s="1"/>
  <c r="E110" i="1" l="1"/>
  <c r="F109" i="1"/>
  <c r="G109" i="1" s="1"/>
  <c r="E111" i="1" l="1"/>
  <c r="F110" i="1"/>
  <c r="G110" i="1" s="1"/>
  <c r="E112" i="1" l="1"/>
  <c r="F111" i="1"/>
  <c r="G111" i="1" s="1"/>
  <c r="E113" i="1" l="1"/>
  <c r="F112" i="1"/>
  <c r="G112" i="1" s="1"/>
  <c r="E114" i="1" l="1"/>
  <c r="F113" i="1"/>
  <c r="G113" i="1" s="1"/>
  <c r="E115" i="1" l="1"/>
  <c r="F114" i="1"/>
  <c r="G114" i="1" s="1"/>
  <c r="E116" i="1" l="1"/>
  <c r="F115" i="1"/>
  <c r="G115" i="1" s="1"/>
  <c r="E117" i="1" l="1"/>
  <c r="F116" i="1"/>
  <c r="G116" i="1" s="1"/>
  <c r="E118" i="1" l="1"/>
  <c r="F117" i="1"/>
  <c r="G117" i="1" s="1"/>
  <c r="E119" i="1" l="1"/>
  <c r="F118" i="1"/>
  <c r="G118" i="1" s="1"/>
  <c r="E120" i="1" l="1"/>
  <c r="F119" i="1"/>
  <c r="G119" i="1" s="1"/>
  <c r="E121" i="1" l="1"/>
  <c r="F120" i="1"/>
  <c r="G120" i="1" s="1"/>
  <c r="E122" i="1" l="1"/>
  <c r="F121" i="1"/>
  <c r="G121" i="1" s="1"/>
  <c r="E123" i="1" l="1"/>
  <c r="F122" i="1"/>
  <c r="G122" i="1" s="1"/>
  <c r="E124" i="1" l="1"/>
  <c r="F123" i="1"/>
  <c r="G123" i="1" s="1"/>
  <c r="E125" i="1" l="1"/>
  <c r="F124" i="1"/>
  <c r="G124" i="1" s="1"/>
  <c r="E126" i="1" l="1"/>
  <c r="F125" i="1"/>
  <c r="G125" i="1" s="1"/>
  <c r="E127" i="1" l="1"/>
  <c r="F126" i="1"/>
  <c r="G126" i="1" s="1"/>
  <c r="E128" i="1" l="1"/>
  <c r="F127" i="1"/>
  <c r="G127" i="1" s="1"/>
  <c r="E129" i="1" l="1"/>
  <c r="F128" i="1"/>
  <c r="G128" i="1" s="1"/>
  <c r="E130" i="1" l="1"/>
  <c r="F129" i="1"/>
  <c r="G129" i="1" s="1"/>
  <c r="E131" i="1" l="1"/>
  <c r="F130" i="1"/>
  <c r="G130" i="1" s="1"/>
  <c r="E132" i="1" l="1"/>
  <c r="F131" i="1"/>
  <c r="G131" i="1" s="1"/>
  <c r="E133" i="1" l="1"/>
  <c r="F132" i="1"/>
  <c r="G132" i="1" s="1"/>
  <c r="S24" i="1" s="1"/>
  <c r="E134" i="1" l="1"/>
  <c r="F133" i="1"/>
  <c r="G133" i="1" s="1"/>
  <c r="E135" i="1" l="1"/>
  <c r="F134" i="1"/>
  <c r="G134" i="1" s="1"/>
  <c r="E136" i="1" l="1"/>
  <c r="F135" i="1"/>
  <c r="G135" i="1" s="1"/>
  <c r="E137" i="1" l="1"/>
  <c r="F136" i="1"/>
  <c r="G136" i="1" s="1"/>
  <c r="E138" i="1" l="1"/>
  <c r="F137" i="1"/>
  <c r="G137" i="1" s="1"/>
  <c r="E139" i="1" l="1"/>
  <c r="F138" i="1"/>
  <c r="G138" i="1" s="1"/>
  <c r="E140" i="1" l="1"/>
  <c r="F139" i="1"/>
  <c r="G139" i="1" s="1"/>
  <c r="E141" i="1" l="1"/>
  <c r="F140" i="1"/>
  <c r="G140" i="1" s="1"/>
  <c r="E142" i="1" l="1"/>
  <c r="F141" i="1"/>
  <c r="G141" i="1" s="1"/>
  <c r="E143" i="1" l="1"/>
  <c r="F142" i="1"/>
  <c r="G142" i="1" s="1"/>
  <c r="E144" i="1" l="1"/>
  <c r="F143" i="1"/>
  <c r="G143" i="1" s="1"/>
  <c r="E145" i="1" l="1"/>
  <c r="F144" i="1"/>
  <c r="G144" i="1" s="1"/>
  <c r="E146" i="1" l="1"/>
  <c r="F145" i="1"/>
  <c r="G145" i="1" s="1"/>
  <c r="E147" i="1" l="1"/>
  <c r="F146" i="1"/>
  <c r="G146" i="1" s="1"/>
  <c r="E148" i="1" l="1"/>
  <c r="F147" i="1"/>
  <c r="G147" i="1" s="1"/>
  <c r="E149" i="1" l="1"/>
  <c r="F148" i="1"/>
  <c r="G148" i="1" s="1"/>
  <c r="E150" i="1" l="1"/>
  <c r="F149" i="1"/>
  <c r="G149" i="1" s="1"/>
  <c r="E151" i="1" l="1"/>
  <c r="F150" i="1"/>
  <c r="G150" i="1" s="1"/>
  <c r="E152" i="1" l="1"/>
  <c r="F151" i="1"/>
  <c r="G151" i="1" s="1"/>
  <c r="E153" i="1" l="1"/>
  <c r="F152" i="1"/>
  <c r="G152" i="1" s="1"/>
  <c r="E154" i="1" l="1"/>
  <c r="F153" i="1"/>
  <c r="G153" i="1" s="1"/>
  <c r="E155" i="1" l="1"/>
  <c r="F154" i="1"/>
  <c r="G154" i="1" s="1"/>
  <c r="E156" i="1" l="1"/>
  <c r="F155" i="1"/>
  <c r="G155" i="1" s="1"/>
  <c r="E157" i="1" l="1"/>
  <c r="F156" i="1"/>
  <c r="G156" i="1" s="1"/>
  <c r="E158" i="1" l="1"/>
  <c r="F157" i="1"/>
  <c r="G157" i="1" s="1"/>
  <c r="E159" i="1" l="1"/>
  <c r="F158" i="1"/>
  <c r="G158" i="1" s="1"/>
  <c r="E160" i="1" l="1"/>
  <c r="F159" i="1"/>
  <c r="G159" i="1" s="1"/>
  <c r="E161" i="1" l="1"/>
  <c r="F160" i="1"/>
  <c r="G160" i="1" s="1"/>
  <c r="F161" i="1" l="1"/>
  <c r="G161" i="1" s="1"/>
  <c r="S25" i="1" s="1"/>
  <c r="W17" i="1"/>
</calcChain>
</file>

<file path=xl/sharedStrings.xml><?xml version="1.0" encoding="utf-8"?>
<sst xmlns="http://schemas.openxmlformats.org/spreadsheetml/2006/main" count="30" uniqueCount="29">
  <si>
    <t>data</t>
  </si>
  <si>
    <t>id</t>
  </si>
  <si>
    <t>liczba owiec</t>
  </si>
  <si>
    <t>85.1</t>
  </si>
  <si>
    <t>gotowosc</t>
  </si>
  <si>
    <t>85.2</t>
  </si>
  <si>
    <t>85.3</t>
  </si>
  <si>
    <t>pierwszy</t>
  </si>
  <si>
    <t>liczba takich dni</t>
  </si>
  <si>
    <t>ser po sprzedazy</t>
  </si>
  <si>
    <t>ser przed sprzedaza</t>
  </si>
  <si>
    <t>85.4</t>
  </si>
  <si>
    <t>85.5</t>
  </si>
  <si>
    <t>85.6</t>
  </si>
  <si>
    <t>miesiąc</t>
  </si>
  <si>
    <t>sprzedaż</t>
  </si>
  <si>
    <t>kwiecień</t>
  </si>
  <si>
    <t>majeń</t>
  </si>
  <si>
    <t>czerwień</t>
  </si>
  <si>
    <t>lipień</t>
  </si>
  <si>
    <t>wrzesień</t>
  </si>
  <si>
    <t>20% krowy</t>
  </si>
  <si>
    <t>0% krowy</t>
  </si>
  <si>
    <t>40% krowy</t>
  </si>
  <si>
    <t>krowa 20%</t>
  </si>
  <si>
    <t>krowa 40%</t>
  </si>
  <si>
    <t>mleko na owcę</t>
  </si>
  <si>
    <t>krowa 0%</t>
  </si>
  <si>
    <t>sierpień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</si>
</sst>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0" fontId="0" fillId="0" borderId="1" xfId="0" applyBorder="1"/>
    <xf numFmtId="14" fontId="0" fillId="0" borderId="7" xfId="0" applyNumberFormat="1" applyBorder="1"/>
    <xf numFmtId="2" fontId="0" fillId="0" borderId="1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0" fillId="0" borderId="15" xfId="0" applyBorder="1"/>
    <xf numFmtId="0" fontId="0" fillId="0" borderId="16" xfId="0" applyBorder="1"/>
    <xf numFmtId="14" fontId="0" fillId="0" borderId="14" xfId="0" applyNumberFormat="1" applyBorder="1"/>
    <xf numFmtId="0" fontId="0" fillId="0" borderId="1" xfId="0" applyFill="1" applyBorder="1"/>
    <xf numFmtId="0" fontId="0" fillId="0" borderId="17" xfId="0" applyBorder="1"/>
    <xf numFmtId="16" fontId="0" fillId="0" borderId="2" xfId="0" applyNumberFormat="1" applyBorder="1"/>
    <xf numFmtId="0" fontId="0" fillId="2" borderId="3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sprzedaż</a:t>
            </a:r>
            <a:r>
              <a:rPr lang="pl-PL"/>
              <a:t> łoscypków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Sheet1!$S$19</c:f>
              <c:strCache>
                <c:ptCount val="1"/>
                <c:pt idx="0">
                  <c:v>sprzedaż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Sheet1!$R$20:$R$25</c:f>
              <c:strCache>
                <c:ptCount val="6"/>
                <c:pt idx="0">
                  <c:v>kwiecień</c:v>
                </c:pt>
                <c:pt idx="1">
                  <c:v>majeń</c:v>
                </c:pt>
                <c:pt idx="2">
                  <c:v>czerwień</c:v>
                </c:pt>
                <c:pt idx="3">
                  <c:v>lipień</c:v>
                </c:pt>
                <c:pt idx="4">
                  <c:v>sierpień</c:v>
                </c:pt>
                <c:pt idx="5">
                  <c:v>wrzesień</c:v>
                </c:pt>
              </c:strCache>
            </c:strRef>
          </c:cat>
          <c:val>
            <c:numRef>
              <c:f>Sheet1!$S$20:$S$25</c:f>
              <c:numCache>
                <c:formatCode>General</c:formatCode>
                <c:ptCount val="6"/>
                <c:pt idx="0">
                  <c:v>72</c:v>
                </c:pt>
                <c:pt idx="1">
                  <c:v>1626</c:v>
                </c:pt>
                <c:pt idx="2">
                  <c:v>1656</c:v>
                </c:pt>
                <c:pt idx="3">
                  <c:v>1628</c:v>
                </c:pt>
                <c:pt idx="4">
                  <c:v>1243</c:v>
                </c:pt>
                <c:pt idx="5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2-4834-AED3-CBFE5D459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054752"/>
        <c:axId val="277053088"/>
      </c:barChart>
      <c:catAx>
        <c:axId val="27705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53088"/>
        <c:crosses val="autoZero"/>
        <c:auto val="1"/>
        <c:lblAlgn val="ctr"/>
        <c:lblOffset val="100"/>
        <c:noMultiLvlLbl val="0"/>
      </c:catAx>
      <c:valAx>
        <c:axId val="27705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05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590550</xdr:colOff>
      <xdr:row>25</xdr:row>
      <xdr:rowOff>4762</xdr:rowOff>
    </xdr:from>
    <xdr:to>
      <xdr:col>23</xdr:col>
      <xdr:colOff>104775</xdr:colOff>
      <xdr:row>39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FAE79-CFC1-4BC0-8AE6-39201381B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E717-52CD-493D-989F-8092A7A928CC}">
  <dimension ref="A1:W161"/>
  <sheetViews>
    <sheetView tabSelected="1" workbookViewId="0">
      <selection activeCell="R24" sqref="R24"/>
    </sheetView>
  </sheetViews>
  <sheetFormatPr defaultRowHeight="15" x14ac:dyDescent="0.25"/>
  <cols>
    <col min="1" max="1" width="9.140625" style="4"/>
    <col min="2" max="2" width="10.140625" style="1" bestFit="1" customWidth="1"/>
    <col min="3" max="3" width="15.28515625" style="5" customWidth="1"/>
    <col min="4" max="4" width="9.140625" style="4"/>
    <col min="5" max="5" width="19.28515625" style="4" customWidth="1"/>
    <col min="6" max="6" width="18.28515625" style="4" customWidth="1"/>
    <col min="7" max="7" width="12.28515625" style="4" customWidth="1"/>
    <col min="8" max="8" width="4.5703125" style="24" customWidth="1"/>
    <col min="9" max="9" width="11.7109375" style="4" customWidth="1"/>
    <col min="10" max="10" width="10.7109375" style="4" customWidth="1"/>
    <col min="11" max="11" width="9.140625" style="4"/>
    <col min="18" max="18" width="14" customWidth="1"/>
    <col min="22" max="22" width="15.140625" bestFit="1" customWidth="1"/>
    <col min="23" max="23" width="10.140625" bestFit="1" customWidth="1"/>
  </cols>
  <sheetData>
    <row r="1" spans="1:23" ht="15.75" thickBot="1" x14ac:dyDescent="0.3">
      <c r="A1" s="9" t="s">
        <v>1</v>
      </c>
      <c r="B1" s="10" t="s">
        <v>0</v>
      </c>
      <c r="C1" s="11" t="s">
        <v>26</v>
      </c>
      <c r="D1" s="9" t="s">
        <v>4</v>
      </c>
      <c r="E1" s="9" t="s">
        <v>9</v>
      </c>
      <c r="F1" s="21" t="s">
        <v>10</v>
      </c>
      <c r="G1" s="21" t="s">
        <v>15</v>
      </c>
      <c r="H1" s="25"/>
      <c r="I1" s="21" t="s">
        <v>24</v>
      </c>
      <c r="J1" s="21" t="s">
        <v>25</v>
      </c>
      <c r="K1" s="9" t="s">
        <v>27</v>
      </c>
    </row>
    <row r="2" spans="1:23" x14ac:dyDescent="0.25">
      <c r="A2" s="4">
        <v>1</v>
      </c>
      <c r="B2" s="1">
        <v>41752</v>
      </c>
      <c r="C2" s="5">
        <v>0.5</v>
      </c>
      <c r="D2" s="4">
        <f>IF(OR(WEEKDAY(B2)=7, WEEKDAY(B2)=1),100,36)</f>
        <v>36</v>
      </c>
      <c r="E2" s="4">
        <v>0</v>
      </c>
      <c r="F2" s="4">
        <v>0</v>
      </c>
      <c r="G2" s="4">
        <f>MIN(F2,D2)</f>
        <v>0</v>
      </c>
      <c r="I2" s="4">
        <v>0</v>
      </c>
      <c r="J2" s="4">
        <v>0</v>
      </c>
      <c r="K2" s="4">
        <v>0</v>
      </c>
    </row>
    <row r="3" spans="1:23" ht="15.75" thickBot="1" x14ac:dyDescent="0.3">
      <c r="A3" s="4">
        <v>2</v>
      </c>
      <c r="B3" s="1">
        <v>41753</v>
      </c>
      <c r="C3" s="5">
        <f>IF(MOD(A3,7)=1,IF(B3&lt;=$R$10,ROUND(C2*1.04, 2),ROUND(C2*0.9, 2)),C2)</f>
        <v>0.5</v>
      </c>
      <c r="D3" s="4">
        <f t="shared" ref="D3:D66" si="0">IF(OR(WEEKDAY(B3)=7, WEEKDAY(B3)=1),100,36)</f>
        <v>36</v>
      </c>
      <c r="E3" s="4">
        <v>0</v>
      </c>
      <c r="F3" s="4">
        <v>0</v>
      </c>
      <c r="G3" s="4">
        <f t="shared" ref="G3:G66" si="1">MIN(F3,D3)</f>
        <v>0</v>
      </c>
      <c r="I3" s="4">
        <v>0</v>
      </c>
      <c r="J3" s="4">
        <v>0</v>
      </c>
      <c r="K3" s="4">
        <v>0</v>
      </c>
    </row>
    <row r="4" spans="1:23" ht="15.75" thickBot="1" x14ac:dyDescent="0.3">
      <c r="A4" s="4">
        <v>3</v>
      </c>
      <c r="B4" s="1">
        <v>41754</v>
      </c>
      <c r="C4" s="5">
        <f t="shared" ref="C4:C67" si="2">IF(MOD(A4,7)=1,IF(B4&lt;=$R$10,ROUND(C3*1.04, 2),ROUND(C3*0.9, 2)),C3)</f>
        <v>0.5</v>
      </c>
      <c r="D4" s="4">
        <f t="shared" si="0"/>
        <v>36</v>
      </c>
      <c r="E4" s="4">
        <v>0</v>
      </c>
      <c r="F4" s="4">
        <v>0</v>
      </c>
      <c r="G4" s="4">
        <f t="shared" si="1"/>
        <v>0</v>
      </c>
      <c r="I4" s="4">
        <v>0</v>
      </c>
      <c r="J4" s="4">
        <v>0</v>
      </c>
      <c r="K4" s="4">
        <v>0</v>
      </c>
      <c r="V4" s="9" t="s">
        <v>13</v>
      </c>
      <c r="W4" s="22"/>
    </row>
    <row r="5" spans="1:23" x14ac:dyDescent="0.25">
      <c r="A5" s="4">
        <v>4</v>
      </c>
      <c r="B5" s="1">
        <v>41755</v>
      </c>
      <c r="C5" s="5">
        <f t="shared" si="2"/>
        <v>0.5</v>
      </c>
      <c r="D5" s="4">
        <f t="shared" si="0"/>
        <v>100</v>
      </c>
      <c r="E5" s="4">
        <v>0</v>
      </c>
      <c r="F5" s="4">
        <v>0</v>
      </c>
      <c r="G5" s="4">
        <f t="shared" si="1"/>
        <v>0</v>
      </c>
      <c r="I5" s="4">
        <v>0</v>
      </c>
      <c r="J5" s="4">
        <v>0</v>
      </c>
      <c r="K5" s="4">
        <v>0</v>
      </c>
      <c r="V5" s="4" t="s">
        <v>22</v>
      </c>
      <c r="W5" s="13">
        <f>R13*SUM(K2:K161)/6</f>
        <v>6810.9999999999927</v>
      </c>
    </row>
    <row r="6" spans="1:23" x14ac:dyDescent="0.25">
      <c r="A6" s="4">
        <v>5</v>
      </c>
      <c r="B6" s="1">
        <v>41756</v>
      </c>
      <c r="C6" s="5">
        <f t="shared" si="2"/>
        <v>0.5</v>
      </c>
      <c r="D6" s="4">
        <f t="shared" si="0"/>
        <v>100</v>
      </c>
      <c r="E6" s="4">
        <v>0</v>
      </c>
      <c r="F6" s="4">
        <v>0</v>
      </c>
      <c r="G6" s="4">
        <f t="shared" si="1"/>
        <v>0</v>
      </c>
      <c r="I6" s="4">
        <v>0</v>
      </c>
      <c r="J6" s="4">
        <v>0</v>
      </c>
      <c r="K6" s="4">
        <v>0</v>
      </c>
      <c r="V6" s="4" t="s">
        <v>21</v>
      </c>
      <c r="W6" s="13">
        <f>SUM(I2:I161)*R13/6</f>
        <v>8533.0000000000018</v>
      </c>
    </row>
    <row r="7" spans="1:23" ht="15.75" thickBot="1" x14ac:dyDescent="0.3">
      <c r="A7" s="4">
        <v>6</v>
      </c>
      <c r="B7" s="1">
        <v>41757</v>
      </c>
      <c r="C7" s="5">
        <f t="shared" si="2"/>
        <v>0.5</v>
      </c>
      <c r="D7" s="4">
        <f t="shared" si="0"/>
        <v>36</v>
      </c>
      <c r="E7" s="4">
        <v>0</v>
      </c>
      <c r="F7" s="4">
        <v>0</v>
      </c>
      <c r="G7" s="4">
        <f t="shared" si="1"/>
        <v>0</v>
      </c>
      <c r="I7" s="4">
        <v>0</v>
      </c>
      <c r="J7" s="4">
        <v>0</v>
      </c>
      <c r="K7" s="4">
        <v>0</v>
      </c>
      <c r="V7" s="6" t="s">
        <v>23</v>
      </c>
      <c r="W7" s="14">
        <f>SUM(J2:J161)*R13/6</f>
        <v>11346.999999999995</v>
      </c>
    </row>
    <row r="8" spans="1:23" x14ac:dyDescent="0.25">
      <c r="A8" s="4">
        <v>7</v>
      </c>
      <c r="B8" s="1">
        <v>41758</v>
      </c>
      <c r="C8" s="5">
        <f t="shared" si="2"/>
        <v>0.5</v>
      </c>
      <c r="D8" s="4">
        <f t="shared" si="0"/>
        <v>36</v>
      </c>
      <c r="E8" s="4">
        <f>MAX(0, E7)+(C2*$R$13 / 6)-D8</f>
        <v>14</v>
      </c>
      <c r="F8" s="4">
        <f>D8+E8</f>
        <v>50</v>
      </c>
      <c r="G8" s="4">
        <f t="shared" si="1"/>
        <v>36</v>
      </c>
      <c r="I8" s="4">
        <f>ROUND(K8*5/4, 2)</f>
        <v>0.63</v>
      </c>
      <c r="J8" s="4">
        <f>ROUND(K8*10/6, 2)</f>
        <v>0.83</v>
      </c>
      <c r="K8" s="5">
        <f>C2</f>
        <v>0.5</v>
      </c>
    </row>
    <row r="9" spans="1:23" x14ac:dyDescent="0.25">
      <c r="A9" s="4">
        <v>8</v>
      </c>
      <c r="B9" s="1">
        <v>41759</v>
      </c>
      <c r="C9" s="5">
        <f t="shared" si="2"/>
        <v>0.52</v>
      </c>
      <c r="D9" s="4">
        <f t="shared" si="0"/>
        <v>36</v>
      </c>
      <c r="E9" s="4">
        <f t="shared" ref="E9:E72" si="3">MAX(0, E8)+(C3*$R$13 / 6)-D9</f>
        <v>28</v>
      </c>
      <c r="F9" s="4">
        <f t="shared" ref="F9:F72" si="4">D9+E9</f>
        <v>64</v>
      </c>
      <c r="G9" s="4">
        <f t="shared" si="1"/>
        <v>36</v>
      </c>
      <c r="I9" s="4">
        <f t="shared" ref="I9:I72" si="5">ROUND(K9*5/4, 2)</f>
        <v>0.63</v>
      </c>
      <c r="J9" s="4">
        <f t="shared" ref="J9:J72" si="6">ROUND(K9*10/6, 2)</f>
        <v>0.83</v>
      </c>
      <c r="K9" s="5">
        <f t="shared" ref="K9:K72" si="7">C3</f>
        <v>0.5</v>
      </c>
    </row>
    <row r="10" spans="1:23" x14ac:dyDescent="0.25">
      <c r="A10" s="4">
        <v>9</v>
      </c>
      <c r="B10" s="1">
        <v>41760</v>
      </c>
      <c r="C10" s="5">
        <f t="shared" si="2"/>
        <v>0.52</v>
      </c>
      <c r="D10" s="4">
        <f t="shared" si="0"/>
        <v>36</v>
      </c>
      <c r="E10" s="4">
        <f t="shared" si="3"/>
        <v>42</v>
      </c>
      <c r="F10" s="4">
        <f t="shared" si="4"/>
        <v>78</v>
      </c>
      <c r="G10" s="4">
        <f t="shared" si="1"/>
        <v>36</v>
      </c>
      <c r="I10" s="4">
        <f t="shared" si="5"/>
        <v>0.63</v>
      </c>
      <c r="J10" s="4">
        <f t="shared" si="6"/>
        <v>0.83</v>
      </c>
      <c r="K10" s="5">
        <f t="shared" si="7"/>
        <v>0.5</v>
      </c>
      <c r="R10" s="1">
        <v>41814</v>
      </c>
    </row>
    <row r="11" spans="1:23" x14ac:dyDescent="0.25">
      <c r="A11" s="4">
        <v>10</v>
      </c>
      <c r="B11" s="1">
        <v>41761</v>
      </c>
      <c r="C11" s="5">
        <f t="shared" si="2"/>
        <v>0.52</v>
      </c>
      <c r="D11" s="4">
        <f t="shared" si="0"/>
        <v>36</v>
      </c>
      <c r="E11" s="4">
        <f t="shared" si="3"/>
        <v>56</v>
      </c>
      <c r="F11" s="4">
        <f t="shared" si="4"/>
        <v>92</v>
      </c>
      <c r="G11" s="4">
        <f t="shared" si="1"/>
        <v>36</v>
      </c>
      <c r="I11" s="4">
        <f t="shared" si="5"/>
        <v>0.63</v>
      </c>
      <c r="J11" s="4">
        <f t="shared" si="6"/>
        <v>0.83</v>
      </c>
      <c r="K11" s="5">
        <f t="shared" si="7"/>
        <v>0.5</v>
      </c>
    </row>
    <row r="12" spans="1:23" x14ac:dyDescent="0.25">
      <c r="A12" s="4">
        <v>11</v>
      </c>
      <c r="B12" s="1">
        <v>41762</v>
      </c>
      <c r="C12" s="5">
        <f t="shared" si="2"/>
        <v>0.52</v>
      </c>
      <c r="D12" s="4">
        <f t="shared" si="0"/>
        <v>100</v>
      </c>
      <c r="E12" s="4">
        <f t="shared" si="3"/>
        <v>6</v>
      </c>
      <c r="F12" s="4">
        <f t="shared" si="4"/>
        <v>106</v>
      </c>
      <c r="G12" s="4">
        <f t="shared" si="1"/>
        <v>100</v>
      </c>
      <c r="I12" s="4">
        <f t="shared" si="5"/>
        <v>0.63</v>
      </c>
      <c r="J12" s="4">
        <f t="shared" si="6"/>
        <v>0.83</v>
      </c>
      <c r="K12" s="5">
        <f t="shared" si="7"/>
        <v>0.5</v>
      </c>
      <c r="R12" t="s">
        <v>2</v>
      </c>
    </row>
    <row r="13" spans="1:23" x14ac:dyDescent="0.25">
      <c r="A13" s="4">
        <v>12</v>
      </c>
      <c r="B13" s="1">
        <v>41763</v>
      </c>
      <c r="C13" s="5">
        <f t="shared" si="2"/>
        <v>0.52</v>
      </c>
      <c r="D13" s="4">
        <f t="shared" si="0"/>
        <v>100</v>
      </c>
      <c r="E13" s="4">
        <f t="shared" si="3"/>
        <v>-44</v>
      </c>
      <c r="F13" s="4">
        <f t="shared" si="4"/>
        <v>56</v>
      </c>
      <c r="G13" s="4">
        <f t="shared" si="1"/>
        <v>56</v>
      </c>
      <c r="I13" s="4">
        <f t="shared" si="5"/>
        <v>0.63</v>
      </c>
      <c r="J13" s="4">
        <f t="shared" si="6"/>
        <v>0.83</v>
      </c>
      <c r="K13" s="5">
        <f t="shared" si="7"/>
        <v>0.5</v>
      </c>
      <c r="R13">
        <v>600</v>
      </c>
    </row>
    <row r="14" spans="1:23" ht="15.75" thickBot="1" x14ac:dyDescent="0.3">
      <c r="A14" s="4">
        <v>13</v>
      </c>
      <c r="B14" s="1">
        <v>41764</v>
      </c>
      <c r="C14" s="5">
        <f t="shared" si="2"/>
        <v>0.52</v>
      </c>
      <c r="D14" s="4">
        <f t="shared" si="0"/>
        <v>36</v>
      </c>
      <c r="E14" s="4">
        <f t="shared" si="3"/>
        <v>14</v>
      </c>
      <c r="F14" s="4">
        <f t="shared" si="4"/>
        <v>50</v>
      </c>
      <c r="G14" s="4">
        <f t="shared" si="1"/>
        <v>36</v>
      </c>
      <c r="I14" s="4">
        <f t="shared" si="5"/>
        <v>0.63</v>
      </c>
      <c r="J14" s="4">
        <f t="shared" si="6"/>
        <v>0.83</v>
      </c>
      <c r="K14" s="5">
        <f t="shared" si="7"/>
        <v>0.5</v>
      </c>
    </row>
    <row r="15" spans="1:23" x14ac:dyDescent="0.25">
      <c r="A15" s="4">
        <v>14</v>
      </c>
      <c r="B15" s="1">
        <v>41765</v>
      </c>
      <c r="C15" s="5">
        <f t="shared" si="2"/>
        <v>0.52</v>
      </c>
      <c r="D15" s="4">
        <f t="shared" si="0"/>
        <v>36</v>
      </c>
      <c r="E15" s="4">
        <f t="shared" si="3"/>
        <v>30</v>
      </c>
      <c r="F15" s="4">
        <f t="shared" si="4"/>
        <v>66</v>
      </c>
      <c r="G15" s="4">
        <f t="shared" si="1"/>
        <v>36</v>
      </c>
      <c r="I15" s="4">
        <f t="shared" si="5"/>
        <v>0.65</v>
      </c>
      <c r="J15" s="4">
        <f t="shared" si="6"/>
        <v>0.87</v>
      </c>
      <c r="K15" s="5">
        <f t="shared" si="7"/>
        <v>0.52</v>
      </c>
      <c r="R15" s="7" t="s">
        <v>3</v>
      </c>
      <c r="T15" s="3" t="s">
        <v>5</v>
      </c>
      <c r="V15" s="15" t="s">
        <v>6</v>
      </c>
      <c r="W15" s="16"/>
    </row>
    <row r="16" spans="1:23" ht="15.75" thickBot="1" x14ac:dyDescent="0.3">
      <c r="A16" s="4">
        <v>15</v>
      </c>
      <c r="B16" s="1">
        <v>41766</v>
      </c>
      <c r="C16" s="5">
        <f t="shared" si="2"/>
        <v>0.54</v>
      </c>
      <c r="D16" s="4">
        <f t="shared" si="0"/>
        <v>36</v>
      </c>
      <c r="E16" s="4">
        <f t="shared" si="3"/>
        <v>46</v>
      </c>
      <c r="F16" s="4">
        <f t="shared" si="4"/>
        <v>82</v>
      </c>
      <c r="G16" s="4">
        <f t="shared" si="1"/>
        <v>36</v>
      </c>
      <c r="I16" s="4">
        <f t="shared" si="5"/>
        <v>0.65</v>
      </c>
      <c r="J16" s="4">
        <f t="shared" si="6"/>
        <v>0.87</v>
      </c>
      <c r="K16" s="5">
        <f t="shared" si="7"/>
        <v>0.52</v>
      </c>
      <c r="R16" s="8">
        <f>R13*SUM(C2:C161)</f>
        <v>41405.999999999978</v>
      </c>
      <c r="T16" s="6">
        <f>SUM(D8:D161)</f>
        <v>8360</v>
      </c>
      <c r="V16" s="17" t="s">
        <v>7</v>
      </c>
      <c r="W16" s="20">
        <v>41763</v>
      </c>
    </row>
    <row r="17" spans="1:23" ht="15.75" thickBot="1" x14ac:dyDescent="0.3">
      <c r="A17" s="4">
        <v>16</v>
      </c>
      <c r="B17" s="1">
        <v>41767</v>
      </c>
      <c r="C17" s="5">
        <f t="shared" si="2"/>
        <v>0.54</v>
      </c>
      <c r="D17" s="4">
        <f t="shared" si="0"/>
        <v>36</v>
      </c>
      <c r="E17" s="4">
        <f t="shared" si="3"/>
        <v>62</v>
      </c>
      <c r="F17" s="4">
        <f t="shared" si="4"/>
        <v>98</v>
      </c>
      <c r="G17" s="4">
        <f t="shared" si="1"/>
        <v>36</v>
      </c>
      <c r="I17" s="4">
        <f t="shared" si="5"/>
        <v>0.65</v>
      </c>
      <c r="J17" s="4">
        <f t="shared" si="6"/>
        <v>0.87</v>
      </c>
      <c r="K17" s="5">
        <f t="shared" si="7"/>
        <v>0.52</v>
      </c>
      <c r="V17" s="18" t="s">
        <v>8</v>
      </c>
      <c r="W17" s="19">
        <f>COUNTIF(E2:E161,"&lt;0")</f>
        <v>50</v>
      </c>
    </row>
    <row r="18" spans="1:23" ht="15.75" thickBot="1" x14ac:dyDescent="0.3">
      <c r="A18" s="4">
        <v>17</v>
      </c>
      <c r="B18" s="1">
        <v>41768</v>
      </c>
      <c r="C18" s="5">
        <f t="shared" si="2"/>
        <v>0.54</v>
      </c>
      <c r="D18" s="4">
        <f t="shared" si="0"/>
        <v>36</v>
      </c>
      <c r="E18" s="4">
        <f t="shared" si="3"/>
        <v>78</v>
      </c>
      <c r="F18" s="4">
        <f t="shared" si="4"/>
        <v>114</v>
      </c>
      <c r="G18" s="4">
        <f t="shared" si="1"/>
        <v>36</v>
      </c>
      <c r="I18" s="4">
        <f t="shared" si="5"/>
        <v>0.65</v>
      </c>
      <c r="J18" s="4">
        <f t="shared" si="6"/>
        <v>0.87</v>
      </c>
      <c r="K18" s="5">
        <f t="shared" si="7"/>
        <v>0.52</v>
      </c>
      <c r="R18" s="3" t="s">
        <v>11</v>
      </c>
    </row>
    <row r="19" spans="1:23" ht="15.75" thickBot="1" x14ac:dyDescent="0.3">
      <c r="A19" s="4">
        <v>18</v>
      </c>
      <c r="B19" s="1">
        <v>41769</v>
      </c>
      <c r="C19" s="5">
        <f t="shared" si="2"/>
        <v>0.54</v>
      </c>
      <c r="D19" s="4">
        <f t="shared" si="0"/>
        <v>100</v>
      </c>
      <c r="E19" s="4">
        <f t="shared" si="3"/>
        <v>30</v>
      </c>
      <c r="F19" s="4">
        <f t="shared" si="4"/>
        <v>130</v>
      </c>
      <c r="G19" s="4">
        <f t="shared" si="1"/>
        <v>100</v>
      </c>
      <c r="I19" s="4">
        <f t="shared" si="5"/>
        <v>0.65</v>
      </c>
      <c r="J19" s="4">
        <f t="shared" si="6"/>
        <v>0.87</v>
      </c>
      <c r="K19" s="5">
        <f t="shared" si="7"/>
        <v>0.52</v>
      </c>
      <c r="R19" s="9" t="s">
        <v>14</v>
      </c>
      <c r="S19" s="22" t="s">
        <v>15</v>
      </c>
      <c r="V19" s="23" t="s">
        <v>12</v>
      </c>
    </row>
    <row r="20" spans="1:23" ht="15.75" thickBot="1" x14ac:dyDescent="0.3">
      <c r="A20" s="4">
        <v>19</v>
      </c>
      <c r="B20" s="1">
        <v>41770</v>
      </c>
      <c r="C20" s="5">
        <f t="shared" si="2"/>
        <v>0.54</v>
      </c>
      <c r="D20" s="4">
        <f t="shared" si="0"/>
        <v>100</v>
      </c>
      <c r="E20" s="4">
        <f t="shared" si="3"/>
        <v>-18</v>
      </c>
      <c r="F20" s="4">
        <f t="shared" si="4"/>
        <v>82</v>
      </c>
      <c r="G20" s="4">
        <f t="shared" si="1"/>
        <v>82</v>
      </c>
      <c r="I20" s="4">
        <f t="shared" si="5"/>
        <v>0.65</v>
      </c>
      <c r="J20" s="4">
        <f t="shared" si="6"/>
        <v>0.87</v>
      </c>
      <c r="K20" s="5">
        <f t="shared" si="7"/>
        <v>0.52</v>
      </c>
      <c r="R20" s="3" t="s">
        <v>16</v>
      </c>
      <c r="S20" s="12">
        <f>SUM(G2:G9)</f>
        <v>72</v>
      </c>
      <c r="V20" s="6">
        <v>737</v>
      </c>
    </row>
    <row r="21" spans="1:23" x14ac:dyDescent="0.25">
      <c r="A21" s="4">
        <v>20</v>
      </c>
      <c r="B21" s="1">
        <v>41771</v>
      </c>
      <c r="C21" s="5">
        <f t="shared" si="2"/>
        <v>0.54</v>
      </c>
      <c r="D21" s="4">
        <f t="shared" si="0"/>
        <v>36</v>
      </c>
      <c r="E21" s="4">
        <f t="shared" si="3"/>
        <v>16</v>
      </c>
      <c r="F21" s="4">
        <f t="shared" si="4"/>
        <v>52</v>
      </c>
      <c r="G21" s="4">
        <f t="shared" si="1"/>
        <v>36</v>
      </c>
      <c r="I21" s="4">
        <f t="shared" si="5"/>
        <v>0.65</v>
      </c>
      <c r="J21" s="4">
        <f t="shared" si="6"/>
        <v>0.87</v>
      </c>
      <c r="K21" s="5">
        <f t="shared" si="7"/>
        <v>0.52</v>
      </c>
      <c r="R21" s="4" t="s">
        <v>17</v>
      </c>
      <c r="S21" s="13">
        <f>SUM(G10:G40)</f>
        <v>1626</v>
      </c>
    </row>
    <row r="22" spans="1:23" x14ac:dyDescent="0.25">
      <c r="A22" s="4">
        <v>21</v>
      </c>
      <c r="B22" s="1">
        <v>41772</v>
      </c>
      <c r="C22" s="5">
        <f t="shared" si="2"/>
        <v>0.54</v>
      </c>
      <c r="D22" s="4">
        <f t="shared" si="0"/>
        <v>36</v>
      </c>
      <c r="E22" s="4">
        <f t="shared" si="3"/>
        <v>34</v>
      </c>
      <c r="F22" s="4">
        <f t="shared" si="4"/>
        <v>70</v>
      </c>
      <c r="G22" s="4">
        <f t="shared" si="1"/>
        <v>36</v>
      </c>
      <c r="I22" s="4">
        <f t="shared" si="5"/>
        <v>0.68</v>
      </c>
      <c r="J22" s="4">
        <f t="shared" si="6"/>
        <v>0.9</v>
      </c>
      <c r="K22" s="5">
        <f t="shared" si="7"/>
        <v>0.54</v>
      </c>
      <c r="R22" s="4" t="s">
        <v>18</v>
      </c>
      <c r="S22" s="13">
        <f>SUM(G41:G70)</f>
        <v>1656</v>
      </c>
    </row>
    <row r="23" spans="1:23" x14ac:dyDescent="0.25">
      <c r="A23" s="4">
        <v>22</v>
      </c>
      <c r="B23" s="1">
        <v>41773</v>
      </c>
      <c r="C23" s="5">
        <f t="shared" si="2"/>
        <v>0.56000000000000005</v>
      </c>
      <c r="D23" s="4">
        <f t="shared" si="0"/>
        <v>36</v>
      </c>
      <c r="E23" s="4">
        <f t="shared" si="3"/>
        <v>52</v>
      </c>
      <c r="F23" s="4">
        <f t="shared" si="4"/>
        <v>88</v>
      </c>
      <c r="G23" s="4">
        <f t="shared" si="1"/>
        <v>36</v>
      </c>
      <c r="I23" s="4">
        <f t="shared" si="5"/>
        <v>0.68</v>
      </c>
      <c r="J23" s="4">
        <f t="shared" si="6"/>
        <v>0.9</v>
      </c>
      <c r="K23" s="5">
        <f t="shared" si="7"/>
        <v>0.54</v>
      </c>
      <c r="R23" s="4" t="s">
        <v>19</v>
      </c>
      <c r="S23" s="13">
        <f>SUM(G71:G101)</f>
        <v>1628</v>
      </c>
    </row>
    <row r="24" spans="1:23" x14ac:dyDescent="0.25">
      <c r="A24" s="4">
        <v>23</v>
      </c>
      <c r="B24" s="1">
        <v>41774</v>
      </c>
      <c r="C24" s="5">
        <f t="shared" si="2"/>
        <v>0.56000000000000005</v>
      </c>
      <c r="D24" s="4">
        <f t="shared" si="0"/>
        <v>36</v>
      </c>
      <c r="E24" s="4">
        <f t="shared" si="3"/>
        <v>70</v>
      </c>
      <c r="F24" s="4">
        <f t="shared" si="4"/>
        <v>106</v>
      </c>
      <c r="G24" s="4">
        <f t="shared" si="1"/>
        <v>36</v>
      </c>
      <c r="I24" s="4">
        <f t="shared" si="5"/>
        <v>0.68</v>
      </c>
      <c r="J24" s="4">
        <f t="shared" si="6"/>
        <v>0.9</v>
      </c>
      <c r="K24" s="5">
        <f t="shared" si="7"/>
        <v>0.54</v>
      </c>
      <c r="R24" s="4" t="s">
        <v>28</v>
      </c>
      <c r="S24" s="13">
        <f>SUM(G102:G132)</f>
        <v>1243</v>
      </c>
    </row>
    <row r="25" spans="1:23" ht="15.75" thickBot="1" x14ac:dyDescent="0.3">
      <c r="A25" s="4">
        <v>24</v>
      </c>
      <c r="B25" s="1">
        <v>41775</v>
      </c>
      <c r="C25" s="5">
        <f t="shared" si="2"/>
        <v>0.56000000000000005</v>
      </c>
      <c r="D25" s="4">
        <f t="shared" si="0"/>
        <v>36</v>
      </c>
      <c r="E25" s="4">
        <f t="shared" si="3"/>
        <v>88</v>
      </c>
      <c r="F25" s="4">
        <f t="shared" si="4"/>
        <v>124</v>
      </c>
      <c r="G25" s="4">
        <f t="shared" si="1"/>
        <v>36</v>
      </c>
      <c r="I25" s="4">
        <f t="shared" si="5"/>
        <v>0.68</v>
      </c>
      <c r="J25" s="4">
        <f t="shared" si="6"/>
        <v>0.9</v>
      </c>
      <c r="K25" s="5">
        <f t="shared" si="7"/>
        <v>0.54</v>
      </c>
      <c r="R25" s="6" t="s">
        <v>20</v>
      </c>
      <c r="S25" s="14">
        <f>SUM(G133:G161)</f>
        <v>586</v>
      </c>
    </row>
    <row r="26" spans="1:23" x14ac:dyDescent="0.25">
      <c r="A26" s="4">
        <v>25</v>
      </c>
      <c r="B26" s="1">
        <v>41776</v>
      </c>
      <c r="C26" s="5">
        <f t="shared" si="2"/>
        <v>0.56000000000000005</v>
      </c>
      <c r="D26" s="4">
        <f t="shared" si="0"/>
        <v>100</v>
      </c>
      <c r="E26" s="4">
        <f t="shared" si="3"/>
        <v>42</v>
      </c>
      <c r="F26" s="4">
        <f t="shared" si="4"/>
        <v>142</v>
      </c>
      <c r="G26" s="4">
        <f t="shared" si="1"/>
        <v>100</v>
      </c>
      <c r="I26" s="4">
        <f t="shared" si="5"/>
        <v>0.68</v>
      </c>
      <c r="J26" s="4">
        <f t="shared" si="6"/>
        <v>0.9</v>
      </c>
      <c r="K26" s="5">
        <f t="shared" si="7"/>
        <v>0.54</v>
      </c>
      <c r="R26" s="2"/>
      <c r="S26" s="2"/>
    </row>
    <row r="27" spans="1:23" x14ac:dyDescent="0.25">
      <c r="A27" s="4">
        <v>26</v>
      </c>
      <c r="B27" s="1">
        <v>41777</v>
      </c>
      <c r="C27" s="5">
        <f t="shared" si="2"/>
        <v>0.56000000000000005</v>
      </c>
      <c r="D27" s="4">
        <f t="shared" si="0"/>
        <v>100</v>
      </c>
      <c r="E27" s="4">
        <f t="shared" si="3"/>
        <v>-4</v>
      </c>
      <c r="F27" s="4">
        <f t="shared" si="4"/>
        <v>96</v>
      </c>
      <c r="G27" s="4">
        <f t="shared" si="1"/>
        <v>96</v>
      </c>
      <c r="I27" s="4">
        <f t="shared" si="5"/>
        <v>0.68</v>
      </c>
      <c r="J27" s="4">
        <f t="shared" si="6"/>
        <v>0.9</v>
      </c>
      <c r="K27" s="5">
        <f t="shared" si="7"/>
        <v>0.54</v>
      </c>
      <c r="R27" s="2"/>
      <c r="S27" s="2"/>
    </row>
    <row r="28" spans="1:23" x14ac:dyDescent="0.25">
      <c r="A28" s="4">
        <v>27</v>
      </c>
      <c r="B28" s="1">
        <v>41778</v>
      </c>
      <c r="C28" s="5">
        <f t="shared" si="2"/>
        <v>0.56000000000000005</v>
      </c>
      <c r="D28" s="4">
        <f t="shared" si="0"/>
        <v>36</v>
      </c>
      <c r="E28" s="4">
        <f t="shared" si="3"/>
        <v>18</v>
      </c>
      <c r="F28" s="4">
        <f t="shared" si="4"/>
        <v>54</v>
      </c>
      <c r="G28" s="4">
        <f t="shared" si="1"/>
        <v>36</v>
      </c>
      <c r="I28" s="4">
        <f t="shared" si="5"/>
        <v>0.68</v>
      </c>
      <c r="J28" s="4">
        <f t="shared" si="6"/>
        <v>0.9</v>
      </c>
      <c r="K28" s="5">
        <f t="shared" si="7"/>
        <v>0.54</v>
      </c>
      <c r="R28" s="2"/>
      <c r="S28" s="2"/>
    </row>
    <row r="29" spans="1:23" x14ac:dyDescent="0.25">
      <c r="A29" s="4">
        <v>28</v>
      </c>
      <c r="B29" s="1">
        <v>41779</v>
      </c>
      <c r="C29" s="5">
        <f t="shared" si="2"/>
        <v>0.56000000000000005</v>
      </c>
      <c r="D29" s="4">
        <f t="shared" si="0"/>
        <v>36</v>
      </c>
      <c r="E29" s="4">
        <f t="shared" si="3"/>
        <v>38</v>
      </c>
      <c r="F29" s="4">
        <f t="shared" si="4"/>
        <v>74</v>
      </c>
      <c r="G29" s="4">
        <f t="shared" si="1"/>
        <v>36</v>
      </c>
      <c r="I29" s="4">
        <f t="shared" si="5"/>
        <v>0.7</v>
      </c>
      <c r="J29" s="4">
        <f t="shared" si="6"/>
        <v>0.93</v>
      </c>
      <c r="K29" s="5">
        <f t="shared" si="7"/>
        <v>0.56000000000000005</v>
      </c>
      <c r="R29" s="2"/>
      <c r="S29" s="2"/>
    </row>
    <row r="30" spans="1:23" x14ac:dyDescent="0.25">
      <c r="A30" s="4">
        <v>29</v>
      </c>
      <c r="B30" s="1">
        <v>41780</v>
      </c>
      <c r="C30" s="5">
        <f t="shared" si="2"/>
        <v>0.57999999999999996</v>
      </c>
      <c r="D30" s="4">
        <f t="shared" si="0"/>
        <v>36</v>
      </c>
      <c r="E30" s="4">
        <f t="shared" si="3"/>
        <v>58</v>
      </c>
      <c r="F30" s="4">
        <f t="shared" si="4"/>
        <v>94</v>
      </c>
      <c r="G30" s="4">
        <f t="shared" si="1"/>
        <v>36</v>
      </c>
      <c r="I30" s="4">
        <f t="shared" si="5"/>
        <v>0.7</v>
      </c>
      <c r="J30" s="4">
        <f t="shared" si="6"/>
        <v>0.93</v>
      </c>
      <c r="K30" s="5">
        <f t="shared" si="7"/>
        <v>0.56000000000000005</v>
      </c>
      <c r="R30" s="2"/>
      <c r="S30" s="2"/>
    </row>
    <row r="31" spans="1:23" x14ac:dyDescent="0.25">
      <c r="A31" s="4">
        <v>30</v>
      </c>
      <c r="B31" s="1">
        <v>41781</v>
      </c>
      <c r="C31" s="5">
        <f t="shared" si="2"/>
        <v>0.57999999999999996</v>
      </c>
      <c r="D31" s="4">
        <f t="shared" si="0"/>
        <v>36</v>
      </c>
      <c r="E31" s="4">
        <f t="shared" si="3"/>
        <v>78</v>
      </c>
      <c r="F31" s="4">
        <f t="shared" si="4"/>
        <v>114</v>
      </c>
      <c r="G31" s="4">
        <f t="shared" si="1"/>
        <v>36</v>
      </c>
      <c r="I31" s="4">
        <f t="shared" si="5"/>
        <v>0.7</v>
      </c>
      <c r="J31" s="4">
        <f t="shared" si="6"/>
        <v>0.93</v>
      </c>
      <c r="K31" s="5">
        <f t="shared" si="7"/>
        <v>0.56000000000000005</v>
      </c>
      <c r="R31" s="2"/>
      <c r="S31" s="2"/>
    </row>
    <row r="32" spans="1:23" x14ac:dyDescent="0.25">
      <c r="A32" s="4">
        <v>31</v>
      </c>
      <c r="B32" s="1">
        <v>41782</v>
      </c>
      <c r="C32" s="5">
        <f t="shared" si="2"/>
        <v>0.57999999999999996</v>
      </c>
      <c r="D32" s="4">
        <f t="shared" si="0"/>
        <v>36</v>
      </c>
      <c r="E32" s="4">
        <f t="shared" si="3"/>
        <v>98</v>
      </c>
      <c r="F32" s="4">
        <f t="shared" si="4"/>
        <v>134</v>
      </c>
      <c r="G32" s="4">
        <f t="shared" si="1"/>
        <v>36</v>
      </c>
      <c r="I32" s="4">
        <f t="shared" si="5"/>
        <v>0.7</v>
      </c>
      <c r="J32" s="4">
        <f t="shared" si="6"/>
        <v>0.93</v>
      </c>
      <c r="K32" s="5">
        <f t="shared" si="7"/>
        <v>0.56000000000000005</v>
      </c>
    </row>
    <row r="33" spans="1:11" x14ac:dyDescent="0.25">
      <c r="A33" s="4">
        <v>32</v>
      </c>
      <c r="B33" s="1">
        <v>41783</v>
      </c>
      <c r="C33" s="5">
        <f t="shared" si="2"/>
        <v>0.57999999999999996</v>
      </c>
      <c r="D33" s="4">
        <f t="shared" si="0"/>
        <v>100</v>
      </c>
      <c r="E33" s="4">
        <f t="shared" si="3"/>
        <v>54</v>
      </c>
      <c r="F33" s="4">
        <f t="shared" si="4"/>
        <v>154</v>
      </c>
      <c r="G33" s="4">
        <f t="shared" si="1"/>
        <v>100</v>
      </c>
      <c r="I33" s="4">
        <f t="shared" si="5"/>
        <v>0.7</v>
      </c>
      <c r="J33" s="4">
        <f t="shared" si="6"/>
        <v>0.93</v>
      </c>
      <c r="K33" s="5">
        <f t="shared" si="7"/>
        <v>0.56000000000000005</v>
      </c>
    </row>
    <row r="34" spans="1:11" x14ac:dyDescent="0.25">
      <c r="A34" s="4">
        <v>33</v>
      </c>
      <c r="B34" s="1">
        <v>41784</v>
      </c>
      <c r="C34" s="5">
        <f t="shared" si="2"/>
        <v>0.57999999999999996</v>
      </c>
      <c r="D34" s="4">
        <f t="shared" si="0"/>
        <v>100</v>
      </c>
      <c r="E34" s="4">
        <f t="shared" si="3"/>
        <v>10</v>
      </c>
      <c r="F34" s="4">
        <f t="shared" si="4"/>
        <v>110</v>
      </c>
      <c r="G34" s="4">
        <f t="shared" si="1"/>
        <v>100</v>
      </c>
      <c r="I34" s="4">
        <f t="shared" si="5"/>
        <v>0.7</v>
      </c>
      <c r="J34" s="4">
        <f t="shared" si="6"/>
        <v>0.93</v>
      </c>
      <c r="K34" s="5">
        <f t="shared" si="7"/>
        <v>0.56000000000000005</v>
      </c>
    </row>
    <row r="35" spans="1:11" x14ac:dyDescent="0.25">
      <c r="A35" s="4">
        <v>34</v>
      </c>
      <c r="B35" s="1">
        <v>41785</v>
      </c>
      <c r="C35" s="5">
        <f t="shared" si="2"/>
        <v>0.57999999999999996</v>
      </c>
      <c r="D35" s="4">
        <f t="shared" si="0"/>
        <v>36</v>
      </c>
      <c r="E35" s="4">
        <f t="shared" si="3"/>
        <v>30</v>
      </c>
      <c r="F35" s="4">
        <f t="shared" si="4"/>
        <v>66</v>
      </c>
      <c r="G35" s="4">
        <f t="shared" si="1"/>
        <v>36</v>
      </c>
      <c r="I35" s="4">
        <f t="shared" si="5"/>
        <v>0.7</v>
      </c>
      <c r="J35" s="4">
        <f t="shared" si="6"/>
        <v>0.93</v>
      </c>
      <c r="K35" s="5">
        <f t="shared" si="7"/>
        <v>0.56000000000000005</v>
      </c>
    </row>
    <row r="36" spans="1:11" x14ac:dyDescent="0.25">
      <c r="A36" s="4">
        <v>35</v>
      </c>
      <c r="B36" s="1">
        <v>41786</v>
      </c>
      <c r="C36" s="5">
        <f t="shared" si="2"/>
        <v>0.57999999999999996</v>
      </c>
      <c r="D36" s="4">
        <f t="shared" si="0"/>
        <v>36</v>
      </c>
      <c r="E36" s="4">
        <f t="shared" si="3"/>
        <v>52</v>
      </c>
      <c r="F36" s="4">
        <f t="shared" si="4"/>
        <v>88</v>
      </c>
      <c r="G36" s="4">
        <f t="shared" si="1"/>
        <v>36</v>
      </c>
      <c r="I36" s="4">
        <f t="shared" si="5"/>
        <v>0.73</v>
      </c>
      <c r="J36" s="4">
        <f t="shared" si="6"/>
        <v>0.97</v>
      </c>
      <c r="K36" s="5">
        <f t="shared" si="7"/>
        <v>0.57999999999999996</v>
      </c>
    </row>
    <row r="37" spans="1:11" x14ac:dyDescent="0.25">
      <c r="A37" s="4">
        <v>36</v>
      </c>
      <c r="B37" s="1">
        <v>41787</v>
      </c>
      <c r="C37" s="5">
        <f t="shared" si="2"/>
        <v>0.6</v>
      </c>
      <c r="D37" s="4">
        <f t="shared" si="0"/>
        <v>36</v>
      </c>
      <c r="E37" s="4">
        <f t="shared" si="3"/>
        <v>74</v>
      </c>
      <c r="F37" s="4">
        <f t="shared" si="4"/>
        <v>110</v>
      </c>
      <c r="G37" s="4">
        <f t="shared" si="1"/>
        <v>36</v>
      </c>
      <c r="I37" s="4">
        <f t="shared" si="5"/>
        <v>0.73</v>
      </c>
      <c r="J37" s="4">
        <f t="shared" si="6"/>
        <v>0.97</v>
      </c>
      <c r="K37" s="5">
        <f t="shared" si="7"/>
        <v>0.57999999999999996</v>
      </c>
    </row>
    <row r="38" spans="1:11" x14ac:dyDescent="0.25">
      <c r="A38" s="4">
        <v>37</v>
      </c>
      <c r="B38" s="1">
        <v>41788</v>
      </c>
      <c r="C38" s="5">
        <f t="shared" si="2"/>
        <v>0.6</v>
      </c>
      <c r="D38" s="4">
        <f t="shared" si="0"/>
        <v>36</v>
      </c>
      <c r="E38" s="4">
        <f t="shared" si="3"/>
        <v>96</v>
      </c>
      <c r="F38" s="4">
        <f t="shared" si="4"/>
        <v>132</v>
      </c>
      <c r="G38" s="4">
        <f t="shared" si="1"/>
        <v>36</v>
      </c>
      <c r="I38" s="4">
        <f t="shared" si="5"/>
        <v>0.73</v>
      </c>
      <c r="J38" s="4">
        <f t="shared" si="6"/>
        <v>0.97</v>
      </c>
      <c r="K38" s="5">
        <f t="shared" si="7"/>
        <v>0.57999999999999996</v>
      </c>
    </row>
    <row r="39" spans="1:11" x14ac:dyDescent="0.25">
      <c r="A39" s="4">
        <v>38</v>
      </c>
      <c r="B39" s="1">
        <v>41789</v>
      </c>
      <c r="C39" s="5">
        <f t="shared" si="2"/>
        <v>0.6</v>
      </c>
      <c r="D39" s="4">
        <f t="shared" si="0"/>
        <v>36</v>
      </c>
      <c r="E39" s="4">
        <f t="shared" si="3"/>
        <v>118</v>
      </c>
      <c r="F39" s="4">
        <f t="shared" si="4"/>
        <v>154</v>
      </c>
      <c r="G39" s="4">
        <f t="shared" si="1"/>
        <v>36</v>
      </c>
      <c r="I39" s="4">
        <f t="shared" si="5"/>
        <v>0.73</v>
      </c>
      <c r="J39" s="4">
        <f t="shared" si="6"/>
        <v>0.97</v>
      </c>
      <c r="K39" s="5">
        <f t="shared" si="7"/>
        <v>0.57999999999999996</v>
      </c>
    </row>
    <row r="40" spans="1:11" x14ac:dyDescent="0.25">
      <c r="A40" s="4">
        <v>39</v>
      </c>
      <c r="B40" s="1">
        <v>41790</v>
      </c>
      <c r="C40" s="5">
        <f t="shared" si="2"/>
        <v>0.6</v>
      </c>
      <c r="D40" s="4">
        <f t="shared" si="0"/>
        <v>100</v>
      </c>
      <c r="E40" s="4">
        <f t="shared" si="3"/>
        <v>76</v>
      </c>
      <c r="F40" s="4">
        <f t="shared" si="4"/>
        <v>176</v>
      </c>
      <c r="G40" s="4">
        <f t="shared" si="1"/>
        <v>100</v>
      </c>
      <c r="I40" s="4">
        <f t="shared" si="5"/>
        <v>0.73</v>
      </c>
      <c r="J40" s="4">
        <f t="shared" si="6"/>
        <v>0.97</v>
      </c>
      <c r="K40" s="5">
        <f t="shared" si="7"/>
        <v>0.57999999999999996</v>
      </c>
    </row>
    <row r="41" spans="1:11" x14ac:dyDescent="0.25">
      <c r="A41" s="4">
        <v>40</v>
      </c>
      <c r="B41" s="1">
        <v>41791</v>
      </c>
      <c r="C41" s="5">
        <f t="shared" si="2"/>
        <v>0.6</v>
      </c>
      <c r="D41" s="4">
        <f t="shared" si="0"/>
        <v>100</v>
      </c>
      <c r="E41" s="4">
        <f t="shared" si="3"/>
        <v>34</v>
      </c>
      <c r="F41" s="4">
        <f t="shared" si="4"/>
        <v>134</v>
      </c>
      <c r="G41" s="4">
        <f t="shared" si="1"/>
        <v>100</v>
      </c>
      <c r="I41" s="4">
        <f t="shared" si="5"/>
        <v>0.73</v>
      </c>
      <c r="J41" s="4">
        <f t="shared" si="6"/>
        <v>0.97</v>
      </c>
      <c r="K41" s="5">
        <f t="shared" si="7"/>
        <v>0.57999999999999996</v>
      </c>
    </row>
    <row r="42" spans="1:11" x14ac:dyDescent="0.25">
      <c r="A42" s="4">
        <v>41</v>
      </c>
      <c r="B42" s="1">
        <v>41792</v>
      </c>
      <c r="C42" s="5">
        <f t="shared" si="2"/>
        <v>0.6</v>
      </c>
      <c r="D42" s="4">
        <f t="shared" si="0"/>
        <v>36</v>
      </c>
      <c r="E42" s="4">
        <f t="shared" si="3"/>
        <v>56</v>
      </c>
      <c r="F42" s="4">
        <f t="shared" si="4"/>
        <v>92</v>
      </c>
      <c r="G42" s="4">
        <f t="shared" si="1"/>
        <v>36</v>
      </c>
      <c r="I42" s="4">
        <f t="shared" si="5"/>
        <v>0.73</v>
      </c>
      <c r="J42" s="4">
        <f t="shared" si="6"/>
        <v>0.97</v>
      </c>
      <c r="K42" s="5">
        <f t="shared" si="7"/>
        <v>0.57999999999999996</v>
      </c>
    </row>
    <row r="43" spans="1:11" x14ac:dyDescent="0.25">
      <c r="A43" s="4">
        <v>42</v>
      </c>
      <c r="B43" s="1">
        <v>41793</v>
      </c>
      <c r="C43" s="5">
        <f t="shared" si="2"/>
        <v>0.6</v>
      </c>
      <c r="D43" s="4">
        <f t="shared" si="0"/>
        <v>36</v>
      </c>
      <c r="E43" s="4">
        <f t="shared" si="3"/>
        <v>80</v>
      </c>
      <c r="F43" s="4">
        <f t="shared" si="4"/>
        <v>116</v>
      </c>
      <c r="G43" s="4">
        <f t="shared" si="1"/>
        <v>36</v>
      </c>
      <c r="I43" s="4">
        <f t="shared" si="5"/>
        <v>0.75</v>
      </c>
      <c r="J43" s="4">
        <f t="shared" si="6"/>
        <v>1</v>
      </c>
      <c r="K43" s="5">
        <f t="shared" si="7"/>
        <v>0.6</v>
      </c>
    </row>
    <row r="44" spans="1:11" x14ac:dyDescent="0.25">
      <c r="A44" s="4">
        <v>43</v>
      </c>
      <c r="B44" s="1">
        <v>41794</v>
      </c>
      <c r="C44" s="5">
        <f t="shared" si="2"/>
        <v>0.62</v>
      </c>
      <c r="D44" s="4">
        <f t="shared" si="0"/>
        <v>36</v>
      </c>
      <c r="E44" s="4">
        <f t="shared" si="3"/>
        <v>104</v>
      </c>
      <c r="F44" s="4">
        <f t="shared" si="4"/>
        <v>140</v>
      </c>
      <c r="G44" s="4">
        <f t="shared" si="1"/>
        <v>36</v>
      </c>
      <c r="I44" s="4">
        <f t="shared" si="5"/>
        <v>0.75</v>
      </c>
      <c r="J44" s="4">
        <f t="shared" si="6"/>
        <v>1</v>
      </c>
      <c r="K44" s="5">
        <f t="shared" si="7"/>
        <v>0.6</v>
      </c>
    </row>
    <row r="45" spans="1:11" x14ac:dyDescent="0.25">
      <c r="A45" s="4">
        <v>44</v>
      </c>
      <c r="B45" s="1">
        <v>41795</v>
      </c>
      <c r="C45" s="5">
        <f t="shared" si="2"/>
        <v>0.62</v>
      </c>
      <c r="D45" s="4">
        <f t="shared" si="0"/>
        <v>36</v>
      </c>
      <c r="E45" s="4">
        <f t="shared" si="3"/>
        <v>128</v>
      </c>
      <c r="F45" s="4">
        <f t="shared" si="4"/>
        <v>164</v>
      </c>
      <c r="G45" s="4">
        <f t="shared" si="1"/>
        <v>36</v>
      </c>
      <c r="I45" s="4">
        <f t="shared" si="5"/>
        <v>0.75</v>
      </c>
      <c r="J45" s="4">
        <f t="shared" si="6"/>
        <v>1</v>
      </c>
      <c r="K45" s="5">
        <f t="shared" si="7"/>
        <v>0.6</v>
      </c>
    </row>
    <row r="46" spans="1:11" x14ac:dyDescent="0.25">
      <c r="A46" s="4">
        <v>45</v>
      </c>
      <c r="B46" s="1">
        <v>41796</v>
      </c>
      <c r="C46" s="5">
        <f t="shared" si="2"/>
        <v>0.62</v>
      </c>
      <c r="D46" s="4">
        <f t="shared" si="0"/>
        <v>36</v>
      </c>
      <c r="E46" s="4">
        <f t="shared" si="3"/>
        <v>152</v>
      </c>
      <c r="F46" s="4">
        <f t="shared" si="4"/>
        <v>188</v>
      </c>
      <c r="G46" s="4">
        <f t="shared" si="1"/>
        <v>36</v>
      </c>
      <c r="I46" s="4">
        <f t="shared" si="5"/>
        <v>0.75</v>
      </c>
      <c r="J46" s="4">
        <f t="shared" si="6"/>
        <v>1</v>
      </c>
      <c r="K46" s="5">
        <f t="shared" si="7"/>
        <v>0.6</v>
      </c>
    </row>
    <row r="47" spans="1:11" x14ac:dyDescent="0.25">
      <c r="A47" s="4">
        <v>46</v>
      </c>
      <c r="B47" s="1">
        <v>41797</v>
      </c>
      <c r="C47" s="5">
        <f t="shared" si="2"/>
        <v>0.62</v>
      </c>
      <c r="D47" s="4">
        <f t="shared" si="0"/>
        <v>100</v>
      </c>
      <c r="E47" s="4">
        <f t="shared" si="3"/>
        <v>112</v>
      </c>
      <c r="F47" s="4">
        <f t="shared" si="4"/>
        <v>212</v>
      </c>
      <c r="G47" s="4">
        <f t="shared" si="1"/>
        <v>100</v>
      </c>
      <c r="I47" s="4">
        <f t="shared" si="5"/>
        <v>0.75</v>
      </c>
      <c r="J47" s="4">
        <f t="shared" si="6"/>
        <v>1</v>
      </c>
      <c r="K47" s="5">
        <f t="shared" si="7"/>
        <v>0.6</v>
      </c>
    </row>
    <row r="48" spans="1:11" x14ac:dyDescent="0.25">
      <c r="A48" s="4">
        <v>47</v>
      </c>
      <c r="B48" s="1">
        <v>41798</v>
      </c>
      <c r="C48" s="5">
        <f t="shared" si="2"/>
        <v>0.62</v>
      </c>
      <c r="D48" s="4">
        <f t="shared" si="0"/>
        <v>100</v>
      </c>
      <c r="E48" s="4">
        <f t="shared" si="3"/>
        <v>72</v>
      </c>
      <c r="F48" s="4">
        <f t="shared" si="4"/>
        <v>172</v>
      </c>
      <c r="G48" s="4">
        <f t="shared" si="1"/>
        <v>100</v>
      </c>
      <c r="I48" s="4">
        <f t="shared" si="5"/>
        <v>0.75</v>
      </c>
      <c r="J48" s="4">
        <f t="shared" si="6"/>
        <v>1</v>
      </c>
      <c r="K48" s="5">
        <f t="shared" si="7"/>
        <v>0.6</v>
      </c>
    </row>
    <row r="49" spans="1:11" x14ac:dyDescent="0.25">
      <c r="A49" s="4">
        <v>48</v>
      </c>
      <c r="B49" s="1">
        <v>41799</v>
      </c>
      <c r="C49" s="5">
        <f t="shared" si="2"/>
        <v>0.62</v>
      </c>
      <c r="D49" s="4">
        <f t="shared" si="0"/>
        <v>36</v>
      </c>
      <c r="E49" s="4">
        <f t="shared" si="3"/>
        <v>96</v>
      </c>
      <c r="F49" s="4">
        <f t="shared" si="4"/>
        <v>132</v>
      </c>
      <c r="G49" s="4">
        <f t="shared" si="1"/>
        <v>36</v>
      </c>
      <c r="I49" s="4">
        <f t="shared" si="5"/>
        <v>0.75</v>
      </c>
      <c r="J49" s="4">
        <f t="shared" si="6"/>
        <v>1</v>
      </c>
      <c r="K49" s="5">
        <f t="shared" si="7"/>
        <v>0.6</v>
      </c>
    </row>
    <row r="50" spans="1:11" x14ac:dyDescent="0.25">
      <c r="A50" s="4">
        <v>49</v>
      </c>
      <c r="B50" s="1">
        <v>41800</v>
      </c>
      <c r="C50" s="5">
        <f t="shared" si="2"/>
        <v>0.62</v>
      </c>
      <c r="D50" s="4">
        <f t="shared" si="0"/>
        <v>36</v>
      </c>
      <c r="E50" s="4">
        <f t="shared" si="3"/>
        <v>122</v>
      </c>
      <c r="F50" s="4">
        <f t="shared" si="4"/>
        <v>158</v>
      </c>
      <c r="G50" s="4">
        <f t="shared" si="1"/>
        <v>36</v>
      </c>
      <c r="I50" s="4">
        <f t="shared" si="5"/>
        <v>0.78</v>
      </c>
      <c r="J50" s="4">
        <f t="shared" si="6"/>
        <v>1.03</v>
      </c>
      <c r="K50" s="5">
        <f t="shared" si="7"/>
        <v>0.62</v>
      </c>
    </row>
    <row r="51" spans="1:11" x14ac:dyDescent="0.25">
      <c r="A51" s="4">
        <v>50</v>
      </c>
      <c r="B51" s="1">
        <v>41801</v>
      </c>
      <c r="C51" s="5">
        <f t="shared" si="2"/>
        <v>0.64</v>
      </c>
      <c r="D51" s="4">
        <f t="shared" si="0"/>
        <v>36</v>
      </c>
      <c r="E51" s="4">
        <f t="shared" si="3"/>
        <v>148</v>
      </c>
      <c r="F51" s="4">
        <f t="shared" si="4"/>
        <v>184</v>
      </c>
      <c r="G51" s="4">
        <f t="shared" si="1"/>
        <v>36</v>
      </c>
      <c r="I51" s="4">
        <f t="shared" si="5"/>
        <v>0.78</v>
      </c>
      <c r="J51" s="4">
        <f t="shared" si="6"/>
        <v>1.03</v>
      </c>
      <c r="K51" s="5">
        <f t="shared" si="7"/>
        <v>0.62</v>
      </c>
    </row>
    <row r="52" spans="1:11" x14ac:dyDescent="0.25">
      <c r="A52" s="4">
        <v>51</v>
      </c>
      <c r="B52" s="1">
        <v>41802</v>
      </c>
      <c r="C52" s="5">
        <f t="shared" si="2"/>
        <v>0.64</v>
      </c>
      <c r="D52" s="4">
        <f t="shared" si="0"/>
        <v>36</v>
      </c>
      <c r="E52" s="4">
        <f t="shared" si="3"/>
        <v>174</v>
      </c>
      <c r="F52" s="4">
        <f t="shared" si="4"/>
        <v>210</v>
      </c>
      <c r="G52" s="4">
        <f t="shared" si="1"/>
        <v>36</v>
      </c>
      <c r="I52" s="4">
        <f t="shared" si="5"/>
        <v>0.78</v>
      </c>
      <c r="J52" s="4">
        <f t="shared" si="6"/>
        <v>1.03</v>
      </c>
      <c r="K52" s="5">
        <f t="shared" si="7"/>
        <v>0.62</v>
      </c>
    </row>
    <row r="53" spans="1:11" x14ac:dyDescent="0.25">
      <c r="A53" s="4">
        <v>52</v>
      </c>
      <c r="B53" s="1">
        <v>41803</v>
      </c>
      <c r="C53" s="5">
        <f t="shared" si="2"/>
        <v>0.64</v>
      </c>
      <c r="D53" s="4">
        <f t="shared" si="0"/>
        <v>36</v>
      </c>
      <c r="E53" s="4">
        <f t="shared" si="3"/>
        <v>200</v>
      </c>
      <c r="F53" s="4">
        <f t="shared" si="4"/>
        <v>236</v>
      </c>
      <c r="G53" s="4">
        <f t="shared" si="1"/>
        <v>36</v>
      </c>
      <c r="I53" s="4">
        <f t="shared" si="5"/>
        <v>0.78</v>
      </c>
      <c r="J53" s="4">
        <f t="shared" si="6"/>
        <v>1.03</v>
      </c>
      <c r="K53" s="5">
        <f t="shared" si="7"/>
        <v>0.62</v>
      </c>
    </row>
    <row r="54" spans="1:11" x14ac:dyDescent="0.25">
      <c r="A54" s="4">
        <v>53</v>
      </c>
      <c r="B54" s="1">
        <v>41804</v>
      </c>
      <c r="C54" s="5">
        <f t="shared" si="2"/>
        <v>0.64</v>
      </c>
      <c r="D54" s="4">
        <f t="shared" si="0"/>
        <v>100</v>
      </c>
      <c r="E54" s="4">
        <f t="shared" si="3"/>
        <v>162</v>
      </c>
      <c r="F54" s="4">
        <f t="shared" si="4"/>
        <v>262</v>
      </c>
      <c r="G54" s="4">
        <f t="shared" si="1"/>
        <v>100</v>
      </c>
      <c r="I54" s="4">
        <f t="shared" si="5"/>
        <v>0.78</v>
      </c>
      <c r="J54" s="4">
        <f t="shared" si="6"/>
        <v>1.03</v>
      </c>
      <c r="K54" s="5">
        <f t="shared" si="7"/>
        <v>0.62</v>
      </c>
    </row>
    <row r="55" spans="1:11" x14ac:dyDescent="0.25">
      <c r="A55" s="4">
        <v>54</v>
      </c>
      <c r="B55" s="1">
        <v>41805</v>
      </c>
      <c r="C55" s="5">
        <f t="shared" si="2"/>
        <v>0.64</v>
      </c>
      <c r="D55" s="4">
        <f t="shared" si="0"/>
        <v>100</v>
      </c>
      <c r="E55" s="4">
        <f t="shared" si="3"/>
        <v>124</v>
      </c>
      <c r="F55" s="4">
        <f t="shared" si="4"/>
        <v>224</v>
      </c>
      <c r="G55" s="4">
        <f t="shared" si="1"/>
        <v>100</v>
      </c>
      <c r="I55" s="4">
        <f t="shared" si="5"/>
        <v>0.78</v>
      </c>
      <c r="J55" s="4">
        <f t="shared" si="6"/>
        <v>1.03</v>
      </c>
      <c r="K55" s="5">
        <f t="shared" si="7"/>
        <v>0.62</v>
      </c>
    </row>
    <row r="56" spans="1:11" x14ac:dyDescent="0.25">
      <c r="A56" s="4">
        <v>55</v>
      </c>
      <c r="B56" s="1">
        <v>41806</v>
      </c>
      <c r="C56" s="5">
        <f t="shared" si="2"/>
        <v>0.64</v>
      </c>
      <c r="D56" s="4">
        <f t="shared" si="0"/>
        <v>36</v>
      </c>
      <c r="E56" s="4">
        <f t="shared" si="3"/>
        <v>150</v>
      </c>
      <c r="F56" s="4">
        <f t="shared" si="4"/>
        <v>186</v>
      </c>
      <c r="G56" s="4">
        <f t="shared" si="1"/>
        <v>36</v>
      </c>
      <c r="I56" s="4">
        <f t="shared" si="5"/>
        <v>0.78</v>
      </c>
      <c r="J56" s="4">
        <f t="shared" si="6"/>
        <v>1.03</v>
      </c>
      <c r="K56" s="5">
        <f t="shared" si="7"/>
        <v>0.62</v>
      </c>
    </row>
    <row r="57" spans="1:11" x14ac:dyDescent="0.25">
      <c r="A57" s="4">
        <v>56</v>
      </c>
      <c r="B57" s="1">
        <v>41807</v>
      </c>
      <c r="C57" s="5">
        <f t="shared" si="2"/>
        <v>0.64</v>
      </c>
      <c r="D57" s="4">
        <f t="shared" si="0"/>
        <v>36</v>
      </c>
      <c r="E57" s="4">
        <f t="shared" si="3"/>
        <v>178</v>
      </c>
      <c r="F57" s="4">
        <f t="shared" si="4"/>
        <v>214</v>
      </c>
      <c r="G57" s="4">
        <f t="shared" si="1"/>
        <v>36</v>
      </c>
      <c r="I57" s="4">
        <f t="shared" si="5"/>
        <v>0.8</v>
      </c>
      <c r="J57" s="4">
        <f t="shared" si="6"/>
        <v>1.07</v>
      </c>
      <c r="K57" s="5">
        <f t="shared" si="7"/>
        <v>0.64</v>
      </c>
    </row>
    <row r="58" spans="1:11" x14ac:dyDescent="0.25">
      <c r="A58" s="4">
        <v>57</v>
      </c>
      <c r="B58" s="1">
        <v>41808</v>
      </c>
      <c r="C58" s="5">
        <f t="shared" si="2"/>
        <v>0.67</v>
      </c>
      <c r="D58" s="4">
        <f t="shared" si="0"/>
        <v>36</v>
      </c>
      <c r="E58" s="4">
        <f t="shared" si="3"/>
        <v>206</v>
      </c>
      <c r="F58" s="4">
        <f t="shared" si="4"/>
        <v>242</v>
      </c>
      <c r="G58" s="4">
        <f t="shared" si="1"/>
        <v>36</v>
      </c>
      <c r="I58" s="4">
        <f t="shared" si="5"/>
        <v>0.8</v>
      </c>
      <c r="J58" s="4">
        <f t="shared" si="6"/>
        <v>1.07</v>
      </c>
      <c r="K58" s="5">
        <f t="shared" si="7"/>
        <v>0.64</v>
      </c>
    </row>
    <row r="59" spans="1:11" x14ac:dyDescent="0.25">
      <c r="A59" s="4">
        <v>58</v>
      </c>
      <c r="B59" s="1">
        <v>41809</v>
      </c>
      <c r="C59" s="5">
        <f t="shared" si="2"/>
        <v>0.67</v>
      </c>
      <c r="D59" s="4">
        <f t="shared" si="0"/>
        <v>36</v>
      </c>
      <c r="E59" s="4">
        <f t="shared" si="3"/>
        <v>234</v>
      </c>
      <c r="F59" s="4">
        <f t="shared" si="4"/>
        <v>270</v>
      </c>
      <c r="G59" s="4">
        <f t="shared" si="1"/>
        <v>36</v>
      </c>
      <c r="I59" s="4">
        <f t="shared" si="5"/>
        <v>0.8</v>
      </c>
      <c r="J59" s="4">
        <f t="shared" si="6"/>
        <v>1.07</v>
      </c>
      <c r="K59" s="5">
        <f t="shared" si="7"/>
        <v>0.64</v>
      </c>
    </row>
    <row r="60" spans="1:11" x14ac:dyDescent="0.25">
      <c r="A60" s="4">
        <v>59</v>
      </c>
      <c r="B60" s="1">
        <v>41810</v>
      </c>
      <c r="C60" s="5">
        <f t="shared" si="2"/>
        <v>0.67</v>
      </c>
      <c r="D60" s="4">
        <f t="shared" si="0"/>
        <v>36</v>
      </c>
      <c r="E60" s="4">
        <f t="shared" si="3"/>
        <v>262</v>
      </c>
      <c r="F60" s="4">
        <f t="shared" si="4"/>
        <v>298</v>
      </c>
      <c r="G60" s="4">
        <f t="shared" si="1"/>
        <v>36</v>
      </c>
      <c r="I60" s="4">
        <f t="shared" si="5"/>
        <v>0.8</v>
      </c>
      <c r="J60" s="4">
        <f t="shared" si="6"/>
        <v>1.07</v>
      </c>
      <c r="K60" s="5">
        <f t="shared" si="7"/>
        <v>0.64</v>
      </c>
    </row>
    <row r="61" spans="1:11" x14ac:dyDescent="0.25">
      <c r="A61" s="4">
        <v>60</v>
      </c>
      <c r="B61" s="1">
        <v>41811</v>
      </c>
      <c r="C61" s="5">
        <f t="shared" si="2"/>
        <v>0.67</v>
      </c>
      <c r="D61" s="4">
        <f t="shared" si="0"/>
        <v>100</v>
      </c>
      <c r="E61" s="4">
        <f t="shared" si="3"/>
        <v>226</v>
      </c>
      <c r="F61" s="4">
        <f t="shared" si="4"/>
        <v>326</v>
      </c>
      <c r="G61" s="4">
        <f t="shared" si="1"/>
        <v>100</v>
      </c>
      <c r="I61" s="4">
        <f t="shared" si="5"/>
        <v>0.8</v>
      </c>
      <c r="J61" s="4">
        <f t="shared" si="6"/>
        <v>1.07</v>
      </c>
      <c r="K61" s="5">
        <f t="shared" si="7"/>
        <v>0.64</v>
      </c>
    </row>
    <row r="62" spans="1:11" x14ac:dyDescent="0.25">
      <c r="A62" s="4">
        <v>61</v>
      </c>
      <c r="B62" s="1">
        <v>41812</v>
      </c>
      <c r="C62" s="5">
        <f t="shared" si="2"/>
        <v>0.67</v>
      </c>
      <c r="D62" s="4">
        <f t="shared" si="0"/>
        <v>100</v>
      </c>
      <c r="E62" s="4">
        <f t="shared" si="3"/>
        <v>190</v>
      </c>
      <c r="F62" s="4">
        <f t="shared" si="4"/>
        <v>290</v>
      </c>
      <c r="G62" s="4">
        <f t="shared" si="1"/>
        <v>100</v>
      </c>
      <c r="I62" s="4">
        <f t="shared" si="5"/>
        <v>0.8</v>
      </c>
      <c r="J62" s="4">
        <f t="shared" si="6"/>
        <v>1.07</v>
      </c>
      <c r="K62" s="5">
        <f t="shared" si="7"/>
        <v>0.64</v>
      </c>
    </row>
    <row r="63" spans="1:11" x14ac:dyDescent="0.25">
      <c r="A63" s="4">
        <v>62</v>
      </c>
      <c r="B63" s="1">
        <v>41813</v>
      </c>
      <c r="C63" s="5">
        <f t="shared" si="2"/>
        <v>0.67</v>
      </c>
      <c r="D63" s="4">
        <f t="shared" si="0"/>
        <v>36</v>
      </c>
      <c r="E63" s="4">
        <f t="shared" si="3"/>
        <v>218</v>
      </c>
      <c r="F63" s="4">
        <f t="shared" si="4"/>
        <v>254</v>
      </c>
      <c r="G63" s="4">
        <f t="shared" si="1"/>
        <v>36</v>
      </c>
      <c r="I63" s="4">
        <f t="shared" si="5"/>
        <v>0.8</v>
      </c>
      <c r="J63" s="4">
        <f t="shared" si="6"/>
        <v>1.07</v>
      </c>
      <c r="K63" s="5">
        <f t="shared" si="7"/>
        <v>0.64</v>
      </c>
    </row>
    <row r="64" spans="1:11" x14ac:dyDescent="0.25">
      <c r="A64" s="4">
        <v>63</v>
      </c>
      <c r="B64" s="1">
        <v>41814</v>
      </c>
      <c r="C64" s="5">
        <f t="shared" si="2"/>
        <v>0.67</v>
      </c>
      <c r="D64" s="4">
        <f t="shared" si="0"/>
        <v>36</v>
      </c>
      <c r="E64" s="4">
        <f t="shared" si="3"/>
        <v>249</v>
      </c>
      <c r="F64" s="4">
        <f t="shared" si="4"/>
        <v>285</v>
      </c>
      <c r="G64" s="4">
        <f t="shared" si="1"/>
        <v>36</v>
      </c>
      <c r="I64" s="4">
        <f t="shared" si="5"/>
        <v>0.84</v>
      </c>
      <c r="J64" s="4">
        <f t="shared" si="6"/>
        <v>1.1200000000000001</v>
      </c>
      <c r="K64" s="5">
        <f t="shared" si="7"/>
        <v>0.67</v>
      </c>
    </row>
    <row r="65" spans="1:11" x14ac:dyDescent="0.25">
      <c r="A65" s="4">
        <v>64</v>
      </c>
      <c r="B65" s="1">
        <v>41815</v>
      </c>
      <c r="C65" s="5">
        <f t="shared" si="2"/>
        <v>0.6</v>
      </c>
      <c r="D65" s="4">
        <f t="shared" si="0"/>
        <v>36</v>
      </c>
      <c r="E65" s="4">
        <f t="shared" si="3"/>
        <v>280</v>
      </c>
      <c r="F65" s="4">
        <f t="shared" si="4"/>
        <v>316</v>
      </c>
      <c r="G65" s="4">
        <f t="shared" si="1"/>
        <v>36</v>
      </c>
      <c r="I65" s="4">
        <f t="shared" si="5"/>
        <v>0.84</v>
      </c>
      <c r="J65" s="4">
        <f t="shared" si="6"/>
        <v>1.1200000000000001</v>
      </c>
      <c r="K65" s="5">
        <f t="shared" si="7"/>
        <v>0.67</v>
      </c>
    </row>
    <row r="66" spans="1:11" x14ac:dyDescent="0.25">
      <c r="A66" s="4">
        <v>65</v>
      </c>
      <c r="B66" s="1">
        <v>41816</v>
      </c>
      <c r="C66" s="5">
        <f t="shared" si="2"/>
        <v>0.6</v>
      </c>
      <c r="D66" s="4">
        <f t="shared" si="0"/>
        <v>36</v>
      </c>
      <c r="E66" s="4">
        <f t="shared" si="3"/>
        <v>311</v>
      </c>
      <c r="F66" s="4">
        <f t="shared" si="4"/>
        <v>347</v>
      </c>
      <c r="G66" s="4">
        <f t="shared" si="1"/>
        <v>36</v>
      </c>
      <c r="I66" s="4">
        <f t="shared" si="5"/>
        <v>0.84</v>
      </c>
      <c r="J66" s="4">
        <f t="shared" si="6"/>
        <v>1.1200000000000001</v>
      </c>
      <c r="K66" s="5">
        <f t="shared" si="7"/>
        <v>0.67</v>
      </c>
    </row>
    <row r="67" spans="1:11" x14ac:dyDescent="0.25">
      <c r="A67" s="4">
        <v>66</v>
      </c>
      <c r="B67" s="1">
        <v>41817</v>
      </c>
      <c r="C67" s="5">
        <f t="shared" si="2"/>
        <v>0.6</v>
      </c>
      <c r="D67" s="4">
        <f t="shared" ref="D67:D130" si="8">IF(OR(WEEKDAY(B67)=7, WEEKDAY(B67)=1),100,36)</f>
        <v>36</v>
      </c>
      <c r="E67" s="4">
        <f t="shared" si="3"/>
        <v>342</v>
      </c>
      <c r="F67" s="4">
        <f t="shared" si="4"/>
        <v>378</v>
      </c>
      <c r="G67" s="4">
        <f t="shared" ref="G67:G130" si="9">MIN(F67,D67)</f>
        <v>36</v>
      </c>
      <c r="I67" s="4">
        <f t="shared" si="5"/>
        <v>0.84</v>
      </c>
      <c r="J67" s="4">
        <f t="shared" si="6"/>
        <v>1.1200000000000001</v>
      </c>
      <c r="K67" s="5">
        <f t="shared" si="7"/>
        <v>0.67</v>
      </c>
    </row>
    <row r="68" spans="1:11" x14ac:dyDescent="0.25">
      <c r="A68" s="4">
        <v>67</v>
      </c>
      <c r="B68" s="1">
        <v>41818</v>
      </c>
      <c r="C68" s="5">
        <f t="shared" ref="C68:C131" si="10">IF(MOD(A68,7)=1,IF(B68&lt;=$R$10,ROUND(C67*1.04, 2),ROUND(C67*0.9, 2)),C67)</f>
        <v>0.6</v>
      </c>
      <c r="D68" s="4">
        <f t="shared" si="8"/>
        <v>100</v>
      </c>
      <c r="E68" s="4">
        <f t="shared" si="3"/>
        <v>309</v>
      </c>
      <c r="F68" s="4">
        <f t="shared" si="4"/>
        <v>409</v>
      </c>
      <c r="G68" s="4">
        <f t="shared" si="9"/>
        <v>100</v>
      </c>
      <c r="I68" s="4">
        <f t="shared" si="5"/>
        <v>0.84</v>
      </c>
      <c r="J68" s="4">
        <f t="shared" si="6"/>
        <v>1.1200000000000001</v>
      </c>
      <c r="K68" s="5">
        <f t="shared" si="7"/>
        <v>0.67</v>
      </c>
    </row>
    <row r="69" spans="1:11" x14ac:dyDescent="0.25">
      <c r="A69" s="4">
        <v>68</v>
      </c>
      <c r="B69" s="1">
        <v>41819</v>
      </c>
      <c r="C69" s="5">
        <f t="shared" si="10"/>
        <v>0.6</v>
      </c>
      <c r="D69" s="4">
        <f t="shared" si="8"/>
        <v>100</v>
      </c>
      <c r="E69" s="4">
        <f t="shared" si="3"/>
        <v>276</v>
      </c>
      <c r="F69" s="4">
        <f t="shared" si="4"/>
        <v>376</v>
      </c>
      <c r="G69" s="4">
        <f t="shared" si="9"/>
        <v>100</v>
      </c>
      <c r="I69" s="4">
        <f t="shared" si="5"/>
        <v>0.84</v>
      </c>
      <c r="J69" s="4">
        <f t="shared" si="6"/>
        <v>1.1200000000000001</v>
      </c>
      <c r="K69" s="5">
        <f t="shared" si="7"/>
        <v>0.67</v>
      </c>
    </row>
    <row r="70" spans="1:11" x14ac:dyDescent="0.25">
      <c r="A70" s="4">
        <v>69</v>
      </c>
      <c r="B70" s="1">
        <v>41820</v>
      </c>
      <c r="C70" s="5">
        <f t="shared" si="10"/>
        <v>0.6</v>
      </c>
      <c r="D70" s="4">
        <f t="shared" si="8"/>
        <v>36</v>
      </c>
      <c r="E70" s="4">
        <f t="shared" si="3"/>
        <v>307</v>
      </c>
      <c r="F70" s="4">
        <f t="shared" si="4"/>
        <v>343</v>
      </c>
      <c r="G70" s="4">
        <f t="shared" si="9"/>
        <v>36</v>
      </c>
      <c r="I70" s="4">
        <f t="shared" si="5"/>
        <v>0.84</v>
      </c>
      <c r="J70" s="4">
        <f t="shared" si="6"/>
        <v>1.1200000000000001</v>
      </c>
      <c r="K70" s="5">
        <f t="shared" si="7"/>
        <v>0.67</v>
      </c>
    </row>
    <row r="71" spans="1:11" x14ac:dyDescent="0.25">
      <c r="A71" s="4">
        <v>70</v>
      </c>
      <c r="B71" s="1">
        <v>41821</v>
      </c>
      <c r="C71" s="5">
        <f t="shared" si="10"/>
        <v>0.6</v>
      </c>
      <c r="D71" s="4">
        <f t="shared" si="8"/>
        <v>36</v>
      </c>
      <c r="E71" s="4">
        <f t="shared" si="3"/>
        <v>331</v>
      </c>
      <c r="F71" s="4">
        <f t="shared" si="4"/>
        <v>367</v>
      </c>
      <c r="G71" s="4">
        <f t="shared" si="9"/>
        <v>36</v>
      </c>
      <c r="I71" s="4">
        <f t="shared" si="5"/>
        <v>0.75</v>
      </c>
      <c r="J71" s="4">
        <f t="shared" si="6"/>
        <v>1</v>
      </c>
      <c r="K71" s="5">
        <f t="shared" si="7"/>
        <v>0.6</v>
      </c>
    </row>
    <row r="72" spans="1:11" x14ac:dyDescent="0.25">
      <c r="A72" s="4">
        <v>71</v>
      </c>
      <c r="B72" s="1">
        <v>41822</v>
      </c>
      <c r="C72" s="5">
        <f t="shared" si="10"/>
        <v>0.54</v>
      </c>
      <c r="D72" s="4">
        <f t="shared" si="8"/>
        <v>36</v>
      </c>
      <c r="E72" s="4">
        <f t="shared" si="3"/>
        <v>355</v>
      </c>
      <c r="F72" s="4">
        <f t="shared" si="4"/>
        <v>391</v>
      </c>
      <c r="G72" s="4">
        <f t="shared" si="9"/>
        <v>36</v>
      </c>
      <c r="I72" s="4">
        <f t="shared" si="5"/>
        <v>0.75</v>
      </c>
      <c r="J72" s="4">
        <f t="shared" si="6"/>
        <v>1</v>
      </c>
      <c r="K72" s="5">
        <f t="shared" si="7"/>
        <v>0.6</v>
      </c>
    </row>
    <row r="73" spans="1:11" x14ac:dyDescent="0.25">
      <c r="A73" s="4">
        <v>72</v>
      </c>
      <c r="B73" s="1">
        <v>41823</v>
      </c>
      <c r="C73" s="5">
        <f t="shared" si="10"/>
        <v>0.54</v>
      </c>
      <c r="D73" s="4">
        <f t="shared" si="8"/>
        <v>36</v>
      </c>
      <c r="E73" s="4">
        <f t="shared" ref="E73:E136" si="11">MAX(0, E72)+(C67*$R$13 / 6)-D73</f>
        <v>379</v>
      </c>
      <c r="F73" s="4">
        <f t="shared" ref="F73:F136" si="12">D73+E73</f>
        <v>415</v>
      </c>
      <c r="G73" s="4">
        <f t="shared" si="9"/>
        <v>36</v>
      </c>
      <c r="I73" s="4">
        <f t="shared" ref="I73:I136" si="13">ROUND(K73*5/4, 2)</f>
        <v>0.75</v>
      </c>
      <c r="J73" s="4">
        <f t="shared" ref="J73:J136" si="14">ROUND(K73*10/6, 2)</f>
        <v>1</v>
      </c>
      <c r="K73" s="5">
        <f t="shared" ref="K73:K136" si="15">C67</f>
        <v>0.6</v>
      </c>
    </row>
    <row r="74" spans="1:11" x14ac:dyDescent="0.25">
      <c r="A74" s="4">
        <v>73</v>
      </c>
      <c r="B74" s="1">
        <v>41824</v>
      </c>
      <c r="C74" s="5">
        <f t="shared" si="10"/>
        <v>0.54</v>
      </c>
      <c r="D74" s="4">
        <f t="shared" si="8"/>
        <v>36</v>
      </c>
      <c r="E74" s="4">
        <f t="shared" si="11"/>
        <v>403</v>
      </c>
      <c r="F74" s="4">
        <f t="shared" si="12"/>
        <v>439</v>
      </c>
      <c r="G74" s="4">
        <f t="shared" si="9"/>
        <v>36</v>
      </c>
      <c r="I74" s="4">
        <f t="shared" si="13"/>
        <v>0.75</v>
      </c>
      <c r="J74" s="4">
        <f t="shared" si="14"/>
        <v>1</v>
      </c>
      <c r="K74" s="5">
        <f t="shared" si="15"/>
        <v>0.6</v>
      </c>
    </row>
    <row r="75" spans="1:11" x14ac:dyDescent="0.25">
      <c r="A75" s="4">
        <v>74</v>
      </c>
      <c r="B75" s="1">
        <v>41825</v>
      </c>
      <c r="C75" s="5">
        <f t="shared" si="10"/>
        <v>0.54</v>
      </c>
      <c r="D75" s="4">
        <f t="shared" si="8"/>
        <v>100</v>
      </c>
      <c r="E75" s="4">
        <f t="shared" si="11"/>
        <v>363</v>
      </c>
      <c r="F75" s="4">
        <f t="shared" si="12"/>
        <v>463</v>
      </c>
      <c r="G75" s="4">
        <f t="shared" si="9"/>
        <v>100</v>
      </c>
      <c r="I75" s="4">
        <f t="shared" si="13"/>
        <v>0.75</v>
      </c>
      <c r="J75" s="4">
        <f t="shared" si="14"/>
        <v>1</v>
      </c>
      <c r="K75" s="5">
        <f t="shared" si="15"/>
        <v>0.6</v>
      </c>
    </row>
    <row r="76" spans="1:11" x14ac:dyDescent="0.25">
      <c r="A76" s="4">
        <v>75</v>
      </c>
      <c r="B76" s="1">
        <v>41826</v>
      </c>
      <c r="C76" s="5">
        <f t="shared" si="10"/>
        <v>0.54</v>
      </c>
      <c r="D76" s="4">
        <f t="shared" si="8"/>
        <v>100</v>
      </c>
      <c r="E76" s="4">
        <f t="shared" si="11"/>
        <v>323</v>
      </c>
      <c r="F76" s="4">
        <f t="shared" si="12"/>
        <v>423</v>
      </c>
      <c r="G76" s="4">
        <f t="shared" si="9"/>
        <v>100</v>
      </c>
      <c r="I76" s="4">
        <f t="shared" si="13"/>
        <v>0.75</v>
      </c>
      <c r="J76" s="4">
        <f t="shared" si="14"/>
        <v>1</v>
      </c>
      <c r="K76" s="5">
        <f t="shared" si="15"/>
        <v>0.6</v>
      </c>
    </row>
    <row r="77" spans="1:11" x14ac:dyDescent="0.25">
      <c r="A77" s="4">
        <v>76</v>
      </c>
      <c r="B77" s="1">
        <v>41827</v>
      </c>
      <c r="C77" s="5">
        <f t="shared" si="10"/>
        <v>0.54</v>
      </c>
      <c r="D77" s="4">
        <f t="shared" si="8"/>
        <v>36</v>
      </c>
      <c r="E77" s="4">
        <f t="shared" si="11"/>
        <v>347</v>
      </c>
      <c r="F77" s="4">
        <f t="shared" si="12"/>
        <v>383</v>
      </c>
      <c r="G77" s="4">
        <f t="shared" si="9"/>
        <v>36</v>
      </c>
      <c r="I77" s="4">
        <f t="shared" si="13"/>
        <v>0.75</v>
      </c>
      <c r="J77" s="4">
        <f t="shared" si="14"/>
        <v>1</v>
      </c>
      <c r="K77" s="5">
        <f t="shared" si="15"/>
        <v>0.6</v>
      </c>
    </row>
    <row r="78" spans="1:11" x14ac:dyDescent="0.25">
      <c r="A78" s="4">
        <v>77</v>
      </c>
      <c r="B78" s="1">
        <v>41828</v>
      </c>
      <c r="C78" s="5">
        <f t="shared" si="10"/>
        <v>0.54</v>
      </c>
      <c r="D78" s="4">
        <f t="shared" si="8"/>
        <v>36</v>
      </c>
      <c r="E78" s="4">
        <f t="shared" si="11"/>
        <v>365</v>
      </c>
      <c r="F78" s="4">
        <f t="shared" si="12"/>
        <v>401</v>
      </c>
      <c r="G78" s="4">
        <f t="shared" si="9"/>
        <v>36</v>
      </c>
      <c r="I78" s="4">
        <f t="shared" si="13"/>
        <v>0.68</v>
      </c>
      <c r="J78" s="4">
        <f t="shared" si="14"/>
        <v>0.9</v>
      </c>
      <c r="K78" s="5">
        <f t="shared" si="15"/>
        <v>0.54</v>
      </c>
    </row>
    <row r="79" spans="1:11" x14ac:dyDescent="0.25">
      <c r="A79" s="4">
        <v>78</v>
      </c>
      <c r="B79" s="1">
        <v>41829</v>
      </c>
      <c r="C79" s="5">
        <f t="shared" si="10"/>
        <v>0.49</v>
      </c>
      <c r="D79" s="4">
        <f t="shared" si="8"/>
        <v>36</v>
      </c>
      <c r="E79" s="4">
        <f t="shared" si="11"/>
        <v>383</v>
      </c>
      <c r="F79" s="4">
        <f t="shared" si="12"/>
        <v>419</v>
      </c>
      <c r="G79" s="4">
        <f t="shared" si="9"/>
        <v>36</v>
      </c>
      <c r="I79" s="4">
        <f t="shared" si="13"/>
        <v>0.68</v>
      </c>
      <c r="J79" s="4">
        <f t="shared" si="14"/>
        <v>0.9</v>
      </c>
      <c r="K79" s="5">
        <f t="shared" si="15"/>
        <v>0.54</v>
      </c>
    </row>
    <row r="80" spans="1:11" x14ac:dyDescent="0.25">
      <c r="A80" s="4">
        <v>79</v>
      </c>
      <c r="B80" s="1">
        <v>41830</v>
      </c>
      <c r="C80" s="5">
        <f t="shared" si="10"/>
        <v>0.49</v>
      </c>
      <c r="D80" s="4">
        <f t="shared" si="8"/>
        <v>36</v>
      </c>
      <c r="E80" s="4">
        <f t="shared" si="11"/>
        <v>401</v>
      </c>
      <c r="F80" s="4">
        <f t="shared" si="12"/>
        <v>437</v>
      </c>
      <c r="G80" s="4">
        <f t="shared" si="9"/>
        <v>36</v>
      </c>
      <c r="I80" s="4">
        <f t="shared" si="13"/>
        <v>0.68</v>
      </c>
      <c r="J80" s="4">
        <f t="shared" si="14"/>
        <v>0.9</v>
      </c>
      <c r="K80" s="5">
        <f t="shared" si="15"/>
        <v>0.54</v>
      </c>
    </row>
    <row r="81" spans="1:11" x14ac:dyDescent="0.25">
      <c r="A81" s="4">
        <v>80</v>
      </c>
      <c r="B81" s="1">
        <v>41831</v>
      </c>
      <c r="C81" s="5">
        <f t="shared" si="10"/>
        <v>0.49</v>
      </c>
      <c r="D81" s="4">
        <f t="shared" si="8"/>
        <v>36</v>
      </c>
      <c r="E81" s="4">
        <f t="shared" si="11"/>
        <v>419</v>
      </c>
      <c r="F81" s="4">
        <f t="shared" si="12"/>
        <v>455</v>
      </c>
      <c r="G81" s="4">
        <f t="shared" si="9"/>
        <v>36</v>
      </c>
      <c r="I81" s="4">
        <f t="shared" si="13"/>
        <v>0.68</v>
      </c>
      <c r="J81" s="4">
        <f t="shared" si="14"/>
        <v>0.9</v>
      </c>
      <c r="K81" s="5">
        <f t="shared" si="15"/>
        <v>0.54</v>
      </c>
    </row>
    <row r="82" spans="1:11" x14ac:dyDescent="0.25">
      <c r="A82" s="4">
        <v>81</v>
      </c>
      <c r="B82" s="1">
        <v>41832</v>
      </c>
      <c r="C82" s="5">
        <f t="shared" si="10"/>
        <v>0.49</v>
      </c>
      <c r="D82" s="4">
        <f t="shared" si="8"/>
        <v>100</v>
      </c>
      <c r="E82" s="4">
        <f t="shared" si="11"/>
        <v>373</v>
      </c>
      <c r="F82" s="4">
        <f t="shared" si="12"/>
        <v>473</v>
      </c>
      <c r="G82" s="4">
        <f t="shared" si="9"/>
        <v>100</v>
      </c>
      <c r="I82" s="4">
        <f t="shared" si="13"/>
        <v>0.68</v>
      </c>
      <c r="J82" s="4">
        <f t="shared" si="14"/>
        <v>0.9</v>
      </c>
      <c r="K82" s="5">
        <f t="shared" si="15"/>
        <v>0.54</v>
      </c>
    </row>
    <row r="83" spans="1:11" x14ac:dyDescent="0.25">
      <c r="A83" s="4">
        <v>82</v>
      </c>
      <c r="B83" s="1">
        <v>41833</v>
      </c>
      <c r="C83" s="5">
        <f t="shared" si="10"/>
        <v>0.49</v>
      </c>
      <c r="D83" s="4">
        <f t="shared" si="8"/>
        <v>100</v>
      </c>
      <c r="E83" s="4">
        <f t="shared" si="11"/>
        <v>327</v>
      </c>
      <c r="F83" s="4">
        <f t="shared" si="12"/>
        <v>427</v>
      </c>
      <c r="G83" s="4">
        <f t="shared" si="9"/>
        <v>100</v>
      </c>
      <c r="I83" s="4">
        <f t="shared" si="13"/>
        <v>0.68</v>
      </c>
      <c r="J83" s="4">
        <f t="shared" si="14"/>
        <v>0.9</v>
      </c>
      <c r="K83" s="5">
        <f t="shared" si="15"/>
        <v>0.54</v>
      </c>
    </row>
    <row r="84" spans="1:11" x14ac:dyDescent="0.25">
      <c r="A84" s="4">
        <v>83</v>
      </c>
      <c r="B84" s="1">
        <v>41834</v>
      </c>
      <c r="C84" s="5">
        <f t="shared" si="10"/>
        <v>0.49</v>
      </c>
      <c r="D84" s="4">
        <f t="shared" si="8"/>
        <v>36</v>
      </c>
      <c r="E84" s="4">
        <f t="shared" si="11"/>
        <v>345</v>
      </c>
      <c r="F84" s="4">
        <f t="shared" si="12"/>
        <v>381</v>
      </c>
      <c r="G84" s="4">
        <f t="shared" si="9"/>
        <v>36</v>
      </c>
      <c r="I84" s="4">
        <f t="shared" si="13"/>
        <v>0.68</v>
      </c>
      <c r="J84" s="4">
        <f t="shared" si="14"/>
        <v>0.9</v>
      </c>
      <c r="K84" s="5">
        <f t="shared" si="15"/>
        <v>0.54</v>
      </c>
    </row>
    <row r="85" spans="1:11" x14ac:dyDescent="0.25">
      <c r="A85" s="4">
        <v>84</v>
      </c>
      <c r="B85" s="1">
        <v>41835</v>
      </c>
      <c r="C85" s="5">
        <f t="shared" si="10"/>
        <v>0.49</v>
      </c>
      <c r="D85" s="4">
        <f t="shared" si="8"/>
        <v>36</v>
      </c>
      <c r="E85" s="4">
        <f t="shared" si="11"/>
        <v>358</v>
      </c>
      <c r="F85" s="4">
        <f t="shared" si="12"/>
        <v>394</v>
      </c>
      <c r="G85" s="4">
        <f t="shared" si="9"/>
        <v>36</v>
      </c>
      <c r="I85" s="4">
        <f t="shared" si="13"/>
        <v>0.61</v>
      </c>
      <c r="J85" s="4">
        <f t="shared" si="14"/>
        <v>0.82</v>
      </c>
      <c r="K85" s="5">
        <f t="shared" si="15"/>
        <v>0.49</v>
      </c>
    </row>
    <row r="86" spans="1:11" x14ac:dyDescent="0.25">
      <c r="A86" s="4">
        <v>85</v>
      </c>
      <c r="B86" s="1">
        <v>41836</v>
      </c>
      <c r="C86" s="5">
        <f t="shared" si="10"/>
        <v>0.44</v>
      </c>
      <c r="D86" s="4">
        <f t="shared" si="8"/>
        <v>36</v>
      </c>
      <c r="E86" s="4">
        <f t="shared" si="11"/>
        <v>371</v>
      </c>
      <c r="F86" s="4">
        <f t="shared" si="12"/>
        <v>407</v>
      </c>
      <c r="G86" s="4">
        <f t="shared" si="9"/>
        <v>36</v>
      </c>
      <c r="I86" s="4">
        <f t="shared" si="13"/>
        <v>0.61</v>
      </c>
      <c r="J86" s="4">
        <f t="shared" si="14"/>
        <v>0.82</v>
      </c>
      <c r="K86" s="5">
        <f t="shared" si="15"/>
        <v>0.49</v>
      </c>
    </row>
    <row r="87" spans="1:11" x14ac:dyDescent="0.25">
      <c r="A87" s="4">
        <v>86</v>
      </c>
      <c r="B87" s="1">
        <v>41837</v>
      </c>
      <c r="C87" s="5">
        <f t="shared" si="10"/>
        <v>0.44</v>
      </c>
      <c r="D87" s="4">
        <f t="shared" si="8"/>
        <v>36</v>
      </c>
      <c r="E87" s="4">
        <f t="shared" si="11"/>
        <v>384</v>
      </c>
      <c r="F87" s="4">
        <f t="shared" si="12"/>
        <v>420</v>
      </c>
      <c r="G87" s="4">
        <f t="shared" si="9"/>
        <v>36</v>
      </c>
      <c r="I87" s="4">
        <f t="shared" si="13"/>
        <v>0.61</v>
      </c>
      <c r="J87" s="4">
        <f t="shared" si="14"/>
        <v>0.82</v>
      </c>
      <c r="K87" s="5">
        <f t="shared" si="15"/>
        <v>0.49</v>
      </c>
    </row>
    <row r="88" spans="1:11" x14ac:dyDescent="0.25">
      <c r="A88" s="4">
        <v>87</v>
      </c>
      <c r="B88" s="1">
        <v>41838</v>
      </c>
      <c r="C88" s="5">
        <f t="shared" si="10"/>
        <v>0.44</v>
      </c>
      <c r="D88" s="4">
        <f t="shared" si="8"/>
        <v>36</v>
      </c>
      <c r="E88" s="4">
        <f t="shared" si="11"/>
        <v>397</v>
      </c>
      <c r="F88" s="4">
        <f t="shared" si="12"/>
        <v>433</v>
      </c>
      <c r="G88" s="4">
        <f t="shared" si="9"/>
        <v>36</v>
      </c>
      <c r="I88" s="4">
        <f t="shared" si="13"/>
        <v>0.61</v>
      </c>
      <c r="J88" s="4">
        <f t="shared" si="14"/>
        <v>0.82</v>
      </c>
      <c r="K88" s="5">
        <f t="shared" si="15"/>
        <v>0.49</v>
      </c>
    </row>
    <row r="89" spans="1:11" x14ac:dyDescent="0.25">
      <c r="A89" s="4">
        <v>88</v>
      </c>
      <c r="B89" s="1">
        <v>41839</v>
      </c>
      <c r="C89" s="5">
        <f t="shared" si="10"/>
        <v>0.44</v>
      </c>
      <c r="D89" s="4">
        <f t="shared" si="8"/>
        <v>100</v>
      </c>
      <c r="E89" s="4">
        <f t="shared" si="11"/>
        <v>346</v>
      </c>
      <c r="F89" s="4">
        <f t="shared" si="12"/>
        <v>446</v>
      </c>
      <c r="G89" s="4">
        <f t="shared" si="9"/>
        <v>100</v>
      </c>
      <c r="I89" s="4">
        <f t="shared" si="13"/>
        <v>0.61</v>
      </c>
      <c r="J89" s="4">
        <f t="shared" si="14"/>
        <v>0.82</v>
      </c>
      <c r="K89" s="5">
        <f t="shared" si="15"/>
        <v>0.49</v>
      </c>
    </row>
    <row r="90" spans="1:11" x14ac:dyDescent="0.25">
      <c r="A90" s="4">
        <v>89</v>
      </c>
      <c r="B90" s="1">
        <v>41840</v>
      </c>
      <c r="C90" s="5">
        <f t="shared" si="10"/>
        <v>0.44</v>
      </c>
      <c r="D90" s="4">
        <f t="shared" si="8"/>
        <v>100</v>
      </c>
      <c r="E90" s="4">
        <f t="shared" si="11"/>
        <v>295</v>
      </c>
      <c r="F90" s="4">
        <f t="shared" si="12"/>
        <v>395</v>
      </c>
      <c r="G90" s="4">
        <f t="shared" si="9"/>
        <v>100</v>
      </c>
      <c r="I90" s="4">
        <f t="shared" si="13"/>
        <v>0.61</v>
      </c>
      <c r="J90" s="4">
        <f t="shared" si="14"/>
        <v>0.82</v>
      </c>
      <c r="K90" s="5">
        <f t="shared" si="15"/>
        <v>0.49</v>
      </c>
    </row>
    <row r="91" spans="1:11" x14ac:dyDescent="0.25">
      <c r="A91" s="4">
        <v>90</v>
      </c>
      <c r="B91" s="1">
        <v>41841</v>
      </c>
      <c r="C91" s="5">
        <f t="shared" si="10"/>
        <v>0.44</v>
      </c>
      <c r="D91" s="4">
        <f t="shared" si="8"/>
        <v>36</v>
      </c>
      <c r="E91" s="4">
        <f t="shared" si="11"/>
        <v>308</v>
      </c>
      <c r="F91" s="4">
        <f t="shared" si="12"/>
        <v>344</v>
      </c>
      <c r="G91" s="4">
        <f t="shared" si="9"/>
        <v>36</v>
      </c>
      <c r="I91" s="4">
        <f t="shared" si="13"/>
        <v>0.61</v>
      </c>
      <c r="J91" s="4">
        <f t="shared" si="14"/>
        <v>0.82</v>
      </c>
      <c r="K91" s="5">
        <f t="shared" si="15"/>
        <v>0.49</v>
      </c>
    </row>
    <row r="92" spans="1:11" x14ac:dyDescent="0.25">
      <c r="A92" s="4">
        <v>91</v>
      </c>
      <c r="B92" s="1">
        <v>41842</v>
      </c>
      <c r="C92" s="5">
        <f t="shared" si="10"/>
        <v>0.44</v>
      </c>
      <c r="D92" s="4">
        <f t="shared" si="8"/>
        <v>36</v>
      </c>
      <c r="E92" s="4">
        <f t="shared" si="11"/>
        <v>316</v>
      </c>
      <c r="F92" s="4">
        <f t="shared" si="12"/>
        <v>352</v>
      </c>
      <c r="G92" s="4">
        <f t="shared" si="9"/>
        <v>36</v>
      </c>
      <c r="I92" s="4">
        <f t="shared" si="13"/>
        <v>0.55000000000000004</v>
      </c>
      <c r="J92" s="4">
        <f t="shared" si="14"/>
        <v>0.73</v>
      </c>
      <c r="K92" s="5">
        <f t="shared" si="15"/>
        <v>0.44</v>
      </c>
    </row>
    <row r="93" spans="1:11" x14ac:dyDescent="0.25">
      <c r="A93" s="4">
        <v>92</v>
      </c>
      <c r="B93" s="1">
        <v>41843</v>
      </c>
      <c r="C93" s="5">
        <f t="shared" si="10"/>
        <v>0.4</v>
      </c>
      <c r="D93" s="4">
        <f t="shared" si="8"/>
        <v>36</v>
      </c>
      <c r="E93" s="4">
        <f t="shared" si="11"/>
        <v>324</v>
      </c>
      <c r="F93" s="4">
        <f t="shared" si="12"/>
        <v>360</v>
      </c>
      <c r="G93" s="4">
        <f t="shared" si="9"/>
        <v>36</v>
      </c>
      <c r="I93" s="4">
        <f t="shared" si="13"/>
        <v>0.55000000000000004</v>
      </c>
      <c r="J93" s="4">
        <f t="shared" si="14"/>
        <v>0.73</v>
      </c>
      <c r="K93" s="5">
        <f t="shared" si="15"/>
        <v>0.44</v>
      </c>
    </row>
    <row r="94" spans="1:11" x14ac:dyDescent="0.25">
      <c r="A94" s="4">
        <v>93</v>
      </c>
      <c r="B94" s="1">
        <v>41844</v>
      </c>
      <c r="C94" s="5">
        <f t="shared" si="10"/>
        <v>0.4</v>
      </c>
      <c r="D94" s="4">
        <f t="shared" si="8"/>
        <v>36</v>
      </c>
      <c r="E94" s="4">
        <f t="shared" si="11"/>
        <v>332</v>
      </c>
      <c r="F94" s="4">
        <f t="shared" si="12"/>
        <v>368</v>
      </c>
      <c r="G94" s="4">
        <f t="shared" si="9"/>
        <v>36</v>
      </c>
      <c r="I94" s="4">
        <f t="shared" si="13"/>
        <v>0.55000000000000004</v>
      </c>
      <c r="J94" s="4">
        <f t="shared" si="14"/>
        <v>0.73</v>
      </c>
      <c r="K94" s="5">
        <f t="shared" si="15"/>
        <v>0.44</v>
      </c>
    </row>
    <row r="95" spans="1:11" x14ac:dyDescent="0.25">
      <c r="A95" s="4">
        <v>94</v>
      </c>
      <c r="B95" s="1">
        <v>41845</v>
      </c>
      <c r="C95" s="5">
        <f t="shared" si="10"/>
        <v>0.4</v>
      </c>
      <c r="D95" s="4">
        <f t="shared" si="8"/>
        <v>36</v>
      </c>
      <c r="E95" s="4">
        <f t="shared" si="11"/>
        <v>340</v>
      </c>
      <c r="F95" s="4">
        <f t="shared" si="12"/>
        <v>376</v>
      </c>
      <c r="G95" s="4">
        <f t="shared" si="9"/>
        <v>36</v>
      </c>
      <c r="I95" s="4">
        <f t="shared" si="13"/>
        <v>0.55000000000000004</v>
      </c>
      <c r="J95" s="4">
        <f t="shared" si="14"/>
        <v>0.73</v>
      </c>
      <c r="K95" s="5">
        <f t="shared" si="15"/>
        <v>0.44</v>
      </c>
    </row>
    <row r="96" spans="1:11" x14ac:dyDescent="0.25">
      <c r="A96" s="4">
        <v>95</v>
      </c>
      <c r="B96" s="1">
        <v>41846</v>
      </c>
      <c r="C96" s="5">
        <f t="shared" si="10"/>
        <v>0.4</v>
      </c>
      <c r="D96" s="4">
        <f t="shared" si="8"/>
        <v>100</v>
      </c>
      <c r="E96" s="4">
        <f t="shared" si="11"/>
        <v>284</v>
      </c>
      <c r="F96" s="4">
        <f t="shared" si="12"/>
        <v>384</v>
      </c>
      <c r="G96" s="4">
        <f t="shared" si="9"/>
        <v>100</v>
      </c>
      <c r="I96" s="4">
        <f t="shared" si="13"/>
        <v>0.55000000000000004</v>
      </c>
      <c r="J96" s="4">
        <f t="shared" si="14"/>
        <v>0.73</v>
      </c>
      <c r="K96" s="5">
        <f t="shared" si="15"/>
        <v>0.44</v>
      </c>
    </row>
    <row r="97" spans="1:11" x14ac:dyDescent="0.25">
      <c r="A97" s="4">
        <v>96</v>
      </c>
      <c r="B97" s="1">
        <v>41847</v>
      </c>
      <c r="C97" s="5">
        <f t="shared" si="10"/>
        <v>0.4</v>
      </c>
      <c r="D97" s="4">
        <f t="shared" si="8"/>
        <v>100</v>
      </c>
      <c r="E97" s="4">
        <f t="shared" si="11"/>
        <v>228</v>
      </c>
      <c r="F97" s="4">
        <f t="shared" si="12"/>
        <v>328</v>
      </c>
      <c r="G97" s="4">
        <f t="shared" si="9"/>
        <v>100</v>
      </c>
      <c r="I97" s="4">
        <f t="shared" si="13"/>
        <v>0.55000000000000004</v>
      </c>
      <c r="J97" s="4">
        <f t="shared" si="14"/>
        <v>0.73</v>
      </c>
      <c r="K97" s="5">
        <f t="shared" si="15"/>
        <v>0.44</v>
      </c>
    </row>
    <row r="98" spans="1:11" x14ac:dyDescent="0.25">
      <c r="A98" s="4">
        <v>97</v>
      </c>
      <c r="B98" s="1">
        <v>41848</v>
      </c>
      <c r="C98" s="5">
        <f t="shared" si="10"/>
        <v>0.4</v>
      </c>
      <c r="D98" s="4">
        <f t="shared" si="8"/>
        <v>36</v>
      </c>
      <c r="E98" s="4">
        <f t="shared" si="11"/>
        <v>236</v>
      </c>
      <c r="F98" s="4">
        <f t="shared" si="12"/>
        <v>272</v>
      </c>
      <c r="G98" s="4">
        <f t="shared" si="9"/>
        <v>36</v>
      </c>
      <c r="I98" s="4">
        <f t="shared" si="13"/>
        <v>0.55000000000000004</v>
      </c>
      <c r="J98" s="4">
        <f t="shared" si="14"/>
        <v>0.73</v>
      </c>
      <c r="K98" s="5">
        <f t="shared" si="15"/>
        <v>0.44</v>
      </c>
    </row>
    <row r="99" spans="1:11" x14ac:dyDescent="0.25">
      <c r="A99" s="4">
        <v>98</v>
      </c>
      <c r="B99" s="1">
        <v>41849</v>
      </c>
      <c r="C99" s="5">
        <f t="shared" si="10"/>
        <v>0.4</v>
      </c>
      <c r="D99" s="4">
        <f t="shared" si="8"/>
        <v>36</v>
      </c>
      <c r="E99" s="4">
        <f t="shared" si="11"/>
        <v>240</v>
      </c>
      <c r="F99" s="4">
        <f t="shared" si="12"/>
        <v>276</v>
      </c>
      <c r="G99" s="4">
        <f t="shared" si="9"/>
        <v>36</v>
      </c>
      <c r="I99" s="4">
        <f t="shared" si="13"/>
        <v>0.5</v>
      </c>
      <c r="J99" s="4">
        <f t="shared" si="14"/>
        <v>0.67</v>
      </c>
      <c r="K99" s="5">
        <f t="shared" si="15"/>
        <v>0.4</v>
      </c>
    </row>
    <row r="100" spans="1:11" x14ac:dyDescent="0.25">
      <c r="A100" s="4">
        <v>99</v>
      </c>
      <c r="B100" s="1">
        <v>41850</v>
      </c>
      <c r="C100" s="5">
        <f t="shared" si="10"/>
        <v>0.36</v>
      </c>
      <c r="D100" s="4">
        <f t="shared" si="8"/>
        <v>36</v>
      </c>
      <c r="E100" s="4">
        <f t="shared" si="11"/>
        <v>244</v>
      </c>
      <c r="F100" s="4">
        <f t="shared" si="12"/>
        <v>280</v>
      </c>
      <c r="G100" s="4">
        <f t="shared" si="9"/>
        <v>36</v>
      </c>
      <c r="I100" s="4">
        <f t="shared" si="13"/>
        <v>0.5</v>
      </c>
      <c r="J100" s="4">
        <f t="shared" si="14"/>
        <v>0.67</v>
      </c>
      <c r="K100" s="5">
        <f t="shared" si="15"/>
        <v>0.4</v>
      </c>
    </row>
    <row r="101" spans="1:11" x14ac:dyDescent="0.25">
      <c r="A101" s="4">
        <v>100</v>
      </c>
      <c r="B101" s="1">
        <v>41851</v>
      </c>
      <c r="C101" s="5">
        <f t="shared" si="10"/>
        <v>0.36</v>
      </c>
      <c r="D101" s="4">
        <f t="shared" si="8"/>
        <v>36</v>
      </c>
      <c r="E101" s="4">
        <f t="shared" si="11"/>
        <v>248</v>
      </c>
      <c r="F101" s="4">
        <f t="shared" si="12"/>
        <v>284</v>
      </c>
      <c r="G101" s="4">
        <f t="shared" si="9"/>
        <v>36</v>
      </c>
      <c r="I101" s="4">
        <f t="shared" si="13"/>
        <v>0.5</v>
      </c>
      <c r="J101" s="4">
        <f t="shared" si="14"/>
        <v>0.67</v>
      </c>
      <c r="K101" s="5">
        <f t="shared" si="15"/>
        <v>0.4</v>
      </c>
    </row>
    <row r="102" spans="1:11" x14ac:dyDescent="0.25">
      <c r="A102" s="4">
        <v>101</v>
      </c>
      <c r="B102" s="1">
        <v>41852</v>
      </c>
      <c r="C102" s="5">
        <f t="shared" si="10"/>
        <v>0.36</v>
      </c>
      <c r="D102" s="4">
        <f t="shared" si="8"/>
        <v>36</v>
      </c>
      <c r="E102" s="4">
        <f t="shared" si="11"/>
        <v>252</v>
      </c>
      <c r="F102" s="4">
        <f t="shared" si="12"/>
        <v>288</v>
      </c>
      <c r="G102" s="4">
        <f t="shared" si="9"/>
        <v>36</v>
      </c>
      <c r="I102" s="4">
        <f t="shared" si="13"/>
        <v>0.5</v>
      </c>
      <c r="J102" s="4">
        <f t="shared" si="14"/>
        <v>0.67</v>
      </c>
      <c r="K102" s="5">
        <f t="shared" si="15"/>
        <v>0.4</v>
      </c>
    </row>
    <row r="103" spans="1:11" x14ac:dyDescent="0.25">
      <c r="A103" s="4">
        <v>102</v>
      </c>
      <c r="B103" s="1">
        <v>41853</v>
      </c>
      <c r="C103" s="5">
        <f t="shared" si="10"/>
        <v>0.36</v>
      </c>
      <c r="D103" s="4">
        <f t="shared" si="8"/>
        <v>100</v>
      </c>
      <c r="E103" s="4">
        <f t="shared" si="11"/>
        <v>192</v>
      </c>
      <c r="F103" s="4">
        <f t="shared" si="12"/>
        <v>292</v>
      </c>
      <c r="G103" s="4">
        <f t="shared" si="9"/>
        <v>100</v>
      </c>
      <c r="I103" s="4">
        <f t="shared" si="13"/>
        <v>0.5</v>
      </c>
      <c r="J103" s="4">
        <f t="shared" si="14"/>
        <v>0.67</v>
      </c>
      <c r="K103" s="5">
        <f t="shared" si="15"/>
        <v>0.4</v>
      </c>
    </row>
    <row r="104" spans="1:11" x14ac:dyDescent="0.25">
      <c r="A104" s="4">
        <v>103</v>
      </c>
      <c r="B104" s="1">
        <v>41854</v>
      </c>
      <c r="C104" s="5">
        <f t="shared" si="10"/>
        <v>0.36</v>
      </c>
      <c r="D104" s="4">
        <f t="shared" si="8"/>
        <v>100</v>
      </c>
      <c r="E104" s="4">
        <f t="shared" si="11"/>
        <v>132</v>
      </c>
      <c r="F104" s="4">
        <f t="shared" si="12"/>
        <v>232</v>
      </c>
      <c r="G104" s="4">
        <f t="shared" si="9"/>
        <v>100</v>
      </c>
      <c r="I104" s="4">
        <f t="shared" si="13"/>
        <v>0.5</v>
      </c>
      <c r="J104" s="4">
        <f t="shared" si="14"/>
        <v>0.67</v>
      </c>
      <c r="K104" s="5">
        <f t="shared" si="15"/>
        <v>0.4</v>
      </c>
    </row>
    <row r="105" spans="1:11" x14ac:dyDescent="0.25">
      <c r="A105" s="4">
        <v>104</v>
      </c>
      <c r="B105" s="1">
        <v>41855</v>
      </c>
      <c r="C105" s="5">
        <f t="shared" si="10"/>
        <v>0.36</v>
      </c>
      <c r="D105" s="4">
        <f t="shared" si="8"/>
        <v>36</v>
      </c>
      <c r="E105" s="4">
        <f t="shared" si="11"/>
        <v>136</v>
      </c>
      <c r="F105" s="4">
        <f t="shared" si="12"/>
        <v>172</v>
      </c>
      <c r="G105" s="4">
        <f t="shared" si="9"/>
        <v>36</v>
      </c>
      <c r="I105" s="4">
        <f t="shared" si="13"/>
        <v>0.5</v>
      </c>
      <c r="J105" s="4">
        <f t="shared" si="14"/>
        <v>0.67</v>
      </c>
      <c r="K105" s="5">
        <f t="shared" si="15"/>
        <v>0.4</v>
      </c>
    </row>
    <row r="106" spans="1:11" x14ac:dyDescent="0.25">
      <c r="A106" s="4">
        <v>105</v>
      </c>
      <c r="B106" s="1">
        <v>41856</v>
      </c>
      <c r="C106" s="5">
        <f t="shared" si="10"/>
        <v>0.36</v>
      </c>
      <c r="D106" s="4">
        <f t="shared" si="8"/>
        <v>36</v>
      </c>
      <c r="E106" s="4">
        <f t="shared" si="11"/>
        <v>136</v>
      </c>
      <c r="F106" s="4">
        <f t="shared" si="12"/>
        <v>172</v>
      </c>
      <c r="G106" s="4">
        <f t="shared" si="9"/>
        <v>36</v>
      </c>
      <c r="I106" s="4">
        <f t="shared" si="13"/>
        <v>0.45</v>
      </c>
      <c r="J106" s="4">
        <f t="shared" si="14"/>
        <v>0.6</v>
      </c>
      <c r="K106" s="5">
        <f t="shared" si="15"/>
        <v>0.36</v>
      </c>
    </row>
    <row r="107" spans="1:11" x14ac:dyDescent="0.25">
      <c r="A107" s="4">
        <v>106</v>
      </c>
      <c r="B107" s="1">
        <v>41857</v>
      </c>
      <c r="C107" s="5">
        <f t="shared" si="10"/>
        <v>0.32</v>
      </c>
      <c r="D107" s="4">
        <f t="shared" si="8"/>
        <v>36</v>
      </c>
      <c r="E107" s="4">
        <f t="shared" si="11"/>
        <v>136</v>
      </c>
      <c r="F107" s="4">
        <f t="shared" si="12"/>
        <v>172</v>
      </c>
      <c r="G107" s="4">
        <f t="shared" si="9"/>
        <v>36</v>
      </c>
      <c r="I107" s="4">
        <f t="shared" si="13"/>
        <v>0.45</v>
      </c>
      <c r="J107" s="4">
        <f t="shared" si="14"/>
        <v>0.6</v>
      </c>
      <c r="K107" s="5">
        <f t="shared" si="15"/>
        <v>0.36</v>
      </c>
    </row>
    <row r="108" spans="1:11" x14ac:dyDescent="0.25">
      <c r="A108" s="4">
        <v>107</v>
      </c>
      <c r="B108" s="1">
        <v>41858</v>
      </c>
      <c r="C108" s="5">
        <f t="shared" si="10"/>
        <v>0.32</v>
      </c>
      <c r="D108" s="4">
        <f t="shared" si="8"/>
        <v>36</v>
      </c>
      <c r="E108" s="4">
        <f t="shared" si="11"/>
        <v>136</v>
      </c>
      <c r="F108" s="4">
        <f t="shared" si="12"/>
        <v>172</v>
      </c>
      <c r="G108" s="4">
        <f t="shared" si="9"/>
        <v>36</v>
      </c>
      <c r="I108" s="4">
        <f t="shared" si="13"/>
        <v>0.45</v>
      </c>
      <c r="J108" s="4">
        <f t="shared" si="14"/>
        <v>0.6</v>
      </c>
      <c r="K108" s="5">
        <f t="shared" si="15"/>
        <v>0.36</v>
      </c>
    </row>
    <row r="109" spans="1:11" x14ac:dyDescent="0.25">
      <c r="A109" s="4">
        <v>108</v>
      </c>
      <c r="B109" s="1">
        <v>41859</v>
      </c>
      <c r="C109" s="5">
        <f t="shared" si="10"/>
        <v>0.32</v>
      </c>
      <c r="D109" s="4">
        <f t="shared" si="8"/>
        <v>36</v>
      </c>
      <c r="E109" s="4">
        <f t="shared" si="11"/>
        <v>136</v>
      </c>
      <c r="F109" s="4">
        <f t="shared" si="12"/>
        <v>172</v>
      </c>
      <c r="G109" s="4">
        <f t="shared" si="9"/>
        <v>36</v>
      </c>
      <c r="I109" s="4">
        <f t="shared" si="13"/>
        <v>0.45</v>
      </c>
      <c r="J109" s="4">
        <f t="shared" si="14"/>
        <v>0.6</v>
      </c>
      <c r="K109" s="5">
        <f t="shared" si="15"/>
        <v>0.36</v>
      </c>
    </row>
    <row r="110" spans="1:11" x14ac:dyDescent="0.25">
      <c r="A110" s="4">
        <v>109</v>
      </c>
      <c r="B110" s="1">
        <v>41860</v>
      </c>
      <c r="C110" s="5">
        <f t="shared" si="10"/>
        <v>0.32</v>
      </c>
      <c r="D110" s="4">
        <f t="shared" si="8"/>
        <v>100</v>
      </c>
      <c r="E110" s="4">
        <f t="shared" si="11"/>
        <v>72</v>
      </c>
      <c r="F110" s="4">
        <f t="shared" si="12"/>
        <v>172</v>
      </c>
      <c r="G110" s="4">
        <f t="shared" si="9"/>
        <v>100</v>
      </c>
      <c r="I110" s="4">
        <f t="shared" si="13"/>
        <v>0.45</v>
      </c>
      <c r="J110" s="4">
        <f t="shared" si="14"/>
        <v>0.6</v>
      </c>
      <c r="K110" s="5">
        <f t="shared" si="15"/>
        <v>0.36</v>
      </c>
    </row>
    <row r="111" spans="1:11" x14ac:dyDescent="0.25">
      <c r="A111" s="4">
        <v>110</v>
      </c>
      <c r="B111" s="1">
        <v>41861</v>
      </c>
      <c r="C111" s="5">
        <f t="shared" si="10"/>
        <v>0.32</v>
      </c>
      <c r="D111" s="4">
        <f t="shared" si="8"/>
        <v>100</v>
      </c>
      <c r="E111" s="4">
        <f t="shared" si="11"/>
        <v>8</v>
      </c>
      <c r="F111" s="4">
        <f t="shared" si="12"/>
        <v>108</v>
      </c>
      <c r="G111" s="4">
        <f t="shared" si="9"/>
        <v>100</v>
      </c>
      <c r="I111" s="4">
        <f t="shared" si="13"/>
        <v>0.45</v>
      </c>
      <c r="J111" s="4">
        <f t="shared" si="14"/>
        <v>0.6</v>
      </c>
      <c r="K111" s="5">
        <f t="shared" si="15"/>
        <v>0.36</v>
      </c>
    </row>
    <row r="112" spans="1:11" x14ac:dyDescent="0.25">
      <c r="A112" s="4">
        <v>111</v>
      </c>
      <c r="B112" s="1">
        <v>41862</v>
      </c>
      <c r="C112" s="5">
        <f t="shared" si="10"/>
        <v>0.32</v>
      </c>
      <c r="D112" s="4">
        <f t="shared" si="8"/>
        <v>36</v>
      </c>
      <c r="E112" s="4">
        <f t="shared" si="11"/>
        <v>8</v>
      </c>
      <c r="F112" s="4">
        <f t="shared" si="12"/>
        <v>44</v>
      </c>
      <c r="G112" s="4">
        <f t="shared" si="9"/>
        <v>36</v>
      </c>
      <c r="I112" s="4">
        <f t="shared" si="13"/>
        <v>0.45</v>
      </c>
      <c r="J112" s="4">
        <f t="shared" si="14"/>
        <v>0.6</v>
      </c>
      <c r="K112" s="5">
        <f t="shared" si="15"/>
        <v>0.36</v>
      </c>
    </row>
    <row r="113" spans="1:11" x14ac:dyDescent="0.25">
      <c r="A113" s="4">
        <v>112</v>
      </c>
      <c r="B113" s="1">
        <v>41863</v>
      </c>
      <c r="C113" s="5">
        <f t="shared" si="10"/>
        <v>0.32</v>
      </c>
      <c r="D113" s="4">
        <f t="shared" si="8"/>
        <v>36</v>
      </c>
      <c r="E113" s="4">
        <f t="shared" si="11"/>
        <v>4</v>
      </c>
      <c r="F113" s="4">
        <f t="shared" si="12"/>
        <v>40</v>
      </c>
      <c r="G113" s="4">
        <f t="shared" si="9"/>
        <v>36</v>
      </c>
      <c r="I113" s="4">
        <f t="shared" si="13"/>
        <v>0.4</v>
      </c>
      <c r="J113" s="4">
        <f t="shared" si="14"/>
        <v>0.53</v>
      </c>
      <c r="K113" s="5">
        <f t="shared" si="15"/>
        <v>0.32</v>
      </c>
    </row>
    <row r="114" spans="1:11" x14ac:dyDescent="0.25">
      <c r="A114" s="4">
        <v>113</v>
      </c>
      <c r="B114" s="1">
        <v>41864</v>
      </c>
      <c r="C114" s="5">
        <f t="shared" si="10"/>
        <v>0.28999999999999998</v>
      </c>
      <c r="D114" s="4">
        <f t="shared" si="8"/>
        <v>36</v>
      </c>
      <c r="E114" s="4">
        <f t="shared" si="11"/>
        <v>0</v>
      </c>
      <c r="F114" s="4">
        <f t="shared" si="12"/>
        <v>36</v>
      </c>
      <c r="G114" s="4">
        <f t="shared" si="9"/>
        <v>36</v>
      </c>
      <c r="I114" s="4">
        <f t="shared" si="13"/>
        <v>0.4</v>
      </c>
      <c r="J114" s="4">
        <f t="shared" si="14"/>
        <v>0.53</v>
      </c>
      <c r="K114" s="5">
        <f t="shared" si="15"/>
        <v>0.32</v>
      </c>
    </row>
    <row r="115" spans="1:11" x14ac:dyDescent="0.25">
      <c r="A115" s="4">
        <v>114</v>
      </c>
      <c r="B115" s="1">
        <v>41865</v>
      </c>
      <c r="C115" s="5">
        <f t="shared" si="10"/>
        <v>0.28999999999999998</v>
      </c>
      <c r="D115" s="4">
        <f t="shared" si="8"/>
        <v>36</v>
      </c>
      <c r="E115" s="4">
        <f t="shared" si="11"/>
        <v>-4</v>
      </c>
      <c r="F115" s="4">
        <f t="shared" si="12"/>
        <v>32</v>
      </c>
      <c r="G115" s="4">
        <f t="shared" si="9"/>
        <v>32</v>
      </c>
      <c r="I115" s="4">
        <f t="shared" si="13"/>
        <v>0.4</v>
      </c>
      <c r="J115" s="4">
        <f t="shared" si="14"/>
        <v>0.53</v>
      </c>
      <c r="K115" s="5">
        <f t="shared" si="15"/>
        <v>0.32</v>
      </c>
    </row>
    <row r="116" spans="1:11" x14ac:dyDescent="0.25">
      <c r="A116" s="4">
        <v>115</v>
      </c>
      <c r="B116" s="1">
        <v>41866</v>
      </c>
      <c r="C116" s="5">
        <f t="shared" si="10"/>
        <v>0.28999999999999998</v>
      </c>
      <c r="D116" s="4">
        <f t="shared" si="8"/>
        <v>36</v>
      </c>
      <c r="E116" s="4">
        <f t="shared" si="11"/>
        <v>-4</v>
      </c>
      <c r="F116" s="4">
        <f t="shared" si="12"/>
        <v>32</v>
      </c>
      <c r="G116" s="4">
        <f t="shared" si="9"/>
        <v>32</v>
      </c>
      <c r="I116" s="4">
        <f t="shared" si="13"/>
        <v>0.4</v>
      </c>
      <c r="J116" s="4">
        <f t="shared" si="14"/>
        <v>0.53</v>
      </c>
      <c r="K116" s="5">
        <f t="shared" si="15"/>
        <v>0.32</v>
      </c>
    </row>
    <row r="117" spans="1:11" x14ac:dyDescent="0.25">
      <c r="A117" s="4">
        <v>116</v>
      </c>
      <c r="B117" s="1">
        <v>41867</v>
      </c>
      <c r="C117" s="5">
        <f t="shared" si="10"/>
        <v>0.28999999999999998</v>
      </c>
      <c r="D117" s="4">
        <f t="shared" si="8"/>
        <v>100</v>
      </c>
      <c r="E117" s="4">
        <f t="shared" si="11"/>
        <v>-68</v>
      </c>
      <c r="F117" s="4">
        <f t="shared" si="12"/>
        <v>32</v>
      </c>
      <c r="G117" s="4">
        <f t="shared" si="9"/>
        <v>32</v>
      </c>
      <c r="I117" s="4">
        <f t="shared" si="13"/>
        <v>0.4</v>
      </c>
      <c r="J117" s="4">
        <f t="shared" si="14"/>
        <v>0.53</v>
      </c>
      <c r="K117" s="5">
        <f t="shared" si="15"/>
        <v>0.32</v>
      </c>
    </row>
    <row r="118" spans="1:11" x14ac:dyDescent="0.25">
      <c r="A118" s="4">
        <v>117</v>
      </c>
      <c r="B118" s="1">
        <v>41868</v>
      </c>
      <c r="C118" s="5">
        <f t="shared" si="10"/>
        <v>0.28999999999999998</v>
      </c>
      <c r="D118" s="4">
        <f t="shared" si="8"/>
        <v>100</v>
      </c>
      <c r="E118" s="4">
        <f t="shared" si="11"/>
        <v>-68</v>
      </c>
      <c r="F118" s="4">
        <f t="shared" si="12"/>
        <v>32</v>
      </c>
      <c r="G118" s="4">
        <f t="shared" si="9"/>
        <v>32</v>
      </c>
      <c r="I118" s="4">
        <f t="shared" si="13"/>
        <v>0.4</v>
      </c>
      <c r="J118" s="4">
        <f t="shared" si="14"/>
        <v>0.53</v>
      </c>
      <c r="K118" s="5">
        <f t="shared" si="15"/>
        <v>0.32</v>
      </c>
    </row>
    <row r="119" spans="1:11" x14ac:dyDescent="0.25">
      <c r="A119" s="4">
        <v>118</v>
      </c>
      <c r="B119" s="1">
        <v>41869</v>
      </c>
      <c r="C119" s="5">
        <f t="shared" si="10"/>
        <v>0.28999999999999998</v>
      </c>
      <c r="D119" s="4">
        <f t="shared" si="8"/>
        <v>36</v>
      </c>
      <c r="E119" s="4">
        <f t="shared" si="11"/>
        <v>-4</v>
      </c>
      <c r="F119" s="4">
        <f t="shared" si="12"/>
        <v>32</v>
      </c>
      <c r="G119" s="4">
        <f t="shared" si="9"/>
        <v>32</v>
      </c>
      <c r="I119" s="4">
        <f t="shared" si="13"/>
        <v>0.4</v>
      </c>
      <c r="J119" s="4">
        <f t="shared" si="14"/>
        <v>0.53</v>
      </c>
      <c r="K119" s="5">
        <f t="shared" si="15"/>
        <v>0.32</v>
      </c>
    </row>
    <row r="120" spans="1:11" x14ac:dyDescent="0.25">
      <c r="A120" s="4">
        <v>119</v>
      </c>
      <c r="B120" s="1">
        <v>41870</v>
      </c>
      <c r="C120" s="5">
        <f t="shared" si="10"/>
        <v>0.28999999999999998</v>
      </c>
      <c r="D120" s="4">
        <f t="shared" si="8"/>
        <v>36</v>
      </c>
      <c r="E120" s="4">
        <f t="shared" si="11"/>
        <v>-7</v>
      </c>
      <c r="F120" s="4">
        <f t="shared" si="12"/>
        <v>29</v>
      </c>
      <c r="G120" s="4">
        <f t="shared" si="9"/>
        <v>29</v>
      </c>
      <c r="I120" s="4">
        <f t="shared" si="13"/>
        <v>0.36</v>
      </c>
      <c r="J120" s="4">
        <f t="shared" si="14"/>
        <v>0.48</v>
      </c>
      <c r="K120" s="5">
        <f t="shared" si="15"/>
        <v>0.28999999999999998</v>
      </c>
    </row>
    <row r="121" spans="1:11" x14ac:dyDescent="0.25">
      <c r="A121" s="4">
        <v>120</v>
      </c>
      <c r="B121" s="1">
        <v>41871</v>
      </c>
      <c r="C121" s="5">
        <f t="shared" si="10"/>
        <v>0.26</v>
      </c>
      <c r="D121" s="4">
        <f t="shared" si="8"/>
        <v>36</v>
      </c>
      <c r="E121" s="4">
        <f t="shared" si="11"/>
        <v>-7</v>
      </c>
      <c r="F121" s="4">
        <f t="shared" si="12"/>
        <v>29</v>
      </c>
      <c r="G121" s="4">
        <f t="shared" si="9"/>
        <v>29</v>
      </c>
      <c r="I121" s="4">
        <f t="shared" si="13"/>
        <v>0.36</v>
      </c>
      <c r="J121" s="4">
        <f t="shared" si="14"/>
        <v>0.48</v>
      </c>
      <c r="K121" s="5">
        <f t="shared" si="15"/>
        <v>0.28999999999999998</v>
      </c>
    </row>
    <row r="122" spans="1:11" x14ac:dyDescent="0.25">
      <c r="A122" s="4">
        <v>121</v>
      </c>
      <c r="B122" s="1">
        <v>41872</v>
      </c>
      <c r="C122" s="5">
        <f t="shared" si="10"/>
        <v>0.26</v>
      </c>
      <c r="D122" s="4">
        <f t="shared" si="8"/>
        <v>36</v>
      </c>
      <c r="E122" s="4">
        <f t="shared" si="11"/>
        <v>-7</v>
      </c>
      <c r="F122" s="4">
        <f t="shared" si="12"/>
        <v>29</v>
      </c>
      <c r="G122" s="4">
        <f t="shared" si="9"/>
        <v>29</v>
      </c>
      <c r="I122" s="4">
        <f t="shared" si="13"/>
        <v>0.36</v>
      </c>
      <c r="J122" s="4">
        <f t="shared" si="14"/>
        <v>0.48</v>
      </c>
      <c r="K122" s="5">
        <f t="shared" si="15"/>
        <v>0.28999999999999998</v>
      </c>
    </row>
    <row r="123" spans="1:11" x14ac:dyDescent="0.25">
      <c r="A123" s="4">
        <v>122</v>
      </c>
      <c r="B123" s="1">
        <v>41873</v>
      </c>
      <c r="C123" s="5">
        <f t="shared" si="10"/>
        <v>0.26</v>
      </c>
      <c r="D123" s="4">
        <f t="shared" si="8"/>
        <v>36</v>
      </c>
      <c r="E123" s="4">
        <f t="shared" si="11"/>
        <v>-7</v>
      </c>
      <c r="F123" s="4">
        <f t="shared" si="12"/>
        <v>29</v>
      </c>
      <c r="G123" s="4">
        <f t="shared" si="9"/>
        <v>29</v>
      </c>
      <c r="I123" s="4">
        <f t="shared" si="13"/>
        <v>0.36</v>
      </c>
      <c r="J123" s="4">
        <f t="shared" si="14"/>
        <v>0.48</v>
      </c>
      <c r="K123" s="5">
        <f t="shared" si="15"/>
        <v>0.28999999999999998</v>
      </c>
    </row>
    <row r="124" spans="1:11" x14ac:dyDescent="0.25">
      <c r="A124" s="4">
        <v>123</v>
      </c>
      <c r="B124" s="1">
        <v>41874</v>
      </c>
      <c r="C124" s="5">
        <f t="shared" si="10"/>
        <v>0.26</v>
      </c>
      <c r="D124" s="4">
        <f t="shared" si="8"/>
        <v>100</v>
      </c>
      <c r="E124" s="4">
        <f t="shared" si="11"/>
        <v>-71</v>
      </c>
      <c r="F124" s="4">
        <f t="shared" si="12"/>
        <v>29</v>
      </c>
      <c r="G124" s="4">
        <f t="shared" si="9"/>
        <v>29</v>
      </c>
      <c r="I124" s="4">
        <f t="shared" si="13"/>
        <v>0.36</v>
      </c>
      <c r="J124" s="4">
        <f t="shared" si="14"/>
        <v>0.48</v>
      </c>
      <c r="K124" s="5">
        <f t="shared" si="15"/>
        <v>0.28999999999999998</v>
      </c>
    </row>
    <row r="125" spans="1:11" x14ac:dyDescent="0.25">
      <c r="A125" s="4">
        <v>124</v>
      </c>
      <c r="B125" s="1">
        <v>41875</v>
      </c>
      <c r="C125" s="5">
        <f t="shared" si="10"/>
        <v>0.26</v>
      </c>
      <c r="D125" s="4">
        <f t="shared" si="8"/>
        <v>100</v>
      </c>
      <c r="E125" s="4">
        <f t="shared" si="11"/>
        <v>-71</v>
      </c>
      <c r="F125" s="4">
        <f t="shared" si="12"/>
        <v>29</v>
      </c>
      <c r="G125" s="4">
        <f t="shared" si="9"/>
        <v>29</v>
      </c>
      <c r="I125" s="4">
        <f t="shared" si="13"/>
        <v>0.36</v>
      </c>
      <c r="J125" s="4">
        <f t="shared" si="14"/>
        <v>0.48</v>
      </c>
      <c r="K125" s="5">
        <f t="shared" si="15"/>
        <v>0.28999999999999998</v>
      </c>
    </row>
    <row r="126" spans="1:11" x14ac:dyDescent="0.25">
      <c r="A126" s="4">
        <v>125</v>
      </c>
      <c r="B126" s="1">
        <v>41876</v>
      </c>
      <c r="C126" s="5">
        <f t="shared" si="10"/>
        <v>0.26</v>
      </c>
      <c r="D126" s="4">
        <f t="shared" si="8"/>
        <v>36</v>
      </c>
      <c r="E126" s="4">
        <f t="shared" si="11"/>
        <v>-7</v>
      </c>
      <c r="F126" s="4">
        <f t="shared" si="12"/>
        <v>29</v>
      </c>
      <c r="G126" s="4">
        <f t="shared" si="9"/>
        <v>29</v>
      </c>
      <c r="I126" s="4">
        <f t="shared" si="13"/>
        <v>0.36</v>
      </c>
      <c r="J126" s="4">
        <f t="shared" si="14"/>
        <v>0.48</v>
      </c>
      <c r="K126" s="5">
        <f t="shared" si="15"/>
        <v>0.28999999999999998</v>
      </c>
    </row>
    <row r="127" spans="1:11" x14ac:dyDescent="0.25">
      <c r="A127" s="4">
        <v>126</v>
      </c>
      <c r="B127" s="1">
        <v>41877</v>
      </c>
      <c r="C127" s="5">
        <f t="shared" si="10"/>
        <v>0.26</v>
      </c>
      <c r="D127" s="4">
        <f t="shared" si="8"/>
        <v>36</v>
      </c>
      <c r="E127" s="4">
        <f t="shared" si="11"/>
        <v>-10</v>
      </c>
      <c r="F127" s="4">
        <f t="shared" si="12"/>
        <v>26</v>
      </c>
      <c r="G127" s="4">
        <f t="shared" si="9"/>
        <v>26</v>
      </c>
      <c r="I127" s="4">
        <f t="shared" si="13"/>
        <v>0.33</v>
      </c>
      <c r="J127" s="4">
        <f t="shared" si="14"/>
        <v>0.43</v>
      </c>
      <c r="K127" s="5">
        <f t="shared" si="15"/>
        <v>0.26</v>
      </c>
    </row>
    <row r="128" spans="1:11" x14ac:dyDescent="0.25">
      <c r="A128" s="4">
        <v>127</v>
      </c>
      <c r="B128" s="1">
        <v>41878</v>
      </c>
      <c r="C128" s="5">
        <f t="shared" si="10"/>
        <v>0.23</v>
      </c>
      <c r="D128" s="4">
        <f t="shared" si="8"/>
        <v>36</v>
      </c>
      <c r="E128" s="4">
        <f t="shared" si="11"/>
        <v>-10</v>
      </c>
      <c r="F128" s="4">
        <f t="shared" si="12"/>
        <v>26</v>
      </c>
      <c r="G128" s="4">
        <f t="shared" si="9"/>
        <v>26</v>
      </c>
      <c r="I128" s="4">
        <f t="shared" si="13"/>
        <v>0.33</v>
      </c>
      <c r="J128" s="4">
        <f t="shared" si="14"/>
        <v>0.43</v>
      </c>
      <c r="K128" s="5">
        <f t="shared" si="15"/>
        <v>0.26</v>
      </c>
    </row>
    <row r="129" spans="1:11" x14ac:dyDescent="0.25">
      <c r="A129" s="4">
        <v>128</v>
      </c>
      <c r="B129" s="1">
        <v>41879</v>
      </c>
      <c r="C129" s="5">
        <f t="shared" si="10"/>
        <v>0.23</v>
      </c>
      <c r="D129" s="4">
        <f t="shared" si="8"/>
        <v>36</v>
      </c>
      <c r="E129" s="4">
        <f t="shared" si="11"/>
        <v>-10</v>
      </c>
      <c r="F129" s="4">
        <f t="shared" si="12"/>
        <v>26</v>
      </c>
      <c r="G129" s="4">
        <f t="shared" si="9"/>
        <v>26</v>
      </c>
      <c r="I129" s="4">
        <f t="shared" si="13"/>
        <v>0.33</v>
      </c>
      <c r="J129" s="4">
        <f t="shared" si="14"/>
        <v>0.43</v>
      </c>
      <c r="K129" s="5">
        <f t="shared" si="15"/>
        <v>0.26</v>
      </c>
    </row>
    <row r="130" spans="1:11" x14ac:dyDescent="0.25">
      <c r="A130" s="4">
        <v>129</v>
      </c>
      <c r="B130" s="1">
        <v>41880</v>
      </c>
      <c r="C130" s="5">
        <f t="shared" si="10"/>
        <v>0.23</v>
      </c>
      <c r="D130" s="4">
        <f t="shared" si="8"/>
        <v>36</v>
      </c>
      <c r="E130" s="4">
        <f t="shared" si="11"/>
        <v>-10</v>
      </c>
      <c r="F130" s="4">
        <f t="shared" si="12"/>
        <v>26</v>
      </c>
      <c r="G130" s="4">
        <f t="shared" si="9"/>
        <v>26</v>
      </c>
      <c r="I130" s="4">
        <f t="shared" si="13"/>
        <v>0.33</v>
      </c>
      <c r="J130" s="4">
        <f t="shared" si="14"/>
        <v>0.43</v>
      </c>
      <c r="K130" s="5">
        <f t="shared" si="15"/>
        <v>0.26</v>
      </c>
    </row>
    <row r="131" spans="1:11" x14ac:dyDescent="0.25">
      <c r="A131" s="4">
        <v>130</v>
      </c>
      <c r="B131" s="1">
        <v>41881</v>
      </c>
      <c r="C131" s="5">
        <f t="shared" si="10"/>
        <v>0.23</v>
      </c>
      <c r="D131" s="4">
        <f t="shared" ref="D131:D161" si="16">IF(OR(WEEKDAY(B131)=7, WEEKDAY(B131)=1),100,36)</f>
        <v>100</v>
      </c>
      <c r="E131" s="4">
        <f t="shared" si="11"/>
        <v>-74</v>
      </c>
      <c r="F131" s="4">
        <f t="shared" si="12"/>
        <v>26</v>
      </c>
      <c r="G131" s="4">
        <f t="shared" ref="G131:G161" si="17">MIN(F131,D131)</f>
        <v>26</v>
      </c>
      <c r="I131" s="4">
        <f t="shared" si="13"/>
        <v>0.33</v>
      </c>
      <c r="J131" s="4">
        <f t="shared" si="14"/>
        <v>0.43</v>
      </c>
      <c r="K131" s="5">
        <f t="shared" si="15"/>
        <v>0.26</v>
      </c>
    </row>
    <row r="132" spans="1:11" x14ac:dyDescent="0.25">
      <c r="A132" s="4">
        <v>131</v>
      </c>
      <c r="B132" s="1">
        <v>41882</v>
      </c>
      <c r="C132" s="5">
        <f t="shared" ref="C132:C161" si="18">IF(MOD(A132,7)=1,IF(B132&lt;=$R$10,ROUND(C131*1.04, 2),ROUND(C131*0.9, 2)),C131)</f>
        <v>0.23</v>
      </c>
      <c r="D132" s="4">
        <f t="shared" si="16"/>
        <v>100</v>
      </c>
      <c r="E132" s="4">
        <f t="shared" si="11"/>
        <v>-74</v>
      </c>
      <c r="F132" s="4">
        <f t="shared" si="12"/>
        <v>26</v>
      </c>
      <c r="G132" s="4">
        <f t="shared" si="17"/>
        <v>26</v>
      </c>
      <c r="I132" s="4">
        <f t="shared" si="13"/>
        <v>0.33</v>
      </c>
      <c r="J132" s="4">
        <f t="shared" si="14"/>
        <v>0.43</v>
      </c>
      <c r="K132" s="5">
        <f t="shared" si="15"/>
        <v>0.26</v>
      </c>
    </row>
    <row r="133" spans="1:11" x14ac:dyDescent="0.25">
      <c r="A133" s="4">
        <v>132</v>
      </c>
      <c r="B133" s="1">
        <v>41883</v>
      </c>
      <c r="C133" s="5">
        <f t="shared" si="18"/>
        <v>0.23</v>
      </c>
      <c r="D133" s="4">
        <f t="shared" si="16"/>
        <v>36</v>
      </c>
      <c r="E133" s="4">
        <f t="shared" si="11"/>
        <v>-10</v>
      </c>
      <c r="F133" s="4">
        <f t="shared" si="12"/>
        <v>26</v>
      </c>
      <c r="G133" s="4">
        <f t="shared" si="17"/>
        <v>26</v>
      </c>
      <c r="I133" s="4">
        <f t="shared" si="13"/>
        <v>0.33</v>
      </c>
      <c r="J133" s="4">
        <f t="shared" si="14"/>
        <v>0.43</v>
      </c>
      <c r="K133" s="5">
        <f t="shared" si="15"/>
        <v>0.26</v>
      </c>
    </row>
    <row r="134" spans="1:11" x14ac:dyDescent="0.25">
      <c r="A134" s="4">
        <v>133</v>
      </c>
      <c r="B134" s="1">
        <v>41884</v>
      </c>
      <c r="C134" s="5">
        <f t="shared" si="18"/>
        <v>0.23</v>
      </c>
      <c r="D134" s="4">
        <f t="shared" si="16"/>
        <v>36</v>
      </c>
      <c r="E134" s="4">
        <f t="shared" si="11"/>
        <v>-13</v>
      </c>
      <c r="F134" s="4">
        <f t="shared" si="12"/>
        <v>23</v>
      </c>
      <c r="G134" s="4">
        <f t="shared" si="17"/>
        <v>23</v>
      </c>
      <c r="I134" s="4">
        <f t="shared" si="13"/>
        <v>0.28999999999999998</v>
      </c>
      <c r="J134" s="4">
        <f t="shared" si="14"/>
        <v>0.38</v>
      </c>
      <c r="K134" s="5">
        <f t="shared" si="15"/>
        <v>0.23</v>
      </c>
    </row>
    <row r="135" spans="1:11" x14ac:dyDescent="0.25">
      <c r="A135" s="4">
        <v>134</v>
      </c>
      <c r="B135" s="1">
        <v>41885</v>
      </c>
      <c r="C135" s="5">
        <f t="shared" si="18"/>
        <v>0.21</v>
      </c>
      <c r="D135" s="4">
        <f t="shared" si="16"/>
        <v>36</v>
      </c>
      <c r="E135" s="4">
        <f t="shared" si="11"/>
        <v>-13</v>
      </c>
      <c r="F135" s="4">
        <f t="shared" si="12"/>
        <v>23</v>
      </c>
      <c r="G135" s="4">
        <f t="shared" si="17"/>
        <v>23</v>
      </c>
      <c r="I135" s="4">
        <f t="shared" si="13"/>
        <v>0.28999999999999998</v>
      </c>
      <c r="J135" s="4">
        <f t="shared" si="14"/>
        <v>0.38</v>
      </c>
      <c r="K135" s="5">
        <f t="shared" si="15"/>
        <v>0.23</v>
      </c>
    </row>
    <row r="136" spans="1:11" x14ac:dyDescent="0.25">
      <c r="A136" s="4">
        <v>135</v>
      </c>
      <c r="B136" s="1">
        <v>41886</v>
      </c>
      <c r="C136" s="5">
        <f t="shared" si="18"/>
        <v>0.21</v>
      </c>
      <c r="D136" s="4">
        <f t="shared" si="16"/>
        <v>36</v>
      </c>
      <c r="E136" s="4">
        <f t="shared" si="11"/>
        <v>-13</v>
      </c>
      <c r="F136" s="4">
        <f t="shared" si="12"/>
        <v>23</v>
      </c>
      <c r="G136" s="4">
        <f t="shared" si="17"/>
        <v>23</v>
      </c>
      <c r="I136" s="4">
        <f t="shared" si="13"/>
        <v>0.28999999999999998</v>
      </c>
      <c r="J136" s="4">
        <f t="shared" si="14"/>
        <v>0.38</v>
      </c>
      <c r="K136" s="5">
        <f t="shared" si="15"/>
        <v>0.23</v>
      </c>
    </row>
    <row r="137" spans="1:11" x14ac:dyDescent="0.25">
      <c r="A137" s="4">
        <v>136</v>
      </c>
      <c r="B137" s="1">
        <v>41887</v>
      </c>
      <c r="C137" s="5">
        <f t="shared" si="18"/>
        <v>0.21</v>
      </c>
      <c r="D137" s="4">
        <f t="shared" si="16"/>
        <v>36</v>
      </c>
      <c r="E137" s="4">
        <f t="shared" ref="E137:E161" si="19">MAX(0, E136)+(C131*$R$13 / 6)-D137</f>
        <v>-13</v>
      </c>
      <c r="F137" s="4">
        <f t="shared" ref="F137:F161" si="20">D137+E137</f>
        <v>23</v>
      </c>
      <c r="G137" s="4">
        <f t="shared" si="17"/>
        <v>23</v>
      </c>
      <c r="I137" s="4">
        <f t="shared" ref="I137:I161" si="21">ROUND(K137*5/4, 2)</f>
        <v>0.28999999999999998</v>
      </c>
      <c r="J137" s="4">
        <f t="shared" ref="J137:J161" si="22">ROUND(K137*10/6, 2)</f>
        <v>0.38</v>
      </c>
      <c r="K137" s="5">
        <f t="shared" ref="K137:K161" si="23">C131</f>
        <v>0.23</v>
      </c>
    </row>
    <row r="138" spans="1:11" x14ac:dyDescent="0.25">
      <c r="A138" s="4">
        <v>137</v>
      </c>
      <c r="B138" s="1">
        <v>41888</v>
      </c>
      <c r="C138" s="5">
        <f t="shared" si="18"/>
        <v>0.21</v>
      </c>
      <c r="D138" s="4">
        <f t="shared" si="16"/>
        <v>100</v>
      </c>
      <c r="E138" s="4">
        <f t="shared" si="19"/>
        <v>-77</v>
      </c>
      <c r="F138" s="4">
        <f t="shared" si="20"/>
        <v>23</v>
      </c>
      <c r="G138" s="4">
        <f t="shared" si="17"/>
        <v>23</v>
      </c>
      <c r="I138" s="4">
        <f t="shared" si="21"/>
        <v>0.28999999999999998</v>
      </c>
      <c r="J138" s="4">
        <f t="shared" si="22"/>
        <v>0.38</v>
      </c>
      <c r="K138" s="5">
        <f t="shared" si="23"/>
        <v>0.23</v>
      </c>
    </row>
    <row r="139" spans="1:11" x14ac:dyDescent="0.25">
      <c r="A139" s="4">
        <v>138</v>
      </c>
      <c r="B139" s="1">
        <v>41889</v>
      </c>
      <c r="C139" s="5">
        <f t="shared" si="18"/>
        <v>0.21</v>
      </c>
      <c r="D139" s="4">
        <f t="shared" si="16"/>
        <v>100</v>
      </c>
      <c r="E139" s="4">
        <f t="shared" si="19"/>
        <v>-77</v>
      </c>
      <c r="F139" s="4">
        <f t="shared" si="20"/>
        <v>23</v>
      </c>
      <c r="G139" s="4">
        <f t="shared" si="17"/>
        <v>23</v>
      </c>
      <c r="I139" s="4">
        <f t="shared" si="21"/>
        <v>0.28999999999999998</v>
      </c>
      <c r="J139" s="4">
        <f t="shared" si="22"/>
        <v>0.38</v>
      </c>
      <c r="K139" s="5">
        <f t="shared" si="23"/>
        <v>0.23</v>
      </c>
    </row>
    <row r="140" spans="1:11" x14ac:dyDescent="0.25">
      <c r="A140" s="4">
        <v>139</v>
      </c>
      <c r="B140" s="1">
        <v>41890</v>
      </c>
      <c r="C140" s="5">
        <f t="shared" si="18"/>
        <v>0.21</v>
      </c>
      <c r="D140" s="4">
        <f t="shared" si="16"/>
        <v>36</v>
      </c>
      <c r="E140" s="4">
        <f t="shared" si="19"/>
        <v>-13</v>
      </c>
      <c r="F140" s="4">
        <f t="shared" si="20"/>
        <v>23</v>
      </c>
      <c r="G140" s="4">
        <f t="shared" si="17"/>
        <v>23</v>
      </c>
      <c r="I140" s="4">
        <f t="shared" si="21"/>
        <v>0.28999999999999998</v>
      </c>
      <c r="J140" s="4">
        <f t="shared" si="22"/>
        <v>0.38</v>
      </c>
      <c r="K140" s="5">
        <f t="shared" si="23"/>
        <v>0.23</v>
      </c>
    </row>
    <row r="141" spans="1:11" x14ac:dyDescent="0.25">
      <c r="A141" s="4">
        <v>140</v>
      </c>
      <c r="B141" s="1">
        <v>41891</v>
      </c>
      <c r="C141" s="5">
        <f t="shared" si="18"/>
        <v>0.21</v>
      </c>
      <c r="D141" s="4">
        <f t="shared" si="16"/>
        <v>36</v>
      </c>
      <c r="E141" s="4">
        <f t="shared" si="19"/>
        <v>-15</v>
      </c>
      <c r="F141" s="4">
        <f t="shared" si="20"/>
        <v>21</v>
      </c>
      <c r="G141" s="4">
        <f t="shared" si="17"/>
        <v>21</v>
      </c>
      <c r="I141" s="4">
        <f t="shared" si="21"/>
        <v>0.26</v>
      </c>
      <c r="J141" s="4">
        <f t="shared" si="22"/>
        <v>0.35</v>
      </c>
      <c r="K141" s="5">
        <f t="shared" si="23"/>
        <v>0.21</v>
      </c>
    </row>
    <row r="142" spans="1:11" x14ac:dyDescent="0.25">
      <c r="A142" s="4">
        <v>141</v>
      </c>
      <c r="B142" s="1">
        <v>41892</v>
      </c>
      <c r="C142" s="5">
        <f t="shared" si="18"/>
        <v>0.19</v>
      </c>
      <c r="D142" s="4">
        <f t="shared" si="16"/>
        <v>36</v>
      </c>
      <c r="E142" s="4">
        <f t="shared" si="19"/>
        <v>-15</v>
      </c>
      <c r="F142" s="4">
        <f t="shared" si="20"/>
        <v>21</v>
      </c>
      <c r="G142" s="4">
        <f t="shared" si="17"/>
        <v>21</v>
      </c>
      <c r="I142" s="4">
        <f t="shared" si="21"/>
        <v>0.26</v>
      </c>
      <c r="J142" s="4">
        <f t="shared" si="22"/>
        <v>0.35</v>
      </c>
      <c r="K142" s="5">
        <f t="shared" si="23"/>
        <v>0.21</v>
      </c>
    </row>
    <row r="143" spans="1:11" x14ac:dyDescent="0.25">
      <c r="A143" s="4">
        <v>142</v>
      </c>
      <c r="B143" s="1">
        <v>41893</v>
      </c>
      <c r="C143" s="5">
        <f t="shared" si="18"/>
        <v>0.19</v>
      </c>
      <c r="D143" s="4">
        <f t="shared" si="16"/>
        <v>36</v>
      </c>
      <c r="E143" s="4">
        <f t="shared" si="19"/>
        <v>-15</v>
      </c>
      <c r="F143" s="4">
        <f t="shared" si="20"/>
        <v>21</v>
      </c>
      <c r="G143" s="4">
        <f t="shared" si="17"/>
        <v>21</v>
      </c>
      <c r="I143" s="4">
        <f t="shared" si="21"/>
        <v>0.26</v>
      </c>
      <c r="J143" s="4">
        <f t="shared" si="22"/>
        <v>0.35</v>
      </c>
      <c r="K143" s="5">
        <f t="shared" si="23"/>
        <v>0.21</v>
      </c>
    </row>
    <row r="144" spans="1:11" x14ac:dyDescent="0.25">
      <c r="A144" s="4">
        <v>143</v>
      </c>
      <c r="B144" s="1">
        <v>41894</v>
      </c>
      <c r="C144" s="5">
        <f t="shared" si="18"/>
        <v>0.19</v>
      </c>
      <c r="D144" s="4">
        <f t="shared" si="16"/>
        <v>36</v>
      </c>
      <c r="E144" s="4">
        <f t="shared" si="19"/>
        <v>-15</v>
      </c>
      <c r="F144" s="4">
        <f t="shared" si="20"/>
        <v>21</v>
      </c>
      <c r="G144" s="4">
        <f t="shared" si="17"/>
        <v>21</v>
      </c>
      <c r="I144" s="4">
        <f t="shared" si="21"/>
        <v>0.26</v>
      </c>
      <c r="J144" s="4">
        <f t="shared" si="22"/>
        <v>0.35</v>
      </c>
      <c r="K144" s="5">
        <f t="shared" si="23"/>
        <v>0.21</v>
      </c>
    </row>
    <row r="145" spans="1:11" x14ac:dyDescent="0.25">
      <c r="A145" s="4">
        <v>144</v>
      </c>
      <c r="B145" s="1">
        <v>41895</v>
      </c>
      <c r="C145" s="5">
        <f t="shared" si="18"/>
        <v>0.19</v>
      </c>
      <c r="D145" s="4">
        <f t="shared" si="16"/>
        <v>100</v>
      </c>
      <c r="E145" s="4">
        <f t="shared" si="19"/>
        <v>-79</v>
      </c>
      <c r="F145" s="4">
        <f t="shared" si="20"/>
        <v>21</v>
      </c>
      <c r="G145" s="4">
        <f t="shared" si="17"/>
        <v>21</v>
      </c>
      <c r="I145" s="4">
        <f t="shared" si="21"/>
        <v>0.26</v>
      </c>
      <c r="J145" s="4">
        <f t="shared" si="22"/>
        <v>0.35</v>
      </c>
      <c r="K145" s="5">
        <f t="shared" si="23"/>
        <v>0.21</v>
      </c>
    </row>
    <row r="146" spans="1:11" x14ac:dyDescent="0.25">
      <c r="A146" s="4">
        <v>145</v>
      </c>
      <c r="B146" s="1">
        <v>41896</v>
      </c>
      <c r="C146" s="5">
        <f t="shared" si="18"/>
        <v>0.19</v>
      </c>
      <c r="D146" s="4">
        <f t="shared" si="16"/>
        <v>100</v>
      </c>
      <c r="E146" s="4">
        <f t="shared" si="19"/>
        <v>-79</v>
      </c>
      <c r="F146" s="4">
        <f t="shared" si="20"/>
        <v>21</v>
      </c>
      <c r="G146" s="4">
        <f t="shared" si="17"/>
        <v>21</v>
      </c>
      <c r="I146" s="4">
        <f t="shared" si="21"/>
        <v>0.26</v>
      </c>
      <c r="J146" s="4">
        <f t="shared" si="22"/>
        <v>0.35</v>
      </c>
      <c r="K146" s="5">
        <f t="shared" si="23"/>
        <v>0.21</v>
      </c>
    </row>
    <row r="147" spans="1:11" x14ac:dyDescent="0.25">
      <c r="A147" s="4">
        <v>146</v>
      </c>
      <c r="B147" s="1">
        <v>41897</v>
      </c>
      <c r="C147" s="5">
        <f t="shared" si="18"/>
        <v>0.19</v>
      </c>
      <c r="D147" s="4">
        <f t="shared" si="16"/>
        <v>36</v>
      </c>
      <c r="E147" s="4">
        <f t="shared" si="19"/>
        <v>-15</v>
      </c>
      <c r="F147" s="4">
        <f t="shared" si="20"/>
        <v>21</v>
      </c>
      <c r="G147" s="4">
        <f t="shared" si="17"/>
        <v>21</v>
      </c>
      <c r="I147" s="4">
        <f t="shared" si="21"/>
        <v>0.26</v>
      </c>
      <c r="J147" s="4">
        <f t="shared" si="22"/>
        <v>0.35</v>
      </c>
      <c r="K147" s="5">
        <f t="shared" si="23"/>
        <v>0.21</v>
      </c>
    </row>
    <row r="148" spans="1:11" x14ac:dyDescent="0.25">
      <c r="A148" s="4">
        <v>147</v>
      </c>
      <c r="B148" s="1">
        <v>41898</v>
      </c>
      <c r="C148" s="5">
        <f t="shared" si="18"/>
        <v>0.19</v>
      </c>
      <c r="D148" s="4">
        <f t="shared" si="16"/>
        <v>36</v>
      </c>
      <c r="E148" s="4">
        <f t="shared" si="19"/>
        <v>-17</v>
      </c>
      <c r="F148" s="4">
        <f t="shared" si="20"/>
        <v>19</v>
      </c>
      <c r="G148" s="4">
        <f t="shared" si="17"/>
        <v>19</v>
      </c>
      <c r="I148" s="4">
        <f t="shared" si="21"/>
        <v>0.24</v>
      </c>
      <c r="J148" s="4">
        <f t="shared" si="22"/>
        <v>0.32</v>
      </c>
      <c r="K148" s="5">
        <f t="shared" si="23"/>
        <v>0.19</v>
      </c>
    </row>
    <row r="149" spans="1:11" x14ac:dyDescent="0.25">
      <c r="A149" s="4">
        <v>148</v>
      </c>
      <c r="B149" s="1">
        <v>41899</v>
      </c>
      <c r="C149" s="5">
        <f t="shared" si="18"/>
        <v>0.17</v>
      </c>
      <c r="D149" s="4">
        <f t="shared" si="16"/>
        <v>36</v>
      </c>
      <c r="E149" s="4">
        <f t="shared" si="19"/>
        <v>-17</v>
      </c>
      <c r="F149" s="4">
        <f t="shared" si="20"/>
        <v>19</v>
      </c>
      <c r="G149" s="4">
        <f t="shared" si="17"/>
        <v>19</v>
      </c>
      <c r="I149" s="4">
        <f t="shared" si="21"/>
        <v>0.24</v>
      </c>
      <c r="J149" s="4">
        <f t="shared" si="22"/>
        <v>0.32</v>
      </c>
      <c r="K149" s="5">
        <f t="shared" si="23"/>
        <v>0.19</v>
      </c>
    </row>
    <row r="150" spans="1:11" x14ac:dyDescent="0.25">
      <c r="A150" s="4">
        <v>149</v>
      </c>
      <c r="B150" s="1">
        <v>41900</v>
      </c>
      <c r="C150" s="5">
        <f t="shared" si="18"/>
        <v>0.17</v>
      </c>
      <c r="D150" s="4">
        <f t="shared" si="16"/>
        <v>36</v>
      </c>
      <c r="E150" s="4">
        <f t="shared" si="19"/>
        <v>-17</v>
      </c>
      <c r="F150" s="4">
        <f t="shared" si="20"/>
        <v>19</v>
      </c>
      <c r="G150" s="4">
        <f t="shared" si="17"/>
        <v>19</v>
      </c>
      <c r="I150" s="4">
        <f t="shared" si="21"/>
        <v>0.24</v>
      </c>
      <c r="J150" s="4">
        <f t="shared" si="22"/>
        <v>0.32</v>
      </c>
      <c r="K150" s="5">
        <f t="shared" si="23"/>
        <v>0.19</v>
      </c>
    </row>
    <row r="151" spans="1:11" x14ac:dyDescent="0.25">
      <c r="A151" s="4">
        <v>150</v>
      </c>
      <c r="B151" s="1">
        <v>41901</v>
      </c>
      <c r="C151" s="5">
        <f t="shared" si="18"/>
        <v>0.17</v>
      </c>
      <c r="D151" s="4">
        <f t="shared" si="16"/>
        <v>36</v>
      </c>
      <c r="E151" s="4">
        <f t="shared" si="19"/>
        <v>-17</v>
      </c>
      <c r="F151" s="4">
        <f t="shared" si="20"/>
        <v>19</v>
      </c>
      <c r="G151" s="4">
        <f t="shared" si="17"/>
        <v>19</v>
      </c>
      <c r="I151" s="4">
        <f t="shared" si="21"/>
        <v>0.24</v>
      </c>
      <c r="J151" s="4">
        <f t="shared" si="22"/>
        <v>0.32</v>
      </c>
      <c r="K151" s="5">
        <f t="shared" si="23"/>
        <v>0.19</v>
      </c>
    </row>
    <row r="152" spans="1:11" x14ac:dyDescent="0.25">
      <c r="A152" s="4">
        <v>151</v>
      </c>
      <c r="B152" s="1">
        <v>41902</v>
      </c>
      <c r="C152" s="5">
        <f t="shared" si="18"/>
        <v>0.17</v>
      </c>
      <c r="D152" s="4">
        <f t="shared" si="16"/>
        <v>100</v>
      </c>
      <c r="E152" s="4">
        <f t="shared" si="19"/>
        <v>-81</v>
      </c>
      <c r="F152" s="4">
        <f t="shared" si="20"/>
        <v>19</v>
      </c>
      <c r="G152" s="4">
        <f t="shared" si="17"/>
        <v>19</v>
      </c>
      <c r="I152" s="4">
        <f t="shared" si="21"/>
        <v>0.24</v>
      </c>
      <c r="J152" s="4">
        <f t="shared" si="22"/>
        <v>0.32</v>
      </c>
      <c r="K152" s="5">
        <f t="shared" si="23"/>
        <v>0.19</v>
      </c>
    </row>
    <row r="153" spans="1:11" x14ac:dyDescent="0.25">
      <c r="A153" s="4">
        <v>152</v>
      </c>
      <c r="B153" s="1">
        <v>41903</v>
      </c>
      <c r="C153" s="5">
        <f t="shared" si="18"/>
        <v>0.17</v>
      </c>
      <c r="D153" s="4">
        <f t="shared" si="16"/>
        <v>100</v>
      </c>
      <c r="E153" s="4">
        <f t="shared" si="19"/>
        <v>-81</v>
      </c>
      <c r="F153" s="4">
        <f t="shared" si="20"/>
        <v>19</v>
      </c>
      <c r="G153" s="4">
        <f t="shared" si="17"/>
        <v>19</v>
      </c>
      <c r="I153" s="4">
        <f t="shared" si="21"/>
        <v>0.24</v>
      </c>
      <c r="J153" s="4">
        <f t="shared" si="22"/>
        <v>0.32</v>
      </c>
      <c r="K153" s="5">
        <f t="shared" si="23"/>
        <v>0.19</v>
      </c>
    </row>
    <row r="154" spans="1:11" x14ac:dyDescent="0.25">
      <c r="A154" s="4">
        <v>153</v>
      </c>
      <c r="B154" s="1">
        <v>41904</v>
      </c>
      <c r="C154" s="5">
        <f t="shared" si="18"/>
        <v>0.17</v>
      </c>
      <c r="D154" s="4">
        <f t="shared" si="16"/>
        <v>36</v>
      </c>
      <c r="E154" s="4">
        <f t="shared" si="19"/>
        <v>-17</v>
      </c>
      <c r="F154" s="4">
        <f t="shared" si="20"/>
        <v>19</v>
      </c>
      <c r="G154" s="4">
        <f t="shared" si="17"/>
        <v>19</v>
      </c>
      <c r="I154" s="4">
        <f t="shared" si="21"/>
        <v>0.24</v>
      </c>
      <c r="J154" s="4">
        <f t="shared" si="22"/>
        <v>0.32</v>
      </c>
      <c r="K154" s="5">
        <f t="shared" si="23"/>
        <v>0.19</v>
      </c>
    </row>
    <row r="155" spans="1:11" x14ac:dyDescent="0.25">
      <c r="A155" s="4">
        <v>154</v>
      </c>
      <c r="B155" s="1">
        <v>41905</v>
      </c>
      <c r="C155" s="5">
        <f t="shared" si="18"/>
        <v>0.17</v>
      </c>
      <c r="D155" s="4">
        <f t="shared" si="16"/>
        <v>36</v>
      </c>
      <c r="E155" s="4">
        <f t="shared" si="19"/>
        <v>-18.999999999999996</v>
      </c>
      <c r="F155" s="4">
        <f t="shared" si="20"/>
        <v>17.000000000000004</v>
      </c>
      <c r="G155" s="4">
        <f t="shared" si="17"/>
        <v>17.000000000000004</v>
      </c>
      <c r="I155" s="4">
        <f t="shared" si="21"/>
        <v>0.21</v>
      </c>
      <c r="J155" s="4">
        <f t="shared" si="22"/>
        <v>0.28000000000000003</v>
      </c>
      <c r="K155" s="5">
        <f t="shared" si="23"/>
        <v>0.17</v>
      </c>
    </row>
    <row r="156" spans="1:11" x14ac:dyDescent="0.25">
      <c r="A156" s="4">
        <v>155</v>
      </c>
      <c r="B156" s="1">
        <v>41906</v>
      </c>
      <c r="C156" s="5">
        <f t="shared" si="18"/>
        <v>0.15</v>
      </c>
      <c r="D156" s="4">
        <f t="shared" si="16"/>
        <v>36</v>
      </c>
      <c r="E156" s="4">
        <f t="shared" si="19"/>
        <v>-18.999999999999996</v>
      </c>
      <c r="F156" s="4">
        <f t="shared" si="20"/>
        <v>17.000000000000004</v>
      </c>
      <c r="G156" s="4">
        <f t="shared" si="17"/>
        <v>17.000000000000004</v>
      </c>
      <c r="I156" s="4">
        <f t="shared" si="21"/>
        <v>0.21</v>
      </c>
      <c r="J156" s="4">
        <f t="shared" si="22"/>
        <v>0.28000000000000003</v>
      </c>
      <c r="K156" s="5">
        <f t="shared" si="23"/>
        <v>0.17</v>
      </c>
    </row>
    <row r="157" spans="1:11" x14ac:dyDescent="0.25">
      <c r="A157" s="4">
        <v>156</v>
      </c>
      <c r="B157" s="1">
        <v>41907</v>
      </c>
      <c r="C157" s="5">
        <f t="shared" si="18"/>
        <v>0.15</v>
      </c>
      <c r="D157" s="4">
        <f t="shared" si="16"/>
        <v>36</v>
      </c>
      <c r="E157" s="4">
        <f t="shared" si="19"/>
        <v>-18.999999999999996</v>
      </c>
      <c r="F157" s="4">
        <f t="shared" si="20"/>
        <v>17.000000000000004</v>
      </c>
      <c r="G157" s="4">
        <f t="shared" si="17"/>
        <v>17.000000000000004</v>
      </c>
      <c r="I157" s="4">
        <f t="shared" si="21"/>
        <v>0.21</v>
      </c>
      <c r="J157" s="4">
        <f t="shared" si="22"/>
        <v>0.28000000000000003</v>
      </c>
      <c r="K157" s="5">
        <f t="shared" si="23"/>
        <v>0.17</v>
      </c>
    </row>
    <row r="158" spans="1:11" x14ac:dyDescent="0.25">
      <c r="A158" s="4">
        <v>157</v>
      </c>
      <c r="B158" s="1">
        <v>41908</v>
      </c>
      <c r="C158" s="5">
        <f t="shared" si="18"/>
        <v>0.15</v>
      </c>
      <c r="D158" s="4">
        <f t="shared" si="16"/>
        <v>36</v>
      </c>
      <c r="E158" s="4">
        <f t="shared" si="19"/>
        <v>-18.999999999999996</v>
      </c>
      <c r="F158" s="4">
        <f t="shared" si="20"/>
        <v>17.000000000000004</v>
      </c>
      <c r="G158" s="4">
        <f t="shared" si="17"/>
        <v>17.000000000000004</v>
      </c>
      <c r="I158" s="4">
        <f t="shared" si="21"/>
        <v>0.21</v>
      </c>
      <c r="J158" s="4">
        <f t="shared" si="22"/>
        <v>0.28000000000000003</v>
      </c>
      <c r="K158" s="5">
        <f t="shared" si="23"/>
        <v>0.17</v>
      </c>
    </row>
    <row r="159" spans="1:11" x14ac:dyDescent="0.25">
      <c r="A159" s="4">
        <v>158</v>
      </c>
      <c r="B159" s="1">
        <v>41909</v>
      </c>
      <c r="C159" s="5">
        <f t="shared" si="18"/>
        <v>0.15</v>
      </c>
      <c r="D159" s="4">
        <f t="shared" si="16"/>
        <v>100</v>
      </c>
      <c r="E159" s="4">
        <f t="shared" si="19"/>
        <v>-83</v>
      </c>
      <c r="F159" s="4">
        <f t="shared" si="20"/>
        <v>17</v>
      </c>
      <c r="G159" s="4">
        <f t="shared" si="17"/>
        <v>17</v>
      </c>
      <c r="I159" s="4">
        <f t="shared" si="21"/>
        <v>0.21</v>
      </c>
      <c r="J159" s="4">
        <f t="shared" si="22"/>
        <v>0.28000000000000003</v>
      </c>
      <c r="K159" s="5">
        <f t="shared" si="23"/>
        <v>0.17</v>
      </c>
    </row>
    <row r="160" spans="1:11" x14ac:dyDescent="0.25">
      <c r="A160" s="4">
        <v>159</v>
      </c>
      <c r="B160" s="1">
        <v>41910</v>
      </c>
      <c r="C160" s="5">
        <f t="shared" si="18"/>
        <v>0.15</v>
      </c>
      <c r="D160" s="4">
        <f t="shared" si="16"/>
        <v>100</v>
      </c>
      <c r="E160" s="4">
        <f t="shared" si="19"/>
        <v>-83</v>
      </c>
      <c r="F160" s="4">
        <f t="shared" si="20"/>
        <v>17</v>
      </c>
      <c r="G160" s="4">
        <f t="shared" si="17"/>
        <v>17</v>
      </c>
      <c r="I160" s="4">
        <f t="shared" si="21"/>
        <v>0.21</v>
      </c>
      <c r="J160" s="4">
        <f t="shared" si="22"/>
        <v>0.28000000000000003</v>
      </c>
      <c r="K160" s="5">
        <f t="shared" si="23"/>
        <v>0.17</v>
      </c>
    </row>
    <row r="161" spans="1:11" x14ac:dyDescent="0.25">
      <c r="A161" s="4">
        <v>160</v>
      </c>
      <c r="B161" s="1">
        <v>41911</v>
      </c>
      <c r="C161" s="5">
        <f t="shared" si="18"/>
        <v>0.15</v>
      </c>
      <c r="D161" s="4">
        <f t="shared" si="16"/>
        <v>36</v>
      </c>
      <c r="E161" s="4">
        <f t="shared" si="19"/>
        <v>-18.999999999999996</v>
      </c>
      <c r="F161" s="4">
        <f t="shared" si="20"/>
        <v>17.000000000000004</v>
      </c>
      <c r="G161" s="4">
        <f t="shared" si="17"/>
        <v>17.000000000000004</v>
      </c>
      <c r="I161" s="4">
        <f t="shared" si="21"/>
        <v>0.21</v>
      </c>
      <c r="J161" s="4">
        <f t="shared" si="22"/>
        <v>0.28000000000000003</v>
      </c>
      <c r="K161" s="5">
        <f t="shared" si="23"/>
        <v>0.17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2021-02-24T18:43:51Z</dcterms:created>
  <dcterms:modified xsi:type="dcterms:W3CDTF">2021-02-24T20:18:07Z</dcterms:modified>
</cp:coreProperties>
</file>