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<sst xmlns="http://schemas.openxmlformats.org/spreadsheetml/2006/main" count="25" uniqueCount="24">
  <si>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Ilość owiec</t>
  </si>
  <si>
    <t xml:space="preserve">do kiedy</t>
  </si>
  <si>
    <t xml:space="preserve">Do 24</t>
  </si>
  <si>
    <t xml:space="preserve">l/ser</t>
  </si>
  <si>
    <t xml:space="preserve">miesiąc</t>
  </si>
  <si>
    <t xml:space="preserve">sprzedane oscypki</t>
  </si>
  <si>
    <t xml:space="preserve">85.1</t>
  </si>
  <si>
    <t xml:space="preserve">Od 24</t>
  </si>
  <si>
    <t xml:space="preserve">85.2</t>
  </si>
  <si>
    <t xml:space="preserve">weekday</t>
  </si>
  <si>
    <t xml:space="preserve">dzień</t>
  </si>
  <si>
    <t xml:space="preserve">niedobór</t>
  </si>
  <si>
    <t xml:space="preserve">zmiana</t>
  </si>
  <si>
    <t xml:space="preserve">mleko/owce</t>
  </si>
  <si>
    <t xml:space="preserve">mleko</t>
  </si>
  <si>
    <t xml:space="preserve">sery zrobione</t>
  </si>
  <si>
    <t xml:space="preserve">na sprzedaż</t>
  </si>
  <si>
    <t xml:space="preserve">kupione</t>
  </si>
  <si>
    <t xml:space="preserve">chęć</t>
  </si>
  <si>
    <t xml:space="preserve">suma z miesiąca</t>
  </si>
  <si>
    <t xml:space="preserve">85.3</t>
  </si>
  <si>
    <t xml:space="preserve">85.4</t>
  </si>
  <si>
    <t xml:space="preserve">85.5</t>
  </si>
  <si>
    <t xml:space="preserve">85.6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</si>
</sst>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M/YYYY"/>
    <numFmt numFmtId="166" formatCode="0.00"/>
    <numFmt numFmtId="167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Sprzedan oscypki w 2014 roku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Arkusz1!$O$2</c:f>
              <c:strCache>
                <c:ptCount val="1"/>
                <c:pt idx="0">
                  <c:v>sprzedane oscypki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Arkusz1!$N$3:$N$8</c:f>
              <c:strCach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strCache>
            </c:strRef>
          </c:cat>
          <c:val>
            <c:numRef>
              <c:f>Arkusz1!$O$3:$O$8</c:f>
              <c:numCache>
                <c:formatCode>General</c:formatCode>
                <c:ptCount val="6"/>
                <c:pt idx="0">
                  <c:v>72</c:v>
                </c:pt>
                <c:pt idx="1">
                  <c:v>1626.48</c:v>
                </c:pt>
                <c:pt idx="2">
                  <c:v>1656</c:v>
                </c:pt>
                <c:pt idx="3">
                  <c:v>1628</c:v>
                </c:pt>
                <c:pt idx="4">
                  <c:v>1335.81345710212</c:v>
                </c:pt>
                <c:pt idx="5">
                  <c:v>600.880955938328</c:v>
                </c:pt>
              </c:numCache>
            </c:numRef>
          </c:val>
        </c:ser>
        <c:gapWidth val="100"/>
        <c:overlap val="0"/>
        <c:axId val="9121574"/>
        <c:axId val="53249768"/>
      </c:barChart>
      <c:catAx>
        <c:axId val="91215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miesiące 2014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249768"/>
        <c:crosses val="autoZero"/>
        <c:auto val="1"/>
        <c:lblAlgn val="ctr"/>
        <c:lblOffset val="100"/>
      </c:catAx>
      <c:valAx>
        <c:axId val="532497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sztuki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21574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30240</xdr:colOff>
      <xdr:row>3</xdr:row>
      <xdr:rowOff>51840</xdr:rowOff>
    </xdr:from>
    <xdr:to>
      <xdr:col>23</xdr:col>
      <xdr:colOff>30600</xdr:colOff>
      <xdr:row>21</xdr:row>
      <xdr:rowOff>118440</xdr:rowOff>
    </xdr:to>
    <xdr:graphicFrame>
      <xdr:nvGraphicFramePr>
        <xdr:cNvPr id="0" name=""/>
        <xdr:cNvGraphicFramePr/>
      </xdr:nvGraphicFramePr>
      <xdr:xfrm>
        <a:off x="13847760" y="539280"/>
        <a:ext cx="4876920" cy="299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4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T25" activeCellId="0" sqref="T2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F1" s="1" t="s">
        <v>0</v>
      </c>
      <c r="G1" s="0" t="n">
        <v>600</v>
      </c>
      <c r="H1" s="0" t="s">
        <v>1</v>
      </c>
      <c r="I1" s="1" t="n">
        <v>41814</v>
      </c>
    </row>
    <row r="2" customFormat="false" ht="12.8" hidden="false" customHeight="false" outlineLevel="0" collapsed="false">
      <c r="F2" s="1" t="s">
        <v>2</v>
      </c>
      <c r="G2" s="0" t="n">
        <v>0.04</v>
      </c>
      <c r="H2" s="0" t="s">
        <v>3</v>
      </c>
      <c r="I2" s="0" t="n">
        <v>6</v>
      </c>
      <c r="N2" s="0" t="s">
        <v>4</v>
      </c>
      <c r="O2" s="0" t="s">
        <v>5</v>
      </c>
      <c r="Q2" s="0" t="s">
        <v>6</v>
      </c>
      <c r="R2" s="2" t="n">
        <f aca="false">SUM(H5:H164)</f>
        <v>42078.598940518</v>
      </c>
    </row>
    <row r="3" customFormat="false" ht="12.8" hidden="false" customHeight="false" outlineLevel="0" collapsed="false">
      <c r="F3" s="1" t="s">
        <v>7</v>
      </c>
      <c r="G3" s="0" t="n">
        <v>0.9</v>
      </c>
      <c r="N3" s="0" t="n">
        <v>4</v>
      </c>
      <c r="O3" s="3" t="n">
        <f aca="false">VLOOKUP(N3,D11:M164,10,1)</f>
        <v>72</v>
      </c>
      <c r="Q3" s="0" t="s">
        <v>8</v>
      </c>
      <c r="R3" s="0" t="n">
        <f aca="false">SUM(L11:L164)</f>
        <v>8360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4</v>
      </c>
      <c r="E4" s="0" t="s">
        <v>12</v>
      </c>
      <c r="F4" s="1"/>
      <c r="G4" s="0" t="s">
        <v>13</v>
      </c>
      <c r="H4" s="0" t="s">
        <v>14</v>
      </c>
      <c r="I4" s="0" t="s">
        <v>15</v>
      </c>
      <c r="J4" s="0" t="s">
        <v>16</v>
      </c>
      <c r="K4" s="0" t="s">
        <v>17</v>
      </c>
      <c r="L4" s="0" t="s">
        <v>18</v>
      </c>
      <c r="M4" s="0" t="s">
        <v>19</v>
      </c>
      <c r="N4" s="0" t="n">
        <v>5</v>
      </c>
      <c r="O4" s="3" t="n">
        <f aca="false">VLOOKUP(N4,D12:M165,10,1)</f>
        <v>1626.48</v>
      </c>
      <c r="Q4" s="0" t="s">
        <v>20</v>
      </c>
      <c r="R4" s="1" t="n">
        <f aca="false">VLOOKUP(1,C11:F164,2,1)</f>
        <v>5</v>
      </c>
    </row>
    <row r="5" customFormat="false" ht="12.8" hidden="false" customHeight="false" outlineLevel="0" collapsed="false">
      <c r="A5" s="0" t="n">
        <f aca="false">WEEKDAY(F5,1)</f>
        <v>4</v>
      </c>
      <c r="B5" s="0" t="n">
        <v>1</v>
      </c>
      <c r="D5" s="0" t="n">
        <f aca="false">MONTH(F5)</f>
        <v>4</v>
      </c>
      <c r="E5" s="0" t="n">
        <f aca="false">IF(D5=D6,0,D5)</f>
        <v>0</v>
      </c>
      <c r="F5" s="1" t="n">
        <v>41752</v>
      </c>
      <c r="G5" s="2" t="n">
        <v>0.5</v>
      </c>
      <c r="H5" s="2" t="n">
        <f aca="false">G5*$G$1</f>
        <v>300</v>
      </c>
      <c r="N5" s="0" t="n">
        <v>6</v>
      </c>
      <c r="O5" s="3" t="n">
        <f aca="false">VLOOKUP(N5,D13:M166,10,1)</f>
        <v>1656</v>
      </c>
      <c r="Q5" s="0" t="s">
        <v>21</v>
      </c>
    </row>
    <row r="6" customFormat="false" ht="12.8" hidden="false" customHeight="false" outlineLevel="0" collapsed="false">
      <c r="A6" s="0" t="n">
        <f aca="false">WEEKDAY(F6,1)</f>
        <v>5</v>
      </c>
      <c r="B6" s="0" t="n">
        <v>2</v>
      </c>
      <c r="D6" s="0" t="n">
        <f aca="false">MONTH(F6)</f>
        <v>4</v>
      </c>
      <c r="E6" s="0" t="n">
        <f aca="false">IF(D6=D7,0,D6)</f>
        <v>0</v>
      </c>
      <c r="F6" s="1" t="n">
        <v>41753</v>
      </c>
      <c r="G6" s="2" t="n">
        <f aca="false">IF( AND( MOD(B6,7) = 1, F6&lt;=$I$1), G5*$G$2+G5, IF(  MOD(B6,7) = 1, G5*$G$3, G5))</f>
        <v>0.5</v>
      </c>
      <c r="H6" s="2" t="n">
        <f aca="false">G6*$G$1</f>
        <v>300</v>
      </c>
      <c r="I6" s="3" t="n">
        <f aca="false">H5/$I$2</f>
        <v>50</v>
      </c>
      <c r="N6" s="0" t="n">
        <v>7</v>
      </c>
      <c r="O6" s="3" t="n">
        <f aca="false">VLOOKUP(N6,D14:M167,10,1)</f>
        <v>1628</v>
      </c>
    </row>
    <row r="7" customFormat="false" ht="12.8" hidden="false" customHeight="false" outlineLevel="0" collapsed="false">
      <c r="A7" s="0" t="n">
        <f aca="false">WEEKDAY(F7,1)</f>
        <v>6</v>
      </c>
      <c r="B7" s="0" t="n">
        <v>3</v>
      </c>
      <c r="D7" s="0" t="n">
        <f aca="false">MONTH(F7)</f>
        <v>4</v>
      </c>
      <c r="E7" s="0" t="n">
        <f aca="false">IF(D7=D8,0,D7)</f>
        <v>0</v>
      </c>
      <c r="F7" s="1" t="n">
        <v>41754</v>
      </c>
      <c r="G7" s="2" t="n">
        <f aca="false">IF( AND( MOD(B7,7) = 1, F7&lt;=$I$1), G6*$G$2+G6, IF(  MOD(B7,7) = 1, G6*$G$3, G6))</f>
        <v>0.5</v>
      </c>
      <c r="H7" s="2" t="n">
        <f aca="false">G7*$G$1</f>
        <v>300</v>
      </c>
      <c r="I7" s="3" t="n">
        <f aca="false">H6/$I$2</f>
        <v>50</v>
      </c>
      <c r="N7" s="0" t="n">
        <v>8</v>
      </c>
      <c r="O7" s="3" t="n">
        <f aca="false">VLOOKUP(N7,D15:M168,10,1)</f>
        <v>1335.81345710212</v>
      </c>
    </row>
    <row r="8" customFormat="false" ht="12.8" hidden="false" customHeight="false" outlineLevel="0" collapsed="false">
      <c r="A8" s="0" t="n">
        <f aca="false">WEEKDAY(F8,1)</f>
        <v>7</v>
      </c>
      <c r="B8" s="0" t="n">
        <v>4</v>
      </c>
      <c r="D8" s="0" t="n">
        <f aca="false">MONTH(F8)</f>
        <v>4</v>
      </c>
      <c r="E8" s="0" t="n">
        <f aca="false">IF(D8=D9,0,D8)</f>
        <v>0</v>
      </c>
      <c r="F8" s="1" t="n">
        <v>41755</v>
      </c>
      <c r="G8" s="2" t="n">
        <f aca="false">IF( AND( MOD(B8,7) = 1, F8&lt;=$I$1), G7*$G$2+G7, IF(  MOD(B8,7) = 1, G7*$G$3, G7))</f>
        <v>0.5</v>
      </c>
      <c r="H8" s="2" t="n">
        <f aca="false">G8*$G$1</f>
        <v>300</v>
      </c>
      <c r="I8" s="3" t="n">
        <f aca="false">H7/$I$2</f>
        <v>50</v>
      </c>
      <c r="N8" s="0" t="n">
        <v>9</v>
      </c>
      <c r="O8" s="3" t="n">
        <f aca="false">VLOOKUP(N8,D16:M169,10,1)</f>
        <v>600.880955938328</v>
      </c>
    </row>
    <row r="9" customFormat="false" ht="12.8" hidden="false" customHeight="false" outlineLevel="0" collapsed="false">
      <c r="A9" s="0" t="n">
        <f aca="false">WEEKDAY(F9,1)</f>
        <v>1</v>
      </c>
      <c r="B9" s="0" t="n">
        <v>5</v>
      </c>
      <c r="D9" s="0" t="n">
        <f aca="false">MONTH(F9)</f>
        <v>4</v>
      </c>
      <c r="E9" s="0" t="n">
        <f aca="false">IF(D9=D10,0,D9)</f>
        <v>0</v>
      </c>
      <c r="F9" s="1" t="n">
        <v>41756</v>
      </c>
      <c r="G9" s="2" t="n">
        <f aca="false">IF( AND( MOD(B9,7) = 1, F9&lt;=$I$1), G8*$G$2+G8, IF(  MOD(B9,7) = 1, G8*$G$3, G8))</f>
        <v>0.5</v>
      </c>
      <c r="H9" s="2" t="n">
        <f aca="false">G9*$G$1</f>
        <v>300</v>
      </c>
      <c r="I9" s="3" t="n">
        <f aca="false">H8/$I$2</f>
        <v>50</v>
      </c>
    </row>
    <row r="10" customFormat="false" ht="12.8" hidden="false" customHeight="false" outlineLevel="0" collapsed="false">
      <c r="A10" s="0" t="n">
        <f aca="false">WEEKDAY(F10,1)</f>
        <v>2</v>
      </c>
      <c r="B10" s="0" t="n">
        <v>6</v>
      </c>
      <c r="D10" s="0" t="n">
        <f aca="false">MONTH(F10)</f>
        <v>4</v>
      </c>
      <c r="E10" s="0" t="n">
        <f aca="false">IF(D10=D11,0,D10)</f>
        <v>0</v>
      </c>
      <c r="F10" s="1" t="n">
        <v>41757</v>
      </c>
      <c r="G10" s="2" t="n">
        <f aca="false">IF( AND( MOD(B10,7) = 1, F10&lt;=$I$1), G9*$G$2+G9, IF(  MOD(B10,7) = 1, G9*$G$3, G9))</f>
        <v>0.5</v>
      </c>
      <c r="H10" s="2" t="n">
        <f aca="false">G10*$G$1</f>
        <v>300</v>
      </c>
      <c r="I10" s="3" t="n">
        <f aca="false">H9/$I$2</f>
        <v>50</v>
      </c>
    </row>
    <row r="11" customFormat="false" ht="12.8" hidden="false" customHeight="false" outlineLevel="0" collapsed="false">
      <c r="A11" s="0" t="n">
        <f aca="false">WEEKDAY(F11,1)</f>
        <v>3</v>
      </c>
      <c r="B11" s="0" t="n">
        <v>7</v>
      </c>
      <c r="C11" s="4" t="n">
        <f aca="false">IF(L11&gt;K11,1,0)</f>
        <v>0</v>
      </c>
      <c r="D11" s="0" t="n">
        <f aca="false">MONTH(F11)</f>
        <v>4</v>
      </c>
      <c r="E11" s="0" t="n">
        <f aca="false">IF(D11=D12,0,D11)</f>
        <v>0</v>
      </c>
      <c r="F11" s="1" t="n">
        <v>41758</v>
      </c>
      <c r="G11" s="2" t="n">
        <f aca="false">IF( AND( MOD(B11,7) = 1, F11&lt;=$I$1), G10*$G$2+G10, IF(  MOD(B11,7) = 1, G10*$G$3, G10))</f>
        <v>0.5</v>
      </c>
      <c r="H11" s="2" t="n">
        <f aca="false">G11*$G$1</f>
        <v>300</v>
      </c>
      <c r="I11" s="3" t="n">
        <f aca="false">H10/$I$2</f>
        <v>50</v>
      </c>
      <c r="J11" s="3" t="n">
        <f aca="false">J10+I6-K10</f>
        <v>50</v>
      </c>
      <c r="K11" s="3" t="n">
        <f aca="false">(IF( IF(OR(A11=1,A11=7), 100, 36) &gt; J11, J11, IF(OR(A11=1,A11=7), 100, 36) ))</f>
        <v>36</v>
      </c>
      <c r="L11" s="0" t="n">
        <f aca="false">IF(OR(A11=1,A11=7), 100, 36)</f>
        <v>36</v>
      </c>
      <c r="M11" s="3" t="n">
        <f aca="false">IF(D11=D10,K11+M10,K11)</f>
        <v>36</v>
      </c>
    </row>
    <row r="12" customFormat="false" ht="12.8" hidden="false" customHeight="false" outlineLevel="0" collapsed="false">
      <c r="A12" s="0" t="n">
        <f aca="false">WEEKDAY(F12,1)</f>
        <v>4</v>
      </c>
      <c r="B12" s="0" t="n">
        <v>8</v>
      </c>
      <c r="C12" s="4" t="n">
        <f aca="false">IF(L12&gt;K12,1,0)</f>
        <v>0</v>
      </c>
      <c r="D12" s="0" t="n">
        <f aca="false">MONTH(F12)</f>
        <v>4</v>
      </c>
      <c r="E12" s="0" t="n">
        <f aca="false">IF(D12=D13,0,D12)</f>
        <v>4</v>
      </c>
      <c r="F12" s="1" t="n">
        <v>41759</v>
      </c>
      <c r="G12" s="2" t="n">
        <f aca="false">IF( AND( MOD(B12,7) = 1, F12&lt;=$I$1), G11*$G$2+G11, IF(  MOD(B12,7) = 1, G11*$G$3, G11))</f>
        <v>0.52</v>
      </c>
      <c r="H12" s="2" t="n">
        <f aca="false">G12*$G$1</f>
        <v>312</v>
      </c>
      <c r="I12" s="3" t="n">
        <f aca="false">H11/$I$2</f>
        <v>50</v>
      </c>
      <c r="J12" s="3" t="n">
        <f aca="false">J11+I7-K11</f>
        <v>64</v>
      </c>
      <c r="K12" s="3" t="n">
        <f aca="false">(IF( IF(OR(A12=1,A12=7), 100, 36) &gt; J12, J12, IF(OR(A12=1,A12=7), 100, 36) ))</f>
        <v>36</v>
      </c>
      <c r="L12" s="0" t="n">
        <f aca="false">IF(OR(A12=1,A12=7), 100, 36)</f>
        <v>36</v>
      </c>
      <c r="M12" s="3" t="n">
        <f aca="false">IF(D12=D11,K12+M11,K12)</f>
        <v>72</v>
      </c>
    </row>
    <row r="13" customFormat="false" ht="12.8" hidden="false" customHeight="false" outlineLevel="0" collapsed="false">
      <c r="A13" s="0" t="n">
        <f aca="false">WEEKDAY(F13,1)</f>
        <v>5</v>
      </c>
      <c r="B13" s="0" t="n">
        <v>9</v>
      </c>
      <c r="C13" s="4" t="n">
        <f aca="false">IF(L13&gt;K13,1,0)</f>
        <v>0</v>
      </c>
      <c r="D13" s="0" t="n">
        <f aca="false">MONTH(F13)</f>
        <v>5</v>
      </c>
      <c r="E13" s="0" t="n">
        <f aca="false">IF(D13=D14,0,D13)</f>
        <v>0</v>
      </c>
      <c r="F13" s="1" t="n">
        <v>41760</v>
      </c>
      <c r="G13" s="2" t="n">
        <f aca="false">IF( AND( MOD(B13,7) = 1, F13&lt;=$I$1), G12*$G$2+G12, IF(  MOD(B13,7) = 1, G12*$G$3, G12))</f>
        <v>0.52</v>
      </c>
      <c r="H13" s="2" t="n">
        <f aca="false">G13*$G$1</f>
        <v>312</v>
      </c>
      <c r="I13" s="3" t="n">
        <f aca="false">H12/$I$2</f>
        <v>52</v>
      </c>
      <c r="J13" s="3" t="n">
        <f aca="false">J12+I8-K12</f>
        <v>78</v>
      </c>
      <c r="K13" s="3" t="n">
        <f aca="false">(IF( IF(OR(A13=1,A13=7), 100, 36) &gt; J13, J13, IF(OR(A13=1,A13=7), 100, 36) ))</f>
        <v>36</v>
      </c>
      <c r="L13" s="0" t="n">
        <f aca="false">IF(OR(A13=1,A13=7), 100, 36)</f>
        <v>36</v>
      </c>
      <c r="M13" s="3" t="n">
        <f aca="false">IF(D13=D12,K13+M12,K13)</f>
        <v>36</v>
      </c>
    </row>
    <row r="14" customFormat="false" ht="12.8" hidden="false" customHeight="false" outlineLevel="0" collapsed="false">
      <c r="A14" s="0" t="n">
        <f aca="false">WEEKDAY(F14,1)</f>
        <v>6</v>
      </c>
      <c r="B14" s="0" t="n">
        <v>10</v>
      </c>
      <c r="C14" s="4" t="n">
        <f aca="false">IF(L14&gt;K14,1,0)</f>
        <v>0</v>
      </c>
      <c r="D14" s="0" t="n">
        <f aca="false">MONTH(F14)</f>
        <v>5</v>
      </c>
      <c r="E14" s="0" t="n">
        <f aca="false">IF(D14=D15,0,D14)</f>
        <v>0</v>
      </c>
      <c r="F14" s="1" t="n">
        <v>41761</v>
      </c>
      <c r="G14" s="2" t="n">
        <f aca="false">IF( AND( MOD(B14,7) = 1, F14&lt;=$I$1), G13*$G$2+G13, IF(  MOD(B14,7) = 1, G13*$G$3, G13))</f>
        <v>0.52</v>
      </c>
      <c r="H14" s="2" t="n">
        <f aca="false">G14*$G$1</f>
        <v>312</v>
      </c>
      <c r="I14" s="3" t="n">
        <f aca="false">H13/$I$2</f>
        <v>52</v>
      </c>
      <c r="J14" s="3" t="n">
        <f aca="false">J13+I9-K13</f>
        <v>92</v>
      </c>
      <c r="K14" s="3" t="n">
        <f aca="false">(IF( IF(OR(A14=1,A14=7), 100, 36) &gt; J14, J14, IF(OR(A14=1,A14=7), 100, 36) ))</f>
        <v>36</v>
      </c>
      <c r="L14" s="0" t="n">
        <f aca="false">IF(OR(A14=1,A14=7), 100, 36)</f>
        <v>36</v>
      </c>
      <c r="M14" s="3" t="n">
        <f aca="false">IF(D14=D13,K14+M13,K14)</f>
        <v>72</v>
      </c>
    </row>
    <row r="15" customFormat="false" ht="12.8" hidden="false" customHeight="false" outlineLevel="0" collapsed="false">
      <c r="A15" s="0" t="n">
        <f aca="false">WEEKDAY(F15,1)</f>
        <v>7</v>
      </c>
      <c r="B15" s="0" t="n">
        <v>11</v>
      </c>
      <c r="C15" s="4" t="n">
        <f aca="false">IF(L15&gt;K15,1,0)</f>
        <v>0</v>
      </c>
      <c r="D15" s="0" t="n">
        <f aca="false">MONTH(F15)</f>
        <v>5</v>
      </c>
      <c r="E15" s="0" t="n">
        <f aca="false">IF(D15=D16,0,D15)</f>
        <v>0</v>
      </c>
      <c r="F15" s="1" t="n">
        <v>41762</v>
      </c>
      <c r="G15" s="2" t="n">
        <f aca="false">IF( AND( MOD(B15,7) = 1, F15&lt;=$I$1), G14*$G$2+G14, IF(  MOD(B15,7) = 1, G14*$G$3, G14))</f>
        <v>0.52</v>
      </c>
      <c r="H15" s="2" t="n">
        <f aca="false">G15*$G$1</f>
        <v>312</v>
      </c>
      <c r="I15" s="3" t="n">
        <f aca="false">H14/$I$2</f>
        <v>52</v>
      </c>
      <c r="J15" s="3" t="n">
        <f aca="false">J14+I10-K14</f>
        <v>106</v>
      </c>
      <c r="K15" s="3" t="n">
        <f aca="false">(IF( IF(OR(A15=1,A15=7), 100, 36) &gt; J15, J15, IF(OR(A15=1,A15=7), 100, 36) ))</f>
        <v>100</v>
      </c>
      <c r="L15" s="0" t="n">
        <f aca="false">IF(OR(A15=1,A15=7), 100, 36)</f>
        <v>100</v>
      </c>
      <c r="M15" s="3" t="n">
        <f aca="false">IF(D15=D14,K15+M14,K15)</f>
        <v>172</v>
      </c>
    </row>
    <row r="16" customFormat="false" ht="12.8" hidden="false" customHeight="false" outlineLevel="0" collapsed="false">
      <c r="A16" s="0" t="n">
        <f aca="false">WEEKDAY(F16,1)</f>
        <v>1</v>
      </c>
      <c r="B16" s="0" t="n">
        <v>12</v>
      </c>
      <c r="C16" s="4" t="n">
        <f aca="false">IF(L16&gt;K16,1,0)</f>
        <v>1</v>
      </c>
      <c r="D16" s="0" t="n">
        <f aca="false">MONTH(F16)</f>
        <v>5</v>
      </c>
      <c r="E16" s="0" t="n">
        <f aca="false">IF(D16=D17,0,D16)</f>
        <v>0</v>
      </c>
      <c r="F16" s="1" t="n">
        <v>41763</v>
      </c>
      <c r="G16" s="2" t="n">
        <f aca="false">IF( AND( MOD(B16,7) = 1, F16&lt;=$I$1), G15*$G$2+G15, IF(  MOD(B16,7) = 1, G15*$G$3, G15))</f>
        <v>0.52</v>
      </c>
      <c r="H16" s="2" t="n">
        <f aca="false">G16*$G$1</f>
        <v>312</v>
      </c>
      <c r="I16" s="3" t="n">
        <f aca="false">H15/$I$2</f>
        <v>52</v>
      </c>
      <c r="J16" s="3" t="n">
        <f aca="false">J15+I11-K15</f>
        <v>56</v>
      </c>
      <c r="K16" s="3" t="n">
        <f aca="false">(IF( IF(OR(A16=1,A16=7), 100, 36) &gt; J16, J16, IF(OR(A16=1,A16=7), 100, 36) ))</f>
        <v>56</v>
      </c>
      <c r="L16" s="0" t="n">
        <f aca="false">IF(OR(A16=1,A16=7), 100, 36)</f>
        <v>100</v>
      </c>
      <c r="M16" s="3" t="n">
        <f aca="false">IF(D16=D15,K16+M15,K16)</f>
        <v>228</v>
      </c>
    </row>
    <row r="17" customFormat="false" ht="12.8" hidden="false" customHeight="false" outlineLevel="0" collapsed="false">
      <c r="A17" s="0" t="n">
        <f aca="false">WEEKDAY(F17,1)</f>
        <v>2</v>
      </c>
      <c r="B17" s="0" t="n">
        <v>13</v>
      </c>
      <c r="C17" s="4" t="n">
        <f aca="false">IF(L17&gt;K17,1,0)</f>
        <v>0</v>
      </c>
      <c r="D17" s="0" t="n">
        <f aca="false">MONTH(F17)</f>
        <v>5</v>
      </c>
      <c r="E17" s="0" t="n">
        <f aca="false">IF(D17=D18,0,D17)</f>
        <v>0</v>
      </c>
      <c r="F17" s="1" t="n">
        <v>41764</v>
      </c>
      <c r="G17" s="2" t="n">
        <f aca="false">IF( AND( MOD(B17,7) = 1, F17&lt;=$I$1), G16*$G$2+G16, IF(  MOD(B17,7) = 1, G16*$G$3, G16))</f>
        <v>0.52</v>
      </c>
      <c r="H17" s="2" t="n">
        <f aca="false">G17*$G$1</f>
        <v>312</v>
      </c>
      <c r="I17" s="3" t="n">
        <f aca="false">H16/$I$2</f>
        <v>52</v>
      </c>
      <c r="J17" s="3" t="n">
        <f aca="false">J16+I12-K16</f>
        <v>50</v>
      </c>
      <c r="K17" s="3" t="n">
        <f aca="false">(IF( IF(OR(A17=1,A17=7), 100, 36) &gt; J17, J17, IF(OR(A17=1,A17=7), 100, 36) ))</f>
        <v>36</v>
      </c>
      <c r="L17" s="0" t="n">
        <f aca="false">IF(OR(A17=1,A17=7), 100, 36)</f>
        <v>36</v>
      </c>
      <c r="M17" s="3" t="n">
        <f aca="false">IF(D17=D16,K17+M16,K17)</f>
        <v>264</v>
      </c>
    </row>
    <row r="18" customFormat="false" ht="12.8" hidden="false" customHeight="false" outlineLevel="0" collapsed="false">
      <c r="A18" s="0" t="n">
        <f aca="false">WEEKDAY(F18,1)</f>
        <v>3</v>
      </c>
      <c r="B18" s="0" t="n">
        <v>14</v>
      </c>
      <c r="C18" s="4" t="n">
        <f aca="false">IF(L18&gt;K18,1,0)</f>
        <v>0</v>
      </c>
      <c r="D18" s="0" t="n">
        <f aca="false">MONTH(F18)</f>
        <v>5</v>
      </c>
      <c r="E18" s="0" t="n">
        <f aca="false">IF(D18=D19,0,D18)</f>
        <v>0</v>
      </c>
      <c r="F18" s="1" t="n">
        <v>41765</v>
      </c>
      <c r="G18" s="2" t="n">
        <f aca="false">IF( AND( MOD(B18,7) = 1, F18&lt;=$I$1), G17*$G$2+G17, IF(  MOD(B18,7) = 1, G17*$G$3, G17))</f>
        <v>0.52</v>
      </c>
      <c r="H18" s="2" t="n">
        <f aca="false">G18*$G$1</f>
        <v>312</v>
      </c>
      <c r="I18" s="3" t="n">
        <f aca="false">H17/$I$2</f>
        <v>52</v>
      </c>
      <c r="J18" s="3" t="n">
        <f aca="false">J17+I13-K17</f>
        <v>66</v>
      </c>
      <c r="K18" s="3" t="n">
        <f aca="false">(IF( IF(OR(A18=1,A18=7), 100, 36) &gt; J18, J18, IF(OR(A18=1,A18=7), 100, 36) ))</f>
        <v>36</v>
      </c>
      <c r="L18" s="0" t="n">
        <f aca="false">IF(OR(A18=1,A18=7), 100, 36)</f>
        <v>36</v>
      </c>
      <c r="M18" s="3" t="n">
        <f aca="false">IF(D18=D17,K18+M17,K18)</f>
        <v>300</v>
      </c>
    </row>
    <row r="19" customFormat="false" ht="12.8" hidden="false" customHeight="false" outlineLevel="0" collapsed="false">
      <c r="A19" s="0" t="n">
        <f aca="false">WEEKDAY(F19,1)</f>
        <v>4</v>
      </c>
      <c r="B19" s="0" t="n">
        <v>15</v>
      </c>
      <c r="C19" s="4" t="n">
        <f aca="false">IF(L19&gt;K19,1,0)</f>
        <v>0</v>
      </c>
      <c r="D19" s="0" t="n">
        <f aca="false">MONTH(F19)</f>
        <v>5</v>
      </c>
      <c r="E19" s="0" t="n">
        <f aca="false">IF(D19=D20,0,D19)</f>
        <v>0</v>
      </c>
      <c r="F19" s="1" t="n">
        <v>41766</v>
      </c>
      <c r="G19" s="2" t="n">
        <f aca="false">IF( AND( MOD(B19,7) = 1, F19&lt;=$I$1), G18*$G$2+G18, IF(  MOD(B19,7) = 1, G18*$G$3, G18))</f>
        <v>0.5408</v>
      </c>
      <c r="H19" s="2" t="n">
        <f aca="false">G19*$G$1</f>
        <v>324.48</v>
      </c>
      <c r="I19" s="3" t="n">
        <f aca="false">H18/$I$2</f>
        <v>52</v>
      </c>
      <c r="J19" s="3" t="n">
        <f aca="false">J18+I14-K18</f>
        <v>82</v>
      </c>
      <c r="K19" s="3" t="n">
        <f aca="false">(IF( IF(OR(A19=1,A19=7), 100, 36) &gt; J19, J19, IF(OR(A19=1,A19=7), 100, 36) ))</f>
        <v>36</v>
      </c>
      <c r="L19" s="0" t="n">
        <f aca="false">IF(OR(A19=1,A19=7), 100, 36)</f>
        <v>36</v>
      </c>
      <c r="M19" s="3" t="n">
        <f aca="false">IF(D19=D18,K19+M18,K19)</f>
        <v>336</v>
      </c>
    </row>
    <row r="20" customFormat="false" ht="12.8" hidden="false" customHeight="false" outlineLevel="0" collapsed="false">
      <c r="A20" s="0" t="n">
        <f aca="false">WEEKDAY(F20,1)</f>
        <v>5</v>
      </c>
      <c r="B20" s="0" t="n">
        <v>16</v>
      </c>
      <c r="C20" s="4" t="n">
        <f aca="false">IF(L20&gt;K20,1,0)</f>
        <v>0</v>
      </c>
      <c r="D20" s="0" t="n">
        <f aca="false">MONTH(F20)</f>
        <v>5</v>
      </c>
      <c r="E20" s="0" t="n">
        <f aca="false">IF(D20=D21,0,D20)</f>
        <v>0</v>
      </c>
      <c r="F20" s="1" t="n">
        <v>41767</v>
      </c>
      <c r="G20" s="2" t="n">
        <f aca="false">IF( AND( MOD(B20,7) = 1, F20&lt;=$I$1), G19*$G$2+G19, IF(  MOD(B20,7) = 1, G19*$G$3, G19))</f>
        <v>0.5408</v>
      </c>
      <c r="H20" s="2" t="n">
        <f aca="false">G20*$G$1</f>
        <v>324.48</v>
      </c>
      <c r="I20" s="3" t="n">
        <f aca="false">H19/$I$2</f>
        <v>54.08</v>
      </c>
      <c r="J20" s="3" t="n">
        <f aca="false">J19+I15-K19</f>
        <v>98</v>
      </c>
      <c r="K20" s="3" t="n">
        <f aca="false">(IF( IF(OR(A20=1,A20=7), 100, 36) &gt; J20, J20, IF(OR(A20=1,A20=7), 100, 36) ))</f>
        <v>36</v>
      </c>
      <c r="L20" s="0" t="n">
        <f aca="false">IF(OR(A20=1,A20=7), 100, 36)</f>
        <v>36</v>
      </c>
      <c r="M20" s="3" t="n">
        <f aca="false">IF(D20=D19,K20+M19,K20)</f>
        <v>372</v>
      </c>
    </row>
    <row r="21" customFormat="false" ht="12.8" hidden="false" customHeight="false" outlineLevel="0" collapsed="false">
      <c r="A21" s="0" t="n">
        <f aca="false">WEEKDAY(F21,1)</f>
        <v>6</v>
      </c>
      <c r="B21" s="0" t="n">
        <v>17</v>
      </c>
      <c r="C21" s="4" t="n">
        <f aca="false">IF(L21&gt;K21,1,0)</f>
        <v>0</v>
      </c>
      <c r="D21" s="0" t="n">
        <f aca="false">MONTH(F21)</f>
        <v>5</v>
      </c>
      <c r="E21" s="0" t="n">
        <f aca="false">IF(D21=D22,0,D21)</f>
        <v>0</v>
      </c>
      <c r="F21" s="1" t="n">
        <v>41768</v>
      </c>
      <c r="G21" s="2" t="n">
        <f aca="false">IF( AND( MOD(B21,7) = 1, F21&lt;=$I$1), G20*$G$2+G20, IF(  MOD(B21,7) = 1, G20*$G$3, G20))</f>
        <v>0.5408</v>
      </c>
      <c r="H21" s="2" t="n">
        <f aca="false">G21*$G$1</f>
        <v>324.48</v>
      </c>
      <c r="I21" s="3" t="n">
        <f aca="false">H20/$I$2</f>
        <v>54.08</v>
      </c>
      <c r="J21" s="3" t="n">
        <f aca="false">J20+I16-K20</f>
        <v>114</v>
      </c>
      <c r="K21" s="3" t="n">
        <f aca="false">(IF( IF(OR(A21=1,A21=7), 100, 36) &gt; J21, J21, IF(OR(A21=1,A21=7), 100, 36) ))</f>
        <v>36</v>
      </c>
      <c r="L21" s="0" t="n">
        <f aca="false">IF(OR(A21=1,A21=7), 100, 36)</f>
        <v>36</v>
      </c>
      <c r="M21" s="3" t="n">
        <f aca="false">IF(D21=D20,K21+M20,K21)</f>
        <v>408</v>
      </c>
    </row>
    <row r="22" customFormat="false" ht="12.8" hidden="false" customHeight="false" outlineLevel="0" collapsed="false">
      <c r="A22" s="0" t="n">
        <f aca="false">WEEKDAY(F22,1)</f>
        <v>7</v>
      </c>
      <c r="B22" s="0" t="n">
        <v>18</v>
      </c>
      <c r="C22" s="4" t="n">
        <f aca="false">IF(L22&gt;K22,1,0)</f>
        <v>0</v>
      </c>
      <c r="D22" s="0" t="n">
        <f aca="false">MONTH(F22)</f>
        <v>5</v>
      </c>
      <c r="E22" s="0" t="n">
        <f aca="false">IF(D22=D23,0,D22)</f>
        <v>0</v>
      </c>
      <c r="F22" s="1" t="n">
        <v>41769</v>
      </c>
      <c r="G22" s="2" t="n">
        <f aca="false">IF( AND( MOD(B22,7) = 1, F22&lt;=$I$1), G21*$G$2+G21, IF(  MOD(B22,7) = 1, G21*$G$3, G21))</f>
        <v>0.5408</v>
      </c>
      <c r="H22" s="2" t="n">
        <f aca="false">G22*$G$1</f>
        <v>324.48</v>
      </c>
      <c r="I22" s="3" t="n">
        <f aca="false">H21/$I$2</f>
        <v>54.08</v>
      </c>
      <c r="J22" s="3" t="n">
        <f aca="false">J21+I17-K21</f>
        <v>130</v>
      </c>
      <c r="K22" s="3" t="n">
        <f aca="false">(IF( IF(OR(A22=1,A22=7), 100, 36) &gt; J22, J22, IF(OR(A22=1,A22=7), 100, 36) ))</f>
        <v>100</v>
      </c>
      <c r="L22" s="0" t="n">
        <f aca="false">IF(OR(A22=1,A22=7), 100, 36)</f>
        <v>100</v>
      </c>
      <c r="M22" s="3" t="n">
        <f aca="false">IF(D22=D21,K22+M21,K22)</f>
        <v>508</v>
      </c>
    </row>
    <row r="23" customFormat="false" ht="12.8" hidden="false" customHeight="false" outlineLevel="0" collapsed="false">
      <c r="A23" s="0" t="n">
        <f aca="false">WEEKDAY(F23,1)</f>
        <v>1</v>
      </c>
      <c r="B23" s="0" t="n">
        <v>19</v>
      </c>
      <c r="C23" s="4" t="n">
        <f aca="false">IF(L23&gt;K23,1,0)</f>
        <v>1</v>
      </c>
      <c r="D23" s="0" t="n">
        <f aca="false">MONTH(F23)</f>
        <v>5</v>
      </c>
      <c r="E23" s="0" t="n">
        <f aca="false">IF(D23=D24,0,D23)</f>
        <v>0</v>
      </c>
      <c r="F23" s="1" t="n">
        <v>41770</v>
      </c>
      <c r="G23" s="2" t="n">
        <f aca="false">IF( AND( MOD(B23,7) = 1, F23&lt;=$I$1), G22*$G$2+G22, IF(  MOD(B23,7) = 1, G22*$G$3, G22))</f>
        <v>0.5408</v>
      </c>
      <c r="H23" s="2" t="n">
        <f aca="false">G23*$G$1</f>
        <v>324.48</v>
      </c>
      <c r="I23" s="3" t="n">
        <f aca="false">H22/$I$2</f>
        <v>54.08</v>
      </c>
      <c r="J23" s="3" t="n">
        <f aca="false">J22+I18-K22</f>
        <v>82</v>
      </c>
      <c r="K23" s="3" t="n">
        <f aca="false">(IF( IF(OR(A23=1,A23=7), 100, 36) &gt; J23, J23, IF(OR(A23=1,A23=7), 100, 36) ))</f>
        <v>82</v>
      </c>
      <c r="L23" s="0" t="n">
        <f aca="false">IF(OR(A23=1,A23=7), 100, 36)</f>
        <v>100</v>
      </c>
      <c r="M23" s="3" t="n">
        <f aca="false">IF(D23=D22,K23+M22,K23)</f>
        <v>590</v>
      </c>
      <c r="Q23" s="0" t="s">
        <v>22</v>
      </c>
    </row>
    <row r="24" customFormat="false" ht="12.8" hidden="false" customHeight="false" outlineLevel="0" collapsed="false">
      <c r="A24" s="0" t="n">
        <f aca="false">WEEKDAY(F24,1)</f>
        <v>2</v>
      </c>
      <c r="B24" s="0" t="n">
        <v>20</v>
      </c>
      <c r="C24" s="4" t="n">
        <f aca="false">IF(L24&gt;K24,1,0)</f>
        <v>0</v>
      </c>
      <c r="D24" s="0" t="n">
        <f aca="false">MONTH(F24)</f>
        <v>5</v>
      </c>
      <c r="E24" s="0" t="n">
        <f aca="false">IF(D24=D25,0,D24)</f>
        <v>0</v>
      </c>
      <c r="F24" s="1" t="n">
        <v>41771</v>
      </c>
      <c r="G24" s="2" t="n">
        <f aca="false">IF( AND( MOD(B24,7) = 1, F24&lt;=$I$1), G23*$G$2+G23, IF(  MOD(B24,7) = 1, G23*$G$3, G23))</f>
        <v>0.5408</v>
      </c>
      <c r="H24" s="2" t="n">
        <f aca="false">G24*$G$1</f>
        <v>324.48</v>
      </c>
      <c r="I24" s="3" t="n">
        <f aca="false">H23/$I$2</f>
        <v>54.08</v>
      </c>
      <c r="J24" s="3" t="n">
        <f aca="false">J23+I19-K23</f>
        <v>52</v>
      </c>
      <c r="K24" s="3" t="n">
        <f aca="false">(IF( IF(OR(A24=1,A24=7), 100, 36) &gt; J24, J24, IF(OR(A24=1,A24=7), 100, 36) ))</f>
        <v>36</v>
      </c>
      <c r="L24" s="0" t="n">
        <f aca="false">IF(OR(A24=1,A24=7), 100, 36)</f>
        <v>36</v>
      </c>
      <c r="M24" s="3" t="n">
        <f aca="false">IF(D24=D23,K24+M23,K24)</f>
        <v>626</v>
      </c>
      <c r="Q24" s="0" t="s">
        <v>23</v>
      </c>
    </row>
    <row r="25" customFormat="false" ht="12.8" hidden="false" customHeight="false" outlineLevel="0" collapsed="false">
      <c r="A25" s="0" t="n">
        <f aca="false">WEEKDAY(F25,1)</f>
        <v>3</v>
      </c>
      <c r="B25" s="0" t="n">
        <v>21</v>
      </c>
      <c r="C25" s="4" t="n">
        <f aca="false">IF(L25&gt;K25,1,0)</f>
        <v>0</v>
      </c>
      <c r="D25" s="0" t="n">
        <f aca="false">MONTH(F25)</f>
        <v>5</v>
      </c>
      <c r="E25" s="0" t="n">
        <f aca="false">IF(D25=D26,0,D25)</f>
        <v>0</v>
      </c>
      <c r="F25" s="1" t="n">
        <v>41772</v>
      </c>
      <c r="G25" s="2" t="n">
        <f aca="false">IF( AND( MOD(B25,7) = 1, F25&lt;=$I$1), G24*$G$2+G24, IF(  MOD(B25,7) = 1, G24*$G$3, G24))</f>
        <v>0.5408</v>
      </c>
      <c r="H25" s="2" t="n">
        <f aca="false">G25*$G$1</f>
        <v>324.48</v>
      </c>
      <c r="I25" s="3" t="n">
        <f aca="false">H24/$I$2</f>
        <v>54.08</v>
      </c>
      <c r="J25" s="3" t="n">
        <f aca="false">J24+I20-K24</f>
        <v>70.08</v>
      </c>
      <c r="K25" s="3" t="n">
        <f aca="false">(IF( IF(OR(A25=1,A25=7), 100, 36) &gt; J25, J25, IF(OR(A25=1,A25=7), 100, 36) ))</f>
        <v>36</v>
      </c>
      <c r="L25" s="0" t="n">
        <f aca="false">IF(OR(A25=1,A25=7), 100, 36)</f>
        <v>36</v>
      </c>
      <c r="M25" s="3" t="n">
        <f aca="false">IF(D25=D24,K25+M24,K25)</f>
        <v>662</v>
      </c>
    </row>
    <row r="26" customFormat="false" ht="12.8" hidden="false" customHeight="false" outlineLevel="0" collapsed="false">
      <c r="A26" s="0" t="n">
        <f aca="false">WEEKDAY(F26,1)</f>
        <v>4</v>
      </c>
      <c r="B26" s="0" t="n">
        <v>22</v>
      </c>
      <c r="C26" s="4" t="n">
        <f aca="false">IF(L26&gt;K26,1,0)</f>
        <v>0</v>
      </c>
      <c r="D26" s="0" t="n">
        <f aca="false">MONTH(F26)</f>
        <v>5</v>
      </c>
      <c r="E26" s="0" t="n">
        <f aca="false">IF(D26=D27,0,D26)</f>
        <v>0</v>
      </c>
      <c r="F26" s="1" t="n">
        <v>41773</v>
      </c>
      <c r="G26" s="2" t="n">
        <f aca="false">IF( AND( MOD(B26,7) = 1, F26&lt;=$I$1), G25*$G$2+G25, IF(  MOD(B26,7) = 1, G25*$G$3, G25))</f>
        <v>0.562432</v>
      </c>
      <c r="H26" s="2" t="n">
        <f aca="false">G26*$G$1</f>
        <v>337.4592</v>
      </c>
      <c r="I26" s="3" t="n">
        <f aca="false">H25/$I$2</f>
        <v>54.08</v>
      </c>
      <c r="J26" s="3" t="n">
        <f aca="false">J25+I21-K25</f>
        <v>88.16</v>
      </c>
      <c r="K26" s="3" t="n">
        <f aca="false">(IF( IF(OR(A26=1,A26=7), 100, 36) &gt; J26, J26, IF(OR(A26=1,A26=7), 100, 36) ))</f>
        <v>36</v>
      </c>
      <c r="L26" s="0" t="n">
        <f aca="false">IF(OR(A26=1,A26=7), 100, 36)</f>
        <v>36</v>
      </c>
      <c r="M26" s="3" t="n">
        <f aca="false">IF(D26=D25,K26+M25,K26)</f>
        <v>698</v>
      </c>
    </row>
    <row r="27" customFormat="false" ht="12.8" hidden="false" customHeight="false" outlineLevel="0" collapsed="false">
      <c r="A27" s="0" t="n">
        <f aca="false">WEEKDAY(F27,1)</f>
        <v>5</v>
      </c>
      <c r="B27" s="0" t="n">
        <v>23</v>
      </c>
      <c r="C27" s="4" t="n">
        <f aca="false">IF(L27&gt;K27,1,0)</f>
        <v>0</v>
      </c>
      <c r="D27" s="0" t="n">
        <f aca="false">MONTH(F27)</f>
        <v>5</v>
      </c>
      <c r="E27" s="0" t="n">
        <f aca="false">IF(D27=D28,0,D27)</f>
        <v>0</v>
      </c>
      <c r="F27" s="1" t="n">
        <v>41774</v>
      </c>
      <c r="G27" s="2" t="n">
        <f aca="false">IF( AND( MOD(B27,7) = 1, F27&lt;=$I$1), G26*$G$2+G26, IF(  MOD(B27,7) = 1, G26*$G$3, G26))</f>
        <v>0.562432</v>
      </c>
      <c r="H27" s="2" t="n">
        <f aca="false">G27*$G$1</f>
        <v>337.4592</v>
      </c>
      <c r="I27" s="3" t="n">
        <f aca="false">H26/$I$2</f>
        <v>56.2432</v>
      </c>
      <c r="J27" s="3" t="n">
        <f aca="false">J26+I22-K26</f>
        <v>106.24</v>
      </c>
      <c r="K27" s="3" t="n">
        <f aca="false">(IF( IF(OR(A27=1,A27=7), 100, 36) &gt; J27, J27, IF(OR(A27=1,A27=7), 100, 36) ))</f>
        <v>36</v>
      </c>
      <c r="L27" s="0" t="n">
        <f aca="false">IF(OR(A27=1,A27=7), 100, 36)</f>
        <v>36</v>
      </c>
      <c r="M27" s="3" t="n">
        <f aca="false">IF(D27=D26,K27+M26,K27)</f>
        <v>734</v>
      </c>
    </row>
    <row r="28" customFormat="false" ht="12.8" hidden="false" customHeight="false" outlineLevel="0" collapsed="false">
      <c r="A28" s="0" t="n">
        <f aca="false">WEEKDAY(F28,1)</f>
        <v>6</v>
      </c>
      <c r="B28" s="0" t="n">
        <v>24</v>
      </c>
      <c r="C28" s="4" t="n">
        <f aca="false">IF(L28&gt;K28,1,0)</f>
        <v>0</v>
      </c>
      <c r="D28" s="0" t="n">
        <f aca="false">MONTH(F28)</f>
        <v>5</v>
      </c>
      <c r="E28" s="0" t="n">
        <f aca="false">IF(D28=D29,0,D28)</f>
        <v>0</v>
      </c>
      <c r="F28" s="1" t="n">
        <v>41775</v>
      </c>
      <c r="G28" s="2" t="n">
        <f aca="false">IF( AND( MOD(B28,7) = 1, F28&lt;=$I$1), G27*$G$2+G27, IF(  MOD(B28,7) = 1, G27*$G$3, G27))</f>
        <v>0.562432</v>
      </c>
      <c r="H28" s="2" t="n">
        <f aca="false">G28*$G$1</f>
        <v>337.4592</v>
      </c>
      <c r="I28" s="3" t="n">
        <f aca="false">H27/$I$2</f>
        <v>56.2432</v>
      </c>
      <c r="J28" s="3" t="n">
        <f aca="false">J27+I23-K27</f>
        <v>124.32</v>
      </c>
      <c r="K28" s="3" t="n">
        <f aca="false">(IF( IF(OR(A28=1,A28=7), 100, 36) &gt; J28, J28, IF(OR(A28=1,A28=7), 100, 36) ))</f>
        <v>36</v>
      </c>
      <c r="L28" s="0" t="n">
        <f aca="false">IF(OR(A28=1,A28=7), 100, 36)</f>
        <v>36</v>
      </c>
      <c r="M28" s="3" t="n">
        <f aca="false">IF(D28=D27,K28+M27,K28)</f>
        <v>770</v>
      </c>
    </row>
    <row r="29" customFormat="false" ht="12.8" hidden="false" customHeight="false" outlineLevel="0" collapsed="false">
      <c r="A29" s="0" t="n">
        <f aca="false">WEEKDAY(F29,1)</f>
        <v>7</v>
      </c>
      <c r="B29" s="0" t="n">
        <v>25</v>
      </c>
      <c r="C29" s="4" t="n">
        <f aca="false">IF(L29&gt;K29,1,0)</f>
        <v>0</v>
      </c>
      <c r="D29" s="0" t="n">
        <f aca="false">MONTH(F29)</f>
        <v>5</v>
      </c>
      <c r="E29" s="0" t="n">
        <f aca="false">IF(D29=D30,0,D29)</f>
        <v>0</v>
      </c>
      <c r="F29" s="1" t="n">
        <v>41776</v>
      </c>
      <c r="G29" s="2" t="n">
        <f aca="false">IF( AND( MOD(B29,7) = 1, F29&lt;=$I$1), G28*$G$2+G28, IF(  MOD(B29,7) = 1, G28*$G$3, G28))</f>
        <v>0.562432</v>
      </c>
      <c r="H29" s="2" t="n">
        <f aca="false">G29*$G$1</f>
        <v>337.4592</v>
      </c>
      <c r="I29" s="3" t="n">
        <f aca="false">H28/$I$2</f>
        <v>56.2432</v>
      </c>
      <c r="J29" s="3" t="n">
        <f aca="false">J28+I24-K28</f>
        <v>142.4</v>
      </c>
      <c r="K29" s="3" t="n">
        <f aca="false">(IF( IF(OR(A29=1,A29=7), 100, 36) &gt; J29, J29, IF(OR(A29=1,A29=7), 100, 36) ))</f>
        <v>100</v>
      </c>
      <c r="L29" s="0" t="n">
        <f aca="false">IF(OR(A29=1,A29=7), 100, 36)</f>
        <v>100</v>
      </c>
      <c r="M29" s="3" t="n">
        <f aca="false">IF(D29=D28,K29+M28,K29)</f>
        <v>870</v>
      </c>
    </row>
    <row r="30" customFormat="false" ht="12.8" hidden="false" customHeight="false" outlineLevel="0" collapsed="false">
      <c r="A30" s="0" t="n">
        <f aca="false">WEEKDAY(F30,1)</f>
        <v>1</v>
      </c>
      <c r="B30" s="0" t="n">
        <v>26</v>
      </c>
      <c r="C30" s="4" t="n">
        <f aca="false">IF(L30&gt;K30,1,0)</f>
        <v>1</v>
      </c>
      <c r="D30" s="0" t="n">
        <f aca="false">MONTH(F30)</f>
        <v>5</v>
      </c>
      <c r="E30" s="0" t="n">
        <f aca="false">IF(D30=D31,0,D30)</f>
        <v>0</v>
      </c>
      <c r="F30" s="1" t="n">
        <v>41777</v>
      </c>
      <c r="G30" s="2" t="n">
        <f aca="false">IF( AND( MOD(B30,7) = 1, F30&lt;=$I$1), G29*$G$2+G29, IF(  MOD(B30,7) = 1, G29*$G$3, G29))</f>
        <v>0.562432</v>
      </c>
      <c r="H30" s="2" t="n">
        <f aca="false">G30*$G$1</f>
        <v>337.4592</v>
      </c>
      <c r="I30" s="3" t="n">
        <f aca="false">H29/$I$2</f>
        <v>56.2432</v>
      </c>
      <c r="J30" s="3" t="n">
        <f aca="false">J29+I25-K29</f>
        <v>96.4800000000001</v>
      </c>
      <c r="K30" s="3" t="n">
        <f aca="false">(IF( IF(OR(A30=1,A30=7), 100, 36) &gt; J30, J30, IF(OR(A30=1,A30=7), 100, 36) ))</f>
        <v>96.4800000000001</v>
      </c>
      <c r="L30" s="0" t="n">
        <f aca="false">IF(OR(A30=1,A30=7), 100, 36)</f>
        <v>100</v>
      </c>
      <c r="M30" s="3" t="n">
        <f aca="false">IF(D30=D29,K30+M29,K30)</f>
        <v>966.48</v>
      </c>
    </row>
    <row r="31" customFormat="false" ht="12.8" hidden="false" customHeight="false" outlineLevel="0" collapsed="false">
      <c r="A31" s="0" t="n">
        <f aca="false">WEEKDAY(F31,1)</f>
        <v>2</v>
      </c>
      <c r="B31" s="0" t="n">
        <v>27</v>
      </c>
      <c r="C31" s="4" t="n">
        <f aca="false">IF(L31&gt;K31,1,0)</f>
        <v>0</v>
      </c>
      <c r="D31" s="0" t="n">
        <f aca="false">MONTH(F31)</f>
        <v>5</v>
      </c>
      <c r="E31" s="0" t="n">
        <f aca="false">IF(D31=D32,0,D31)</f>
        <v>0</v>
      </c>
      <c r="F31" s="1" t="n">
        <v>41778</v>
      </c>
      <c r="G31" s="2" t="n">
        <f aca="false">IF( AND( MOD(B31,7) = 1, F31&lt;=$I$1), G30*$G$2+G30, IF(  MOD(B31,7) = 1, G30*$G$3, G30))</f>
        <v>0.562432</v>
      </c>
      <c r="H31" s="2" t="n">
        <f aca="false">G31*$G$1</f>
        <v>337.4592</v>
      </c>
      <c r="I31" s="3" t="n">
        <f aca="false">H30/$I$2</f>
        <v>56.2432</v>
      </c>
      <c r="J31" s="3" t="n">
        <f aca="false">J30+I26-K30</f>
        <v>54.08</v>
      </c>
      <c r="K31" s="3" t="n">
        <f aca="false">(IF( IF(OR(A31=1,A31=7), 100, 36) &gt; J31, J31, IF(OR(A31=1,A31=7), 100, 36) ))</f>
        <v>36</v>
      </c>
      <c r="L31" s="0" t="n">
        <f aca="false">IF(OR(A31=1,A31=7), 100, 36)</f>
        <v>36</v>
      </c>
      <c r="M31" s="3" t="n">
        <f aca="false">IF(D31=D30,K31+M30,K31)</f>
        <v>1002.48</v>
      </c>
    </row>
    <row r="32" customFormat="false" ht="12.8" hidden="false" customHeight="false" outlineLevel="0" collapsed="false">
      <c r="A32" s="0" t="n">
        <f aca="false">WEEKDAY(F32,1)</f>
        <v>3</v>
      </c>
      <c r="B32" s="0" t="n">
        <v>28</v>
      </c>
      <c r="C32" s="4" t="n">
        <f aca="false">IF(L32&gt;K32,1,0)</f>
        <v>0</v>
      </c>
      <c r="D32" s="0" t="n">
        <f aca="false">MONTH(F32)</f>
        <v>5</v>
      </c>
      <c r="E32" s="0" t="n">
        <f aca="false">IF(D32=D33,0,D32)</f>
        <v>0</v>
      </c>
      <c r="F32" s="1" t="n">
        <v>41779</v>
      </c>
      <c r="G32" s="2" t="n">
        <f aca="false">IF( AND( MOD(B32,7) = 1, F32&lt;=$I$1), G31*$G$2+G31, IF(  MOD(B32,7) = 1, G31*$G$3, G31))</f>
        <v>0.562432</v>
      </c>
      <c r="H32" s="2" t="n">
        <f aca="false">G32*$G$1</f>
        <v>337.4592</v>
      </c>
      <c r="I32" s="3" t="n">
        <f aca="false">H31/$I$2</f>
        <v>56.2432</v>
      </c>
      <c r="J32" s="3" t="n">
        <f aca="false">J31+I27-K31</f>
        <v>74.3232</v>
      </c>
      <c r="K32" s="3" t="n">
        <f aca="false">(IF( IF(OR(A32=1,A32=7), 100, 36) &gt; J32, J32, IF(OR(A32=1,A32=7), 100, 36) ))</f>
        <v>36</v>
      </c>
      <c r="L32" s="0" t="n">
        <f aca="false">IF(OR(A32=1,A32=7), 100, 36)</f>
        <v>36</v>
      </c>
      <c r="M32" s="3" t="n">
        <f aca="false">IF(D32=D31,K32+M31,K32)</f>
        <v>1038.48</v>
      </c>
    </row>
    <row r="33" customFormat="false" ht="12.8" hidden="false" customHeight="false" outlineLevel="0" collapsed="false">
      <c r="A33" s="0" t="n">
        <f aca="false">WEEKDAY(F33,1)</f>
        <v>4</v>
      </c>
      <c r="B33" s="0" t="n">
        <v>29</v>
      </c>
      <c r="C33" s="4" t="n">
        <f aca="false">IF(L33&gt;K33,1,0)</f>
        <v>0</v>
      </c>
      <c r="D33" s="0" t="n">
        <f aca="false">MONTH(F33)</f>
        <v>5</v>
      </c>
      <c r="E33" s="0" t="n">
        <f aca="false">IF(D33=D34,0,D33)</f>
        <v>0</v>
      </c>
      <c r="F33" s="1" t="n">
        <v>41780</v>
      </c>
      <c r="G33" s="2" t="n">
        <f aca="false">IF( AND( MOD(B33,7) = 1, F33&lt;=$I$1), G32*$G$2+G32, IF(  MOD(B33,7) = 1, G32*$G$3, G32))</f>
        <v>0.58492928</v>
      </c>
      <c r="H33" s="2" t="n">
        <f aca="false">G33*$G$1</f>
        <v>350.957568</v>
      </c>
      <c r="I33" s="3" t="n">
        <f aca="false">H32/$I$2</f>
        <v>56.2432</v>
      </c>
      <c r="J33" s="3" t="n">
        <f aca="false">J32+I28-K32</f>
        <v>94.5664</v>
      </c>
      <c r="K33" s="3" t="n">
        <f aca="false">(IF( IF(OR(A33=1,A33=7), 100, 36) &gt; J33, J33, IF(OR(A33=1,A33=7), 100, 36) ))</f>
        <v>36</v>
      </c>
      <c r="L33" s="0" t="n">
        <f aca="false">IF(OR(A33=1,A33=7), 100, 36)</f>
        <v>36</v>
      </c>
      <c r="M33" s="3" t="n">
        <f aca="false">IF(D33=D32,K33+M32,K33)</f>
        <v>1074.48</v>
      </c>
    </row>
    <row r="34" customFormat="false" ht="12.8" hidden="false" customHeight="false" outlineLevel="0" collapsed="false">
      <c r="A34" s="0" t="n">
        <f aca="false">WEEKDAY(F34,1)</f>
        <v>5</v>
      </c>
      <c r="B34" s="0" t="n">
        <v>30</v>
      </c>
      <c r="C34" s="4" t="n">
        <f aca="false">IF(L34&gt;K34,1,0)</f>
        <v>0</v>
      </c>
      <c r="D34" s="0" t="n">
        <f aca="false">MONTH(F34)</f>
        <v>5</v>
      </c>
      <c r="E34" s="0" t="n">
        <f aca="false">IF(D34=D35,0,D34)</f>
        <v>0</v>
      </c>
      <c r="F34" s="1" t="n">
        <v>41781</v>
      </c>
      <c r="G34" s="2" t="n">
        <f aca="false">IF( AND( MOD(B34,7) = 1, F34&lt;=$I$1), G33*$G$2+G33, IF(  MOD(B34,7) = 1, G33*$G$3, G33))</f>
        <v>0.58492928</v>
      </c>
      <c r="H34" s="2" t="n">
        <f aca="false">G34*$G$1</f>
        <v>350.957568</v>
      </c>
      <c r="I34" s="3" t="n">
        <f aca="false">H33/$I$2</f>
        <v>58.492928</v>
      </c>
      <c r="J34" s="3" t="n">
        <f aca="false">J33+I29-K33</f>
        <v>114.8096</v>
      </c>
      <c r="K34" s="3" t="n">
        <f aca="false">(IF( IF(OR(A34=1,A34=7), 100, 36) &gt; J34, J34, IF(OR(A34=1,A34=7), 100, 36) ))</f>
        <v>36</v>
      </c>
      <c r="L34" s="0" t="n">
        <f aca="false">IF(OR(A34=1,A34=7), 100, 36)</f>
        <v>36</v>
      </c>
      <c r="M34" s="3" t="n">
        <f aca="false">IF(D34=D33,K34+M33,K34)</f>
        <v>1110.48</v>
      </c>
    </row>
    <row r="35" customFormat="false" ht="12.8" hidden="false" customHeight="false" outlineLevel="0" collapsed="false">
      <c r="A35" s="0" t="n">
        <f aca="false">WEEKDAY(F35,1)</f>
        <v>6</v>
      </c>
      <c r="B35" s="0" t="n">
        <v>31</v>
      </c>
      <c r="C35" s="4" t="n">
        <f aca="false">IF(L35&gt;K35,1,0)</f>
        <v>0</v>
      </c>
      <c r="D35" s="0" t="n">
        <f aca="false">MONTH(F35)</f>
        <v>5</v>
      </c>
      <c r="E35" s="0" t="n">
        <f aca="false">IF(D35=D36,0,D35)</f>
        <v>0</v>
      </c>
      <c r="F35" s="1" t="n">
        <v>41782</v>
      </c>
      <c r="G35" s="2" t="n">
        <f aca="false">IF( AND( MOD(B35,7) = 1, F35&lt;=$I$1), G34*$G$2+G34, IF(  MOD(B35,7) = 1, G34*$G$3, G34))</f>
        <v>0.58492928</v>
      </c>
      <c r="H35" s="2" t="n">
        <f aca="false">G35*$G$1</f>
        <v>350.957568</v>
      </c>
      <c r="I35" s="3" t="n">
        <f aca="false">H34/$I$2</f>
        <v>58.492928</v>
      </c>
      <c r="J35" s="3" t="n">
        <f aca="false">J34+I30-K34</f>
        <v>135.0528</v>
      </c>
      <c r="K35" s="3" t="n">
        <f aca="false">(IF( IF(OR(A35=1,A35=7), 100, 36) &gt; J35, J35, IF(OR(A35=1,A35=7), 100, 36) ))</f>
        <v>36</v>
      </c>
      <c r="L35" s="0" t="n">
        <f aca="false">IF(OR(A35=1,A35=7), 100, 36)</f>
        <v>36</v>
      </c>
      <c r="M35" s="3" t="n">
        <f aca="false">IF(D35=D34,K35+M34,K35)</f>
        <v>1146.48</v>
      </c>
    </row>
    <row r="36" customFormat="false" ht="12.8" hidden="false" customHeight="false" outlineLevel="0" collapsed="false">
      <c r="A36" s="0" t="n">
        <f aca="false">WEEKDAY(F36,1)</f>
        <v>7</v>
      </c>
      <c r="B36" s="0" t="n">
        <v>32</v>
      </c>
      <c r="C36" s="4" t="n">
        <f aca="false">IF(L36&gt;K36,1,0)</f>
        <v>0</v>
      </c>
      <c r="D36" s="0" t="n">
        <f aca="false">MONTH(F36)</f>
        <v>5</v>
      </c>
      <c r="E36" s="0" t="n">
        <f aca="false">IF(D36=D37,0,D36)</f>
        <v>0</v>
      </c>
      <c r="F36" s="1" t="n">
        <v>41783</v>
      </c>
      <c r="G36" s="2" t="n">
        <f aca="false">IF( AND( MOD(B36,7) = 1, F36&lt;=$I$1), G35*$G$2+G35, IF(  MOD(B36,7) = 1, G35*$G$3, G35))</f>
        <v>0.58492928</v>
      </c>
      <c r="H36" s="2" t="n">
        <f aca="false">G36*$G$1</f>
        <v>350.957568</v>
      </c>
      <c r="I36" s="3" t="n">
        <f aca="false">H35/$I$2</f>
        <v>58.492928</v>
      </c>
      <c r="J36" s="3" t="n">
        <f aca="false">J35+I31-K35</f>
        <v>155.296</v>
      </c>
      <c r="K36" s="3" t="n">
        <f aca="false">(IF( IF(OR(A36=1,A36=7), 100, 36) &gt; J36, J36, IF(OR(A36=1,A36=7), 100, 36) ))</f>
        <v>100</v>
      </c>
      <c r="L36" s="0" t="n">
        <f aca="false">IF(OR(A36=1,A36=7), 100, 36)</f>
        <v>100</v>
      </c>
      <c r="M36" s="3" t="n">
        <f aca="false">IF(D36=D35,K36+M35,K36)</f>
        <v>1246.48</v>
      </c>
    </row>
    <row r="37" customFormat="false" ht="12.8" hidden="false" customHeight="false" outlineLevel="0" collapsed="false">
      <c r="A37" s="0" t="n">
        <f aca="false">WEEKDAY(F37,1)</f>
        <v>1</v>
      </c>
      <c r="B37" s="0" t="n">
        <v>33</v>
      </c>
      <c r="C37" s="4" t="n">
        <f aca="false">IF(L37&gt;K37,1,0)</f>
        <v>0</v>
      </c>
      <c r="D37" s="0" t="n">
        <f aca="false">MONTH(F37)</f>
        <v>5</v>
      </c>
      <c r="E37" s="0" t="n">
        <f aca="false">IF(D37=D38,0,D37)</f>
        <v>0</v>
      </c>
      <c r="F37" s="1" t="n">
        <v>41784</v>
      </c>
      <c r="G37" s="2" t="n">
        <f aca="false">IF( AND( MOD(B37,7) = 1, F37&lt;=$I$1), G36*$G$2+G36, IF(  MOD(B37,7) = 1, G36*$G$3, G36))</f>
        <v>0.58492928</v>
      </c>
      <c r="H37" s="2" t="n">
        <f aca="false">G37*$G$1</f>
        <v>350.957568</v>
      </c>
      <c r="I37" s="3" t="n">
        <f aca="false">H36/$I$2</f>
        <v>58.492928</v>
      </c>
      <c r="J37" s="3" t="n">
        <f aca="false">J36+I32-K36</f>
        <v>111.5392</v>
      </c>
      <c r="K37" s="3" t="n">
        <f aca="false">(IF( IF(OR(A37=1,A37=7), 100, 36) &gt; J37, J37, IF(OR(A37=1,A37=7), 100, 36) ))</f>
        <v>100</v>
      </c>
      <c r="L37" s="0" t="n">
        <f aca="false">IF(OR(A37=1,A37=7), 100, 36)</f>
        <v>100</v>
      </c>
      <c r="M37" s="3" t="n">
        <f aca="false">IF(D37=D36,K37+M36,K37)</f>
        <v>1346.48</v>
      </c>
    </row>
    <row r="38" customFormat="false" ht="12.8" hidden="false" customHeight="false" outlineLevel="0" collapsed="false">
      <c r="A38" s="0" t="n">
        <f aca="false">WEEKDAY(F38,1)</f>
        <v>2</v>
      </c>
      <c r="B38" s="0" t="n">
        <v>34</v>
      </c>
      <c r="C38" s="4" t="n">
        <f aca="false">IF(L38&gt;K38,1,0)</f>
        <v>0</v>
      </c>
      <c r="D38" s="0" t="n">
        <f aca="false">MONTH(F38)</f>
        <v>5</v>
      </c>
      <c r="E38" s="0" t="n">
        <f aca="false">IF(D38=D39,0,D38)</f>
        <v>0</v>
      </c>
      <c r="F38" s="1" t="n">
        <v>41785</v>
      </c>
      <c r="G38" s="2" t="n">
        <f aca="false">IF( AND( MOD(B38,7) = 1, F38&lt;=$I$1), G37*$G$2+G37, IF(  MOD(B38,7) = 1, G37*$G$3, G37))</f>
        <v>0.58492928</v>
      </c>
      <c r="H38" s="2" t="n">
        <f aca="false">G38*$G$1</f>
        <v>350.957568</v>
      </c>
      <c r="I38" s="3" t="n">
        <f aca="false">H37/$I$2</f>
        <v>58.492928</v>
      </c>
      <c r="J38" s="3" t="n">
        <f aca="false">J37+I33-K37</f>
        <v>67.7824</v>
      </c>
      <c r="K38" s="3" t="n">
        <f aca="false">(IF( IF(OR(A38=1,A38=7), 100, 36) &gt; J38, J38, IF(OR(A38=1,A38=7), 100, 36) ))</f>
        <v>36</v>
      </c>
      <c r="L38" s="0" t="n">
        <f aca="false">IF(OR(A38=1,A38=7), 100, 36)</f>
        <v>36</v>
      </c>
      <c r="M38" s="3" t="n">
        <f aca="false">IF(D38=D37,K38+M37,K38)</f>
        <v>1382.48</v>
      </c>
    </row>
    <row r="39" customFormat="false" ht="12.8" hidden="false" customHeight="false" outlineLevel="0" collapsed="false">
      <c r="A39" s="0" t="n">
        <f aca="false">WEEKDAY(F39,1)</f>
        <v>3</v>
      </c>
      <c r="B39" s="0" t="n">
        <v>35</v>
      </c>
      <c r="C39" s="4" t="n">
        <f aca="false">IF(L39&gt;K39,1,0)</f>
        <v>0</v>
      </c>
      <c r="D39" s="0" t="n">
        <f aca="false">MONTH(F39)</f>
        <v>5</v>
      </c>
      <c r="E39" s="0" t="n">
        <f aca="false">IF(D39=D40,0,D39)</f>
        <v>0</v>
      </c>
      <c r="F39" s="1" t="n">
        <v>41786</v>
      </c>
      <c r="G39" s="2" t="n">
        <f aca="false">IF( AND( MOD(B39,7) = 1, F39&lt;=$I$1), G38*$G$2+G38, IF(  MOD(B39,7) = 1, G38*$G$3, G38))</f>
        <v>0.58492928</v>
      </c>
      <c r="H39" s="2" t="n">
        <f aca="false">G39*$G$1</f>
        <v>350.957568</v>
      </c>
      <c r="I39" s="3" t="n">
        <f aca="false">H38/$I$2</f>
        <v>58.492928</v>
      </c>
      <c r="J39" s="3" t="n">
        <f aca="false">J38+I34-K38</f>
        <v>90.275328</v>
      </c>
      <c r="K39" s="3" t="n">
        <f aca="false">(IF( IF(OR(A39=1,A39=7), 100, 36) &gt; J39, J39, IF(OR(A39=1,A39=7), 100, 36) ))</f>
        <v>36</v>
      </c>
      <c r="L39" s="0" t="n">
        <f aca="false">IF(OR(A39=1,A39=7), 100, 36)</f>
        <v>36</v>
      </c>
      <c r="M39" s="3" t="n">
        <f aca="false">IF(D39=D38,K39+M38,K39)</f>
        <v>1418.48</v>
      </c>
    </row>
    <row r="40" customFormat="false" ht="12.8" hidden="false" customHeight="false" outlineLevel="0" collapsed="false">
      <c r="A40" s="0" t="n">
        <f aca="false">WEEKDAY(F40,1)</f>
        <v>4</v>
      </c>
      <c r="B40" s="0" t="n">
        <v>36</v>
      </c>
      <c r="C40" s="4" t="n">
        <f aca="false">IF(L40&gt;K40,1,0)</f>
        <v>0</v>
      </c>
      <c r="D40" s="0" t="n">
        <f aca="false">MONTH(F40)</f>
        <v>5</v>
      </c>
      <c r="E40" s="0" t="n">
        <f aca="false">IF(D40=D41,0,D40)</f>
        <v>0</v>
      </c>
      <c r="F40" s="1" t="n">
        <v>41787</v>
      </c>
      <c r="G40" s="2" t="n">
        <f aca="false">IF( AND( MOD(B40,7) = 1, F40&lt;=$I$1), G39*$G$2+G39, IF(  MOD(B40,7) = 1, G39*$G$3, G39))</f>
        <v>0.6083264512</v>
      </c>
      <c r="H40" s="2" t="n">
        <f aca="false">G40*$G$1</f>
        <v>364.99587072</v>
      </c>
      <c r="I40" s="3" t="n">
        <f aca="false">H39/$I$2</f>
        <v>58.492928</v>
      </c>
      <c r="J40" s="3" t="n">
        <f aca="false">J39+I35-K39</f>
        <v>112.768256</v>
      </c>
      <c r="K40" s="3" t="n">
        <f aca="false">(IF( IF(OR(A40=1,A40=7), 100, 36) &gt; J40, J40, IF(OR(A40=1,A40=7), 100, 36) ))</f>
        <v>36</v>
      </c>
      <c r="L40" s="0" t="n">
        <f aca="false">IF(OR(A40=1,A40=7), 100, 36)</f>
        <v>36</v>
      </c>
      <c r="M40" s="3" t="n">
        <f aca="false">IF(D40=D39,K40+M39,K40)</f>
        <v>1454.48</v>
      </c>
    </row>
    <row r="41" customFormat="false" ht="12.8" hidden="false" customHeight="false" outlineLevel="0" collapsed="false">
      <c r="A41" s="0" t="n">
        <f aca="false">WEEKDAY(F41,1)</f>
        <v>5</v>
      </c>
      <c r="B41" s="0" t="n">
        <v>37</v>
      </c>
      <c r="C41" s="4" t="n">
        <f aca="false">IF(L41&gt;K41,1,0)</f>
        <v>0</v>
      </c>
      <c r="D41" s="0" t="n">
        <f aca="false">MONTH(F41)</f>
        <v>5</v>
      </c>
      <c r="E41" s="0" t="n">
        <f aca="false">IF(D41=D42,0,D41)</f>
        <v>0</v>
      </c>
      <c r="F41" s="1" t="n">
        <v>41788</v>
      </c>
      <c r="G41" s="2" t="n">
        <f aca="false">IF( AND( MOD(B41,7) = 1, F41&lt;=$I$1), G40*$G$2+G40, IF(  MOD(B41,7) = 1, G40*$G$3, G40))</f>
        <v>0.6083264512</v>
      </c>
      <c r="H41" s="2" t="n">
        <f aca="false">G41*$G$1</f>
        <v>364.99587072</v>
      </c>
      <c r="I41" s="3" t="n">
        <f aca="false">H40/$I$2</f>
        <v>60.83264512</v>
      </c>
      <c r="J41" s="3" t="n">
        <f aca="false">J40+I36-K40</f>
        <v>135.261184</v>
      </c>
      <c r="K41" s="3" t="n">
        <f aca="false">(IF( IF(OR(A41=1,A41=7), 100, 36) &gt; J41, J41, IF(OR(A41=1,A41=7), 100, 36) ))</f>
        <v>36</v>
      </c>
      <c r="L41" s="0" t="n">
        <f aca="false">IF(OR(A41=1,A41=7), 100, 36)</f>
        <v>36</v>
      </c>
      <c r="M41" s="3" t="n">
        <f aca="false">IF(D41=D40,K41+M40,K41)</f>
        <v>1490.48</v>
      </c>
    </row>
    <row r="42" customFormat="false" ht="12.8" hidden="false" customHeight="false" outlineLevel="0" collapsed="false">
      <c r="A42" s="0" t="n">
        <f aca="false">WEEKDAY(F42,1)</f>
        <v>6</v>
      </c>
      <c r="B42" s="0" t="n">
        <v>38</v>
      </c>
      <c r="C42" s="4" t="n">
        <f aca="false">IF(L42&gt;K42,1,0)</f>
        <v>0</v>
      </c>
      <c r="D42" s="0" t="n">
        <f aca="false">MONTH(F42)</f>
        <v>5</v>
      </c>
      <c r="E42" s="0" t="n">
        <f aca="false">IF(D42=D43,0,D42)</f>
        <v>0</v>
      </c>
      <c r="F42" s="1" t="n">
        <v>41789</v>
      </c>
      <c r="G42" s="2" t="n">
        <f aca="false">IF( AND( MOD(B42,7) = 1, F42&lt;=$I$1), G41*$G$2+G41, IF(  MOD(B42,7) = 1, G41*$G$3, G41))</f>
        <v>0.6083264512</v>
      </c>
      <c r="H42" s="2" t="n">
        <f aca="false">G42*$G$1</f>
        <v>364.99587072</v>
      </c>
      <c r="I42" s="3" t="n">
        <f aca="false">H41/$I$2</f>
        <v>60.83264512</v>
      </c>
      <c r="J42" s="3" t="n">
        <f aca="false">J41+I37-K41</f>
        <v>157.754112</v>
      </c>
      <c r="K42" s="3" t="n">
        <f aca="false">(IF( IF(OR(A42=1,A42=7), 100, 36) &gt; J42, J42, IF(OR(A42=1,A42=7), 100, 36) ))</f>
        <v>36</v>
      </c>
      <c r="L42" s="0" t="n">
        <f aca="false">IF(OR(A42=1,A42=7), 100, 36)</f>
        <v>36</v>
      </c>
      <c r="M42" s="3" t="n">
        <f aca="false">IF(D42=D41,K42+M41,K42)</f>
        <v>1526.48</v>
      </c>
    </row>
    <row r="43" customFormat="false" ht="12.8" hidden="false" customHeight="false" outlineLevel="0" collapsed="false">
      <c r="A43" s="0" t="n">
        <f aca="false">WEEKDAY(F43,1)</f>
        <v>7</v>
      </c>
      <c r="B43" s="0" t="n">
        <v>39</v>
      </c>
      <c r="C43" s="4" t="n">
        <f aca="false">IF(L43&gt;K43,1,0)</f>
        <v>0</v>
      </c>
      <c r="D43" s="0" t="n">
        <f aca="false">MONTH(F43)</f>
        <v>5</v>
      </c>
      <c r="E43" s="0" t="n">
        <f aca="false">IF(D43=D44,0,D43)</f>
        <v>5</v>
      </c>
      <c r="F43" s="1" t="n">
        <v>41790</v>
      </c>
      <c r="G43" s="2" t="n">
        <f aca="false">IF( AND( MOD(B43,7) = 1, F43&lt;=$I$1), G42*$G$2+G42, IF(  MOD(B43,7) = 1, G42*$G$3, G42))</f>
        <v>0.6083264512</v>
      </c>
      <c r="H43" s="2" t="n">
        <f aca="false">G43*$G$1</f>
        <v>364.99587072</v>
      </c>
      <c r="I43" s="3" t="n">
        <f aca="false">H42/$I$2</f>
        <v>60.83264512</v>
      </c>
      <c r="J43" s="3" t="n">
        <f aca="false">J42+I38-K42</f>
        <v>180.24704</v>
      </c>
      <c r="K43" s="3" t="n">
        <f aca="false">(IF( IF(OR(A43=1,A43=7), 100, 36) &gt; J43, J43, IF(OR(A43=1,A43=7), 100, 36) ))</f>
        <v>100</v>
      </c>
      <c r="L43" s="0" t="n">
        <f aca="false">IF(OR(A43=1,A43=7), 100, 36)</f>
        <v>100</v>
      </c>
      <c r="M43" s="3" t="n">
        <f aca="false">IF(D43=D42,K43+M42,K43)</f>
        <v>1626.48</v>
      </c>
    </row>
    <row r="44" customFormat="false" ht="12.8" hidden="false" customHeight="false" outlineLevel="0" collapsed="false">
      <c r="A44" s="0" t="n">
        <f aca="false">WEEKDAY(F44,1)</f>
        <v>1</v>
      </c>
      <c r="B44" s="0" t="n">
        <v>40</v>
      </c>
      <c r="C44" s="4" t="n">
        <f aca="false">IF(L44&gt;K44,1,0)</f>
        <v>0</v>
      </c>
      <c r="D44" s="0" t="n">
        <f aca="false">MONTH(F44)</f>
        <v>6</v>
      </c>
      <c r="E44" s="0" t="n">
        <f aca="false">IF(D44=D45,0,D44)</f>
        <v>0</v>
      </c>
      <c r="F44" s="1" t="n">
        <v>41791</v>
      </c>
      <c r="G44" s="2" t="n">
        <f aca="false">IF( AND( MOD(B44,7) = 1, F44&lt;=$I$1), G43*$G$2+G43, IF(  MOD(B44,7) = 1, G43*$G$3, G43))</f>
        <v>0.6083264512</v>
      </c>
      <c r="H44" s="2" t="n">
        <f aca="false">G44*$G$1</f>
        <v>364.99587072</v>
      </c>
      <c r="I44" s="3" t="n">
        <f aca="false">H43/$I$2</f>
        <v>60.83264512</v>
      </c>
      <c r="J44" s="3" t="n">
        <f aca="false">J43+I39-K43</f>
        <v>138.739968</v>
      </c>
      <c r="K44" s="3" t="n">
        <f aca="false">(IF( IF(OR(A44=1,A44=7), 100, 36) &gt; J44, J44, IF(OR(A44=1,A44=7), 100, 36) ))</f>
        <v>100</v>
      </c>
      <c r="L44" s="0" t="n">
        <f aca="false">IF(OR(A44=1,A44=7), 100, 36)</f>
        <v>100</v>
      </c>
      <c r="M44" s="3" t="n">
        <f aca="false">IF(D44=D43,K44+M43,K44)</f>
        <v>100</v>
      </c>
    </row>
    <row r="45" customFormat="false" ht="12.8" hidden="false" customHeight="false" outlineLevel="0" collapsed="false">
      <c r="A45" s="0" t="n">
        <f aca="false">WEEKDAY(F45,1)</f>
        <v>2</v>
      </c>
      <c r="B45" s="0" t="n">
        <v>41</v>
      </c>
      <c r="C45" s="4" t="n">
        <f aca="false">IF(L45&gt;K45,1,0)</f>
        <v>0</v>
      </c>
      <c r="D45" s="0" t="n">
        <f aca="false">MONTH(F45)</f>
        <v>6</v>
      </c>
      <c r="E45" s="0" t="n">
        <f aca="false">IF(D45=D46,0,D45)</f>
        <v>0</v>
      </c>
      <c r="F45" s="1" t="n">
        <v>41792</v>
      </c>
      <c r="G45" s="2" t="n">
        <f aca="false">IF( AND( MOD(B45,7) = 1, F45&lt;=$I$1), G44*$G$2+G44, IF(  MOD(B45,7) = 1, G44*$G$3, G44))</f>
        <v>0.6083264512</v>
      </c>
      <c r="H45" s="2" t="n">
        <f aca="false">G45*$G$1</f>
        <v>364.99587072</v>
      </c>
      <c r="I45" s="3" t="n">
        <f aca="false">H44/$I$2</f>
        <v>60.83264512</v>
      </c>
      <c r="J45" s="3" t="n">
        <f aca="false">J44+I40-K44</f>
        <v>97.2328960000001</v>
      </c>
      <c r="K45" s="3" t="n">
        <f aca="false">(IF( IF(OR(A45=1,A45=7), 100, 36) &gt; J45, J45, IF(OR(A45=1,A45=7), 100, 36) ))</f>
        <v>36</v>
      </c>
      <c r="L45" s="0" t="n">
        <f aca="false">IF(OR(A45=1,A45=7), 100, 36)</f>
        <v>36</v>
      </c>
      <c r="M45" s="3" t="n">
        <f aca="false">IF(D45=D44,K45+M44,K45)</f>
        <v>136</v>
      </c>
    </row>
    <row r="46" customFormat="false" ht="12.8" hidden="false" customHeight="false" outlineLevel="0" collapsed="false">
      <c r="A46" s="0" t="n">
        <f aca="false">WEEKDAY(F46,1)</f>
        <v>3</v>
      </c>
      <c r="B46" s="0" t="n">
        <v>42</v>
      </c>
      <c r="C46" s="4" t="n">
        <f aca="false">IF(L46&gt;K46,1,0)</f>
        <v>0</v>
      </c>
      <c r="D46" s="0" t="n">
        <f aca="false">MONTH(F46)</f>
        <v>6</v>
      </c>
      <c r="E46" s="0" t="n">
        <f aca="false">IF(D46=D47,0,D46)</f>
        <v>0</v>
      </c>
      <c r="F46" s="1" t="n">
        <v>41793</v>
      </c>
      <c r="G46" s="2" t="n">
        <f aca="false">IF( AND( MOD(B46,7) = 1, F46&lt;=$I$1), G45*$G$2+G45, IF(  MOD(B46,7) = 1, G45*$G$3, G45))</f>
        <v>0.6083264512</v>
      </c>
      <c r="H46" s="2" t="n">
        <f aca="false">G46*$G$1</f>
        <v>364.99587072</v>
      </c>
      <c r="I46" s="3" t="n">
        <f aca="false">H45/$I$2</f>
        <v>60.83264512</v>
      </c>
      <c r="J46" s="3" t="n">
        <f aca="false">J45+I41-K45</f>
        <v>122.06554112</v>
      </c>
      <c r="K46" s="3" t="n">
        <f aca="false">(IF( IF(OR(A46=1,A46=7), 100, 36) &gt; J46, J46, IF(OR(A46=1,A46=7), 100, 36) ))</f>
        <v>36</v>
      </c>
      <c r="L46" s="0" t="n">
        <f aca="false">IF(OR(A46=1,A46=7), 100, 36)</f>
        <v>36</v>
      </c>
      <c r="M46" s="3" t="n">
        <f aca="false">IF(D46=D45,K46+M45,K46)</f>
        <v>172</v>
      </c>
    </row>
    <row r="47" customFormat="false" ht="12.8" hidden="false" customHeight="false" outlineLevel="0" collapsed="false">
      <c r="A47" s="0" t="n">
        <f aca="false">WEEKDAY(F47,1)</f>
        <v>4</v>
      </c>
      <c r="B47" s="0" t="n">
        <v>43</v>
      </c>
      <c r="C47" s="4" t="n">
        <f aca="false">IF(L47&gt;K47,1,0)</f>
        <v>0</v>
      </c>
      <c r="D47" s="0" t="n">
        <f aca="false">MONTH(F47)</f>
        <v>6</v>
      </c>
      <c r="E47" s="0" t="n">
        <f aca="false">IF(D47=D48,0,D47)</f>
        <v>0</v>
      </c>
      <c r="F47" s="1" t="n">
        <v>41794</v>
      </c>
      <c r="G47" s="2" t="n">
        <f aca="false">IF( AND( MOD(B47,7) = 1, F47&lt;=$I$1), G46*$G$2+G46, IF(  MOD(B47,7) = 1, G46*$G$3, G46))</f>
        <v>0.632659509248</v>
      </c>
      <c r="H47" s="2" t="n">
        <f aca="false">G47*$G$1</f>
        <v>379.5957055488</v>
      </c>
      <c r="I47" s="3" t="n">
        <f aca="false">H46/$I$2</f>
        <v>60.83264512</v>
      </c>
      <c r="J47" s="3" t="n">
        <f aca="false">J46+I42-K46</f>
        <v>146.89818624</v>
      </c>
      <c r="K47" s="3" t="n">
        <f aca="false">(IF( IF(OR(A47=1,A47=7), 100, 36) &gt; J47, J47, IF(OR(A47=1,A47=7), 100, 36) ))</f>
        <v>36</v>
      </c>
      <c r="L47" s="0" t="n">
        <f aca="false">IF(OR(A47=1,A47=7), 100, 36)</f>
        <v>36</v>
      </c>
      <c r="M47" s="3" t="n">
        <f aca="false">IF(D47=D46,K47+M46,K47)</f>
        <v>208</v>
      </c>
    </row>
    <row r="48" customFormat="false" ht="12.8" hidden="false" customHeight="false" outlineLevel="0" collapsed="false">
      <c r="A48" s="0" t="n">
        <f aca="false">WEEKDAY(F48,1)</f>
        <v>5</v>
      </c>
      <c r="B48" s="0" t="n">
        <v>44</v>
      </c>
      <c r="C48" s="4" t="n">
        <f aca="false">IF(L48&gt;K48,1,0)</f>
        <v>0</v>
      </c>
      <c r="D48" s="0" t="n">
        <f aca="false">MONTH(F48)</f>
        <v>6</v>
      </c>
      <c r="E48" s="0" t="n">
        <f aca="false">IF(D48=D49,0,D48)</f>
        <v>0</v>
      </c>
      <c r="F48" s="1" t="n">
        <v>41795</v>
      </c>
      <c r="G48" s="2" t="n">
        <f aca="false">IF( AND( MOD(B48,7) = 1, F48&lt;=$I$1), G47*$G$2+G47, IF(  MOD(B48,7) = 1, G47*$G$3, G47))</f>
        <v>0.632659509248</v>
      </c>
      <c r="H48" s="2" t="n">
        <f aca="false">G48*$G$1</f>
        <v>379.5957055488</v>
      </c>
      <c r="I48" s="3" t="n">
        <f aca="false">H47/$I$2</f>
        <v>63.2659509248</v>
      </c>
      <c r="J48" s="3" t="n">
        <f aca="false">J47+I43-K47</f>
        <v>171.73083136</v>
      </c>
      <c r="K48" s="3" t="n">
        <f aca="false">(IF( IF(OR(A48=1,A48=7), 100, 36) &gt; J48, J48, IF(OR(A48=1,A48=7), 100, 36) ))</f>
        <v>36</v>
      </c>
      <c r="L48" s="0" t="n">
        <f aca="false">IF(OR(A48=1,A48=7), 100, 36)</f>
        <v>36</v>
      </c>
      <c r="M48" s="3" t="n">
        <f aca="false">IF(D48=D47,K48+M47,K48)</f>
        <v>244</v>
      </c>
    </row>
    <row r="49" customFormat="false" ht="12.8" hidden="false" customHeight="false" outlineLevel="0" collapsed="false">
      <c r="A49" s="0" t="n">
        <f aca="false">WEEKDAY(F49,1)</f>
        <v>6</v>
      </c>
      <c r="B49" s="0" t="n">
        <v>45</v>
      </c>
      <c r="C49" s="4" t="n">
        <f aca="false">IF(L49&gt;K49,1,0)</f>
        <v>0</v>
      </c>
      <c r="D49" s="0" t="n">
        <f aca="false">MONTH(F49)</f>
        <v>6</v>
      </c>
      <c r="E49" s="0" t="n">
        <f aca="false">IF(D49=D50,0,D49)</f>
        <v>0</v>
      </c>
      <c r="F49" s="1" t="n">
        <v>41796</v>
      </c>
      <c r="G49" s="2" t="n">
        <f aca="false">IF( AND( MOD(B49,7) = 1, F49&lt;=$I$1), G48*$G$2+G48, IF(  MOD(B49,7) = 1, G48*$G$3, G48))</f>
        <v>0.632659509248</v>
      </c>
      <c r="H49" s="2" t="n">
        <f aca="false">G49*$G$1</f>
        <v>379.5957055488</v>
      </c>
      <c r="I49" s="3" t="n">
        <f aca="false">H48/$I$2</f>
        <v>63.2659509248</v>
      </c>
      <c r="J49" s="3" t="n">
        <f aca="false">J48+I44-K48</f>
        <v>196.56347648</v>
      </c>
      <c r="K49" s="3" t="n">
        <f aca="false">(IF( IF(OR(A49=1,A49=7), 100, 36) &gt; J49, J49, IF(OR(A49=1,A49=7), 100, 36) ))</f>
        <v>36</v>
      </c>
      <c r="L49" s="0" t="n">
        <f aca="false">IF(OR(A49=1,A49=7), 100, 36)</f>
        <v>36</v>
      </c>
      <c r="M49" s="3" t="n">
        <f aca="false">IF(D49=D48,K49+M48,K49)</f>
        <v>280</v>
      </c>
    </row>
    <row r="50" customFormat="false" ht="12.8" hidden="false" customHeight="false" outlineLevel="0" collapsed="false">
      <c r="A50" s="0" t="n">
        <f aca="false">WEEKDAY(F50,1)</f>
        <v>7</v>
      </c>
      <c r="B50" s="0" t="n">
        <v>46</v>
      </c>
      <c r="C50" s="4" t="n">
        <f aca="false">IF(L50&gt;K50,1,0)</f>
        <v>0</v>
      </c>
      <c r="D50" s="0" t="n">
        <f aca="false">MONTH(F50)</f>
        <v>6</v>
      </c>
      <c r="E50" s="0" t="n">
        <f aca="false">IF(D50=D51,0,D50)</f>
        <v>0</v>
      </c>
      <c r="F50" s="1" t="n">
        <v>41797</v>
      </c>
      <c r="G50" s="2" t="n">
        <f aca="false">IF( AND( MOD(B50,7) = 1, F50&lt;=$I$1), G49*$G$2+G49, IF(  MOD(B50,7) = 1, G49*$G$3, G49))</f>
        <v>0.632659509248</v>
      </c>
      <c r="H50" s="2" t="n">
        <f aca="false">G50*$G$1</f>
        <v>379.5957055488</v>
      </c>
      <c r="I50" s="3" t="n">
        <f aca="false">H49/$I$2</f>
        <v>63.2659509248</v>
      </c>
      <c r="J50" s="3" t="n">
        <f aca="false">J49+I45-K49</f>
        <v>221.3961216</v>
      </c>
      <c r="K50" s="3" t="n">
        <f aca="false">(IF( IF(OR(A50=1,A50=7), 100, 36) &gt; J50, J50, IF(OR(A50=1,A50=7), 100, 36) ))</f>
        <v>100</v>
      </c>
      <c r="L50" s="0" t="n">
        <f aca="false">IF(OR(A50=1,A50=7), 100, 36)</f>
        <v>100</v>
      </c>
      <c r="M50" s="3" t="n">
        <f aca="false">IF(D50=D49,K50+M49,K50)</f>
        <v>380</v>
      </c>
    </row>
    <row r="51" customFormat="false" ht="12.8" hidden="false" customHeight="false" outlineLevel="0" collapsed="false">
      <c r="A51" s="0" t="n">
        <f aca="false">WEEKDAY(F51,1)</f>
        <v>1</v>
      </c>
      <c r="B51" s="0" t="n">
        <v>47</v>
      </c>
      <c r="C51" s="4" t="n">
        <f aca="false">IF(L51&gt;K51,1,0)</f>
        <v>0</v>
      </c>
      <c r="D51" s="0" t="n">
        <f aca="false">MONTH(F51)</f>
        <v>6</v>
      </c>
      <c r="E51" s="0" t="n">
        <f aca="false">IF(D51=D52,0,D51)</f>
        <v>0</v>
      </c>
      <c r="F51" s="1" t="n">
        <v>41798</v>
      </c>
      <c r="G51" s="2" t="n">
        <f aca="false">IF( AND( MOD(B51,7) = 1, F51&lt;=$I$1), G50*$G$2+G50, IF(  MOD(B51,7) = 1, G50*$G$3, G50))</f>
        <v>0.632659509248</v>
      </c>
      <c r="H51" s="2" t="n">
        <f aca="false">G51*$G$1</f>
        <v>379.5957055488</v>
      </c>
      <c r="I51" s="3" t="n">
        <f aca="false">H50/$I$2</f>
        <v>63.2659509248</v>
      </c>
      <c r="J51" s="3" t="n">
        <f aca="false">J50+I46-K50</f>
        <v>182.22876672</v>
      </c>
      <c r="K51" s="3" t="n">
        <f aca="false">(IF( IF(OR(A51=1,A51=7), 100, 36) &gt; J51, J51, IF(OR(A51=1,A51=7), 100, 36) ))</f>
        <v>100</v>
      </c>
      <c r="L51" s="0" t="n">
        <f aca="false">IF(OR(A51=1,A51=7), 100, 36)</f>
        <v>100</v>
      </c>
      <c r="M51" s="3" t="n">
        <f aca="false">IF(D51=D50,K51+M50,K51)</f>
        <v>480</v>
      </c>
    </row>
    <row r="52" customFormat="false" ht="12.8" hidden="false" customHeight="false" outlineLevel="0" collapsed="false">
      <c r="A52" s="0" t="n">
        <f aca="false">WEEKDAY(F52,1)</f>
        <v>2</v>
      </c>
      <c r="B52" s="0" t="n">
        <v>48</v>
      </c>
      <c r="C52" s="4" t="n">
        <f aca="false">IF(L52&gt;K52,1,0)</f>
        <v>0</v>
      </c>
      <c r="D52" s="0" t="n">
        <f aca="false">MONTH(F52)</f>
        <v>6</v>
      </c>
      <c r="E52" s="0" t="n">
        <f aca="false">IF(D52=D53,0,D52)</f>
        <v>0</v>
      </c>
      <c r="F52" s="1" t="n">
        <v>41799</v>
      </c>
      <c r="G52" s="2" t="n">
        <f aca="false">IF( AND( MOD(B52,7) = 1, F52&lt;=$I$1), G51*$G$2+G51, IF(  MOD(B52,7) = 1, G51*$G$3, G51))</f>
        <v>0.632659509248</v>
      </c>
      <c r="H52" s="2" t="n">
        <f aca="false">G52*$G$1</f>
        <v>379.5957055488</v>
      </c>
      <c r="I52" s="3" t="n">
        <f aca="false">H51/$I$2</f>
        <v>63.2659509248</v>
      </c>
      <c r="J52" s="3" t="n">
        <f aca="false">J51+I47-K51</f>
        <v>143.06141184</v>
      </c>
      <c r="K52" s="3" t="n">
        <f aca="false">(IF( IF(OR(A52=1,A52=7), 100, 36) &gt; J52, J52, IF(OR(A52=1,A52=7), 100, 36) ))</f>
        <v>36</v>
      </c>
      <c r="L52" s="0" t="n">
        <f aca="false">IF(OR(A52=1,A52=7), 100, 36)</f>
        <v>36</v>
      </c>
      <c r="M52" s="3" t="n">
        <f aca="false">IF(D52=D51,K52+M51,K52)</f>
        <v>516</v>
      </c>
    </row>
    <row r="53" customFormat="false" ht="12.8" hidden="false" customHeight="false" outlineLevel="0" collapsed="false">
      <c r="A53" s="0" t="n">
        <f aca="false">WEEKDAY(F53,1)</f>
        <v>3</v>
      </c>
      <c r="B53" s="0" t="n">
        <v>49</v>
      </c>
      <c r="C53" s="4" t="n">
        <f aca="false">IF(L53&gt;K53,1,0)</f>
        <v>0</v>
      </c>
      <c r="D53" s="0" t="n">
        <f aca="false">MONTH(F53)</f>
        <v>6</v>
      </c>
      <c r="E53" s="0" t="n">
        <f aca="false">IF(D53=D54,0,D53)</f>
        <v>0</v>
      </c>
      <c r="F53" s="1" t="n">
        <v>41800</v>
      </c>
      <c r="G53" s="2" t="n">
        <f aca="false">IF( AND( MOD(B53,7) = 1, F53&lt;=$I$1), G52*$G$2+G52, IF(  MOD(B53,7) = 1, G52*$G$3, G52))</f>
        <v>0.632659509248</v>
      </c>
      <c r="H53" s="2" t="n">
        <f aca="false">G53*$G$1</f>
        <v>379.5957055488</v>
      </c>
      <c r="I53" s="3" t="n">
        <f aca="false">H52/$I$2</f>
        <v>63.2659509248</v>
      </c>
      <c r="J53" s="3" t="n">
        <f aca="false">J52+I48-K52</f>
        <v>170.3273627648</v>
      </c>
      <c r="K53" s="3" t="n">
        <f aca="false">(IF( IF(OR(A53=1,A53=7), 100, 36) &gt; J53, J53, IF(OR(A53=1,A53=7), 100, 36) ))</f>
        <v>36</v>
      </c>
      <c r="L53" s="0" t="n">
        <f aca="false">IF(OR(A53=1,A53=7), 100, 36)</f>
        <v>36</v>
      </c>
      <c r="M53" s="3" t="n">
        <f aca="false">IF(D53=D52,K53+M52,K53)</f>
        <v>552</v>
      </c>
    </row>
    <row r="54" customFormat="false" ht="12.8" hidden="false" customHeight="false" outlineLevel="0" collapsed="false">
      <c r="A54" s="0" t="n">
        <f aca="false">WEEKDAY(F54,1)</f>
        <v>4</v>
      </c>
      <c r="B54" s="0" t="n">
        <v>50</v>
      </c>
      <c r="C54" s="4" t="n">
        <f aca="false">IF(L54&gt;K54,1,0)</f>
        <v>0</v>
      </c>
      <c r="D54" s="0" t="n">
        <f aca="false">MONTH(F54)</f>
        <v>6</v>
      </c>
      <c r="E54" s="0" t="n">
        <f aca="false">IF(D54=D55,0,D54)</f>
        <v>0</v>
      </c>
      <c r="F54" s="1" t="n">
        <v>41801</v>
      </c>
      <c r="G54" s="2" t="n">
        <f aca="false">IF( AND( MOD(B54,7) = 1, F54&lt;=$I$1), G53*$G$2+G53, IF(  MOD(B54,7) = 1, G53*$G$3, G53))</f>
        <v>0.65796588961792</v>
      </c>
      <c r="H54" s="2" t="n">
        <f aca="false">G54*$G$1</f>
        <v>394.779533770752</v>
      </c>
      <c r="I54" s="3" t="n">
        <f aca="false">H53/$I$2</f>
        <v>63.2659509248</v>
      </c>
      <c r="J54" s="3" t="n">
        <f aca="false">J53+I49-K53</f>
        <v>197.5933136896</v>
      </c>
      <c r="K54" s="3" t="n">
        <f aca="false">(IF( IF(OR(A54=1,A54=7), 100, 36) &gt; J54, J54, IF(OR(A54=1,A54=7), 100, 36) ))</f>
        <v>36</v>
      </c>
      <c r="L54" s="0" t="n">
        <f aca="false">IF(OR(A54=1,A54=7), 100, 36)</f>
        <v>36</v>
      </c>
      <c r="M54" s="3" t="n">
        <f aca="false">IF(D54=D53,K54+M53,K54)</f>
        <v>588</v>
      </c>
    </row>
    <row r="55" customFormat="false" ht="12.8" hidden="false" customHeight="false" outlineLevel="0" collapsed="false">
      <c r="A55" s="0" t="n">
        <f aca="false">WEEKDAY(F55,1)</f>
        <v>5</v>
      </c>
      <c r="B55" s="0" t="n">
        <v>51</v>
      </c>
      <c r="C55" s="4" t="n">
        <f aca="false">IF(L55&gt;K55,1,0)</f>
        <v>0</v>
      </c>
      <c r="D55" s="0" t="n">
        <f aca="false">MONTH(F55)</f>
        <v>6</v>
      </c>
      <c r="E55" s="0" t="n">
        <f aca="false">IF(D55=D56,0,D55)</f>
        <v>0</v>
      </c>
      <c r="F55" s="1" t="n">
        <v>41802</v>
      </c>
      <c r="G55" s="2" t="n">
        <f aca="false">IF( AND( MOD(B55,7) = 1, F55&lt;=$I$1), G54*$G$2+G54, IF(  MOD(B55,7) = 1, G54*$G$3, G54))</f>
        <v>0.65796588961792</v>
      </c>
      <c r="H55" s="2" t="n">
        <f aca="false">G55*$G$1</f>
        <v>394.779533770752</v>
      </c>
      <c r="I55" s="3" t="n">
        <f aca="false">H54/$I$2</f>
        <v>65.796588961792</v>
      </c>
      <c r="J55" s="3" t="n">
        <f aca="false">J54+I50-K54</f>
        <v>224.8592646144</v>
      </c>
      <c r="K55" s="3" t="n">
        <f aca="false">(IF( IF(OR(A55=1,A55=7), 100, 36) &gt; J55, J55, IF(OR(A55=1,A55=7), 100, 36) ))</f>
        <v>36</v>
      </c>
      <c r="L55" s="0" t="n">
        <f aca="false">IF(OR(A55=1,A55=7), 100, 36)</f>
        <v>36</v>
      </c>
      <c r="M55" s="3" t="n">
        <f aca="false">IF(D55=D54,K55+M54,K55)</f>
        <v>624</v>
      </c>
    </row>
    <row r="56" customFormat="false" ht="12.8" hidden="false" customHeight="false" outlineLevel="0" collapsed="false">
      <c r="A56" s="0" t="n">
        <f aca="false">WEEKDAY(F56,1)</f>
        <v>6</v>
      </c>
      <c r="B56" s="0" t="n">
        <v>52</v>
      </c>
      <c r="C56" s="4" t="n">
        <f aca="false">IF(L56&gt;K56,1,0)</f>
        <v>0</v>
      </c>
      <c r="D56" s="0" t="n">
        <f aca="false">MONTH(F56)</f>
        <v>6</v>
      </c>
      <c r="E56" s="0" t="n">
        <f aca="false">IF(D56=D57,0,D56)</f>
        <v>0</v>
      </c>
      <c r="F56" s="1" t="n">
        <v>41803</v>
      </c>
      <c r="G56" s="2" t="n">
        <f aca="false">IF( AND( MOD(B56,7) = 1, F56&lt;=$I$1), G55*$G$2+G55, IF(  MOD(B56,7) = 1, G55*$G$3, G55))</f>
        <v>0.65796588961792</v>
      </c>
      <c r="H56" s="2" t="n">
        <f aca="false">G56*$G$1</f>
        <v>394.779533770752</v>
      </c>
      <c r="I56" s="3" t="n">
        <f aca="false">H55/$I$2</f>
        <v>65.796588961792</v>
      </c>
      <c r="J56" s="3" t="n">
        <f aca="false">J55+I51-K55</f>
        <v>252.1252155392</v>
      </c>
      <c r="K56" s="3" t="n">
        <f aca="false">(IF( IF(OR(A56=1,A56=7), 100, 36) &gt; J56, J56, IF(OR(A56=1,A56=7), 100, 36) ))</f>
        <v>36</v>
      </c>
      <c r="L56" s="0" t="n">
        <f aca="false">IF(OR(A56=1,A56=7), 100, 36)</f>
        <v>36</v>
      </c>
      <c r="M56" s="3" t="n">
        <f aca="false">IF(D56=D55,K56+M55,K56)</f>
        <v>660</v>
      </c>
    </row>
    <row r="57" customFormat="false" ht="12.8" hidden="false" customHeight="false" outlineLevel="0" collapsed="false">
      <c r="A57" s="0" t="n">
        <f aca="false">WEEKDAY(F57,1)</f>
        <v>7</v>
      </c>
      <c r="B57" s="0" t="n">
        <v>53</v>
      </c>
      <c r="C57" s="4" t="n">
        <f aca="false">IF(L57&gt;K57,1,0)</f>
        <v>0</v>
      </c>
      <c r="D57" s="0" t="n">
        <f aca="false">MONTH(F57)</f>
        <v>6</v>
      </c>
      <c r="E57" s="0" t="n">
        <f aca="false">IF(D57=D58,0,D57)</f>
        <v>0</v>
      </c>
      <c r="F57" s="1" t="n">
        <v>41804</v>
      </c>
      <c r="G57" s="2" t="n">
        <f aca="false">IF( AND( MOD(B57,7) = 1, F57&lt;=$I$1), G56*$G$2+G56, IF(  MOD(B57,7) = 1, G56*$G$3, G56))</f>
        <v>0.65796588961792</v>
      </c>
      <c r="H57" s="2" t="n">
        <f aca="false">G57*$G$1</f>
        <v>394.779533770752</v>
      </c>
      <c r="I57" s="3" t="n">
        <f aca="false">H56/$I$2</f>
        <v>65.796588961792</v>
      </c>
      <c r="J57" s="3" t="n">
        <f aca="false">J56+I52-K56</f>
        <v>279.391166464</v>
      </c>
      <c r="K57" s="3" t="n">
        <f aca="false">(IF( IF(OR(A57=1,A57=7), 100, 36) &gt; J57, J57, IF(OR(A57=1,A57=7), 100, 36) ))</f>
        <v>100</v>
      </c>
      <c r="L57" s="0" t="n">
        <f aca="false">IF(OR(A57=1,A57=7), 100, 36)</f>
        <v>100</v>
      </c>
      <c r="M57" s="3" t="n">
        <f aca="false">IF(D57=D56,K57+M56,K57)</f>
        <v>760</v>
      </c>
    </row>
    <row r="58" customFormat="false" ht="12.8" hidden="false" customHeight="false" outlineLevel="0" collapsed="false">
      <c r="A58" s="0" t="n">
        <f aca="false">WEEKDAY(F58,1)</f>
        <v>1</v>
      </c>
      <c r="B58" s="0" t="n">
        <v>54</v>
      </c>
      <c r="C58" s="4" t="n">
        <f aca="false">IF(L58&gt;K58,1,0)</f>
        <v>0</v>
      </c>
      <c r="D58" s="0" t="n">
        <f aca="false">MONTH(F58)</f>
        <v>6</v>
      </c>
      <c r="E58" s="0" t="n">
        <f aca="false">IF(D58=D59,0,D58)</f>
        <v>0</v>
      </c>
      <c r="F58" s="1" t="n">
        <v>41805</v>
      </c>
      <c r="G58" s="2" t="n">
        <f aca="false">IF( AND( MOD(B58,7) = 1, F58&lt;=$I$1), G57*$G$2+G57, IF(  MOD(B58,7) = 1, G57*$G$3, G57))</f>
        <v>0.65796588961792</v>
      </c>
      <c r="H58" s="2" t="n">
        <f aca="false">G58*$G$1</f>
        <v>394.779533770752</v>
      </c>
      <c r="I58" s="3" t="n">
        <f aca="false">H57/$I$2</f>
        <v>65.796588961792</v>
      </c>
      <c r="J58" s="3" t="n">
        <f aca="false">J57+I53-K57</f>
        <v>242.6571173888</v>
      </c>
      <c r="K58" s="3" t="n">
        <f aca="false">(IF( IF(OR(A58=1,A58=7), 100, 36) &gt; J58, J58, IF(OR(A58=1,A58=7), 100, 36) ))</f>
        <v>100</v>
      </c>
      <c r="L58" s="0" t="n">
        <f aca="false">IF(OR(A58=1,A58=7), 100, 36)</f>
        <v>100</v>
      </c>
      <c r="M58" s="3" t="n">
        <f aca="false">IF(D58=D57,K58+M57,K58)</f>
        <v>860</v>
      </c>
    </row>
    <row r="59" customFormat="false" ht="12.8" hidden="false" customHeight="false" outlineLevel="0" collapsed="false">
      <c r="A59" s="0" t="n">
        <f aca="false">WEEKDAY(F59,1)</f>
        <v>2</v>
      </c>
      <c r="B59" s="0" t="n">
        <v>55</v>
      </c>
      <c r="C59" s="4" t="n">
        <f aca="false">IF(L59&gt;K59,1,0)</f>
        <v>0</v>
      </c>
      <c r="D59" s="0" t="n">
        <f aca="false">MONTH(F59)</f>
        <v>6</v>
      </c>
      <c r="E59" s="0" t="n">
        <f aca="false">IF(D59=D60,0,D59)</f>
        <v>0</v>
      </c>
      <c r="F59" s="1" t="n">
        <v>41806</v>
      </c>
      <c r="G59" s="2" t="n">
        <f aca="false">IF( AND( MOD(B59,7) = 1, F59&lt;=$I$1), G58*$G$2+G58, IF(  MOD(B59,7) = 1, G58*$G$3, G58))</f>
        <v>0.65796588961792</v>
      </c>
      <c r="H59" s="2" t="n">
        <f aca="false">G59*$G$1</f>
        <v>394.779533770752</v>
      </c>
      <c r="I59" s="3" t="n">
        <f aca="false">H58/$I$2</f>
        <v>65.796588961792</v>
      </c>
      <c r="J59" s="3" t="n">
        <f aca="false">J58+I54-K58</f>
        <v>205.9230683136</v>
      </c>
      <c r="K59" s="3" t="n">
        <f aca="false">(IF( IF(OR(A59=1,A59=7), 100, 36) &gt; J59, J59, IF(OR(A59=1,A59=7), 100, 36) ))</f>
        <v>36</v>
      </c>
      <c r="L59" s="0" t="n">
        <f aca="false">IF(OR(A59=1,A59=7), 100, 36)</f>
        <v>36</v>
      </c>
      <c r="M59" s="3" t="n">
        <f aca="false">IF(D59=D58,K59+M58,K59)</f>
        <v>896</v>
      </c>
    </row>
    <row r="60" customFormat="false" ht="12.8" hidden="false" customHeight="false" outlineLevel="0" collapsed="false">
      <c r="A60" s="0" t="n">
        <f aca="false">WEEKDAY(F60,1)</f>
        <v>3</v>
      </c>
      <c r="B60" s="0" t="n">
        <v>56</v>
      </c>
      <c r="C60" s="4" t="n">
        <f aca="false">IF(L60&gt;K60,1,0)</f>
        <v>0</v>
      </c>
      <c r="D60" s="0" t="n">
        <f aca="false">MONTH(F60)</f>
        <v>6</v>
      </c>
      <c r="E60" s="0" t="n">
        <f aca="false">IF(D60=D61,0,D60)</f>
        <v>0</v>
      </c>
      <c r="F60" s="1" t="n">
        <v>41807</v>
      </c>
      <c r="G60" s="2" t="n">
        <f aca="false">IF( AND( MOD(B60,7) = 1, F60&lt;=$I$1), G59*$G$2+G59, IF(  MOD(B60,7) = 1, G59*$G$3, G59))</f>
        <v>0.65796588961792</v>
      </c>
      <c r="H60" s="2" t="n">
        <f aca="false">G60*$G$1</f>
        <v>394.779533770752</v>
      </c>
      <c r="I60" s="3" t="n">
        <f aca="false">H59/$I$2</f>
        <v>65.796588961792</v>
      </c>
      <c r="J60" s="3" t="n">
        <f aca="false">J59+I55-K59</f>
        <v>235.719657275392</v>
      </c>
      <c r="K60" s="3" t="n">
        <f aca="false">(IF( IF(OR(A60=1,A60=7), 100, 36) &gt; J60, J60, IF(OR(A60=1,A60=7), 100, 36) ))</f>
        <v>36</v>
      </c>
      <c r="L60" s="0" t="n">
        <f aca="false">IF(OR(A60=1,A60=7), 100, 36)</f>
        <v>36</v>
      </c>
      <c r="M60" s="3" t="n">
        <f aca="false">IF(D60=D59,K60+M59,K60)</f>
        <v>932</v>
      </c>
    </row>
    <row r="61" customFormat="false" ht="12.8" hidden="false" customHeight="false" outlineLevel="0" collapsed="false">
      <c r="A61" s="0" t="n">
        <f aca="false">WEEKDAY(F61,1)</f>
        <v>4</v>
      </c>
      <c r="B61" s="0" t="n">
        <v>57</v>
      </c>
      <c r="C61" s="4" t="n">
        <f aca="false">IF(L61&gt;K61,1,0)</f>
        <v>0</v>
      </c>
      <c r="D61" s="0" t="n">
        <f aca="false">MONTH(F61)</f>
        <v>6</v>
      </c>
      <c r="E61" s="0" t="n">
        <f aca="false">IF(D61=D62,0,D61)</f>
        <v>0</v>
      </c>
      <c r="F61" s="1" t="n">
        <v>41808</v>
      </c>
      <c r="G61" s="2" t="n">
        <f aca="false">IF( AND( MOD(B61,7) = 1, F61&lt;=$I$1), G60*$G$2+G60, IF(  MOD(B61,7) = 1, G60*$G$3, G60))</f>
        <v>0.684284525202637</v>
      </c>
      <c r="H61" s="2" t="n">
        <f aca="false">G61*$G$1</f>
        <v>410.570715121582</v>
      </c>
      <c r="I61" s="3" t="n">
        <f aca="false">H60/$I$2</f>
        <v>65.796588961792</v>
      </c>
      <c r="J61" s="3" t="n">
        <f aca="false">J60+I56-K60</f>
        <v>265.516246237184</v>
      </c>
      <c r="K61" s="3" t="n">
        <f aca="false">(IF( IF(OR(A61=1,A61=7), 100, 36) &gt; J61, J61, IF(OR(A61=1,A61=7), 100, 36) ))</f>
        <v>36</v>
      </c>
      <c r="L61" s="0" t="n">
        <f aca="false">IF(OR(A61=1,A61=7), 100, 36)</f>
        <v>36</v>
      </c>
      <c r="M61" s="3" t="n">
        <f aca="false">IF(D61=D60,K61+M60,K61)</f>
        <v>968</v>
      </c>
    </row>
    <row r="62" customFormat="false" ht="12.8" hidden="false" customHeight="false" outlineLevel="0" collapsed="false">
      <c r="A62" s="0" t="n">
        <f aca="false">WEEKDAY(F62,1)</f>
        <v>5</v>
      </c>
      <c r="B62" s="0" t="n">
        <v>58</v>
      </c>
      <c r="C62" s="4" t="n">
        <f aca="false">IF(L62&gt;K62,1,0)</f>
        <v>0</v>
      </c>
      <c r="D62" s="0" t="n">
        <f aca="false">MONTH(F62)</f>
        <v>6</v>
      </c>
      <c r="E62" s="0" t="n">
        <f aca="false">IF(D62=D63,0,D62)</f>
        <v>0</v>
      </c>
      <c r="F62" s="1" t="n">
        <v>41809</v>
      </c>
      <c r="G62" s="2" t="n">
        <f aca="false">IF( AND( MOD(B62,7) = 1, F62&lt;=$I$1), G61*$G$2+G61, IF(  MOD(B62,7) = 1, G61*$G$3, G61))</f>
        <v>0.684284525202637</v>
      </c>
      <c r="H62" s="2" t="n">
        <f aca="false">G62*$G$1</f>
        <v>410.570715121582</v>
      </c>
      <c r="I62" s="3" t="n">
        <f aca="false">H61/$I$2</f>
        <v>68.4284525202637</v>
      </c>
      <c r="J62" s="3" t="n">
        <f aca="false">J61+I57-K61</f>
        <v>295.312835198976</v>
      </c>
      <c r="K62" s="3" t="n">
        <f aca="false">(IF( IF(OR(A62=1,A62=7), 100, 36) &gt; J62, J62, IF(OR(A62=1,A62=7), 100, 36) ))</f>
        <v>36</v>
      </c>
      <c r="L62" s="0" t="n">
        <f aca="false">IF(OR(A62=1,A62=7), 100, 36)</f>
        <v>36</v>
      </c>
      <c r="M62" s="3" t="n">
        <f aca="false">IF(D62=D61,K62+M61,K62)</f>
        <v>1004</v>
      </c>
    </row>
    <row r="63" customFormat="false" ht="12.8" hidden="false" customHeight="false" outlineLevel="0" collapsed="false">
      <c r="A63" s="0" t="n">
        <f aca="false">WEEKDAY(F63,1)</f>
        <v>6</v>
      </c>
      <c r="B63" s="0" t="n">
        <v>59</v>
      </c>
      <c r="C63" s="4" t="n">
        <f aca="false">IF(L63&gt;K63,1,0)</f>
        <v>0</v>
      </c>
      <c r="D63" s="0" t="n">
        <f aca="false">MONTH(F63)</f>
        <v>6</v>
      </c>
      <c r="E63" s="0" t="n">
        <f aca="false">IF(D63=D64,0,D63)</f>
        <v>0</v>
      </c>
      <c r="F63" s="1" t="n">
        <v>41810</v>
      </c>
      <c r="G63" s="2" t="n">
        <f aca="false">IF( AND( MOD(B63,7) = 1, F63&lt;=$I$1), G62*$G$2+G62, IF(  MOD(B63,7) = 1, G62*$G$3, G62))</f>
        <v>0.684284525202637</v>
      </c>
      <c r="H63" s="2" t="n">
        <f aca="false">G63*$G$1</f>
        <v>410.570715121582</v>
      </c>
      <c r="I63" s="3" t="n">
        <f aca="false">H62/$I$2</f>
        <v>68.4284525202637</v>
      </c>
      <c r="J63" s="3" t="n">
        <f aca="false">J62+I58-K62</f>
        <v>325.109424160768</v>
      </c>
      <c r="K63" s="3" t="n">
        <f aca="false">(IF( IF(OR(A63=1,A63=7), 100, 36) &gt; J63, J63, IF(OR(A63=1,A63=7), 100, 36) ))</f>
        <v>36</v>
      </c>
      <c r="L63" s="0" t="n">
        <f aca="false">IF(OR(A63=1,A63=7), 100, 36)</f>
        <v>36</v>
      </c>
      <c r="M63" s="3" t="n">
        <f aca="false">IF(D63=D62,K63+M62,K63)</f>
        <v>1040</v>
      </c>
    </row>
    <row r="64" customFormat="false" ht="12.8" hidden="false" customHeight="false" outlineLevel="0" collapsed="false">
      <c r="A64" s="0" t="n">
        <f aca="false">WEEKDAY(F64,1)</f>
        <v>7</v>
      </c>
      <c r="B64" s="0" t="n">
        <v>60</v>
      </c>
      <c r="C64" s="4" t="n">
        <f aca="false">IF(L64&gt;K64,1,0)</f>
        <v>0</v>
      </c>
      <c r="D64" s="0" t="n">
        <f aca="false">MONTH(F64)</f>
        <v>6</v>
      </c>
      <c r="E64" s="0" t="n">
        <f aca="false">IF(D64=D65,0,D64)</f>
        <v>0</v>
      </c>
      <c r="F64" s="1" t="n">
        <v>41811</v>
      </c>
      <c r="G64" s="2" t="n">
        <f aca="false">IF( AND( MOD(B64,7) = 1, F64&lt;=$I$1), G63*$G$2+G63, IF(  MOD(B64,7) = 1, G63*$G$3, G63))</f>
        <v>0.684284525202637</v>
      </c>
      <c r="H64" s="2" t="n">
        <f aca="false">G64*$G$1</f>
        <v>410.570715121582</v>
      </c>
      <c r="I64" s="3" t="n">
        <f aca="false">H63/$I$2</f>
        <v>68.4284525202637</v>
      </c>
      <c r="J64" s="3" t="n">
        <f aca="false">J63+I59-K63</f>
        <v>354.90601312256</v>
      </c>
      <c r="K64" s="3" t="n">
        <f aca="false">(IF( IF(OR(A64=1,A64=7), 100, 36) &gt; J64, J64, IF(OR(A64=1,A64=7), 100, 36) ))</f>
        <v>100</v>
      </c>
      <c r="L64" s="0" t="n">
        <f aca="false">IF(OR(A64=1,A64=7), 100, 36)</f>
        <v>100</v>
      </c>
      <c r="M64" s="3" t="n">
        <f aca="false">IF(D64=D63,K64+M63,K64)</f>
        <v>1140</v>
      </c>
    </row>
    <row r="65" customFormat="false" ht="12.8" hidden="false" customHeight="false" outlineLevel="0" collapsed="false">
      <c r="A65" s="0" t="n">
        <f aca="false">WEEKDAY(F65,1)</f>
        <v>1</v>
      </c>
      <c r="B65" s="0" t="n">
        <v>61</v>
      </c>
      <c r="C65" s="4" t="n">
        <f aca="false">IF(L65&gt;K65,1,0)</f>
        <v>0</v>
      </c>
      <c r="D65" s="0" t="n">
        <f aca="false">MONTH(F65)</f>
        <v>6</v>
      </c>
      <c r="E65" s="0" t="n">
        <f aca="false">IF(D65=D66,0,D65)</f>
        <v>0</v>
      </c>
      <c r="F65" s="1" t="n">
        <v>41812</v>
      </c>
      <c r="G65" s="2" t="n">
        <f aca="false">IF( AND( MOD(B65,7) = 1, F65&lt;=$I$1), G64*$G$2+G64, IF(  MOD(B65,7) = 1, G64*$G$3, G64))</f>
        <v>0.684284525202637</v>
      </c>
      <c r="H65" s="2" t="n">
        <f aca="false">G65*$G$1</f>
        <v>410.570715121582</v>
      </c>
      <c r="I65" s="3" t="n">
        <f aca="false">H64/$I$2</f>
        <v>68.4284525202637</v>
      </c>
      <c r="J65" s="3" t="n">
        <f aca="false">J64+I60-K64</f>
        <v>320.702602084352</v>
      </c>
      <c r="K65" s="3" t="n">
        <f aca="false">(IF( IF(OR(A65=1,A65=7), 100, 36) &gt; J65, J65, IF(OR(A65=1,A65=7), 100, 36) ))</f>
        <v>100</v>
      </c>
      <c r="L65" s="0" t="n">
        <f aca="false">IF(OR(A65=1,A65=7), 100, 36)</f>
        <v>100</v>
      </c>
      <c r="M65" s="3" t="n">
        <f aca="false">IF(D65=D64,K65+M64,K65)</f>
        <v>1240</v>
      </c>
    </row>
    <row r="66" customFormat="false" ht="12.8" hidden="false" customHeight="false" outlineLevel="0" collapsed="false">
      <c r="A66" s="0" t="n">
        <f aca="false">WEEKDAY(F66,1)</f>
        <v>2</v>
      </c>
      <c r="B66" s="0" t="n">
        <v>62</v>
      </c>
      <c r="C66" s="4" t="n">
        <f aca="false">IF(L66&gt;K66,1,0)</f>
        <v>0</v>
      </c>
      <c r="D66" s="0" t="n">
        <f aca="false">MONTH(F66)</f>
        <v>6</v>
      </c>
      <c r="E66" s="0" t="n">
        <f aca="false">IF(D66=D67,0,D66)</f>
        <v>0</v>
      </c>
      <c r="F66" s="1" t="n">
        <v>41813</v>
      </c>
      <c r="G66" s="2" t="n">
        <f aca="false">IF( AND( MOD(B66,7) = 1, F66&lt;=$I$1), G65*$G$2+G65, IF(  MOD(B66,7) = 1, G65*$G$3, G65))</f>
        <v>0.684284525202637</v>
      </c>
      <c r="H66" s="2" t="n">
        <f aca="false">G66*$G$1</f>
        <v>410.570715121582</v>
      </c>
      <c r="I66" s="3" t="n">
        <f aca="false">H65/$I$2</f>
        <v>68.4284525202637</v>
      </c>
      <c r="J66" s="3" t="n">
        <f aca="false">J65+I61-K65</f>
        <v>286.499191046144</v>
      </c>
      <c r="K66" s="3" t="n">
        <f aca="false">(IF( IF(OR(A66=1,A66=7), 100, 36) &gt; J66, J66, IF(OR(A66=1,A66=7), 100, 36) ))</f>
        <v>36</v>
      </c>
      <c r="L66" s="0" t="n">
        <f aca="false">IF(OR(A66=1,A66=7), 100, 36)</f>
        <v>36</v>
      </c>
      <c r="M66" s="3" t="n">
        <f aca="false">IF(D66=D65,K66+M65,K66)</f>
        <v>1276</v>
      </c>
    </row>
    <row r="67" customFormat="false" ht="12.8" hidden="false" customHeight="false" outlineLevel="0" collapsed="false">
      <c r="A67" s="0" t="n">
        <f aca="false">WEEKDAY(F67,1)</f>
        <v>3</v>
      </c>
      <c r="B67" s="0" t="n">
        <v>63</v>
      </c>
      <c r="C67" s="4" t="n">
        <f aca="false">IF(L67&gt;K67,1,0)</f>
        <v>0</v>
      </c>
      <c r="D67" s="0" t="n">
        <f aca="false">MONTH(F67)</f>
        <v>6</v>
      </c>
      <c r="E67" s="0" t="n">
        <f aca="false">IF(D67=D68,0,D67)</f>
        <v>0</v>
      </c>
      <c r="F67" s="1" t="n">
        <v>41814</v>
      </c>
      <c r="G67" s="2" t="n">
        <f aca="false">IF( AND( MOD(B67,7) = 1, F67&lt;=$I$1), G66*$G$2+G66, IF(  MOD(B67,7) = 1, G66*$G$3, G66))</f>
        <v>0.684284525202637</v>
      </c>
      <c r="H67" s="2" t="n">
        <f aca="false">G67*$G$1</f>
        <v>410.570715121582</v>
      </c>
      <c r="I67" s="3" t="n">
        <f aca="false">H66/$I$2</f>
        <v>68.4284525202637</v>
      </c>
      <c r="J67" s="3" t="n">
        <f aca="false">J66+I62-K66</f>
        <v>318.927643566408</v>
      </c>
      <c r="K67" s="3" t="n">
        <f aca="false">(IF( IF(OR(A67=1,A67=7), 100, 36) &gt; J67, J67, IF(OR(A67=1,A67=7), 100, 36) ))</f>
        <v>36</v>
      </c>
      <c r="L67" s="0" t="n">
        <f aca="false">IF(OR(A67=1,A67=7), 100, 36)</f>
        <v>36</v>
      </c>
      <c r="M67" s="3" t="n">
        <f aca="false">IF(D67=D66,K67+M66,K67)</f>
        <v>1312</v>
      </c>
    </row>
    <row r="68" customFormat="false" ht="12.8" hidden="false" customHeight="false" outlineLevel="0" collapsed="false">
      <c r="A68" s="0" t="n">
        <f aca="false">WEEKDAY(F68,1)</f>
        <v>4</v>
      </c>
      <c r="B68" s="0" t="n">
        <v>64</v>
      </c>
      <c r="C68" s="4" t="n">
        <f aca="false">IF(L68&gt;K68,1,0)</f>
        <v>0</v>
      </c>
      <c r="D68" s="0" t="n">
        <f aca="false">MONTH(F68)</f>
        <v>6</v>
      </c>
      <c r="E68" s="0" t="n">
        <f aca="false">IF(D68=D69,0,D68)</f>
        <v>0</v>
      </c>
      <c r="F68" s="1" t="n">
        <v>41815</v>
      </c>
      <c r="G68" s="2" t="n">
        <f aca="false">IF( AND( MOD(B68,7) = 1, F68&lt;=$I$1), G67*$G$2+G67, IF(  MOD(B68,7) = 1, G67*$G$3, G67))</f>
        <v>0.615856072682373</v>
      </c>
      <c r="H68" s="2" t="n">
        <f aca="false">G68*$G$1</f>
        <v>369.513643609424</v>
      </c>
      <c r="I68" s="3" t="n">
        <f aca="false">H67/$I$2</f>
        <v>68.4284525202637</v>
      </c>
      <c r="J68" s="3" t="n">
        <f aca="false">J67+I63-K67</f>
        <v>351.356096086671</v>
      </c>
      <c r="K68" s="3" t="n">
        <f aca="false">(IF( IF(OR(A68=1,A68=7), 100, 36) &gt; J68, J68, IF(OR(A68=1,A68=7), 100, 36) ))</f>
        <v>36</v>
      </c>
      <c r="L68" s="0" t="n">
        <f aca="false">IF(OR(A68=1,A68=7), 100, 36)</f>
        <v>36</v>
      </c>
      <c r="M68" s="3" t="n">
        <f aca="false">IF(D68=D67,K68+M67,K68)</f>
        <v>1348</v>
      </c>
    </row>
    <row r="69" customFormat="false" ht="12.8" hidden="false" customHeight="false" outlineLevel="0" collapsed="false">
      <c r="A69" s="0" t="n">
        <f aca="false">WEEKDAY(F69,1)</f>
        <v>5</v>
      </c>
      <c r="B69" s="0" t="n">
        <v>65</v>
      </c>
      <c r="C69" s="4" t="n">
        <f aca="false">IF(L69&gt;K69,1,0)</f>
        <v>0</v>
      </c>
      <c r="D69" s="0" t="n">
        <f aca="false">MONTH(F69)</f>
        <v>6</v>
      </c>
      <c r="E69" s="0" t="n">
        <f aca="false">IF(D69=D70,0,D69)</f>
        <v>0</v>
      </c>
      <c r="F69" s="1" t="n">
        <v>41816</v>
      </c>
      <c r="G69" s="2" t="n">
        <f aca="false">IF( AND( MOD(B69,7) = 1, F69&lt;=$I$1), G68*$G$2+G68, IF(  MOD(B69,7) = 1, G68*$G$3, G68))</f>
        <v>0.615856072682373</v>
      </c>
      <c r="H69" s="2" t="n">
        <f aca="false">G69*$G$1</f>
        <v>369.513643609424</v>
      </c>
      <c r="I69" s="3" t="n">
        <f aca="false">H68/$I$2</f>
        <v>61.5856072682373</v>
      </c>
      <c r="J69" s="3" t="n">
        <f aca="false">J68+I64-K68</f>
        <v>383.784548606935</v>
      </c>
      <c r="K69" s="3" t="n">
        <f aca="false">(IF( IF(OR(A69=1,A69=7), 100, 36) &gt; J69, J69, IF(OR(A69=1,A69=7), 100, 36) ))</f>
        <v>36</v>
      </c>
      <c r="L69" s="0" t="n">
        <f aca="false">IF(OR(A69=1,A69=7), 100, 36)</f>
        <v>36</v>
      </c>
      <c r="M69" s="3" t="n">
        <f aca="false">IF(D69=D68,K69+M68,K69)</f>
        <v>1384</v>
      </c>
    </row>
    <row r="70" customFormat="false" ht="12.8" hidden="false" customHeight="false" outlineLevel="0" collapsed="false">
      <c r="A70" s="0" t="n">
        <f aca="false">WEEKDAY(F70,1)</f>
        <v>6</v>
      </c>
      <c r="B70" s="0" t="n">
        <v>66</v>
      </c>
      <c r="C70" s="4" t="n">
        <f aca="false">IF(L70&gt;K70,1,0)</f>
        <v>0</v>
      </c>
      <c r="D70" s="0" t="n">
        <f aca="false">MONTH(F70)</f>
        <v>6</v>
      </c>
      <c r="E70" s="0" t="n">
        <f aca="false">IF(D70=D71,0,D70)</f>
        <v>0</v>
      </c>
      <c r="F70" s="1" t="n">
        <v>41817</v>
      </c>
      <c r="G70" s="2" t="n">
        <f aca="false">IF( AND( MOD(B70,7) = 1, F70&lt;=$I$1), G69*$G$2+G69, IF(  MOD(B70,7) = 1, G69*$G$3, G69))</f>
        <v>0.615856072682373</v>
      </c>
      <c r="H70" s="2" t="n">
        <f aca="false">G70*$G$1</f>
        <v>369.513643609424</v>
      </c>
      <c r="I70" s="3" t="n">
        <f aca="false">H69/$I$2</f>
        <v>61.5856072682373</v>
      </c>
      <c r="J70" s="3" t="n">
        <f aca="false">J69+I65-K69</f>
        <v>416.213001127199</v>
      </c>
      <c r="K70" s="3" t="n">
        <f aca="false">(IF( IF(OR(A70=1,A70=7), 100, 36) &gt; J70, J70, IF(OR(A70=1,A70=7), 100, 36) ))</f>
        <v>36</v>
      </c>
      <c r="L70" s="0" t="n">
        <f aca="false">IF(OR(A70=1,A70=7), 100, 36)</f>
        <v>36</v>
      </c>
      <c r="M70" s="3" t="n">
        <f aca="false">IF(D70=D69,K70+M69,K70)</f>
        <v>1420</v>
      </c>
    </row>
    <row r="71" customFormat="false" ht="12.8" hidden="false" customHeight="false" outlineLevel="0" collapsed="false">
      <c r="A71" s="0" t="n">
        <f aca="false">WEEKDAY(F71,1)</f>
        <v>7</v>
      </c>
      <c r="B71" s="0" t="n">
        <v>67</v>
      </c>
      <c r="C71" s="4" t="n">
        <f aca="false">IF(L71&gt;K71,1,0)</f>
        <v>0</v>
      </c>
      <c r="D71" s="0" t="n">
        <f aca="false">MONTH(F71)</f>
        <v>6</v>
      </c>
      <c r="E71" s="0" t="n">
        <f aca="false">IF(D71=D72,0,D71)</f>
        <v>0</v>
      </c>
      <c r="F71" s="1" t="n">
        <v>41818</v>
      </c>
      <c r="G71" s="2" t="n">
        <f aca="false">IF( AND( MOD(B71,7) = 1, F71&lt;=$I$1), G70*$G$2+G70, IF(  MOD(B71,7) = 1, G70*$G$3, G70))</f>
        <v>0.615856072682373</v>
      </c>
      <c r="H71" s="2" t="n">
        <f aca="false">G71*$G$1</f>
        <v>369.513643609424</v>
      </c>
      <c r="I71" s="3" t="n">
        <f aca="false">H70/$I$2</f>
        <v>61.5856072682373</v>
      </c>
      <c r="J71" s="3" t="n">
        <f aca="false">J70+I66-K70</f>
        <v>448.641453647462</v>
      </c>
      <c r="K71" s="3" t="n">
        <f aca="false">(IF( IF(OR(A71=1,A71=7), 100, 36) &gt; J71, J71, IF(OR(A71=1,A71=7), 100, 36) ))</f>
        <v>100</v>
      </c>
      <c r="L71" s="0" t="n">
        <f aca="false">IF(OR(A71=1,A71=7), 100, 36)</f>
        <v>100</v>
      </c>
      <c r="M71" s="3" t="n">
        <f aca="false">IF(D71=D70,K71+M70,K71)</f>
        <v>1520</v>
      </c>
    </row>
    <row r="72" customFormat="false" ht="12.8" hidden="false" customHeight="false" outlineLevel="0" collapsed="false">
      <c r="A72" s="0" t="n">
        <f aca="false">WEEKDAY(F72,1)</f>
        <v>1</v>
      </c>
      <c r="B72" s="0" t="n">
        <v>68</v>
      </c>
      <c r="C72" s="4" t="n">
        <f aca="false">IF(L72&gt;K72,1,0)</f>
        <v>0</v>
      </c>
      <c r="D72" s="0" t="n">
        <f aca="false">MONTH(F72)</f>
        <v>6</v>
      </c>
      <c r="E72" s="0" t="n">
        <f aca="false">IF(D72=D73,0,D72)</f>
        <v>0</v>
      </c>
      <c r="F72" s="1" t="n">
        <v>41819</v>
      </c>
      <c r="G72" s="2" t="n">
        <f aca="false">IF( AND( MOD(B72,7) = 1, F72&lt;=$I$1), G71*$G$2+G71, IF(  MOD(B72,7) = 1, G71*$G$3, G71))</f>
        <v>0.615856072682373</v>
      </c>
      <c r="H72" s="2" t="n">
        <f aca="false">G72*$G$1</f>
        <v>369.513643609424</v>
      </c>
      <c r="I72" s="3" t="n">
        <f aca="false">H71/$I$2</f>
        <v>61.5856072682373</v>
      </c>
      <c r="J72" s="3" t="n">
        <f aca="false">J71+I67-K71</f>
        <v>417.069906167726</v>
      </c>
      <c r="K72" s="3" t="n">
        <f aca="false">(IF( IF(OR(A72=1,A72=7), 100, 36) &gt; J72, J72, IF(OR(A72=1,A72=7), 100, 36) ))</f>
        <v>100</v>
      </c>
      <c r="L72" s="0" t="n">
        <f aca="false">IF(OR(A72=1,A72=7), 100, 36)</f>
        <v>100</v>
      </c>
      <c r="M72" s="3" t="n">
        <f aca="false">IF(D72=D71,K72+M71,K72)</f>
        <v>1620</v>
      </c>
    </row>
    <row r="73" customFormat="false" ht="12.8" hidden="false" customHeight="false" outlineLevel="0" collapsed="false">
      <c r="A73" s="0" t="n">
        <f aca="false">WEEKDAY(F73,1)</f>
        <v>2</v>
      </c>
      <c r="B73" s="0" t="n">
        <v>69</v>
      </c>
      <c r="C73" s="4" t="n">
        <f aca="false">IF(L73&gt;K73,1,0)</f>
        <v>0</v>
      </c>
      <c r="D73" s="0" t="n">
        <f aca="false">MONTH(F73)</f>
        <v>6</v>
      </c>
      <c r="E73" s="0" t="n">
        <f aca="false">IF(D73=D74,0,D73)</f>
        <v>6</v>
      </c>
      <c r="F73" s="1" t="n">
        <v>41820</v>
      </c>
      <c r="G73" s="2" t="n">
        <f aca="false">IF( AND( MOD(B73,7) = 1, F73&lt;=$I$1), G72*$G$2+G72, IF(  MOD(B73,7) = 1, G72*$G$3, G72))</f>
        <v>0.615856072682373</v>
      </c>
      <c r="H73" s="2" t="n">
        <f aca="false">G73*$G$1</f>
        <v>369.513643609424</v>
      </c>
      <c r="I73" s="3" t="n">
        <f aca="false">H72/$I$2</f>
        <v>61.5856072682373</v>
      </c>
      <c r="J73" s="3" t="n">
        <f aca="false">J72+I68-K72</f>
        <v>385.49835868799</v>
      </c>
      <c r="K73" s="3" t="n">
        <f aca="false">(IF( IF(OR(A73=1,A73=7), 100, 36) &gt; J73, J73, IF(OR(A73=1,A73=7), 100, 36) ))</f>
        <v>36</v>
      </c>
      <c r="L73" s="0" t="n">
        <f aca="false">IF(OR(A73=1,A73=7), 100, 36)</f>
        <v>36</v>
      </c>
      <c r="M73" s="3" t="n">
        <f aca="false">IF(D73=D72,K73+M72,K73)</f>
        <v>1656</v>
      </c>
    </row>
    <row r="74" customFormat="false" ht="12.8" hidden="false" customHeight="false" outlineLevel="0" collapsed="false">
      <c r="A74" s="0" t="n">
        <f aca="false">WEEKDAY(F74,1)</f>
        <v>3</v>
      </c>
      <c r="B74" s="0" t="n">
        <v>70</v>
      </c>
      <c r="C74" s="4" t="n">
        <f aca="false">IF(L74&gt;K74,1,0)</f>
        <v>0</v>
      </c>
      <c r="D74" s="0" t="n">
        <f aca="false">MONTH(F74)</f>
        <v>7</v>
      </c>
      <c r="E74" s="0" t="n">
        <f aca="false">IF(D74=D75,0,D74)</f>
        <v>0</v>
      </c>
      <c r="F74" s="1" t="n">
        <v>41821</v>
      </c>
      <c r="G74" s="2" t="n">
        <f aca="false">IF( AND( MOD(B74,7) = 1, F74&lt;=$I$1), G73*$G$2+G73, IF(  MOD(B74,7) = 1, G73*$G$3, G73))</f>
        <v>0.615856072682373</v>
      </c>
      <c r="H74" s="2" t="n">
        <f aca="false">G74*$G$1</f>
        <v>369.513643609424</v>
      </c>
      <c r="I74" s="3" t="n">
        <f aca="false">H73/$I$2</f>
        <v>61.5856072682373</v>
      </c>
      <c r="J74" s="3" t="n">
        <f aca="false">J73+I69-K73</f>
        <v>411.083965956227</v>
      </c>
      <c r="K74" s="3" t="n">
        <f aca="false">(IF( IF(OR(A74=1,A74=7), 100, 36) &gt; J74, J74, IF(OR(A74=1,A74=7), 100, 36) ))</f>
        <v>36</v>
      </c>
      <c r="L74" s="0" t="n">
        <f aca="false">IF(OR(A74=1,A74=7), 100, 36)</f>
        <v>36</v>
      </c>
      <c r="M74" s="3" t="n">
        <f aca="false">IF(D74=D73,K74+M73,K74)</f>
        <v>36</v>
      </c>
    </row>
    <row r="75" customFormat="false" ht="12.8" hidden="false" customHeight="false" outlineLevel="0" collapsed="false">
      <c r="A75" s="0" t="n">
        <f aca="false">WEEKDAY(F75,1)</f>
        <v>4</v>
      </c>
      <c r="B75" s="0" t="n">
        <v>71</v>
      </c>
      <c r="C75" s="4" t="n">
        <f aca="false">IF(L75&gt;K75,1,0)</f>
        <v>0</v>
      </c>
      <c r="D75" s="0" t="n">
        <f aca="false">MONTH(F75)</f>
        <v>7</v>
      </c>
      <c r="E75" s="0" t="n">
        <f aca="false">IF(D75=D76,0,D75)</f>
        <v>0</v>
      </c>
      <c r="F75" s="1" t="n">
        <v>41822</v>
      </c>
      <c r="G75" s="2" t="n">
        <f aca="false">IF( AND( MOD(B75,7) = 1, F75&lt;=$I$1), G74*$G$2+G74, IF(  MOD(B75,7) = 1, G74*$G$3, G74))</f>
        <v>0.554270465414136</v>
      </c>
      <c r="H75" s="2" t="n">
        <f aca="false">G75*$G$1</f>
        <v>332.562279248482</v>
      </c>
      <c r="I75" s="3" t="n">
        <f aca="false">H74/$I$2</f>
        <v>61.5856072682373</v>
      </c>
      <c r="J75" s="3" t="n">
        <f aca="false">J74+I70-K74</f>
        <v>436.669573224464</v>
      </c>
      <c r="K75" s="3" t="n">
        <f aca="false">(IF( IF(OR(A75=1,A75=7), 100, 36) &gt; J75, J75, IF(OR(A75=1,A75=7), 100, 36) ))</f>
        <v>36</v>
      </c>
      <c r="L75" s="0" t="n">
        <f aca="false">IF(OR(A75=1,A75=7), 100, 36)</f>
        <v>36</v>
      </c>
      <c r="M75" s="3" t="n">
        <f aca="false">IF(D75=D74,K75+M74,K75)</f>
        <v>72</v>
      </c>
    </row>
    <row r="76" customFormat="false" ht="12.8" hidden="false" customHeight="false" outlineLevel="0" collapsed="false">
      <c r="A76" s="0" t="n">
        <f aca="false">WEEKDAY(F76,1)</f>
        <v>5</v>
      </c>
      <c r="B76" s="0" t="n">
        <v>72</v>
      </c>
      <c r="C76" s="4" t="n">
        <f aca="false">IF(L76&gt;K76,1,0)</f>
        <v>0</v>
      </c>
      <c r="D76" s="0" t="n">
        <f aca="false">MONTH(F76)</f>
        <v>7</v>
      </c>
      <c r="E76" s="0" t="n">
        <f aca="false">IF(D76=D77,0,D76)</f>
        <v>0</v>
      </c>
      <c r="F76" s="1" t="n">
        <v>41823</v>
      </c>
      <c r="G76" s="2" t="n">
        <f aca="false">IF( AND( MOD(B76,7) = 1, F76&lt;=$I$1), G75*$G$2+G75, IF(  MOD(B76,7) = 1, G75*$G$3, G75))</f>
        <v>0.554270465414136</v>
      </c>
      <c r="H76" s="2" t="n">
        <f aca="false">G76*$G$1</f>
        <v>332.562279248482</v>
      </c>
      <c r="I76" s="3" t="n">
        <f aca="false">H75/$I$2</f>
        <v>55.4270465414136</v>
      </c>
      <c r="J76" s="3" t="n">
        <f aca="false">J75+I71-K75</f>
        <v>462.255180492702</v>
      </c>
      <c r="K76" s="3" t="n">
        <f aca="false">(IF( IF(OR(A76=1,A76=7), 100, 36) &gt; J76, J76, IF(OR(A76=1,A76=7), 100, 36) ))</f>
        <v>36</v>
      </c>
      <c r="L76" s="0" t="n">
        <f aca="false">IF(OR(A76=1,A76=7), 100, 36)</f>
        <v>36</v>
      </c>
      <c r="M76" s="3" t="n">
        <f aca="false">IF(D76=D75,K76+M75,K76)</f>
        <v>108</v>
      </c>
    </row>
    <row r="77" customFormat="false" ht="12.8" hidden="false" customHeight="false" outlineLevel="0" collapsed="false">
      <c r="A77" s="0" t="n">
        <f aca="false">WEEKDAY(F77,1)</f>
        <v>6</v>
      </c>
      <c r="B77" s="0" t="n">
        <v>73</v>
      </c>
      <c r="C77" s="4" t="n">
        <f aca="false">IF(L77&gt;K77,1,0)</f>
        <v>0</v>
      </c>
      <c r="D77" s="0" t="n">
        <f aca="false">MONTH(F77)</f>
        <v>7</v>
      </c>
      <c r="E77" s="0" t="n">
        <f aca="false">IF(D77=D78,0,D77)</f>
        <v>0</v>
      </c>
      <c r="F77" s="1" t="n">
        <v>41824</v>
      </c>
      <c r="G77" s="2" t="n">
        <f aca="false">IF( AND( MOD(B77,7) = 1, F77&lt;=$I$1), G76*$G$2+G76, IF(  MOD(B77,7) = 1, G76*$G$3, G76))</f>
        <v>0.554270465414136</v>
      </c>
      <c r="H77" s="2" t="n">
        <f aca="false">G77*$G$1</f>
        <v>332.562279248482</v>
      </c>
      <c r="I77" s="3" t="n">
        <f aca="false">H76/$I$2</f>
        <v>55.4270465414136</v>
      </c>
      <c r="J77" s="3" t="n">
        <f aca="false">J76+I72-K76</f>
        <v>487.840787760939</v>
      </c>
      <c r="K77" s="3" t="n">
        <f aca="false">(IF( IF(OR(A77=1,A77=7), 100, 36) &gt; J77, J77, IF(OR(A77=1,A77=7), 100, 36) ))</f>
        <v>36</v>
      </c>
      <c r="L77" s="0" t="n">
        <f aca="false">IF(OR(A77=1,A77=7), 100, 36)</f>
        <v>36</v>
      </c>
      <c r="M77" s="3" t="n">
        <f aca="false">IF(D77=D76,K77+M76,K77)</f>
        <v>144</v>
      </c>
    </row>
    <row r="78" customFormat="false" ht="12.8" hidden="false" customHeight="false" outlineLevel="0" collapsed="false">
      <c r="A78" s="0" t="n">
        <f aca="false">WEEKDAY(F78,1)</f>
        <v>7</v>
      </c>
      <c r="B78" s="0" t="n">
        <v>74</v>
      </c>
      <c r="C78" s="4" t="n">
        <f aca="false">IF(L78&gt;K78,1,0)</f>
        <v>0</v>
      </c>
      <c r="D78" s="0" t="n">
        <f aca="false">MONTH(F78)</f>
        <v>7</v>
      </c>
      <c r="E78" s="0" t="n">
        <f aca="false">IF(D78=D79,0,D78)</f>
        <v>0</v>
      </c>
      <c r="F78" s="1" t="n">
        <v>41825</v>
      </c>
      <c r="G78" s="2" t="n">
        <f aca="false">IF( AND( MOD(B78,7) = 1, F78&lt;=$I$1), G77*$G$2+G77, IF(  MOD(B78,7) = 1, G77*$G$3, G77))</f>
        <v>0.554270465414136</v>
      </c>
      <c r="H78" s="2" t="n">
        <f aca="false">G78*$G$1</f>
        <v>332.562279248482</v>
      </c>
      <c r="I78" s="3" t="n">
        <f aca="false">H77/$I$2</f>
        <v>55.4270465414136</v>
      </c>
      <c r="J78" s="3" t="n">
        <f aca="false">J77+I73-K77</f>
        <v>513.426395029176</v>
      </c>
      <c r="K78" s="3" t="n">
        <f aca="false">(IF( IF(OR(A78=1,A78=7), 100, 36) &gt; J78, J78, IF(OR(A78=1,A78=7), 100, 36) ))</f>
        <v>100</v>
      </c>
      <c r="L78" s="0" t="n">
        <f aca="false">IF(OR(A78=1,A78=7), 100, 36)</f>
        <v>100</v>
      </c>
      <c r="M78" s="3" t="n">
        <f aca="false">IF(D78=D77,K78+M77,K78)</f>
        <v>244</v>
      </c>
    </row>
    <row r="79" customFormat="false" ht="12.8" hidden="false" customHeight="false" outlineLevel="0" collapsed="false">
      <c r="A79" s="0" t="n">
        <f aca="false">WEEKDAY(F79,1)</f>
        <v>1</v>
      </c>
      <c r="B79" s="0" t="n">
        <v>75</v>
      </c>
      <c r="C79" s="4" t="n">
        <f aca="false">IF(L79&gt;K79,1,0)</f>
        <v>0</v>
      </c>
      <c r="D79" s="0" t="n">
        <f aca="false">MONTH(F79)</f>
        <v>7</v>
      </c>
      <c r="E79" s="0" t="n">
        <f aca="false">IF(D79=D80,0,D79)</f>
        <v>0</v>
      </c>
      <c r="F79" s="1" t="n">
        <v>41826</v>
      </c>
      <c r="G79" s="2" t="n">
        <f aca="false">IF( AND( MOD(B79,7) = 1, F79&lt;=$I$1), G78*$G$2+G78, IF(  MOD(B79,7) = 1, G78*$G$3, G78))</f>
        <v>0.554270465414136</v>
      </c>
      <c r="H79" s="2" t="n">
        <f aca="false">G79*$G$1</f>
        <v>332.562279248482</v>
      </c>
      <c r="I79" s="3" t="n">
        <f aca="false">H78/$I$2</f>
        <v>55.4270465414136</v>
      </c>
      <c r="J79" s="3" t="n">
        <f aca="false">J78+I74-K78</f>
        <v>475.012002297414</v>
      </c>
      <c r="K79" s="3" t="n">
        <f aca="false">(IF( IF(OR(A79=1,A79=7), 100, 36) &gt; J79, J79, IF(OR(A79=1,A79=7), 100, 36) ))</f>
        <v>100</v>
      </c>
      <c r="L79" s="0" t="n">
        <f aca="false">IF(OR(A79=1,A79=7), 100, 36)</f>
        <v>100</v>
      </c>
      <c r="M79" s="3" t="n">
        <f aca="false">IF(D79=D78,K79+M78,K79)</f>
        <v>344</v>
      </c>
    </row>
    <row r="80" customFormat="false" ht="12.8" hidden="false" customHeight="false" outlineLevel="0" collapsed="false">
      <c r="A80" s="0" t="n">
        <f aca="false">WEEKDAY(F80,1)</f>
        <v>2</v>
      </c>
      <c r="B80" s="0" t="n">
        <v>76</v>
      </c>
      <c r="C80" s="4" t="n">
        <f aca="false">IF(L80&gt;K80,1,0)</f>
        <v>0</v>
      </c>
      <c r="D80" s="0" t="n">
        <f aca="false">MONTH(F80)</f>
        <v>7</v>
      </c>
      <c r="E80" s="0" t="n">
        <f aca="false">IF(D80=D81,0,D80)</f>
        <v>0</v>
      </c>
      <c r="F80" s="1" t="n">
        <v>41827</v>
      </c>
      <c r="G80" s="2" t="n">
        <f aca="false">IF( AND( MOD(B80,7) = 1, F80&lt;=$I$1), G79*$G$2+G79, IF(  MOD(B80,7) = 1, G79*$G$3, G79))</f>
        <v>0.554270465414136</v>
      </c>
      <c r="H80" s="2" t="n">
        <f aca="false">G80*$G$1</f>
        <v>332.562279248482</v>
      </c>
      <c r="I80" s="3" t="n">
        <f aca="false">H79/$I$2</f>
        <v>55.4270465414136</v>
      </c>
      <c r="J80" s="3" t="n">
        <f aca="false">J79+I75-K79</f>
        <v>436.597609565651</v>
      </c>
      <c r="K80" s="3" t="n">
        <f aca="false">(IF( IF(OR(A80=1,A80=7), 100, 36) &gt; J80, J80, IF(OR(A80=1,A80=7), 100, 36) ))</f>
        <v>36</v>
      </c>
      <c r="L80" s="0" t="n">
        <f aca="false">IF(OR(A80=1,A80=7), 100, 36)</f>
        <v>36</v>
      </c>
      <c r="M80" s="3" t="n">
        <f aca="false">IF(D80=D79,K80+M79,K80)</f>
        <v>380</v>
      </c>
    </row>
    <row r="81" customFormat="false" ht="12.8" hidden="false" customHeight="false" outlineLevel="0" collapsed="false">
      <c r="A81" s="0" t="n">
        <f aca="false">WEEKDAY(F81,1)</f>
        <v>3</v>
      </c>
      <c r="B81" s="0" t="n">
        <v>77</v>
      </c>
      <c r="C81" s="4" t="n">
        <f aca="false">IF(L81&gt;K81,1,0)</f>
        <v>0</v>
      </c>
      <c r="D81" s="0" t="n">
        <f aca="false">MONTH(F81)</f>
        <v>7</v>
      </c>
      <c r="E81" s="0" t="n">
        <f aca="false">IF(D81=D82,0,D81)</f>
        <v>0</v>
      </c>
      <c r="F81" s="1" t="n">
        <v>41828</v>
      </c>
      <c r="G81" s="2" t="n">
        <f aca="false">IF( AND( MOD(B81,7) = 1, F81&lt;=$I$1), G80*$G$2+G80, IF(  MOD(B81,7) = 1, G80*$G$3, G80))</f>
        <v>0.554270465414136</v>
      </c>
      <c r="H81" s="2" t="n">
        <f aca="false">G81*$G$1</f>
        <v>332.562279248482</v>
      </c>
      <c r="I81" s="3" t="n">
        <f aca="false">H80/$I$2</f>
        <v>55.4270465414136</v>
      </c>
      <c r="J81" s="3" t="n">
        <f aca="false">J80+I76-K80</f>
        <v>456.024656107064</v>
      </c>
      <c r="K81" s="3" t="n">
        <f aca="false">(IF( IF(OR(A81=1,A81=7), 100, 36) &gt; J81, J81, IF(OR(A81=1,A81=7), 100, 36) ))</f>
        <v>36</v>
      </c>
      <c r="L81" s="0" t="n">
        <f aca="false">IF(OR(A81=1,A81=7), 100, 36)</f>
        <v>36</v>
      </c>
      <c r="M81" s="3" t="n">
        <f aca="false">IF(D81=D80,K81+M80,K81)</f>
        <v>416</v>
      </c>
    </row>
    <row r="82" customFormat="false" ht="12.8" hidden="false" customHeight="false" outlineLevel="0" collapsed="false">
      <c r="A82" s="0" t="n">
        <f aca="false">WEEKDAY(F82,1)</f>
        <v>4</v>
      </c>
      <c r="B82" s="0" t="n">
        <v>78</v>
      </c>
      <c r="C82" s="4" t="n">
        <f aca="false">IF(L82&gt;K82,1,0)</f>
        <v>0</v>
      </c>
      <c r="D82" s="0" t="n">
        <f aca="false">MONTH(F82)</f>
        <v>7</v>
      </c>
      <c r="E82" s="0" t="n">
        <f aca="false">IF(D82=D83,0,D82)</f>
        <v>0</v>
      </c>
      <c r="F82" s="1" t="n">
        <v>41829</v>
      </c>
      <c r="G82" s="2" t="n">
        <f aca="false">IF( AND( MOD(B82,7) = 1, F82&lt;=$I$1), G81*$G$2+G81, IF(  MOD(B82,7) = 1, G81*$G$3, G81))</f>
        <v>0.498843418872722</v>
      </c>
      <c r="H82" s="2" t="n">
        <f aca="false">G82*$G$1</f>
        <v>299.306051323633</v>
      </c>
      <c r="I82" s="3" t="n">
        <f aca="false">H81/$I$2</f>
        <v>55.4270465414136</v>
      </c>
      <c r="J82" s="3" t="n">
        <f aca="false">J81+I77-K81</f>
        <v>475.451702648478</v>
      </c>
      <c r="K82" s="3" t="n">
        <f aca="false">(IF( IF(OR(A82=1,A82=7), 100, 36) &gt; J82, J82, IF(OR(A82=1,A82=7), 100, 36) ))</f>
        <v>36</v>
      </c>
      <c r="L82" s="0" t="n">
        <f aca="false">IF(OR(A82=1,A82=7), 100, 36)</f>
        <v>36</v>
      </c>
      <c r="M82" s="3" t="n">
        <f aca="false">IF(D82=D81,K82+M81,K82)</f>
        <v>452</v>
      </c>
    </row>
    <row r="83" customFormat="false" ht="12.8" hidden="false" customHeight="false" outlineLevel="0" collapsed="false">
      <c r="A83" s="0" t="n">
        <f aca="false">WEEKDAY(F83,1)</f>
        <v>5</v>
      </c>
      <c r="B83" s="0" t="n">
        <v>79</v>
      </c>
      <c r="C83" s="4" t="n">
        <f aca="false">IF(L83&gt;K83,1,0)</f>
        <v>0</v>
      </c>
      <c r="D83" s="0" t="n">
        <f aca="false">MONTH(F83)</f>
        <v>7</v>
      </c>
      <c r="E83" s="0" t="n">
        <f aca="false">IF(D83=D84,0,D83)</f>
        <v>0</v>
      </c>
      <c r="F83" s="1" t="n">
        <v>41830</v>
      </c>
      <c r="G83" s="2" t="n">
        <f aca="false">IF( AND( MOD(B83,7) = 1, F83&lt;=$I$1), G82*$G$2+G82, IF(  MOD(B83,7) = 1, G82*$G$3, G82))</f>
        <v>0.498843418872722</v>
      </c>
      <c r="H83" s="2" t="n">
        <f aca="false">G83*$G$1</f>
        <v>299.306051323633</v>
      </c>
      <c r="I83" s="3" t="n">
        <f aca="false">H82/$I$2</f>
        <v>49.8843418872722</v>
      </c>
      <c r="J83" s="3" t="n">
        <f aca="false">J82+I78-K82</f>
        <v>494.878749189892</v>
      </c>
      <c r="K83" s="3" t="n">
        <f aca="false">(IF( IF(OR(A83=1,A83=7), 100, 36) &gt; J83, J83, IF(OR(A83=1,A83=7), 100, 36) ))</f>
        <v>36</v>
      </c>
      <c r="L83" s="0" t="n">
        <f aca="false">IF(OR(A83=1,A83=7), 100, 36)</f>
        <v>36</v>
      </c>
      <c r="M83" s="3" t="n">
        <f aca="false">IF(D83=D82,K83+M82,K83)</f>
        <v>488</v>
      </c>
    </row>
    <row r="84" customFormat="false" ht="12.8" hidden="false" customHeight="false" outlineLevel="0" collapsed="false">
      <c r="A84" s="0" t="n">
        <f aca="false">WEEKDAY(F84,1)</f>
        <v>6</v>
      </c>
      <c r="B84" s="0" t="n">
        <v>80</v>
      </c>
      <c r="C84" s="4" t="n">
        <f aca="false">IF(L84&gt;K84,1,0)</f>
        <v>0</v>
      </c>
      <c r="D84" s="0" t="n">
        <f aca="false">MONTH(F84)</f>
        <v>7</v>
      </c>
      <c r="E84" s="0" t="n">
        <f aca="false">IF(D84=D85,0,D84)</f>
        <v>0</v>
      </c>
      <c r="F84" s="1" t="n">
        <v>41831</v>
      </c>
      <c r="G84" s="2" t="n">
        <f aca="false">IF( AND( MOD(B84,7) = 1, F84&lt;=$I$1), G83*$G$2+G83, IF(  MOD(B84,7) = 1, G83*$G$3, G83))</f>
        <v>0.498843418872722</v>
      </c>
      <c r="H84" s="2" t="n">
        <f aca="false">G84*$G$1</f>
        <v>299.306051323633</v>
      </c>
      <c r="I84" s="3" t="n">
        <f aca="false">H83/$I$2</f>
        <v>49.8843418872722</v>
      </c>
      <c r="J84" s="3" t="n">
        <f aca="false">J83+I79-K83</f>
        <v>514.305795731305</v>
      </c>
      <c r="K84" s="3" t="n">
        <f aca="false">(IF( IF(OR(A84=1,A84=7), 100, 36) &gt; J84, J84, IF(OR(A84=1,A84=7), 100, 36) ))</f>
        <v>36</v>
      </c>
      <c r="L84" s="0" t="n">
        <f aca="false">IF(OR(A84=1,A84=7), 100, 36)</f>
        <v>36</v>
      </c>
      <c r="M84" s="3" t="n">
        <f aca="false">IF(D84=D83,K84+M83,K84)</f>
        <v>524</v>
      </c>
    </row>
    <row r="85" customFormat="false" ht="12.8" hidden="false" customHeight="false" outlineLevel="0" collapsed="false">
      <c r="A85" s="0" t="n">
        <f aca="false">WEEKDAY(F85,1)</f>
        <v>7</v>
      </c>
      <c r="B85" s="0" t="n">
        <v>81</v>
      </c>
      <c r="C85" s="4" t="n">
        <f aca="false">IF(L85&gt;K85,1,0)</f>
        <v>0</v>
      </c>
      <c r="D85" s="0" t="n">
        <f aca="false">MONTH(F85)</f>
        <v>7</v>
      </c>
      <c r="E85" s="0" t="n">
        <f aca="false">IF(D85=D86,0,D85)</f>
        <v>0</v>
      </c>
      <c r="F85" s="1" t="n">
        <v>41832</v>
      </c>
      <c r="G85" s="2" t="n">
        <f aca="false">IF( AND( MOD(B85,7) = 1, F85&lt;=$I$1), G84*$G$2+G84, IF(  MOD(B85,7) = 1, G84*$G$3, G84))</f>
        <v>0.498843418872722</v>
      </c>
      <c r="H85" s="2" t="n">
        <f aca="false">G85*$G$1</f>
        <v>299.306051323633</v>
      </c>
      <c r="I85" s="3" t="n">
        <f aca="false">H84/$I$2</f>
        <v>49.8843418872722</v>
      </c>
      <c r="J85" s="3" t="n">
        <f aca="false">J84+I80-K84</f>
        <v>533.732842272719</v>
      </c>
      <c r="K85" s="3" t="n">
        <f aca="false">(IF( IF(OR(A85=1,A85=7), 100, 36) &gt; J85, J85, IF(OR(A85=1,A85=7), 100, 36) ))</f>
        <v>100</v>
      </c>
      <c r="L85" s="0" t="n">
        <f aca="false">IF(OR(A85=1,A85=7), 100, 36)</f>
        <v>100</v>
      </c>
      <c r="M85" s="3" t="n">
        <f aca="false">IF(D85=D84,K85+M84,K85)</f>
        <v>624</v>
      </c>
    </row>
    <row r="86" customFormat="false" ht="12.8" hidden="false" customHeight="false" outlineLevel="0" collapsed="false">
      <c r="A86" s="0" t="n">
        <f aca="false">WEEKDAY(F86,1)</f>
        <v>1</v>
      </c>
      <c r="B86" s="0" t="n">
        <v>82</v>
      </c>
      <c r="C86" s="4" t="n">
        <f aca="false">IF(L86&gt;K86,1,0)</f>
        <v>0</v>
      </c>
      <c r="D86" s="0" t="n">
        <f aca="false">MONTH(F86)</f>
        <v>7</v>
      </c>
      <c r="E86" s="0" t="n">
        <f aca="false">IF(D86=D87,0,D86)</f>
        <v>0</v>
      </c>
      <c r="F86" s="1" t="n">
        <v>41833</v>
      </c>
      <c r="G86" s="2" t="n">
        <f aca="false">IF( AND( MOD(B86,7) = 1, F86&lt;=$I$1), G85*$G$2+G85, IF(  MOD(B86,7) = 1, G85*$G$3, G85))</f>
        <v>0.498843418872722</v>
      </c>
      <c r="H86" s="2" t="n">
        <f aca="false">G86*$G$1</f>
        <v>299.306051323633</v>
      </c>
      <c r="I86" s="3" t="n">
        <f aca="false">H85/$I$2</f>
        <v>49.8843418872722</v>
      </c>
      <c r="J86" s="3" t="n">
        <f aca="false">J85+I81-K85</f>
        <v>489.159888814132</v>
      </c>
      <c r="K86" s="3" t="n">
        <f aca="false">(IF( IF(OR(A86=1,A86=7), 100, 36) &gt; J86, J86, IF(OR(A86=1,A86=7), 100, 36) ))</f>
        <v>100</v>
      </c>
      <c r="L86" s="0" t="n">
        <f aca="false">IF(OR(A86=1,A86=7), 100, 36)</f>
        <v>100</v>
      </c>
      <c r="M86" s="3" t="n">
        <f aca="false">IF(D86=D85,K86+M85,K86)</f>
        <v>724</v>
      </c>
    </row>
    <row r="87" customFormat="false" ht="12.8" hidden="false" customHeight="false" outlineLevel="0" collapsed="false">
      <c r="A87" s="0" t="n">
        <f aca="false">WEEKDAY(F87,1)</f>
        <v>2</v>
      </c>
      <c r="B87" s="0" t="n">
        <v>83</v>
      </c>
      <c r="C87" s="4" t="n">
        <f aca="false">IF(L87&gt;K87,1,0)</f>
        <v>0</v>
      </c>
      <c r="D87" s="0" t="n">
        <f aca="false">MONTH(F87)</f>
        <v>7</v>
      </c>
      <c r="E87" s="0" t="n">
        <f aca="false">IF(D87=D88,0,D87)</f>
        <v>0</v>
      </c>
      <c r="F87" s="1" t="n">
        <v>41834</v>
      </c>
      <c r="G87" s="2" t="n">
        <f aca="false">IF( AND( MOD(B87,7) = 1, F87&lt;=$I$1), G86*$G$2+G86, IF(  MOD(B87,7) = 1, G86*$G$3, G86))</f>
        <v>0.498843418872722</v>
      </c>
      <c r="H87" s="2" t="n">
        <f aca="false">G87*$G$1</f>
        <v>299.306051323633</v>
      </c>
      <c r="I87" s="3" t="n">
        <f aca="false">H86/$I$2</f>
        <v>49.8843418872722</v>
      </c>
      <c r="J87" s="3" t="n">
        <f aca="false">J86+I82-K86</f>
        <v>444.586935355546</v>
      </c>
      <c r="K87" s="3" t="n">
        <f aca="false">(IF( IF(OR(A87=1,A87=7), 100, 36) &gt; J87, J87, IF(OR(A87=1,A87=7), 100, 36) ))</f>
        <v>36</v>
      </c>
      <c r="L87" s="0" t="n">
        <f aca="false">IF(OR(A87=1,A87=7), 100, 36)</f>
        <v>36</v>
      </c>
      <c r="M87" s="3" t="n">
        <f aca="false">IF(D87=D86,K87+M86,K87)</f>
        <v>760</v>
      </c>
    </row>
    <row r="88" customFormat="false" ht="12.8" hidden="false" customHeight="false" outlineLevel="0" collapsed="false">
      <c r="A88" s="0" t="n">
        <f aca="false">WEEKDAY(F88,1)</f>
        <v>3</v>
      </c>
      <c r="B88" s="0" t="n">
        <v>84</v>
      </c>
      <c r="C88" s="4" t="n">
        <f aca="false">IF(L88&gt;K88,1,0)</f>
        <v>0</v>
      </c>
      <c r="D88" s="0" t="n">
        <f aca="false">MONTH(F88)</f>
        <v>7</v>
      </c>
      <c r="E88" s="0" t="n">
        <f aca="false">IF(D88=D89,0,D88)</f>
        <v>0</v>
      </c>
      <c r="F88" s="1" t="n">
        <v>41835</v>
      </c>
      <c r="G88" s="2" t="n">
        <f aca="false">IF( AND( MOD(B88,7) = 1, F88&lt;=$I$1), G87*$G$2+G87, IF(  MOD(B88,7) = 1, G87*$G$3, G87))</f>
        <v>0.498843418872722</v>
      </c>
      <c r="H88" s="2" t="n">
        <f aca="false">G88*$G$1</f>
        <v>299.306051323633</v>
      </c>
      <c r="I88" s="3" t="n">
        <f aca="false">H87/$I$2</f>
        <v>49.8843418872722</v>
      </c>
      <c r="J88" s="3" t="n">
        <f aca="false">J87+I83-K87</f>
        <v>458.471277242818</v>
      </c>
      <c r="K88" s="3" t="n">
        <f aca="false">(IF( IF(OR(A88=1,A88=7), 100, 36) &gt; J88, J88, IF(OR(A88=1,A88=7), 100, 36) ))</f>
        <v>36</v>
      </c>
      <c r="L88" s="0" t="n">
        <f aca="false">IF(OR(A88=1,A88=7), 100, 36)</f>
        <v>36</v>
      </c>
      <c r="M88" s="3" t="n">
        <f aca="false">IF(D88=D87,K88+M87,K88)</f>
        <v>796</v>
      </c>
    </row>
    <row r="89" customFormat="false" ht="12.8" hidden="false" customHeight="false" outlineLevel="0" collapsed="false">
      <c r="A89" s="0" t="n">
        <f aca="false">WEEKDAY(F89,1)</f>
        <v>4</v>
      </c>
      <c r="B89" s="0" t="n">
        <v>85</v>
      </c>
      <c r="C89" s="4" t="n">
        <f aca="false">IF(L89&gt;K89,1,0)</f>
        <v>0</v>
      </c>
      <c r="D89" s="0" t="n">
        <f aca="false">MONTH(F89)</f>
        <v>7</v>
      </c>
      <c r="E89" s="0" t="n">
        <f aca="false">IF(D89=D90,0,D89)</f>
        <v>0</v>
      </c>
      <c r="F89" s="1" t="n">
        <v>41836</v>
      </c>
      <c r="G89" s="2" t="n">
        <f aca="false">IF( AND( MOD(B89,7) = 1, F89&lt;=$I$1), G88*$G$2+G88, IF(  MOD(B89,7) = 1, G88*$G$3, G88))</f>
        <v>0.44895907698545</v>
      </c>
      <c r="H89" s="2" t="n">
        <f aca="false">G89*$G$1</f>
        <v>269.37544619127</v>
      </c>
      <c r="I89" s="3" t="n">
        <f aca="false">H88/$I$2</f>
        <v>49.8843418872722</v>
      </c>
      <c r="J89" s="3" t="n">
        <f aca="false">J88+I84-K88</f>
        <v>472.35561913009</v>
      </c>
      <c r="K89" s="3" t="n">
        <f aca="false">(IF( IF(OR(A89=1,A89=7), 100, 36) &gt; J89, J89, IF(OR(A89=1,A89=7), 100, 36) ))</f>
        <v>36</v>
      </c>
      <c r="L89" s="0" t="n">
        <f aca="false">IF(OR(A89=1,A89=7), 100, 36)</f>
        <v>36</v>
      </c>
      <c r="M89" s="3" t="n">
        <f aca="false">IF(D89=D88,K89+M88,K89)</f>
        <v>832</v>
      </c>
    </row>
    <row r="90" customFormat="false" ht="12.8" hidden="false" customHeight="false" outlineLevel="0" collapsed="false">
      <c r="A90" s="0" t="n">
        <f aca="false">WEEKDAY(F90,1)</f>
        <v>5</v>
      </c>
      <c r="B90" s="0" t="n">
        <v>86</v>
      </c>
      <c r="C90" s="4" t="n">
        <f aca="false">IF(L90&gt;K90,1,0)</f>
        <v>0</v>
      </c>
      <c r="D90" s="0" t="n">
        <f aca="false">MONTH(F90)</f>
        <v>7</v>
      </c>
      <c r="E90" s="0" t="n">
        <f aca="false">IF(D90=D91,0,D90)</f>
        <v>0</v>
      </c>
      <c r="F90" s="1" t="n">
        <v>41837</v>
      </c>
      <c r="G90" s="2" t="n">
        <f aca="false">IF( AND( MOD(B90,7) = 1, F90&lt;=$I$1), G89*$G$2+G89, IF(  MOD(B90,7) = 1, G89*$G$3, G89))</f>
        <v>0.44895907698545</v>
      </c>
      <c r="H90" s="2" t="n">
        <f aca="false">G90*$G$1</f>
        <v>269.37544619127</v>
      </c>
      <c r="I90" s="3" t="n">
        <f aca="false">H89/$I$2</f>
        <v>44.895907698545</v>
      </c>
      <c r="J90" s="3" t="n">
        <f aca="false">J89+I85-K89</f>
        <v>486.239961017362</v>
      </c>
      <c r="K90" s="3" t="n">
        <f aca="false">(IF( IF(OR(A90=1,A90=7), 100, 36) &gt; J90, J90, IF(OR(A90=1,A90=7), 100, 36) ))</f>
        <v>36</v>
      </c>
      <c r="L90" s="0" t="n">
        <f aca="false">IF(OR(A90=1,A90=7), 100, 36)</f>
        <v>36</v>
      </c>
      <c r="M90" s="3" t="n">
        <f aca="false">IF(D90=D89,K90+M89,K90)</f>
        <v>868</v>
      </c>
    </row>
    <row r="91" customFormat="false" ht="12.8" hidden="false" customHeight="false" outlineLevel="0" collapsed="false">
      <c r="A91" s="0" t="n">
        <f aca="false">WEEKDAY(F91,1)</f>
        <v>6</v>
      </c>
      <c r="B91" s="0" t="n">
        <v>87</v>
      </c>
      <c r="C91" s="4" t="n">
        <f aca="false">IF(L91&gt;K91,1,0)</f>
        <v>0</v>
      </c>
      <c r="D91" s="0" t="n">
        <f aca="false">MONTH(F91)</f>
        <v>7</v>
      </c>
      <c r="E91" s="0" t="n">
        <f aca="false">IF(D91=D92,0,D91)</f>
        <v>0</v>
      </c>
      <c r="F91" s="1" t="n">
        <v>41838</v>
      </c>
      <c r="G91" s="2" t="n">
        <f aca="false">IF( AND( MOD(B91,7) = 1, F91&lt;=$I$1), G90*$G$2+G90, IF(  MOD(B91,7) = 1, G90*$G$3, G90))</f>
        <v>0.44895907698545</v>
      </c>
      <c r="H91" s="2" t="n">
        <f aca="false">G91*$G$1</f>
        <v>269.37544619127</v>
      </c>
      <c r="I91" s="3" t="n">
        <f aca="false">H90/$I$2</f>
        <v>44.895907698545</v>
      </c>
      <c r="J91" s="3" t="n">
        <f aca="false">J90+I86-K90</f>
        <v>500.124302904635</v>
      </c>
      <c r="K91" s="3" t="n">
        <f aca="false">(IF( IF(OR(A91=1,A91=7), 100, 36) &gt; J91, J91, IF(OR(A91=1,A91=7), 100, 36) ))</f>
        <v>36</v>
      </c>
      <c r="L91" s="0" t="n">
        <f aca="false">IF(OR(A91=1,A91=7), 100, 36)</f>
        <v>36</v>
      </c>
      <c r="M91" s="3" t="n">
        <f aca="false">IF(D91=D90,K91+M90,K91)</f>
        <v>904</v>
      </c>
    </row>
    <row r="92" customFormat="false" ht="12.8" hidden="false" customHeight="false" outlineLevel="0" collapsed="false">
      <c r="A92" s="0" t="n">
        <f aca="false">WEEKDAY(F92,1)</f>
        <v>7</v>
      </c>
      <c r="B92" s="0" t="n">
        <v>88</v>
      </c>
      <c r="C92" s="4" t="n">
        <f aca="false">IF(L92&gt;K92,1,0)</f>
        <v>0</v>
      </c>
      <c r="D92" s="0" t="n">
        <f aca="false">MONTH(F92)</f>
        <v>7</v>
      </c>
      <c r="E92" s="0" t="n">
        <f aca="false">IF(D92=D93,0,D92)</f>
        <v>0</v>
      </c>
      <c r="F92" s="1" t="n">
        <v>41839</v>
      </c>
      <c r="G92" s="2" t="n">
        <f aca="false">IF( AND( MOD(B92,7) = 1, F92&lt;=$I$1), G91*$G$2+G91, IF(  MOD(B92,7) = 1, G91*$G$3, G91))</f>
        <v>0.44895907698545</v>
      </c>
      <c r="H92" s="2" t="n">
        <f aca="false">G92*$G$1</f>
        <v>269.37544619127</v>
      </c>
      <c r="I92" s="3" t="n">
        <f aca="false">H91/$I$2</f>
        <v>44.895907698545</v>
      </c>
      <c r="J92" s="3" t="n">
        <f aca="false">J91+I87-K91</f>
        <v>514.008644791907</v>
      </c>
      <c r="K92" s="3" t="n">
        <f aca="false">(IF( IF(OR(A92=1,A92=7), 100, 36) &gt; J92, J92, IF(OR(A92=1,A92=7), 100, 36) ))</f>
        <v>100</v>
      </c>
      <c r="L92" s="0" t="n">
        <f aca="false">IF(OR(A92=1,A92=7), 100, 36)</f>
        <v>100</v>
      </c>
      <c r="M92" s="3" t="n">
        <f aca="false">IF(D92=D91,K92+M91,K92)</f>
        <v>1004</v>
      </c>
    </row>
    <row r="93" customFormat="false" ht="12.8" hidden="false" customHeight="false" outlineLevel="0" collapsed="false">
      <c r="A93" s="0" t="n">
        <f aca="false">WEEKDAY(F93,1)</f>
        <v>1</v>
      </c>
      <c r="B93" s="0" t="n">
        <v>89</v>
      </c>
      <c r="C93" s="4" t="n">
        <f aca="false">IF(L93&gt;K93,1,0)</f>
        <v>0</v>
      </c>
      <c r="D93" s="0" t="n">
        <f aca="false">MONTH(F93)</f>
        <v>7</v>
      </c>
      <c r="E93" s="0" t="n">
        <f aca="false">IF(D93=D94,0,D93)</f>
        <v>0</v>
      </c>
      <c r="F93" s="1" t="n">
        <v>41840</v>
      </c>
      <c r="G93" s="2" t="n">
        <f aca="false">IF( AND( MOD(B93,7) = 1, F93&lt;=$I$1), G92*$G$2+G92, IF(  MOD(B93,7) = 1, G92*$G$3, G92))</f>
        <v>0.44895907698545</v>
      </c>
      <c r="H93" s="2" t="n">
        <f aca="false">G93*$G$1</f>
        <v>269.37544619127</v>
      </c>
      <c r="I93" s="3" t="n">
        <f aca="false">H92/$I$2</f>
        <v>44.895907698545</v>
      </c>
      <c r="J93" s="3" t="n">
        <f aca="false">J92+I88-K92</f>
        <v>463.892986679179</v>
      </c>
      <c r="K93" s="3" t="n">
        <f aca="false">(IF( IF(OR(A93=1,A93=7), 100, 36) &gt; J93, J93, IF(OR(A93=1,A93=7), 100, 36) ))</f>
        <v>100</v>
      </c>
      <c r="L93" s="0" t="n">
        <f aca="false">IF(OR(A93=1,A93=7), 100, 36)</f>
        <v>100</v>
      </c>
      <c r="M93" s="3" t="n">
        <f aca="false">IF(D93=D92,K93+M92,K93)</f>
        <v>1104</v>
      </c>
    </row>
    <row r="94" customFormat="false" ht="12.8" hidden="false" customHeight="false" outlineLevel="0" collapsed="false">
      <c r="A94" s="0" t="n">
        <f aca="false">WEEKDAY(F94,1)</f>
        <v>2</v>
      </c>
      <c r="B94" s="0" t="n">
        <v>90</v>
      </c>
      <c r="C94" s="4" t="n">
        <f aca="false">IF(L94&gt;K94,1,0)</f>
        <v>0</v>
      </c>
      <c r="D94" s="0" t="n">
        <f aca="false">MONTH(F94)</f>
        <v>7</v>
      </c>
      <c r="E94" s="0" t="n">
        <f aca="false">IF(D94=D95,0,D94)</f>
        <v>0</v>
      </c>
      <c r="F94" s="1" t="n">
        <v>41841</v>
      </c>
      <c r="G94" s="2" t="n">
        <f aca="false">IF( AND( MOD(B94,7) = 1, F94&lt;=$I$1), G93*$G$2+G93, IF(  MOD(B94,7) = 1, G93*$G$3, G93))</f>
        <v>0.44895907698545</v>
      </c>
      <c r="H94" s="2" t="n">
        <f aca="false">G94*$G$1</f>
        <v>269.37544619127</v>
      </c>
      <c r="I94" s="3" t="n">
        <f aca="false">H93/$I$2</f>
        <v>44.895907698545</v>
      </c>
      <c r="J94" s="3" t="n">
        <f aca="false">J93+I89-K93</f>
        <v>413.777328566452</v>
      </c>
      <c r="K94" s="3" t="n">
        <f aca="false">(IF( IF(OR(A94=1,A94=7), 100, 36) &gt; J94, J94, IF(OR(A94=1,A94=7), 100, 36) ))</f>
        <v>36</v>
      </c>
      <c r="L94" s="0" t="n">
        <f aca="false">IF(OR(A94=1,A94=7), 100, 36)</f>
        <v>36</v>
      </c>
      <c r="M94" s="3" t="n">
        <f aca="false">IF(D94=D93,K94+M93,K94)</f>
        <v>1140</v>
      </c>
    </row>
    <row r="95" customFormat="false" ht="12.8" hidden="false" customHeight="false" outlineLevel="0" collapsed="false">
      <c r="A95" s="0" t="n">
        <f aca="false">WEEKDAY(F95,1)</f>
        <v>3</v>
      </c>
      <c r="B95" s="0" t="n">
        <v>91</v>
      </c>
      <c r="C95" s="4" t="n">
        <f aca="false">IF(L95&gt;K95,1,0)</f>
        <v>0</v>
      </c>
      <c r="D95" s="0" t="n">
        <f aca="false">MONTH(F95)</f>
        <v>7</v>
      </c>
      <c r="E95" s="0" t="n">
        <f aca="false">IF(D95=D96,0,D95)</f>
        <v>0</v>
      </c>
      <c r="F95" s="1" t="n">
        <v>41842</v>
      </c>
      <c r="G95" s="2" t="n">
        <f aca="false">IF( AND( MOD(B95,7) = 1, F95&lt;=$I$1), G94*$G$2+G94, IF(  MOD(B95,7) = 1, G94*$G$3, G94))</f>
        <v>0.44895907698545</v>
      </c>
      <c r="H95" s="2" t="n">
        <f aca="false">G95*$G$1</f>
        <v>269.37544619127</v>
      </c>
      <c r="I95" s="3" t="n">
        <f aca="false">H94/$I$2</f>
        <v>44.895907698545</v>
      </c>
      <c r="J95" s="3" t="n">
        <f aca="false">J94+I90-K94</f>
        <v>422.673236264997</v>
      </c>
      <c r="K95" s="3" t="n">
        <f aca="false">(IF( IF(OR(A95=1,A95=7), 100, 36) &gt; J95, J95, IF(OR(A95=1,A95=7), 100, 36) ))</f>
        <v>36</v>
      </c>
      <c r="L95" s="0" t="n">
        <f aca="false">IF(OR(A95=1,A95=7), 100, 36)</f>
        <v>36</v>
      </c>
      <c r="M95" s="3" t="n">
        <f aca="false">IF(D95=D94,K95+M94,K95)</f>
        <v>1176</v>
      </c>
    </row>
    <row r="96" customFormat="false" ht="12.8" hidden="false" customHeight="false" outlineLevel="0" collapsed="false">
      <c r="A96" s="0" t="n">
        <f aca="false">WEEKDAY(F96,1)</f>
        <v>4</v>
      </c>
      <c r="B96" s="0" t="n">
        <v>92</v>
      </c>
      <c r="C96" s="4" t="n">
        <f aca="false">IF(L96&gt;K96,1,0)</f>
        <v>0</v>
      </c>
      <c r="D96" s="0" t="n">
        <f aca="false">MONTH(F96)</f>
        <v>7</v>
      </c>
      <c r="E96" s="0" t="n">
        <f aca="false">IF(D96=D97,0,D96)</f>
        <v>0</v>
      </c>
      <c r="F96" s="1" t="n">
        <v>41843</v>
      </c>
      <c r="G96" s="2" t="n">
        <f aca="false">IF( AND( MOD(B96,7) = 1, F96&lt;=$I$1), G95*$G$2+G95, IF(  MOD(B96,7) = 1, G95*$G$3, G95))</f>
        <v>0.404063169286905</v>
      </c>
      <c r="H96" s="2" t="n">
        <f aca="false">G96*$G$1</f>
        <v>242.437901572143</v>
      </c>
      <c r="I96" s="3" t="n">
        <f aca="false">H95/$I$2</f>
        <v>44.895907698545</v>
      </c>
      <c r="J96" s="3" t="n">
        <f aca="false">J95+I91-K95</f>
        <v>431.569143963542</v>
      </c>
      <c r="K96" s="3" t="n">
        <f aca="false">(IF( IF(OR(A96=1,A96=7), 100, 36) &gt; J96, J96, IF(OR(A96=1,A96=7), 100, 36) ))</f>
        <v>36</v>
      </c>
      <c r="L96" s="0" t="n">
        <f aca="false">IF(OR(A96=1,A96=7), 100, 36)</f>
        <v>36</v>
      </c>
      <c r="M96" s="3" t="n">
        <f aca="false">IF(D96=D95,K96+M95,K96)</f>
        <v>1212</v>
      </c>
    </row>
    <row r="97" customFormat="false" ht="12.8" hidden="false" customHeight="false" outlineLevel="0" collapsed="false">
      <c r="A97" s="0" t="n">
        <f aca="false">WEEKDAY(F97,1)</f>
        <v>5</v>
      </c>
      <c r="B97" s="0" t="n">
        <v>93</v>
      </c>
      <c r="C97" s="4" t="n">
        <f aca="false">IF(L97&gt;K97,1,0)</f>
        <v>0</v>
      </c>
      <c r="D97" s="0" t="n">
        <f aca="false">MONTH(F97)</f>
        <v>7</v>
      </c>
      <c r="E97" s="0" t="n">
        <f aca="false">IF(D97=D98,0,D97)</f>
        <v>0</v>
      </c>
      <c r="F97" s="1" t="n">
        <v>41844</v>
      </c>
      <c r="G97" s="2" t="n">
        <f aca="false">IF( AND( MOD(B97,7) = 1, F97&lt;=$I$1), G96*$G$2+G96, IF(  MOD(B97,7) = 1, G96*$G$3, G96))</f>
        <v>0.404063169286905</v>
      </c>
      <c r="H97" s="2" t="n">
        <f aca="false">G97*$G$1</f>
        <v>242.437901572143</v>
      </c>
      <c r="I97" s="3" t="n">
        <f aca="false">H96/$I$2</f>
        <v>40.4063169286905</v>
      </c>
      <c r="J97" s="3" t="n">
        <f aca="false">J96+I92-K96</f>
        <v>440.465051662087</v>
      </c>
      <c r="K97" s="3" t="n">
        <f aca="false">(IF( IF(OR(A97=1,A97=7), 100, 36) &gt; J97, J97, IF(OR(A97=1,A97=7), 100, 36) ))</f>
        <v>36</v>
      </c>
      <c r="L97" s="0" t="n">
        <f aca="false">IF(OR(A97=1,A97=7), 100, 36)</f>
        <v>36</v>
      </c>
      <c r="M97" s="3" t="n">
        <f aca="false">IF(D97=D96,K97+M96,K97)</f>
        <v>1248</v>
      </c>
    </row>
    <row r="98" customFormat="false" ht="12.8" hidden="false" customHeight="false" outlineLevel="0" collapsed="false">
      <c r="A98" s="0" t="n">
        <f aca="false">WEEKDAY(F98,1)</f>
        <v>6</v>
      </c>
      <c r="B98" s="0" t="n">
        <v>94</v>
      </c>
      <c r="C98" s="4" t="n">
        <f aca="false">IF(L98&gt;K98,1,0)</f>
        <v>0</v>
      </c>
      <c r="D98" s="0" t="n">
        <f aca="false">MONTH(F98)</f>
        <v>7</v>
      </c>
      <c r="E98" s="0" t="n">
        <f aca="false">IF(D98=D99,0,D98)</f>
        <v>0</v>
      </c>
      <c r="F98" s="1" t="n">
        <v>41845</v>
      </c>
      <c r="G98" s="2" t="n">
        <f aca="false">IF( AND( MOD(B98,7) = 1, F98&lt;=$I$1), G97*$G$2+G97, IF(  MOD(B98,7) = 1, G97*$G$3, G97))</f>
        <v>0.404063169286905</v>
      </c>
      <c r="H98" s="2" t="n">
        <f aca="false">G98*$G$1</f>
        <v>242.437901572143</v>
      </c>
      <c r="I98" s="3" t="n">
        <f aca="false">H97/$I$2</f>
        <v>40.4063169286905</v>
      </c>
      <c r="J98" s="3" t="n">
        <f aca="false">J97+I93-K97</f>
        <v>449.360959360632</v>
      </c>
      <c r="K98" s="3" t="n">
        <f aca="false">(IF( IF(OR(A98=1,A98=7), 100, 36) &gt; J98, J98, IF(OR(A98=1,A98=7), 100, 36) ))</f>
        <v>36</v>
      </c>
      <c r="L98" s="0" t="n">
        <f aca="false">IF(OR(A98=1,A98=7), 100, 36)</f>
        <v>36</v>
      </c>
      <c r="M98" s="3" t="n">
        <f aca="false">IF(D98=D97,K98+M97,K98)</f>
        <v>1284</v>
      </c>
    </row>
    <row r="99" customFormat="false" ht="12.8" hidden="false" customHeight="false" outlineLevel="0" collapsed="false">
      <c r="A99" s="0" t="n">
        <f aca="false">WEEKDAY(F99,1)</f>
        <v>7</v>
      </c>
      <c r="B99" s="0" t="n">
        <v>95</v>
      </c>
      <c r="C99" s="4" t="n">
        <f aca="false">IF(L99&gt;K99,1,0)</f>
        <v>0</v>
      </c>
      <c r="D99" s="0" t="n">
        <f aca="false">MONTH(F99)</f>
        <v>7</v>
      </c>
      <c r="E99" s="0" t="n">
        <f aca="false">IF(D99=D100,0,D99)</f>
        <v>0</v>
      </c>
      <c r="F99" s="1" t="n">
        <v>41846</v>
      </c>
      <c r="G99" s="2" t="n">
        <f aca="false">IF( AND( MOD(B99,7) = 1, F99&lt;=$I$1), G98*$G$2+G98, IF(  MOD(B99,7) = 1, G98*$G$3, G98))</f>
        <v>0.404063169286905</v>
      </c>
      <c r="H99" s="2" t="n">
        <f aca="false">G99*$G$1</f>
        <v>242.437901572143</v>
      </c>
      <c r="I99" s="3" t="n">
        <f aca="false">H98/$I$2</f>
        <v>40.4063169286905</v>
      </c>
      <c r="J99" s="3" t="n">
        <f aca="false">J98+I94-K98</f>
        <v>458.256867059177</v>
      </c>
      <c r="K99" s="3" t="n">
        <f aca="false">(IF( IF(OR(A99=1,A99=7), 100, 36) &gt; J99, J99, IF(OR(A99=1,A99=7), 100, 36) ))</f>
        <v>100</v>
      </c>
      <c r="L99" s="0" t="n">
        <f aca="false">IF(OR(A99=1,A99=7), 100, 36)</f>
        <v>100</v>
      </c>
      <c r="M99" s="3" t="n">
        <f aca="false">IF(D99=D98,K99+M98,K99)</f>
        <v>1384</v>
      </c>
    </row>
    <row r="100" customFormat="false" ht="12.8" hidden="false" customHeight="false" outlineLevel="0" collapsed="false">
      <c r="A100" s="0" t="n">
        <f aca="false">WEEKDAY(F100,1)</f>
        <v>1</v>
      </c>
      <c r="B100" s="0" t="n">
        <v>96</v>
      </c>
      <c r="C100" s="4" t="n">
        <f aca="false">IF(L100&gt;K100,1,0)</f>
        <v>0</v>
      </c>
      <c r="D100" s="0" t="n">
        <f aca="false">MONTH(F100)</f>
        <v>7</v>
      </c>
      <c r="E100" s="0" t="n">
        <f aca="false">IF(D100=D101,0,D100)</f>
        <v>0</v>
      </c>
      <c r="F100" s="1" t="n">
        <v>41847</v>
      </c>
      <c r="G100" s="2" t="n">
        <f aca="false">IF( AND( MOD(B100,7) = 1, F100&lt;=$I$1), G99*$G$2+G99, IF(  MOD(B100,7) = 1, G99*$G$3, G99))</f>
        <v>0.404063169286905</v>
      </c>
      <c r="H100" s="2" t="n">
        <f aca="false">G100*$G$1</f>
        <v>242.437901572143</v>
      </c>
      <c r="I100" s="3" t="n">
        <f aca="false">H99/$I$2</f>
        <v>40.4063169286905</v>
      </c>
      <c r="J100" s="3" t="n">
        <f aca="false">J99+I95-K99</f>
        <v>403.152774757722</v>
      </c>
      <c r="K100" s="3" t="n">
        <f aca="false">(IF( IF(OR(A100=1,A100=7), 100, 36) &gt; J100, J100, IF(OR(A100=1,A100=7), 100, 36) ))</f>
        <v>100</v>
      </c>
      <c r="L100" s="0" t="n">
        <f aca="false">IF(OR(A100=1,A100=7), 100, 36)</f>
        <v>100</v>
      </c>
      <c r="M100" s="3" t="n">
        <f aca="false">IF(D100=D99,K100+M99,K100)</f>
        <v>1484</v>
      </c>
    </row>
    <row r="101" customFormat="false" ht="12.8" hidden="false" customHeight="false" outlineLevel="0" collapsed="false">
      <c r="A101" s="0" t="n">
        <f aca="false">WEEKDAY(F101,1)</f>
        <v>2</v>
      </c>
      <c r="B101" s="0" t="n">
        <v>97</v>
      </c>
      <c r="C101" s="4" t="n">
        <f aca="false">IF(L101&gt;K101,1,0)</f>
        <v>0</v>
      </c>
      <c r="D101" s="0" t="n">
        <f aca="false">MONTH(F101)</f>
        <v>7</v>
      </c>
      <c r="E101" s="0" t="n">
        <f aca="false">IF(D101=D102,0,D101)</f>
        <v>0</v>
      </c>
      <c r="F101" s="1" t="n">
        <v>41848</v>
      </c>
      <c r="G101" s="2" t="n">
        <f aca="false">IF( AND( MOD(B101,7) = 1, F101&lt;=$I$1), G100*$G$2+G100, IF(  MOD(B101,7) = 1, G100*$G$3, G100))</f>
        <v>0.404063169286905</v>
      </c>
      <c r="H101" s="2" t="n">
        <f aca="false">G101*$G$1</f>
        <v>242.437901572143</v>
      </c>
      <c r="I101" s="3" t="n">
        <f aca="false">H100/$I$2</f>
        <v>40.4063169286905</v>
      </c>
      <c r="J101" s="3" t="n">
        <f aca="false">J100+I96-K100</f>
        <v>348.048682456267</v>
      </c>
      <c r="K101" s="3" t="n">
        <f aca="false">(IF( IF(OR(A101=1,A101=7), 100, 36) &gt; J101, J101, IF(OR(A101=1,A101=7), 100, 36) ))</f>
        <v>36</v>
      </c>
      <c r="L101" s="0" t="n">
        <f aca="false">IF(OR(A101=1,A101=7), 100, 36)</f>
        <v>36</v>
      </c>
      <c r="M101" s="3" t="n">
        <f aca="false">IF(D101=D100,K101+M100,K101)</f>
        <v>1520</v>
      </c>
    </row>
    <row r="102" customFormat="false" ht="12.8" hidden="false" customHeight="false" outlineLevel="0" collapsed="false">
      <c r="A102" s="0" t="n">
        <f aca="false">WEEKDAY(F102,1)</f>
        <v>3</v>
      </c>
      <c r="B102" s="0" t="n">
        <v>98</v>
      </c>
      <c r="C102" s="4" t="n">
        <f aca="false">IF(L102&gt;K102,1,0)</f>
        <v>0</v>
      </c>
      <c r="D102" s="0" t="n">
        <f aca="false">MONTH(F102)</f>
        <v>7</v>
      </c>
      <c r="E102" s="0" t="n">
        <f aca="false">IF(D102=D103,0,D102)</f>
        <v>0</v>
      </c>
      <c r="F102" s="1" t="n">
        <v>41849</v>
      </c>
      <c r="G102" s="2" t="n">
        <f aca="false">IF( AND( MOD(B102,7) = 1, F102&lt;=$I$1), G101*$G$2+G101, IF(  MOD(B102,7) = 1, G101*$G$3, G101))</f>
        <v>0.404063169286905</v>
      </c>
      <c r="H102" s="2" t="n">
        <f aca="false">G102*$G$1</f>
        <v>242.437901572143</v>
      </c>
      <c r="I102" s="3" t="n">
        <f aca="false">H101/$I$2</f>
        <v>40.4063169286905</v>
      </c>
      <c r="J102" s="3" t="n">
        <f aca="false">J101+I97-K101</f>
        <v>352.454999384957</v>
      </c>
      <c r="K102" s="3" t="n">
        <f aca="false">(IF( IF(OR(A102=1,A102=7), 100, 36) &gt; J102, J102, IF(OR(A102=1,A102=7), 100, 36) ))</f>
        <v>36</v>
      </c>
      <c r="L102" s="0" t="n">
        <f aca="false">IF(OR(A102=1,A102=7), 100, 36)</f>
        <v>36</v>
      </c>
      <c r="M102" s="3" t="n">
        <f aca="false">IF(D102=D101,K102+M101,K102)</f>
        <v>1556</v>
      </c>
    </row>
    <row r="103" customFormat="false" ht="12.8" hidden="false" customHeight="false" outlineLevel="0" collapsed="false">
      <c r="A103" s="0" t="n">
        <f aca="false">WEEKDAY(F103,1)</f>
        <v>4</v>
      </c>
      <c r="B103" s="0" t="n">
        <v>99</v>
      </c>
      <c r="C103" s="4" t="n">
        <f aca="false">IF(L103&gt;K103,1,0)</f>
        <v>0</v>
      </c>
      <c r="D103" s="0" t="n">
        <f aca="false">MONTH(F103)</f>
        <v>7</v>
      </c>
      <c r="E103" s="0" t="n">
        <f aca="false">IF(D103=D104,0,D103)</f>
        <v>0</v>
      </c>
      <c r="F103" s="1" t="n">
        <v>41850</v>
      </c>
      <c r="G103" s="2" t="n">
        <f aca="false">IF( AND( MOD(B103,7) = 1, F103&lt;=$I$1), G102*$G$2+G102, IF(  MOD(B103,7) = 1, G102*$G$3, G102))</f>
        <v>0.363656852358215</v>
      </c>
      <c r="H103" s="2" t="n">
        <f aca="false">G103*$G$1</f>
        <v>218.194111414929</v>
      </c>
      <c r="I103" s="3" t="n">
        <f aca="false">H102/$I$2</f>
        <v>40.4063169286905</v>
      </c>
      <c r="J103" s="3" t="n">
        <f aca="false">J102+I98-K102</f>
        <v>356.861316313648</v>
      </c>
      <c r="K103" s="3" t="n">
        <f aca="false">(IF( IF(OR(A103=1,A103=7), 100, 36) &gt; J103, J103, IF(OR(A103=1,A103=7), 100, 36) ))</f>
        <v>36</v>
      </c>
      <c r="L103" s="0" t="n">
        <f aca="false">IF(OR(A103=1,A103=7), 100, 36)</f>
        <v>36</v>
      </c>
      <c r="M103" s="3" t="n">
        <f aca="false">IF(D103=D102,K103+M102,K103)</f>
        <v>1592</v>
      </c>
    </row>
    <row r="104" customFormat="false" ht="12.8" hidden="false" customHeight="false" outlineLevel="0" collapsed="false">
      <c r="A104" s="0" t="n">
        <f aca="false">WEEKDAY(F104,1)</f>
        <v>5</v>
      </c>
      <c r="B104" s="0" t="n">
        <v>100</v>
      </c>
      <c r="C104" s="4" t="n">
        <f aca="false">IF(L104&gt;K104,1,0)</f>
        <v>0</v>
      </c>
      <c r="D104" s="0" t="n">
        <f aca="false">MONTH(F104)</f>
        <v>7</v>
      </c>
      <c r="E104" s="0" t="n">
        <f aca="false">IF(D104=D105,0,D104)</f>
        <v>7</v>
      </c>
      <c r="F104" s="1" t="n">
        <v>41851</v>
      </c>
      <c r="G104" s="2" t="n">
        <f aca="false">IF( AND( MOD(B104,7) = 1, F104&lt;=$I$1), G103*$G$2+G103, IF(  MOD(B104,7) = 1, G103*$G$3, G103))</f>
        <v>0.363656852358215</v>
      </c>
      <c r="H104" s="2" t="n">
        <f aca="false">G104*$G$1</f>
        <v>218.194111414929</v>
      </c>
      <c r="I104" s="3" t="n">
        <f aca="false">H103/$I$2</f>
        <v>36.3656852358215</v>
      </c>
      <c r="J104" s="3" t="n">
        <f aca="false">J103+I99-K103</f>
        <v>361.267633242338</v>
      </c>
      <c r="K104" s="3" t="n">
        <f aca="false">(IF( IF(OR(A104=1,A104=7), 100, 36) &gt; J104, J104, IF(OR(A104=1,A104=7), 100, 36) ))</f>
        <v>36</v>
      </c>
      <c r="L104" s="0" t="n">
        <f aca="false">IF(OR(A104=1,A104=7), 100, 36)</f>
        <v>36</v>
      </c>
      <c r="M104" s="3" t="n">
        <f aca="false">IF(D104=D103,K104+M103,K104)</f>
        <v>1628</v>
      </c>
    </row>
    <row r="105" customFormat="false" ht="12.8" hidden="false" customHeight="false" outlineLevel="0" collapsed="false">
      <c r="A105" s="0" t="n">
        <f aca="false">WEEKDAY(F105,1)</f>
        <v>6</v>
      </c>
      <c r="B105" s="0" t="n">
        <v>101</v>
      </c>
      <c r="C105" s="4" t="n">
        <f aca="false">IF(L105&gt;K105,1,0)</f>
        <v>0</v>
      </c>
      <c r="D105" s="0" t="n">
        <f aca="false">MONTH(F105)</f>
        <v>8</v>
      </c>
      <c r="E105" s="0" t="n">
        <f aca="false">IF(D105=D106,0,D105)</f>
        <v>0</v>
      </c>
      <c r="F105" s="1" t="n">
        <v>41852</v>
      </c>
      <c r="G105" s="2" t="n">
        <f aca="false">IF( AND( MOD(B105,7) = 1, F105&lt;=$I$1), G104*$G$2+G104, IF(  MOD(B105,7) = 1, G104*$G$3, G104))</f>
        <v>0.363656852358215</v>
      </c>
      <c r="H105" s="2" t="n">
        <f aca="false">G105*$G$1</f>
        <v>218.194111414929</v>
      </c>
      <c r="I105" s="3" t="n">
        <f aca="false">H104/$I$2</f>
        <v>36.3656852358215</v>
      </c>
      <c r="J105" s="3" t="n">
        <f aca="false">J104+I100-K104</f>
        <v>365.673950171029</v>
      </c>
      <c r="K105" s="3" t="n">
        <f aca="false">(IF( IF(OR(A105=1,A105=7), 100, 36) &gt; J105, J105, IF(OR(A105=1,A105=7), 100, 36) ))</f>
        <v>36</v>
      </c>
      <c r="L105" s="0" t="n">
        <f aca="false">IF(OR(A105=1,A105=7), 100, 36)</f>
        <v>36</v>
      </c>
      <c r="M105" s="3" t="n">
        <f aca="false">IF(D105=D104,K105+M104,K105)</f>
        <v>36</v>
      </c>
    </row>
    <row r="106" customFormat="false" ht="12.8" hidden="false" customHeight="false" outlineLevel="0" collapsed="false">
      <c r="A106" s="0" t="n">
        <f aca="false">WEEKDAY(F106,1)</f>
        <v>7</v>
      </c>
      <c r="B106" s="0" t="n">
        <v>102</v>
      </c>
      <c r="C106" s="4" t="n">
        <f aca="false">IF(L106&gt;K106,1,0)</f>
        <v>0</v>
      </c>
      <c r="D106" s="0" t="n">
        <f aca="false">MONTH(F106)</f>
        <v>8</v>
      </c>
      <c r="E106" s="0" t="n">
        <f aca="false">IF(D106=D107,0,D106)</f>
        <v>0</v>
      </c>
      <c r="F106" s="1" t="n">
        <v>41853</v>
      </c>
      <c r="G106" s="2" t="n">
        <f aca="false">IF( AND( MOD(B106,7) = 1, F106&lt;=$I$1), G105*$G$2+G105, IF(  MOD(B106,7) = 1, G105*$G$3, G105))</f>
        <v>0.363656852358215</v>
      </c>
      <c r="H106" s="2" t="n">
        <f aca="false">G106*$G$1</f>
        <v>218.194111414929</v>
      </c>
      <c r="I106" s="3" t="n">
        <f aca="false">H105/$I$2</f>
        <v>36.3656852358215</v>
      </c>
      <c r="J106" s="3" t="n">
        <f aca="false">J105+I101-K105</f>
        <v>370.080267099719</v>
      </c>
      <c r="K106" s="3" t="n">
        <f aca="false">(IF( IF(OR(A106=1,A106=7), 100, 36) &gt; J106, J106, IF(OR(A106=1,A106=7), 100, 36) ))</f>
        <v>100</v>
      </c>
      <c r="L106" s="0" t="n">
        <f aca="false">IF(OR(A106=1,A106=7), 100, 36)</f>
        <v>100</v>
      </c>
      <c r="M106" s="3" t="n">
        <f aca="false">IF(D106=D105,K106+M105,K106)</f>
        <v>136</v>
      </c>
    </row>
    <row r="107" customFormat="false" ht="12.8" hidden="false" customHeight="false" outlineLevel="0" collapsed="false">
      <c r="A107" s="0" t="n">
        <f aca="false">WEEKDAY(F107,1)</f>
        <v>1</v>
      </c>
      <c r="B107" s="0" t="n">
        <v>103</v>
      </c>
      <c r="C107" s="4" t="n">
        <f aca="false">IF(L107&gt;K107,1,0)</f>
        <v>0</v>
      </c>
      <c r="D107" s="0" t="n">
        <f aca="false">MONTH(F107)</f>
        <v>8</v>
      </c>
      <c r="E107" s="0" t="n">
        <f aca="false">IF(D107=D108,0,D107)</f>
        <v>0</v>
      </c>
      <c r="F107" s="1" t="n">
        <v>41854</v>
      </c>
      <c r="G107" s="2" t="n">
        <f aca="false">IF( AND( MOD(B107,7) = 1, F107&lt;=$I$1), G106*$G$2+G106, IF(  MOD(B107,7) = 1, G106*$G$3, G106))</f>
        <v>0.363656852358215</v>
      </c>
      <c r="H107" s="2" t="n">
        <f aca="false">G107*$G$1</f>
        <v>218.194111414929</v>
      </c>
      <c r="I107" s="3" t="n">
        <f aca="false">H106/$I$2</f>
        <v>36.3656852358215</v>
      </c>
      <c r="J107" s="3" t="n">
        <f aca="false">J106+I102-K106</f>
        <v>310.48658402841</v>
      </c>
      <c r="K107" s="3" t="n">
        <f aca="false">(IF( IF(OR(A107=1,A107=7), 100, 36) &gt; J107, J107, IF(OR(A107=1,A107=7), 100, 36) ))</f>
        <v>100</v>
      </c>
      <c r="L107" s="0" t="n">
        <f aca="false">IF(OR(A107=1,A107=7), 100, 36)</f>
        <v>100</v>
      </c>
      <c r="M107" s="3" t="n">
        <f aca="false">IF(D107=D106,K107+M106,K107)</f>
        <v>236</v>
      </c>
    </row>
    <row r="108" customFormat="false" ht="12.8" hidden="false" customHeight="false" outlineLevel="0" collapsed="false">
      <c r="A108" s="0" t="n">
        <f aca="false">WEEKDAY(F108,1)</f>
        <v>2</v>
      </c>
      <c r="B108" s="0" t="n">
        <v>104</v>
      </c>
      <c r="C108" s="4" t="n">
        <f aca="false">IF(L108&gt;K108,1,0)</f>
        <v>0</v>
      </c>
      <c r="D108" s="0" t="n">
        <f aca="false">MONTH(F108)</f>
        <v>8</v>
      </c>
      <c r="E108" s="0" t="n">
        <f aca="false">IF(D108=D109,0,D108)</f>
        <v>0</v>
      </c>
      <c r="F108" s="1" t="n">
        <v>41855</v>
      </c>
      <c r="G108" s="2" t="n">
        <f aca="false">IF( AND( MOD(B108,7) = 1, F108&lt;=$I$1), G107*$G$2+G107, IF(  MOD(B108,7) = 1, G107*$G$3, G107))</f>
        <v>0.363656852358215</v>
      </c>
      <c r="H108" s="2" t="n">
        <f aca="false">G108*$G$1</f>
        <v>218.194111414929</v>
      </c>
      <c r="I108" s="3" t="n">
        <f aca="false">H107/$I$2</f>
        <v>36.3656852358215</v>
      </c>
      <c r="J108" s="3" t="n">
        <f aca="false">J107+I103-K107</f>
        <v>250.8929009571</v>
      </c>
      <c r="K108" s="3" t="n">
        <f aca="false">(IF( IF(OR(A108=1,A108=7), 100, 36) &gt; J108, J108, IF(OR(A108=1,A108=7), 100, 36) ))</f>
        <v>36</v>
      </c>
      <c r="L108" s="0" t="n">
        <f aca="false">IF(OR(A108=1,A108=7), 100, 36)</f>
        <v>36</v>
      </c>
      <c r="M108" s="3" t="n">
        <f aca="false">IF(D108=D107,K108+M107,K108)</f>
        <v>272</v>
      </c>
    </row>
    <row r="109" customFormat="false" ht="12.8" hidden="false" customHeight="false" outlineLevel="0" collapsed="false">
      <c r="A109" s="0" t="n">
        <f aca="false">WEEKDAY(F109,1)</f>
        <v>3</v>
      </c>
      <c r="B109" s="0" t="n">
        <v>105</v>
      </c>
      <c r="C109" s="4" t="n">
        <f aca="false">IF(L109&gt;K109,1,0)</f>
        <v>0</v>
      </c>
      <c r="D109" s="0" t="n">
        <f aca="false">MONTH(F109)</f>
        <v>8</v>
      </c>
      <c r="E109" s="0" t="n">
        <f aca="false">IF(D109=D110,0,D109)</f>
        <v>0</v>
      </c>
      <c r="F109" s="1" t="n">
        <v>41856</v>
      </c>
      <c r="G109" s="2" t="n">
        <f aca="false">IF( AND( MOD(B109,7) = 1, F109&lt;=$I$1), G108*$G$2+G108, IF(  MOD(B109,7) = 1, G108*$G$3, G108))</f>
        <v>0.363656852358215</v>
      </c>
      <c r="H109" s="2" t="n">
        <f aca="false">G109*$G$1</f>
        <v>218.194111414929</v>
      </c>
      <c r="I109" s="3" t="n">
        <f aca="false">H108/$I$2</f>
        <v>36.3656852358215</v>
      </c>
      <c r="J109" s="3" t="n">
        <f aca="false">J108+I104-K108</f>
        <v>251.258586192921</v>
      </c>
      <c r="K109" s="3" t="n">
        <f aca="false">(IF( IF(OR(A109=1,A109=7), 100, 36) &gt; J109, J109, IF(OR(A109=1,A109=7), 100, 36) ))</f>
        <v>36</v>
      </c>
      <c r="L109" s="0" t="n">
        <f aca="false">IF(OR(A109=1,A109=7), 100, 36)</f>
        <v>36</v>
      </c>
      <c r="M109" s="3" t="n">
        <f aca="false">IF(D109=D108,K109+M108,K109)</f>
        <v>308</v>
      </c>
    </row>
    <row r="110" customFormat="false" ht="12.8" hidden="false" customHeight="false" outlineLevel="0" collapsed="false">
      <c r="A110" s="0" t="n">
        <f aca="false">WEEKDAY(F110,1)</f>
        <v>4</v>
      </c>
      <c r="B110" s="0" t="n">
        <v>106</v>
      </c>
      <c r="C110" s="4" t="n">
        <f aca="false">IF(L110&gt;K110,1,0)</f>
        <v>0</v>
      </c>
      <c r="D110" s="0" t="n">
        <f aca="false">MONTH(F110)</f>
        <v>8</v>
      </c>
      <c r="E110" s="0" t="n">
        <f aca="false">IF(D110=D111,0,D110)</f>
        <v>0</v>
      </c>
      <c r="F110" s="1" t="n">
        <v>41857</v>
      </c>
      <c r="G110" s="2" t="n">
        <f aca="false">IF( AND( MOD(B110,7) = 1, F110&lt;=$I$1), G109*$G$2+G109, IF(  MOD(B110,7) = 1, G109*$G$3, G109))</f>
        <v>0.327291167122393</v>
      </c>
      <c r="H110" s="2" t="n">
        <f aca="false">G110*$G$1</f>
        <v>196.374700273436</v>
      </c>
      <c r="I110" s="3" t="n">
        <f aca="false">H109/$I$2</f>
        <v>36.3656852358215</v>
      </c>
      <c r="J110" s="3" t="n">
        <f aca="false">J109+I105-K109</f>
        <v>251.624271428743</v>
      </c>
      <c r="K110" s="3" t="n">
        <f aca="false">(IF( IF(OR(A110=1,A110=7), 100, 36) &gt; J110, J110, IF(OR(A110=1,A110=7), 100, 36) ))</f>
        <v>36</v>
      </c>
      <c r="L110" s="0" t="n">
        <f aca="false">IF(OR(A110=1,A110=7), 100, 36)</f>
        <v>36</v>
      </c>
      <c r="M110" s="3" t="n">
        <f aca="false">IF(D110=D109,K110+M109,K110)</f>
        <v>344</v>
      </c>
    </row>
    <row r="111" customFormat="false" ht="12.8" hidden="false" customHeight="false" outlineLevel="0" collapsed="false">
      <c r="A111" s="0" t="n">
        <f aca="false">WEEKDAY(F111,1)</f>
        <v>5</v>
      </c>
      <c r="B111" s="0" t="n">
        <v>107</v>
      </c>
      <c r="C111" s="4" t="n">
        <f aca="false">IF(L111&gt;K111,1,0)</f>
        <v>0</v>
      </c>
      <c r="D111" s="0" t="n">
        <f aca="false">MONTH(F111)</f>
        <v>8</v>
      </c>
      <c r="E111" s="0" t="n">
        <f aca="false">IF(D111=D112,0,D111)</f>
        <v>0</v>
      </c>
      <c r="F111" s="1" t="n">
        <v>41858</v>
      </c>
      <c r="G111" s="2" t="n">
        <f aca="false">IF( AND( MOD(B111,7) = 1, F111&lt;=$I$1), G110*$G$2+G110, IF(  MOD(B111,7) = 1, G110*$G$3, G110))</f>
        <v>0.327291167122393</v>
      </c>
      <c r="H111" s="2" t="n">
        <f aca="false">G111*$G$1</f>
        <v>196.374700273436</v>
      </c>
      <c r="I111" s="3" t="n">
        <f aca="false">H110/$I$2</f>
        <v>32.7291167122393</v>
      </c>
      <c r="J111" s="3" t="n">
        <f aca="false">J110+I106-K110</f>
        <v>251.989956664564</v>
      </c>
      <c r="K111" s="3" t="n">
        <f aca="false">(IF( IF(OR(A111=1,A111=7), 100, 36) &gt; J111, J111, IF(OR(A111=1,A111=7), 100, 36) ))</f>
        <v>36</v>
      </c>
      <c r="L111" s="0" t="n">
        <f aca="false">IF(OR(A111=1,A111=7), 100, 36)</f>
        <v>36</v>
      </c>
      <c r="M111" s="3" t="n">
        <f aca="false">IF(D111=D110,K111+M110,K111)</f>
        <v>380</v>
      </c>
    </row>
    <row r="112" customFormat="false" ht="12.8" hidden="false" customHeight="false" outlineLevel="0" collapsed="false">
      <c r="A112" s="0" t="n">
        <f aca="false">WEEKDAY(F112,1)</f>
        <v>6</v>
      </c>
      <c r="B112" s="0" t="n">
        <v>108</v>
      </c>
      <c r="C112" s="4" t="n">
        <f aca="false">IF(L112&gt;K112,1,0)</f>
        <v>0</v>
      </c>
      <c r="D112" s="0" t="n">
        <f aca="false">MONTH(F112)</f>
        <v>8</v>
      </c>
      <c r="E112" s="0" t="n">
        <f aca="false">IF(D112=D113,0,D112)</f>
        <v>0</v>
      </c>
      <c r="F112" s="1" t="n">
        <v>41859</v>
      </c>
      <c r="G112" s="2" t="n">
        <f aca="false">IF( AND( MOD(B112,7) = 1, F112&lt;=$I$1), G111*$G$2+G111, IF(  MOD(B112,7) = 1, G111*$G$3, G111))</f>
        <v>0.327291167122393</v>
      </c>
      <c r="H112" s="2" t="n">
        <f aca="false">G112*$G$1</f>
        <v>196.374700273436</v>
      </c>
      <c r="I112" s="3" t="n">
        <f aca="false">H111/$I$2</f>
        <v>32.7291167122393</v>
      </c>
      <c r="J112" s="3" t="n">
        <f aca="false">J111+I107-K111</f>
        <v>252.355641900386</v>
      </c>
      <c r="K112" s="3" t="n">
        <f aca="false">(IF( IF(OR(A112=1,A112=7), 100, 36) &gt; J112, J112, IF(OR(A112=1,A112=7), 100, 36) ))</f>
        <v>36</v>
      </c>
      <c r="L112" s="0" t="n">
        <f aca="false">IF(OR(A112=1,A112=7), 100, 36)</f>
        <v>36</v>
      </c>
      <c r="M112" s="3" t="n">
        <f aca="false">IF(D112=D111,K112+M111,K112)</f>
        <v>416</v>
      </c>
    </row>
    <row r="113" customFormat="false" ht="12.8" hidden="false" customHeight="false" outlineLevel="0" collapsed="false">
      <c r="A113" s="0" t="n">
        <f aca="false">WEEKDAY(F113,1)</f>
        <v>7</v>
      </c>
      <c r="B113" s="0" t="n">
        <v>109</v>
      </c>
      <c r="C113" s="4" t="n">
        <f aca="false">IF(L113&gt;K113,1,0)</f>
        <v>0</v>
      </c>
      <c r="D113" s="0" t="n">
        <f aca="false">MONTH(F113)</f>
        <v>8</v>
      </c>
      <c r="E113" s="0" t="n">
        <f aca="false">IF(D113=D114,0,D113)</f>
        <v>0</v>
      </c>
      <c r="F113" s="1" t="n">
        <v>41860</v>
      </c>
      <c r="G113" s="2" t="n">
        <f aca="false">IF( AND( MOD(B113,7) = 1, F113&lt;=$I$1), G112*$G$2+G112, IF(  MOD(B113,7) = 1, G112*$G$3, G112))</f>
        <v>0.327291167122393</v>
      </c>
      <c r="H113" s="2" t="n">
        <f aca="false">G113*$G$1</f>
        <v>196.374700273436</v>
      </c>
      <c r="I113" s="3" t="n">
        <f aca="false">H112/$I$2</f>
        <v>32.7291167122393</v>
      </c>
      <c r="J113" s="3" t="n">
        <f aca="false">J112+I108-K112</f>
        <v>252.721327136207</v>
      </c>
      <c r="K113" s="3" t="n">
        <f aca="false">(IF( IF(OR(A113=1,A113=7), 100, 36) &gt; J113, J113, IF(OR(A113=1,A113=7), 100, 36) ))</f>
        <v>100</v>
      </c>
      <c r="L113" s="0" t="n">
        <f aca="false">IF(OR(A113=1,A113=7), 100, 36)</f>
        <v>100</v>
      </c>
      <c r="M113" s="3" t="n">
        <f aca="false">IF(D113=D112,K113+M112,K113)</f>
        <v>516</v>
      </c>
    </row>
    <row r="114" customFormat="false" ht="12.8" hidden="false" customHeight="false" outlineLevel="0" collapsed="false">
      <c r="A114" s="0" t="n">
        <f aca="false">WEEKDAY(F114,1)</f>
        <v>1</v>
      </c>
      <c r="B114" s="0" t="n">
        <v>110</v>
      </c>
      <c r="C114" s="4" t="n">
        <f aca="false">IF(L114&gt;K114,1,0)</f>
        <v>0</v>
      </c>
      <c r="D114" s="0" t="n">
        <f aca="false">MONTH(F114)</f>
        <v>8</v>
      </c>
      <c r="E114" s="0" t="n">
        <f aca="false">IF(D114=D115,0,D114)</f>
        <v>0</v>
      </c>
      <c r="F114" s="1" t="n">
        <v>41861</v>
      </c>
      <c r="G114" s="2" t="n">
        <f aca="false">IF( AND( MOD(B114,7) = 1, F114&lt;=$I$1), G113*$G$2+G113, IF(  MOD(B114,7) = 1, G113*$G$3, G113))</f>
        <v>0.327291167122393</v>
      </c>
      <c r="H114" s="2" t="n">
        <f aca="false">G114*$G$1</f>
        <v>196.374700273436</v>
      </c>
      <c r="I114" s="3" t="n">
        <f aca="false">H113/$I$2</f>
        <v>32.7291167122393</v>
      </c>
      <c r="J114" s="3" t="n">
        <f aca="false">J113+I109-K113</f>
        <v>189.087012372029</v>
      </c>
      <c r="K114" s="3" t="n">
        <f aca="false">(IF( IF(OR(A114=1,A114=7), 100, 36) &gt; J114, J114, IF(OR(A114=1,A114=7), 100, 36) ))</f>
        <v>100</v>
      </c>
      <c r="L114" s="0" t="n">
        <f aca="false">IF(OR(A114=1,A114=7), 100, 36)</f>
        <v>100</v>
      </c>
      <c r="M114" s="3" t="n">
        <f aca="false">IF(D114=D113,K114+M113,K114)</f>
        <v>616</v>
      </c>
    </row>
    <row r="115" customFormat="false" ht="12.8" hidden="false" customHeight="false" outlineLevel="0" collapsed="false">
      <c r="A115" s="0" t="n">
        <f aca="false">WEEKDAY(F115,1)</f>
        <v>2</v>
      </c>
      <c r="B115" s="0" t="n">
        <v>111</v>
      </c>
      <c r="C115" s="4" t="n">
        <f aca="false">IF(L115&gt;K115,1,0)</f>
        <v>0</v>
      </c>
      <c r="D115" s="0" t="n">
        <f aca="false">MONTH(F115)</f>
        <v>8</v>
      </c>
      <c r="E115" s="0" t="n">
        <f aca="false">IF(D115=D116,0,D115)</f>
        <v>0</v>
      </c>
      <c r="F115" s="1" t="n">
        <v>41862</v>
      </c>
      <c r="G115" s="2" t="n">
        <f aca="false">IF( AND( MOD(B115,7) = 1, F115&lt;=$I$1), G114*$G$2+G114, IF(  MOD(B115,7) = 1, G114*$G$3, G114))</f>
        <v>0.327291167122393</v>
      </c>
      <c r="H115" s="2" t="n">
        <f aca="false">G115*$G$1</f>
        <v>196.374700273436</v>
      </c>
      <c r="I115" s="3" t="n">
        <f aca="false">H114/$I$2</f>
        <v>32.7291167122393</v>
      </c>
      <c r="J115" s="3" t="n">
        <f aca="false">J114+I110-K114</f>
        <v>125.45269760785</v>
      </c>
      <c r="K115" s="3" t="n">
        <f aca="false">(IF( IF(OR(A115=1,A115=7), 100, 36) &gt; J115, J115, IF(OR(A115=1,A115=7), 100, 36) ))</f>
        <v>36</v>
      </c>
      <c r="L115" s="0" t="n">
        <f aca="false">IF(OR(A115=1,A115=7), 100, 36)</f>
        <v>36</v>
      </c>
      <c r="M115" s="3" t="n">
        <f aca="false">IF(D115=D114,K115+M114,K115)</f>
        <v>652</v>
      </c>
    </row>
    <row r="116" customFormat="false" ht="12.8" hidden="false" customHeight="false" outlineLevel="0" collapsed="false">
      <c r="A116" s="0" t="n">
        <f aca="false">WEEKDAY(F116,1)</f>
        <v>3</v>
      </c>
      <c r="B116" s="0" t="n">
        <v>112</v>
      </c>
      <c r="C116" s="4" t="n">
        <f aca="false">IF(L116&gt;K116,1,0)</f>
        <v>0</v>
      </c>
      <c r="D116" s="0" t="n">
        <f aca="false">MONTH(F116)</f>
        <v>8</v>
      </c>
      <c r="E116" s="0" t="n">
        <f aca="false">IF(D116=D117,0,D116)</f>
        <v>0</v>
      </c>
      <c r="F116" s="1" t="n">
        <v>41863</v>
      </c>
      <c r="G116" s="2" t="n">
        <f aca="false">IF( AND( MOD(B116,7) = 1, F116&lt;=$I$1), G115*$G$2+G115, IF(  MOD(B116,7) = 1, G115*$G$3, G115))</f>
        <v>0.327291167122393</v>
      </c>
      <c r="H116" s="2" t="n">
        <f aca="false">G116*$G$1</f>
        <v>196.374700273436</v>
      </c>
      <c r="I116" s="3" t="n">
        <f aca="false">H115/$I$2</f>
        <v>32.7291167122393</v>
      </c>
      <c r="J116" s="3" t="n">
        <f aca="false">J115+I111-K115</f>
        <v>122.181814320089</v>
      </c>
      <c r="K116" s="3" t="n">
        <f aca="false">(IF( IF(OR(A116=1,A116=7), 100, 36) &gt; J116, J116, IF(OR(A116=1,A116=7), 100, 36) ))</f>
        <v>36</v>
      </c>
      <c r="L116" s="0" t="n">
        <f aca="false">IF(OR(A116=1,A116=7), 100, 36)</f>
        <v>36</v>
      </c>
      <c r="M116" s="3" t="n">
        <f aca="false">IF(D116=D115,K116+M115,K116)</f>
        <v>688</v>
      </c>
    </row>
    <row r="117" customFormat="false" ht="12.8" hidden="false" customHeight="false" outlineLevel="0" collapsed="false">
      <c r="A117" s="0" t="n">
        <f aca="false">WEEKDAY(F117,1)</f>
        <v>4</v>
      </c>
      <c r="B117" s="0" t="n">
        <v>113</v>
      </c>
      <c r="C117" s="4" t="n">
        <f aca="false">IF(L117&gt;K117,1,0)</f>
        <v>0</v>
      </c>
      <c r="D117" s="0" t="n">
        <f aca="false">MONTH(F117)</f>
        <v>8</v>
      </c>
      <c r="E117" s="0" t="n">
        <f aca="false">IF(D117=D118,0,D117)</f>
        <v>0</v>
      </c>
      <c r="F117" s="1" t="n">
        <v>41864</v>
      </c>
      <c r="G117" s="2" t="n">
        <f aca="false">IF( AND( MOD(B117,7) = 1, F117&lt;=$I$1), G116*$G$2+G116, IF(  MOD(B117,7) = 1, G116*$G$3, G116))</f>
        <v>0.294562050410154</v>
      </c>
      <c r="H117" s="2" t="n">
        <f aca="false">G117*$G$1</f>
        <v>176.737230246092</v>
      </c>
      <c r="I117" s="3" t="n">
        <f aca="false">H116/$I$2</f>
        <v>32.7291167122393</v>
      </c>
      <c r="J117" s="3" t="n">
        <f aca="false">J116+I112-K116</f>
        <v>118.910931032329</v>
      </c>
      <c r="K117" s="3" t="n">
        <f aca="false">(IF( IF(OR(A117=1,A117=7), 100, 36) &gt; J117, J117, IF(OR(A117=1,A117=7), 100, 36) ))</f>
        <v>36</v>
      </c>
      <c r="L117" s="0" t="n">
        <f aca="false">IF(OR(A117=1,A117=7), 100, 36)</f>
        <v>36</v>
      </c>
      <c r="M117" s="3" t="n">
        <f aca="false">IF(D117=D116,K117+M116,K117)</f>
        <v>724</v>
      </c>
    </row>
    <row r="118" customFormat="false" ht="12.8" hidden="false" customHeight="false" outlineLevel="0" collapsed="false">
      <c r="A118" s="0" t="n">
        <f aca="false">WEEKDAY(F118,1)</f>
        <v>5</v>
      </c>
      <c r="B118" s="0" t="n">
        <v>114</v>
      </c>
      <c r="C118" s="4" t="n">
        <f aca="false">IF(L118&gt;K118,1,0)</f>
        <v>0</v>
      </c>
      <c r="D118" s="0" t="n">
        <f aca="false">MONTH(F118)</f>
        <v>8</v>
      </c>
      <c r="E118" s="0" t="n">
        <f aca="false">IF(D118=D119,0,D118)</f>
        <v>0</v>
      </c>
      <c r="F118" s="1" t="n">
        <v>41865</v>
      </c>
      <c r="G118" s="2" t="n">
        <f aca="false">IF( AND( MOD(B118,7) = 1, F118&lt;=$I$1), G117*$G$2+G117, IF(  MOD(B118,7) = 1, G117*$G$3, G117))</f>
        <v>0.294562050410154</v>
      </c>
      <c r="H118" s="2" t="n">
        <f aca="false">G118*$G$1</f>
        <v>176.737230246092</v>
      </c>
      <c r="I118" s="3" t="n">
        <f aca="false">H117/$I$2</f>
        <v>29.4562050410154</v>
      </c>
      <c r="J118" s="3" t="n">
        <f aca="false">J117+I113-K117</f>
        <v>115.640047744568</v>
      </c>
      <c r="K118" s="3" t="n">
        <f aca="false">(IF( IF(OR(A118=1,A118=7), 100, 36) &gt; J118, J118, IF(OR(A118=1,A118=7), 100, 36) ))</f>
        <v>36</v>
      </c>
      <c r="L118" s="0" t="n">
        <f aca="false">IF(OR(A118=1,A118=7), 100, 36)</f>
        <v>36</v>
      </c>
      <c r="M118" s="3" t="n">
        <f aca="false">IF(D118=D117,K118+M117,K118)</f>
        <v>760</v>
      </c>
    </row>
    <row r="119" customFormat="false" ht="12.8" hidden="false" customHeight="false" outlineLevel="0" collapsed="false">
      <c r="A119" s="0" t="n">
        <f aca="false">WEEKDAY(F119,1)</f>
        <v>6</v>
      </c>
      <c r="B119" s="0" t="n">
        <v>115</v>
      </c>
      <c r="C119" s="4" t="n">
        <f aca="false">IF(L119&gt;K119,1,0)</f>
        <v>0</v>
      </c>
      <c r="D119" s="0" t="n">
        <f aca="false">MONTH(F119)</f>
        <v>8</v>
      </c>
      <c r="E119" s="0" t="n">
        <f aca="false">IF(D119=D120,0,D119)</f>
        <v>0</v>
      </c>
      <c r="F119" s="1" t="n">
        <v>41866</v>
      </c>
      <c r="G119" s="2" t="n">
        <f aca="false">IF( AND( MOD(B119,7) = 1, F119&lt;=$I$1), G118*$G$2+G118, IF(  MOD(B119,7) = 1, G118*$G$3, G118))</f>
        <v>0.294562050410154</v>
      </c>
      <c r="H119" s="2" t="n">
        <f aca="false">G119*$G$1</f>
        <v>176.737230246092</v>
      </c>
      <c r="I119" s="3" t="n">
        <f aca="false">H118/$I$2</f>
        <v>29.4562050410154</v>
      </c>
      <c r="J119" s="3" t="n">
        <f aca="false">J118+I114-K118</f>
        <v>112.369164456807</v>
      </c>
      <c r="K119" s="3" t="n">
        <f aca="false">(IF( IF(OR(A119=1,A119=7), 100, 36) &gt; J119, J119, IF(OR(A119=1,A119=7), 100, 36) ))</f>
        <v>36</v>
      </c>
      <c r="L119" s="0" t="n">
        <f aca="false">IF(OR(A119=1,A119=7), 100, 36)</f>
        <v>36</v>
      </c>
      <c r="M119" s="3" t="n">
        <f aca="false">IF(D119=D118,K119+M118,K119)</f>
        <v>796</v>
      </c>
    </row>
    <row r="120" customFormat="false" ht="12.8" hidden="false" customHeight="false" outlineLevel="0" collapsed="false">
      <c r="A120" s="0" t="n">
        <f aca="false">WEEKDAY(F120,1)</f>
        <v>7</v>
      </c>
      <c r="B120" s="0" t="n">
        <v>116</v>
      </c>
      <c r="C120" s="4" t="n">
        <f aca="false">IF(L120&gt;K120,1,0)</f>
        <v>0</v>
      </c>
      <c r="D120" s="0" t="n">
        <f aca="false">MONTH(F120)</f>
        <v>8</v>
      </c>
      <c r="E120" s="0" t="n">
        <f aca="false">IF(D120=D121,0,D120)</f>
        <v>0</v>
      </c>
      <c r="F120" s="1" t="n">
        <v>41867</v>
      </c>
      <c r="G120" s="2" t="n">
        <f aca="false">IF( AND( MOD(B120,7) = 1, F120&lt;=$I$1), G119*$G$2+G119, IF(  MOD(B120,7) = 1, G119*$G$3, G119))</f>
        <v>0.294562050410154</v>
      </c>
      <c r="H120" s="2" t="n">
        <f aca="false">G120*$G$1</f>
        <v>176.737230246092</v>
      </c>
      <c r="I120" s="3" t="n">
        <f aca="false">H119/$I$2</f>
        <v>29.4562050410154</v>
      </c>
      <c r="J120" s="3" t="n">
        <f aca="false">J119+I115-K119</f>
        <v>109.098281169047</v>
      </c>
      <c r="K120" s="3" t="n">
        <f aca="false">(IF( IF(OR(A120=1,A120=7), 100, 36) &gt; J120, J120, IF(OR(A120=1,A120=7), 100, 36) ))</f>
        <v>100</v>
      </c>
      <c r="L120" s="0" t="n">
        <f aca="false">IF(OR(A120=1,A120=7), 100, 36)</f>
        <v>100</v>
      </c>
      <c r="M120" s="3" t="n">
        <f aca="false">IF(D120=D119,K120+M119,K120)</f>
        <v>896</v>
      </c>
    </row>
    <row r="121" customFormat="false" ht="12.8" hidden="false" customHeight="false" outlineLevel="0" collapsed="false">
      <c r="A121" s="0" t="n">
        <f aca="false">WEEKDAY(F121,1)</f>
        <v>1</v>
      </c>
      <c r="B121" s="0" t="n">
        <v>117</v>
      </c>
      <c r="C121" s="4" t="n">
        <f aca="false">IF(L121&gt;K121,1,0)</f>
        <v>1</v>
      </c>
      <c r="D121" s="0" t="n">
        <f aca="false">MONTH(F121)</f>
        <v>8</v>
      </c>
      <c r="E121" s="0" t="n">
        <f aca="false">IF(D121=D122,0,D121)</f>
        <v>0</v>
      </c>
      <c r="F121" s="1" t="n">
        <v>41868</v>
      </c>
      <c r="G121" s="2" t="n">
        <f aca="false">IF( AND( MOD(B121,7) = 1, F121&lt;=$I$1), G120*$G$2+G120, IF(  MOD(B121,7) = 1, G120*$G$3, G120))</f>
        <v>0.294562050410154</v>
      </c>
      <c r="H121" s="2" t="n">
        <f aca="false">G121*$G$1</f>
        <v>176.737230246092</v>
      </c>
      <c r="I121" s="3" t="n">
        <f aca="false">H120/$I$2</f>
        <v>29.4562050410154</v>
      </c>
      <c r="J121" s="3" t="n">
        <f aca="false">J120+I116-K120</f>
        <v>41.8273978812861</v>
      </c>
      <c r="K121" s="3" t="n">
        <f aca="false">(IF( IF(OR(A121=1,A121=7), 100, 36) &gt; J121, J121, IF(OR(A121=1,A121=7), 100, 36) ))</f>
        <v>41.8273978812861</v>
      </c>
      <c r="L121" s="0" t="n">
        <f aca="false">IF(OR(A121=1,A121=7), 100, 36)</f>
        <v>100</v>
      </c>
      <c r="M121" s="3" t="n">
        <f aca="false">IF(D121=D120,K121+M120,K121)</f>
        <v>937.827397881286</v>
      </c>
    </row>
    <row r="122" customFormat="false" ht="12.8" hidden="false" customHeight="false" outlineLevel="0" collapsed="false">
      <c r="A122" s="0" t="n">
        <f aca="false">WEEKDAY(F122,1)</f>
        <v>2</v>
      </c>
      <c r="B122" s="0" t="n">
        <v>118</v>
      </c>
      <c r="C122" s="4" t="n">
        <f aca="false">IF(L122&gt;K122,1,0)</f>
        <v>1</v>
      </c>
      <c r="D122" s="0" t="n">
        <f aca="false">MONTH(F122)</f>
        <v>8</v>
      </c>
      <c r="E122" s="0" t="n">
        <f aca="false">IF(D122=D123,0,D122)</f>
        <v>0</v>
      </c>
      <c r="F122" s="1" t="n">
        <v>41869</v>
      </c>
      <c r="G122" s="2" t="n">
        <f aca="false">IF( AND( MOD(B122,7) = 1, F122&lt;=$I$1), G121*$G$2+G121, IF(  MOD(B122,7) = 1, G121*$G$3, G121))</f>
        <v>0.294562050410154</v>
      </c>
      <c r="H122" s="2" t="n">
        <f aca="false">G122*$G$1</f>
        <v>176.737230246092</v>
      </c>
      <c r="I122" s="3" t="n">
        <f aca="false">H121/$I$2</f>
        <v>29.4562050410154</v>
      </c>
      <c r="J122" s="3" t="n">
        <f aca="false">J121+I117-K121</f>
        <v>32.7291167122393</v>
      </c>
      <c r="K122" s="3" t="n">
        <f aca="false">(IF( IF(OR(A122=1,A122=7), 100, 36) &gt; J122, J122, IF(OR(A122=1,A122=7), 100, 36) ))</f>
        <v>32.7291167122393</v>
      </c>
      <c r="L122" s="0" t="n">
        <f aca="false">IF(OR(A122=1,A122=7), 100, 36)</f>
        <v>36</v>
      </c>
      <c r="M122" s="3" t="n">
        <f aca="false">IF(D122=D121,K122+M121,K122)</f>
        <v>970.556514593526</v>
      </c>
    </row>
    <row r="123" customFormat="false" ht="12.8" hidden="false" customHeight="false" outlineLevel="0" collapsed="false">
      <c r="A123" s="0" t="n">
        <f aca="false">WEEKDAY(F123,1)</f>
        <v>3</v>
      </c>
      <c r="B123" s="0" t="n">
        <v>119</v>
      </c>
      <c r="C123" s="4" t="n">
        <f aca="false">IF(L123&gt;K123,1,0)</f>
        <v>1</v>
      </c>
      <c r="D123" s="0" t="n">
        <f aca="false">MONTH(F123)</f>
        <v>8</v>
      </c>
      <c r="E123" s="0" t="n">
        <f aca="false">IF(D123=D124,0,D123)</f>
        <v>0</v>
      </c>
      <c r="F123" s="1" t="n">
        <v>41870</v>
      </c>
      <c r="G123" s="2" t="n">
        <f aca="false">IF( AND( MOD(B123,7) = 1, F123&lt;=$I$1), G122*$G$2+G122, IF(  MOD(B123,7) = 1, G122*$G$3, G122))</f>
        <v>0.294562050410154</v>
      </c>
      <c r="H123" s="2" t="n">
        <f aca="false">G123*$G$1</f>
        <v>176.737230246092</v>
      </c>
      <c r="I123" s="3" t="n">
        <f aca="false">H122/$I$2</f>
        <v>29.4562050410154</v>
      </c>
      <c r="J123" s="3" t="n">
        <f aca="false">J122+I118-K122</f>
        <v>29.4562050410154</v>
      </c>
      <c r="K123" s="3" t="n">
        <f aca="false">(IF( IF(OR(A123=1,A123=7), 100, 36) &gt; J123, J123, IF(OR(A123=1,A123=7), 100, 36) ))</f>
        <v>29.4562050410154</v>
      </c>
      <c r="L123" s="0" t="n">
        <f aca="false">IF(OR(A123=1,A123=7), 100, 36)</f>
        <v>36</v>
      </c>
      <c r="M123" s="3" t="n">
        <f aca="false">IF(D123=D122,K123+M122,K123)</f>
        <v>1000.01271963454</v>
      </c>
    </row>
    <row r="124" customFormat="false" ht="12.8" hidden="false" customHeight="false" outlineLevel="0" collapsed="false">
      <c r="A124" s="0" t="n">
        <f aca="false">WEEKDAY(F124,1)</f>
        <v>4</v>
      </c>
      <c r="B124" s="0" t="n">
        <v>120</v>
      </c>
      <c r="C124" s="4" t="n">
        <f aca="false">IF(L124&gt;K124,1,0)</f>
        <v>1</v>
      </c>
      <c r="D124" s="0" t="n">
        <f aca="false">MONTH(F124)</f>
        <v>8</v>
      </c>
      <c r="E124" s="0" t="n">
        <f aca="false">IF(D124=D125,0,D124)</f>
        <v>0</v>
      </c>
      <c r="F124" s="1" t="n">
        <v>41871</v>
      </c>
      <c r="G124" s="2" t="n">
        <f aca="false">IF( AND( MOD(B124,7) = 1, F124&lt;=$I$1), G123*$G$2+G123, IF(  MOD(B124,7) = 1, G123*$G$3, G123))</f>
        <v>0.265105845369138</v>
      </c>
      <c r="H124" s="2" t="n">
        <f aca="false">G124*$G$1</f>
        <v>159.063507221483</v>
      </c>
      <c r="I124" s="3" t="n">
        <f aca="false">H123/$I$2</f>
        <v>29.4562050410154</v>
      </c>
      <c r="J124" s="3" t="n">
        <f aca="false">J123+I119-K123</f>
        <v>29.4562050410154</v>
      </c>
      <c r="K124" s="3" t="n">
        <f aca="false">(IF( IF(OR(A124=1,A124=7), 100, 36) &gt; J124, J124, IF(OR(A124=1,A124=7), 100, 36) ))</f>
        <v>29.4562050410154</v>
      </c>
      <c r="L124" s="0" t="n">
        <f aca="false">IF(OR(A124=1,A124=7), 100, 36)</f>
        <v>36</v>
      </c>
      <c r="M124" s="3" t="n">
        <f aca="false">IF(D124=D123,K124+M123,K124)</f>
        <v>1029.46892467556</v>
      </c>
    </row>
    <row r="125" customFormat="false" ht="12.8" hidden="false" customHeight="false" outlineLevel="0" collapsed="false">
      <c r="A125" s="0" t="n">
        <f aca="false">WEEKDAY(F125,1)</f>
        <v>5</v>
      </c>
      <c r="B125" s="0" t="n">
        <v>121</v>
      </c>
      <c r="C125" s="4" t="n">
        <f aca="false">IF(L125&gt;K125,1,0)</f>
        <v>1</v>
      </c>
      <c r="D125" s="0" t="n">
        <f aca="false">MONTH(F125)</f>
        <v>8</v>
      </c>
      <c r="E125" s="0" t="n">
        <f aca="false">IF(D125=D126,0,D125)</f>
        <v>0</v>
      </c>
      <c r="F125" s="1" t="n">
        <v>41872</v>
      </c>
      <c r="G125" s="2" t="n">
        <f aca="false">IF( AND( MOD(B125,7) = 1, F125&lt;=$I$1), G124*$G$2+G124, IF(  MOD(B125,7) = 1, G124*$G$3, G124))</f>
        <v>0.265105845369138</v>
      </c>
      <c r="H125" s="2" t="n">
        <f aca="false">G125*$G$1</f>
        <v>159.063507221483</v>
      </c>
      <c r="I125" s="3" t="n">
        <f aca="false">H124/$I$2</f>
        <v>26.5105845369138</v>
      </c>
      <c r="J125" s="3" t="n">
        <f aca="false">J124+I120-K124</f>
        <v>29.4562050410154</v>
      </c>
      <c r="K125" s="3" t="n">
        <f aca="false">(IF( IF(OR(A125=1,A125=7), 100, 36) &gt; J125, J125, IF(OR(A125=1,A125=7), 100, 36) ))</f>
        <v>29.4562050410154</v>
      </c>
      <c r="L125" s="0" t="n">
        <f aca="false">IF(OR(A125=1,A125=7), 100, 36)</f>
        <v>36</v>
      </c>
      <c r="M125" s="3" t="n">
        <f aca="false">IF(D125=D124,K125+M124,K125)</f>
        <v>1058.92512971657</v>
      </c>
    </row>
    <row r="126" customFormat="false" ht="12.8" hidden="false" customHeight="false" outlineLevel="0" collapsed="false">
      <c r="A126" s="0" t="n">
        <f aca="false">WEEKDAY(F126,1)</f>
        <v>6</v>
      </c>
      <c r="B126" s="0" t="n">
        <v>122</v>
      </c>
      <c r="C126" s="4" t="n">
        <f aca="false">IF(L126&gt;K126,1,0)</f>
        <v>1</v>
      </c>
      <c r="D126" s="0" t="n">
        <f aca="false">MONTH(F126)</f>
        <v>8</v>
      </c>
      <c r="E126" s="0" t="n">
        <f aca="false">IF(D126=D127,0,D126)</f>
        <v>0</v>
      </c>
      <c r="F126" s="1" t="n">
        <v>41873</v>
      </c>
      <c r="G126" s="2" t="n">
        <f aca="false">IF( AND( MOD(B126,7) = 1, F126&lt;=$I$1), G125*$G$2+G125, IF(  MOD(B126,7) = 1, G125*$G$3, G125))</f>
        <v>0.265105845369138</v>
      </c>
      <c r="H126" s="2" t="n">
        <f aca="false">G126*$G$1</f>
        <v>159.063507221483</v>
      </c>
      <c r="I126" s="3" t="n">
        <f aca="false">H125/$I$2</f>
        <v>26.5105845369138</v>
      </c>
      <c r="J126" s="3" t="n">
        <f aca="false">J125+I121-K125</f>
        <v>29.4562050410154</v>
      </c>
      <c r="K126" s="3" t="n">
        <f aca="false">(IF( IF(OR(A126=1,A126=7), 100, 36) &gt; J126, J126, IF(OR(A126=1,A126=7), 100, 36) ))</f>
        <v>29.4562050410154</v>
      </c>
      <c r="L126" s="0" t="n">
        <f aca="false">IF(OR(A126=1,A126=7), 100, 36)</f>
        <v>36</v>
      </c>
      <c r="M126" s="3" t="n">
        <f aca="false">IF(D126=D125,K126+M125,K126)</f>
        <v>1088.38133475759</v>
      </c>
    </row>
    <row r="127" customFormat="false" ht="12.8" hidden="false" customHeight="false" outlineLevel="0" collapsed="false">
      <c r="A127" s="0" t="n">
        <f aca="false">WEEKDAY(F127,1)</f>
        <v>7</v>
      </c>
      <c r="B127" s="0" t="n">
        <v>123</v>
      </c>
      <c r="C127" s="4" t="n">
        <f aca="false">IF(L127&gt;K127,1,0)</f>
        <v>1</v>
      </c>
      <c r="D127" s="0" t="n">
        <f aca="false">MONTH(F127)</f>
        <v>8</v>
      </c>
      <c r="E127" s="0" t="n">
        <f aca="false">IF(D127=D128,0,D127)</f>
        <v>0</v>
      </c>
      <c r="F127" s="1" t="n">
        <v>41874</v>
      </c>
      <c r="G127" s="2" t="n">
        <f aca="false">IF( AND( MOD(B127,7) = 1, F127&lt;=$I$1), G126*$G$2+G126, IF(  MOD(B127,7) = 1, G126*$G$3, G126))</f>
        <v>0.265105845369138</v>
      </c>
      <c r="H127" s="2" t="n">
        <f aca="false">G127*$G$1</f>
        <v>159.063507221483</v>
      </c>
      <c r="I127" s="3" t="n">
        <f aca="false">H126/$I$2</f>
        <v>26.5105845369138</v>
      </c>
      <c r="J127" s="3" t="n">
        <f aca="false">J126+I122-K126</f>
        <v>29.4562050410154</v>
      </c>
      <c r="K127" s="3" t="n">
        <f aca="false">(IF( IF(OR(A127=1,A127=7), 100, 36) &gt; J127, J127, IF(OR(A127=1,A127=7), 100, 36) ))</f>
        <v>29.4562050410154</v>
      </c>
      <c r="L127" s="0" t="n">
        <f aca="false">IF(OR(A127=1,A127=7), 100, 36)</f>
        <v>100</v>
      </c>
      <c r="M127" s="3" t="n">
        <f aca="false">IF(D127=D126,K127+M126,K127)</f>
        <v>1117.8375397986</v>
      </c>
    </row>
    <row r="128" customFormat="false" ht="12.8" hidden="false" customHeight="false" outlineLevel="0" collapsed="false">
      <c r="A128" s="0" t="n">
        <f aca="false">WEEKDAY(F128,1)</f>
        <v>1</v>
      </c>
      <c r="B128" s="0" t="n">
        <v>124</v>
      </c>
      <c r="C128" s="4" t="n">
        <f aca="false">IF(L128&gt;K128,1,0)</f>
        <v>1</v>
      </c>
      <c r="D128" s="0" t="n">
        <f aca="false">MONTH(F128)</f>
        <v>8</v>
      </c>
      <c r="E128" s="0" t="n">
        <f aca="false">IF(D128=D129,0,D128)</f>
        <v>0</v>
      </c>
      <c r="F128" s="1" t="n">
        <v>41875</v>
      </c>
      <c r="G128" s="2" t="n">
        <f aca="false">IF( AND( MOD(B128,7) = 1, F128&lt;=$I$1), G127*$G$2+G127, IF(  MOD(B128,7) = 1, G127*$G$3, G127))</f>
        <v>0.265105845369138</v>
      </c>
      <c r="H128" s="2" t="n">
        <f aca="false">G128*$G$1</f>
        <v>159.063507221483</v>
      </c>
      <c r="I128" s="3" t="n">
        <f aca="false">H127/$I$2</f>
        <v>26.5105845369138</v>
      </c>
      <c r="J128" s="3" t="n">
        <f aca="false">J127+I123-K127</f>
        <v>29.4562050410154</v>
      </c>
      <c r="K128" s="3" t="n">
        <f aca="false">(IF( IF(OR(A128=1,A128=7), 100, 36) &gt; J128, J128, IF(OR(A128=1,A128=7), 100, 36) ))</f>
        <v>29.4562050410154</v>
      </c>
      <c r="L128" s="0" t="n">
        <f aca="false">IF(OR(A128=1,A128=7), 100, 36)</f>
        <v>100</v>
      </c>
      <c r="M128" s="3" t="n">
        <f aca="false">IF(D128=D127,K128+M127,K128)</f>
        <v>1147.29374483962</v>
      </c>
    </row>
    <row r="129" customFormat="false" ht="12.8" hidden="false" customHeight="false" outlineLevel="0" collapsed="false">
      <c r="A129" s="0" t="n">
        <f aca="false">WEEKDAY(F129,1)</f>
        <v>2</v>
      </c>
      <c r="B129" s="0" t="n">
        <v>125</v>
      </c>
      <c r="C129" s="4" t="n">
        <f aca="false">IF(L129&gt;K129,1,0)</f>
        <v>1</v>
      </c>
      <c r="D129" s="0" t="n">
        <f aca="false">MONTH(F129)</f>
        <v>8</v>
      </c>
      <c r="E129" s="0" t="n">
        <f aca="false">IF(D129=D130,0,D129)</f>
        <v>0</v>
      </c>
      <c r="F129" s="1" t="n">
        <v>41876</v>
      </c>
      <c r="G129" s="2" t="n">
        <f aca="false">IF( AND( MOD(B129,7) = 1, F129&lt;=$I$1), G128*$G$2+G128, IF(  MOD(B129,7) = 1, G128*$G$3, G128))</f>
        <v>0.265105845369138</v>
      </c>
      <c r="H129" s="2" t="n">
        <f aca="false">G129*$G$1</f>
        <v>159.063507221483</v>
      </c>
      <c r="I129" s="3" t="n">
        <f aca="false">H128/$I$2</f>
        <v>26.5105845369138</v>
      </c>
      <c r="J129" s="3" t="n">
        <f aca="false">J128+I124-K128</f>
        <v>29.4562050410154</v>
      </c>
      <c r="K129" s="3" t="n">
        <f aca="false">(IF( IF(OR(A129=1,A129=7), 100, 36) &gt; J129, J129, IF(OR(A129=1,A129=7), 100, 36) ))</f>
        <v>29.4562050410154</v>
      </c>
      <c r="L129" s="0" t="n">
        <f aca="false">IF(OR(A129=1,A129=7), 100, 36)</f>
        <v>36</v>
      </c>
      <c r="M129" s="3" t="n">
        <f aca="false">IF(D129=D128,K129+M128,K129)</f>
        <v>1176.74994988063</v>
      </c>
    </row>
    <row r="130" customFormat="false" ht="12.8" hidden="false" customHeight="false" outlineLevel="0" collapsed="false">
      <c r="A130" s="0" t="n">
        <f aca="false">WEEKDAY(F130,1)</f>
        <v>3</v>
      </c>
      <c r="B130" s="0" t="n">
        <v>126</v>
      </c>
      <c r="C130" s="4" t="n">
        <f aca="false">IF(L130&gt;K130,1,0)</f>
        <v>1</v>
      </c>
      <c r="D130" s="0" t="n">
        <f aca="false">MONTH(F130)</f>
        <v>8</v>
      </c>
      <c r="E130" s="0" t="n">
        <f aca="false">IF(D130=D131,0,D130)</f>
        <v>0</v>
      </c>
      <c r="F130" s="1" t="n">
        <v>41877</v>
      </c>
      <c r="G130" s="2" t="n">
        <f aca="false">IF( AND( MOD(B130,7) = 1, F130&lt;=$I$1), G129*$G$2+G129, IF(  MOD(B130,7) = 1, G129*$G$3, G129))</f>
        <v>0.265105845369138</v>
      </c>
      <c r="H130" s="2" t="n">
        <f aca="false">G130*$G$1</f>
        <v>159.063507221483</v>
      </c>
      <c r="I130" s="3" t="n">
        <f aca="false">H129/$I$2</f>
        <v>26.5105845369138</v>
      </c>
      <c r="J130" s="3" t="n">
        <f aca="false">J129+I125-K129</f>
        <v>26.5105845369138</v>
      </c>
      <c r="K130" s="3" t="n">
        <f aca="false">(IF( IF(OR(A130=1,A130=7), 100, 36) &gt; J130, J130, IF(OR(A130=1,A130=7), 100, 36) ))</f>
        <v>26.5105845369138</v>
      </c>
      <c r="L130" s="0" t="n">
        <f aca="false">IF(OR(A130=1,A130=7), 100, 36)</f>
        <v>36</v>
      </c>
      <c r="M130" s="3" t="n">
        <f aca="false">IF(D130=D129,K130+M129,K130)</f>
        <v>1203.26053441755</v>
      </c>
    </row>
    <row r="131" customFormat="false" ht="12.8" hidden="false" customHeight="false" outlineLevel="0" collapsed="false">
      <c r="A131" s="0" t="n">
        <f aca="false">WEEKDAY(F131,1)</f>
        <v>4</v>
      </c>
      <c r="B131" s="0" t="n">
        <v>127</v>
      </c>
      <c r="C131" s="4" t="n">
        <f aca="false">IF(L131&gt;K131,1,0)</f>
        <v>1</v>
      </c>
      <c r="D131" s="0" t="n">
        <f aca="false">MONTH(F131)</f>
        <v>8</v>
      </c>
      <c r="E131" s="0" t="n">
        <f aca="false">IF(D131=D132,0,D131)</f>
        <v>0</v>
      </c>
      <c r="F131" s="1" t="n">
        <v>41878</v>
      </c>
      <c r="G131" s="2" t="n">
        <f aca="false">IF( AND( MOD(B131,7) = 1, F131&lt;=$I$1), G130*$G$2+G130, IF(  MOD(B131,7) = 1, G130*$G$3, G130))</f>
        <v>0.238595260832225</v>
      </c>
      <c r="H131" s="2" t="n">
        <f aca="false">G131*$G$1</f>
        <v>143.157156499335</v>
      </c>
      <c r="I131" s="3" t="n">
        <f aca="false">H130/$I$2</f>
        <v>26.5105845369138</v>
      </c>
      <c r="J131" s="3" t="n">
        <f aca="false">J130+I126-K130</f>
        <v>26.5105845369138</v>
      </c>
      <c r="K131" s="3" t="n">
        <f aca="false">(IF( IF(OR(A131=1,A131=7), 100, 36) &gt; J131, J131, IF(OR(A131=1,A131=7), 100, 36) ))</f>
        <v>26.5105845369138</v>
      </c>
      <c r="L131" s="0" t="n">
        <f aca="false">IF(OR(A131=1,A131=7), 100, 36)</f>
        <v>36</v>
      </c>
      <c r="M131" s="3" t="n">
        <f aca="false">IF(D131=D130,K131+M130,K131)</f>
        <v>1229.77111895446</v>
      </c>
    </row>
    <row r="132" customFormat="false" ht="12.8" hidden="false" customHeight="false" outlineLevel="0" collapsed="false">
      <c r="A132" s="0" t="n">
        <f aca="false">WEEKDAY(F132,1)</f>
        <v>5</v>
      </c>
      <c r="B132" s="0" t="n">
        <v>128</v>
      </c>
      <c r="C132" s="4" t="n">
        <f aca="false">IF(L132&gt;K132,1,0)</f>
        <v>1</v>
      </c>
      <c r="D132" s="0" t="n">
        <f aca="false">MONTH(F132)</f>
        <v>8</v>
      </c>
      <c r="E132" s="0" t="n">
        <f aca="false">IF(D132=D133,0,D132)</f>
        <v>0</v>
      </c>
      <c r="F132" s="1" t="n">
        <v>41879</v>
      </c>
      <c r="G132" s="2" t="n">
        <f aca="false">IF( AND( MOD(B132,7) = 1, F132&lt;=$I$1), G131*$G$2+G131, IF(  MOD(B132,7) = 1, G131*$G$3, G131))</f>
        <v>0.238595260832225</v>
      </c>
      <c r="H132" s="2" t="n">
        <f aca="false">G132*$G$1</f>
        <v>143.157156499335</v>
      </c>
      <c r="I132" s="3" t="n">
        <f aca="false">H131/$I$2</f>
        <v>23.8595260832225</v>
      </c>
      <c r="J132" s="3" t="n">
        <f aca="false">J131+I127-K131</f>
        <v>26.5105845369138</v>
      </c>
      <c r="K132" s="3" t="n">
        <f aca="false">(IF( IF(OR(A132=1,A132=7), 100, 36) &gt; J132, J132, IF(OR(A132=1,A132=7), 100, 36) ))</f>
        <v>26.5105845369138</v>
      </c>
      <c r="L132" s="0" t="n">
        <f aca="false">IF(OR(A132=1,A132=7), 100, 36)</f>
        <v>36</v>
      </c>
      <c r="M132" s="3" t="n">
        <f aca="false">IF(D132=D131,K132+M131,K132)</f>
        <v>1256.28170349138</v>
      </c>
    </row>
    <row r="133" customFormat="false" ht="12.8" hidden="false" customHeight="false" outlineLevel="0" collapsed="false">
      <c r="A133" s="0" t="n">
        <f aca="false">WEEKDAY(F133,1)</f>
        <v>6</v>
      </c>
      <c r="B133" s="0" t="n">
        <v>129</v>
      </c>
      <c r="C133" s="4" t="n">
        <f aca="false">IF(L133&gt;K133,1,0)</f>
        <v>1</v>
      </c>
      <c r="D133" s="0" t="n">
        <f aca="false">MONTH(F133)</f>
        <v>8</v>
      </c>
      <c r="E133" s="0" t="n">
        <f aca="false">IF(D133=D134,0,D133)</f>
        <v>0</v>
      </c>
      <c r="F133" s="1" t="n">
        <v>41880</v>
      </c>
      <c r="G133" s="2" t="n">
        <f aca="false">IF( AND( MOD(B133,7) = 1, F133&lt;=$I$1), G132*$G$2+G132, IF(  MOD(B133,7) = 1, G132*$G$3, G132))</f>
        <v>0.238595260832225</v>
      </c>
      <c r="H133" s="2" t="n">
        <f aca="false">G133*$G$1</f>
        <v>143.157156499335</v>
      </c>
      <c r="I133" s="3" t="n">
        <f aca="false">H132/$I$2</f>
        <v>23.8595260832225</v>
      </c>
      <c r="J133" s="3" t="n">
        <f aca="false">J132+I128-K132</f>
        <v>26.5105845369138</v>
      </c>
      <c r="K133" s="3" t="n">
        <f aca="false">(IF( IF(OR(A133=1,A133=7), 100, 36) &gt; J133, J133, IF(OR(A133=1,A133=7), 100, 36) ))</f>
        <v>26.5105845369138</v>
      </c>
      <c r="L133" s="0" t="n">
        <f aca="false">IF(OR(A133=1,A133=7), 100, 36)</f>
        <v>36</v>
      </c>
      <c r="M133" s="3" t="n">
        <f aca="false">IF(D133=D132,K133+M132,K133)</f>
        <v>1282.79228802829</v>
      </c>
    </row>
    <row r="134" customFormat="false" ht="12.8" hidden="false" customHeight="false" outlineLevel="0" collapsed="false">
      <c r="A134" s="0" t="n">
        <f aca="false">WEEKDAY(F134,1)</f>
        <v>7</v>
      </c>
      <c r="B134" s="0" t="n">
        <v>130</v>
      </c>
      <c r="C134" s="4" t="n">
        <f aca="false">IF(L134&gt;K134,1,0)</f>
        <v>1</v>
      </c>
      <c r="D134" s="0" t="n">
        <f aca="false">MONTH(F134)</f>
        <v>8</v>
      </c>
      <c r="E134" s="0" t="n">
        <f aca="false">IF(D134=D135,0,D134)</f>
        <v>0</v>
      </c>
      <c r="F134" s="1" t="n">
        <v>41881</v>
      </c>
      <c r="G134" s="2" t="n">
        <f aca="false">IF( AND( MOD(B134,7) = 1, F134&lt;=$I$1), G133*$G$2+G133, IF(  MOD(B134,7) = 1, G133*$G$3, G133))</f>
        <v>0.238595260832225</v>
      </c>
      <c r="H134" s="2" t="n">
        <f aca="false">G134*$G$1</f>
        <v>143.157156499335</v>
      </c>
      <c r="I134" s="3" t="n">
        <f aca="false">H133/$I$2</f>
        <v>23.8595260832225</v>
      </c>
      <c r="J134" s="3" t="n">
        <f aca="false">J133+I129-K133</f>
        <v>26.5105845369138</v>
      </c>
      <c r="K134" s="3" t="n">
        <f aca="false">(IF( IF(OR(A134=1,A134=7), 100, 36) &gt; J134, J134, IF(OR(A134=1,A134=7), 100, 36) ))</f>
        <v>26.5105845369138</v>
      </c>
      <c r="L134" s="0" t="n">
        <f aca="false">IF(OR(A134=1,A134=7), 100, 36)</f>
        <v>100</v>
      </c>
      <c r="M134" s="3" t="n">
        <f aca="false">IF(D134=D133,K134+M133,K134)</f>
        <v>1309.3028725652</v>
      </c>
    </row>
    <row r="135" customFormat="false" ht="12.8" hidden="false" customHeight="false" outlineLevel="0" collapsed="false">
      <c r="A135" s="0" t="n">
        <f aca="false">WEEKDAY(F135,1)</f>
        <v>1</v>
      </c>
      <c r="B135" s="0" t="n">
        <v>131</v>
      </c>
      <c r="C135" s="4" t="n">
        <f aca="false">IF(L135&gt;K135,1,0)</f>
        <v>1</v>
      </c>
      <c r="D135" s="0" t="n">
        <f aca="false">MONTH(F135)</f>
        <v>8</v>
      </c>
      <c r="E135" s="0" t="n">
        <f aca="false">IF(D135=D136,0,D135)</f>
        <v>8</v>
      </c>
      <c r="F135" s="1" t="n">
        <v>41882</v>
      </c>
      <c r="G135" s="2" t="n">
        <f aca="false">IF( AND( MOD(B135,7) = 1, F135&lt;=$I$1), G134*$G$2+G134, IF(  MOD(B135,7) = 1, G134*$G$3, G134))</f>
        <v>0.238595260832225</v>
      </c>
      <c r="H135" s="2" t="n">
        <f aca="false">G135*$G$1</f>
        <v>143.157156499335</v>
      </c>
      <c r="I135" s="3" t="n">
        <f aca="false">H134/$I$2</f>
        <v>23.8595260832225</v>
      </c>
      <c r="J135" s="3" t="n">
        <f aca="false">J134+I130-K134</f>
        <v>26.5105845369138</v>
      </c>
      <c r="K135" s="3" t="n">
        <f aca="false">(IF( IF(OR(A135=1,A135=7), 100, 36) &gt; J135, J135, IF(OR(A135=1,A135=7), 100, 36) ))</f>
        <v>26.5105845369138</v>
      </c>
      <c r="L135" s="0" t="n">
        <f aca="false">IF(OR(A135=1,A135=7), 100, 36)</f>
        <v>100</v>
      </c>
      <c r="M135" s="3" t="n">
        <f aca="false">IF(D135=D134,K135+M134,K135)</f>
        <v>1335.81345710212</v>
      </c>
    </row>
    <row r="136" customFormat="false" ht="12.8" hidden="false" customHeight="false" outlineLevel="0" collapsed="false">
      <c r="A136" s="0" t="n">
        <f aca="false">WEEKDAY(F136,1)</f>
        <v>2</v>
      </c>
      <c r="B136" s="0" t="n">
        <v>132</v>
      </c>
      <c r="C136" s="4" t="n">
        <f aca="false">IF(L136&gt;K136,1,0)</f>
        <v>1</v>
      </c>
      <c r="D136" s="0" t="n">
        <f aca="false">MONTH(F136)</f>
        <v>9</v>
      </c>
      <c r="E136" s="0" t="n">
        <f aca="false">IF(D136=D137,0,D136)</f>
        <v>0</v>
      </c>
      <c r="F136" s="1" t="n">
        <v>41883</v>
      </c>
      <c r="G136" s="2" t="n">
        <f aca="false">IF( AND( MOD(B136,7) = 1, F136&lt;=$I$1), G135*$G$2+G135, IF(  MOD(B136,7) = 1, G135*$G$3, G135))</f>
        <v>0.238595260832225</v>
      </c>
      <c r="H136" s="2" t="n">
        <f aca="false">G136*$G$1</f>
        <v>143.157156499335</v>
      </c>
      <c r="I136" s="3" t="n">
        <f aca="false">H135/$I$2</f>
        <v>23.8595260832225</v>
      </c>
      <c r="J136" s="3" t="n">
        <f aca="false">J135+I131-K135</f>
        <v>26.5105845369138</v>
      </c>
      <c r="K136" s="3" t="n">
        <f aca="false">(IF( IF(OR(A136=1,A136=7), 100, 36) &gt; J136, J136, IF(OR(A136=1,A136=7), 100, 36) ))</f>
        <v>26.5105845369138</v>
      </c>
      <c r="L136" s="0" t="n">
        <f aca="false">IF(OR(A136=1,A136=7), 100, 36)</f>
        <v>36</v>
      </c>
      <c r="M136" s="3" t="n">
        <f aca="false">IF(D136=D135,K136+M135,K136)</f>
        <v>26.5105845369138</v>
      </c>
    </row>
    <row r="137" customFormat="false" ht="12.8" hidden="false" customHeight="false" outlineLevel="0" collapsed="false">
      <c r="A137" s="0" t="n">
        <f aca="false">WEEKDAY(F137,1)</f>
        <v>3</v>
      </c>
      <c r="B137" s="0" t="n">
        <v>133</v>
      </c>
      <c r="C137" s="4" t="n">
        <f aca="false">IF(L137&gt;K137,1,0)</f>
        <v>1</v>
      </c>
      <c r="D137" s="0" t="n">
        <f aca="false">MONTH(F137)</f>
        <v>9</v>
      </c>
      <c r="E137" s="0" t="n">
        <f aca="false">IF(D137=D138,0,D137)</f>
        <v>0</v>
      </c>
      <c r="F137" s="1" t="n">
        <v>41884</v>
      </c>
      <c r="G137" s="2" t="n">
        <f aca="false">IF( AND( MOD(B137,7) = 1, F137&lt;=$I$1), G136*$G$2+G136, IF(  MOD(B137,7) = 1, G136*$G$3, G136))</f>
        <v>0.238595260832225</v>
      </c>
      <c r="H137" s="2" t="n">
        <f aca="false">G137*$G$1</f>
        <v>143.157156499335</v>
      </c>
      <c r="I137" s="3" t="n">
        <f aca="false">H136/$I$2</f>
        <v>23.8595260832225</v>
      </c>
      <c r="J137" s="3" t="n">
        <f aca="false">J136+I132-K136</f>
        <v>23.8595260832225</v>
      </c>
      <c r="K137" s="3" t="n">
        <f aca="false">(IF( IF(OR(A137=1,A137=7), 100, 36) &gt; J137, J137, IF(OR(A137=1,A137=7), 100, 36) ))</f>
        <v>23.8595260832225</v>
      </c>
      <c r="L137" s="0" t="n">
        <f aca="false">IF(OR(A137=1,A137=7), 100, 36)</f>
        <v>36</v>
      </c>
      <c r="M137" s="3" t="n">
        <f aca="false">IF(D137=D136,K137+M136,K137)</f>
        <v>50.3701106201363</v>
      </c>
    </row>
    <row r="138" customFormat="false" ht="12.8" hidden="false" customHeight="false" outlineLevel="0" collapsed="false">
      <c r="A138" s="0" t="n">
        <f aca="false">WEEKDAY(F138,1)</f>
        <v>4</v>
      </c>
      <c r="B138" s="0" t="n">
        <v>134</v>
      </c>
      <c r="C138" s="4" t="n">
        <f aca="false">IF(L138&gt;K138,1,0)</f>
        <v>1</v>
      </c>
      <c r="D138" s="0" t="n">
        <f aca="false">MONTH(F138)</f>
        <v>9</v>
      </c>
      <c r="E138" s="0" t="n">
        <f aca="false">IF(D138=D139,0,D138)</f>
        <v>0</v>
      </c>
      <c r="F138" s="1" t="n">
        <v>41885</v>
      </c>
      <c r="G138" s="2" t="n">
        <f aca="false">IF( AND( MOD(B138,7) = 1, F138&lt;=$I$1), G137*$G$2+G137, IF(  MOD(B138,7) = 1, G137*$G$3, G137))</f>
        <v>0.214735734749002</v>
      </c>
      <c r="H138" s="2" t="n">
        <f aca="false">G138*$G$1</f>
        <v>128.841440849401</v>
      </c>
      <c r="I138" s="3" t="n">
        <f aca="false">H137/$I$2</f>
        <v>23.8595260832225</v>
      </c>
      <c r="J138" s="3" t="n">
        <f aca="false">J137+I133-K137</f>
        <v>23.8595260832225</v>
      </c>
      <c r="K138" s="3" t="n">
        <f aca="false">(IF( IF(OR(A138=1,A138=7), 100, 36) &gt; J138, J138, IF(OR(A138=1,A138=7), 100, 36) ))</f>
        <v>23.8595260832225</v>
      </c>
      <c r="L138" s="0" t="n">
        <f aca="false">IF(OR(A138=1,A138=7), 100, 36)</f>
        <v>36</v>
      </c>
      <c r="M138" s="3" t="n">
        <f aca="false">IF(D138=D137,K138+M137,K138)</f>
        <v>74.2296367033588</v>
      </c>
    </row>
    <row r="139" customFormat="false" ht="12.8" hidden="false" customHeight="false" outlineLevel="0" collapsed="false">
      <c r="A139" s="0" t="n">
        <f aca="false">WEEKDAY(F139,1)</f>
        <v>5</v>
      </c>
      <c r="B139" s="0" t="n">
        <v>135</v>
      </c>
      <c r="C139" s="4" t="n">
        <f aca="false">IF(L139&gt;K139,1,0)</f>
        <v>1</v>
      </c>
      <c r="D139" s="0" t="n">
        <f aca="false">MONTH(F139)</f>
        <v>9</v>
      </c>
      <c r="E139" s="0" t="n">
        <f aca="false">IF(D139=D140,0,D139)</f>
        <v>0</v>
      </c>
      <c r="F139" s="1" t="n">
        <v>41886</v>
      </c>
      <c r="G139" s="2" t="n">
        <f aca="false">IF( AND( MOD(B139,7) = 1, F139&lt;=$I$1), G138*$G$2+G138, IF(  MOD(B139,7) = 1, G138*$G$3, G138))</f>
        <v>0.214735734749002</v>
      </c>
      <c r="H139" s="2" t="n">
        <f aca="false">G139*$G$1</f>
        <v>128.841440849401</v>
      </c>
      <c r="I139" s="3" t="n">
        <f aca="false">H138/$I$2</f>
        <v>21.4735734749002</v>
      </c>
      <c r="J139" s="3" t="n">
        <f aca="false">J138+I134-K138</f>
        <v>23.8595260832225</v>
      </c>
      <c r="K139" s="3" t="n">
        <f aca="false">(IF( IF(OR(A139=1,A139=7), 100, 36) &gt; J139, J139, IF(OR(A139=1,A139=7), 100, 36) ))</f>
        <v>23.8595260832225</v>
      </c>
      <c r="L139" s="0" t="n">
        <f aca="false">IF(OR(A139=1,A139=7), 100, 36)</f>
        <v>36</v>
      </c>
      <c r="M139" s="3" t="n">
        <f aca="false">IF(D139=D138,K139+M138,K139)</f>
        <v>98.0891627865812</v>
      </c>
    </row>
    <row r="140" customFormat="false" ht="12.8" hidden="false" customHeight="false" outlineLevel="0" collapsed="false">
      <c r="A140" s="0" t="n">
        <f aca="false">WEEKDAY(F140,1)</f>
        <v>6</v>
      </c>
      <c r="B140" s="0" t="n">
        <v>136</v>
      </c>
      <c r="C140" s="4" t="n">
        <f aca="false">IF(L140&gt;K140,1,0)</f>
        <v>1</v>
      </c>
      <c r="D140" s="0" t="n">
        <f aca="false">MONTH(F140)</f>
        <v>9</v>
      </c>
      <c r="E140" s="0" t="n">
        <f aca="false">IF(D140=D141,0,D140)</f>
        <v>0</v>
      </c>
      <c r="F140" s="1" t="n">
        <v>41887</v>
      </c>
      <c r="G140" s="2" t="n">
        <f aca="false">IF( AND( MOD(B140,7) = 1, F140&lt;=$I$1), G139*$G$2+G139, IF(  MOD(B140,7) = 1, G139*$G$3, G139))</f>
        <v>0.214735734749002</v>
      </c>
      <c r="H140" s="2" t="n">
        <f aca="false">G140*$G$1</f>
        <v>128.841440849401</v>
      </c>
      <c r="I140" s="3" t="n">
        <f aca="false">H139/$I$2</f>
        <v>21.4735734749002</v>
      </c>
      <c r="J140" s="3" t="n">
        <f aca="false">J139+I135-K139</f>
        <v>23.8595260832225</v>
      </c>
      <c r="K140" s="3" t="n">
        <f aca="false">(IF( IF(OR(A140=1,A140=7), 100, 36) &gt; J140, J140, IF(OR(A140=1,A140=7), 100, 36) ))</f>
        <v>23.8595260832225</v>
      </c>
      <c r="L140" s="0" t="n">
        <f aca="false">IF(OR(A140=1,A140=7), 100, 36)</f>
        <v>36</v>
      </c>
      <c r="M140" s="3" t="n">
        <f aca="false">IF(D140=D139,K140+M139,K140)</f>
        <v>121.948688869804</v>
      </c>
    </row>
    <row r="141" customFormat="false" ht="12.8" hidden="false" customHeight="false" outlineLevel="0" collapsed="false">
      <c r="A141" s="0" t="n">
        <f aca="false">WEEKDAY(F141,1)</f>
        <v>7</v>
      </c>
      <c r="B141" s="0" t="n">
        <v>137</v>
      </c>
      <c r="C141" s="4" t="n">
        <f aca="false">IF(L141&gt;K141,1,0)</f>
        <v>1</v>
      </c>
      <c r="D141" s="0" t="n">
        <f aca="false">MONTH(F141)</f>
        <v>9</v>
      </c>
      <c r="E141" s="0" t="n">
        <f aca="false">IF(D141=D142,0,D141)</f>
        <v>0</v>
      </c>
      <c r="F141" s="1" t="n">
        <v>41888</v>
      </c>
      <c r="G141" s="2" t="n">
        <f aca="false">IF( AND( MOD(B141,7) = 1, F141&lt;=$I$1), G140*$G$2+G140, IF(  MOD(B141,7) = 1, G140*$G$3, G140))</f>
        <v>0.214735734749002</v>
      </c>
      <c r="H141" s="2" t="n">
        <f aca="false">G141*$G$1</f>
        <v>128.841440849401</v>
      </c>
      <c r="I141" s="3" t="n">
        <f aca="false">H140/$I$2</f>
        <v>21.4735734749002</v>
      </c>
      <c r="J141" s="3" t="n">
        <f aca="false">J140+I136-K140</f>
        <v>23.8595260832225</v>
      </c>
      <c r="K141" s="3" t="n">
        <f aca="false">(IF( IF(OR(A141=1,A141=7), 100, 36) &gt; J141, J141, IF(OR(A141=1,A141=7), 100, 36) ))</f>
        <v>23.8595260832225</v>
      </c>
      <c r="L141" s="0" t="n">
        <f aca="false">IF(OR(A141=1,A141=7), 100, 36)</f>
        <v>100</v>
      </c>
      <c r="M141" s="3" t="n">
        <f aca="false">IF(D141=D140,K141+M140,K141)</f>
        <v>145.808214953026</v>
      </c>
    </row>
    <row r="142" customFormat="false" ht="12.8" hidden="false" customHeight="false" outlineLevel="0" collapsed="false">
      <c r="A142" s="0" t="n">
        <f aca="false">WEEKDAY(F142,1)</f>
        <v>1</v>
      </c>
      <c r="B142" s="0" t="n">
        <v>138</v>
      </c>
      <c r="C142" s="4" t="n">
        <f aca="false">IF(L142&gt;K142,1,0)</f>
        <v>1</v>
      </c>
      <c r="D142" s="0" t="n">
        <f aca="false">MONTH(F142)</f>
        <v>9</v>
      </c>
      <c r="E142" s="0" t="n">
        <f aca="false">IF(D142=D143,0,D142)</f>
        <v>0</v>
      </c>
      <c r="F142" s="1" t="n">
        <v>41889</v>
      </c>
      <c r="G142" s="2" t="n">
        <f aca="false">IF( AND( MOD(B142,7) = 1, F142&lt;=$I$1), G141*$G$2+G141, IF(  MOD(B142,7) = 1, G141*$G$3, G141))</f>
        <v>0.214735734749002</v>
      </c>
      <c r="H142" s="2" t="n">
        <f aca="false">G142*$G$1</f>
        <v>128.841440849401</v>
      </c>
      <c r="I142" s="3" t="n">
        <f aca="false">H141/$I$2</f>
        <v>21.4735734749002</v>
      </c>
      <c r="J142" s="3" t="n">
        <f aca="false">J141+I137-K141</f>
        <v>23.8595260832225</v>
      </c>
      <c r="K142" s="3" t="n">
        <f aca="false">(IF( IF(OR(A142=1,A142=7), 100, 36) &gt; J142, J142, IF(OR(A142=1,A142=7), 100, 36) ))</f>
        <v>23.8595260832225</v>
      </c>
      <c r="L142" s="0" t="n">
        <f aca="false">IF(OR(A142=1,A142=7), 100, 36)</f>
        <v>100</v>
      </c>
      <c r="M142" s="3" t="n">
        <f aca="false">IF(D142=D141,K142+M141,K142)</f>
        <v>169.667741036249</v>
      </c>
    </row>
    <row r="143" customFormat="false" ht="12.8" hidden="false" customHeight="false" outlineLevel="0" collapsed="false">
      <c r="A143" s="0" t="n">
        <f aca="false">WEEKDAY(F143,1)</f>
        <v>2</v>
      </c>
      <c r="B143" s="0" t="n">
        <v>139</v>
      </c>
      <c r="C143" s="4" t="n">
        <f aca="false">IF(L143&gt;K143,1,0)</f>
        <v>1</v>
      </c>
      <c r="D143" s="0" t="n">
        <f aca="false">MONTH(F143)</f>
        <v>9</v>
      </c>
      <c r="E143" s="0" t="n">
        <f aca="false">IF(D143=D144,0,D143)</f>
        <v>0</v>
      </c>
      <c r="F143" s="1" t="n">
        <v>41890</v>
      </c>
      <c r="G143" s="2" t="n">
        <f aca="false">IF( AND( MOD(B143,7) = 1, F143&lt;=$I$1), G142*$G$2+G142, IF(  MOD(B143,7) = 1, G142*$G$3, G142))</f>
        <v>0.214735734749002</v>
      </c>
      <c r="H143" s="2" t="n">
        <f aca="false">G143*$G$1</f>
        <v>128.841440849401</v>
      </c>
      <c r="I143" s="3" t="n">
        <f aca="false">H142/$I$2</f>
        <v>21.4735734749002</v>
      </c>
      <c r="J143" s="3" t="n">
        <f aca="false">J142+I138-K142</f>
        <v>23.8595260832225</v>
      </c>
      <c r="K143" s="3" t="n">
        <f aca="false">(IF( IF(OR(A143=1,A143=7), 100, 36) &gt; J143, J143, IF(OR(A143=1,A143=7), 100, 36) ))</f>
        <v>23.8595260832225</v>
      </c>
      <c r="L143" s="0" t="n">
        <f aca="false">IF(OR(A143=1,A143=7), 100, 36)</f>
        <v>36</v>
      </c>
      <c r="M143" s="3" t="n">
        <f aca="false">IF(D143=D142,K143+M142,K143)</f>
        <v>193.527267119471</v>
      </c>
    </row>
    <row r="144" customFormat="false" ht="12.8" hidden="false" customHeight="false" outlineLevel="0" collapsed="false">
      <c r="A144" s="0" t="n">
        <f aca="false">WEEKDAY(F144,1)</f>
        <v>3</v>
      </c>
      <c r="B144" s="0" t="n">
        <v>140</v>
      </c>
      <c r="C144" s="4" t="n">
        <f aca="false">IF(L144&gt;K144,1,0)</f>
        <v>1</v>
      </c>
      <c r="D144" s="0" t="n">
        <f aca="false">MONTH(F144)</f>
        <v>9</v>
      </c>
      <c r="E144" s="0" t="n">
        <f aca="false">IF(D144=D145,0,D144)</f>
        <v>0</v>
      </c>
      <c r="F144" s="1" t="n">
        <v>41891</v>
      </c>
      <c r="G144" s="2" t="n">
        <f aca="false">IF( AND( MOD(B144,7) = 1, F144&lt;=$I$1), G143*$G$2+G143, IF(  MOD(B144,7) = 1, G143*$G$3, G143))</f>
        <v>0.214735734749002</v>
      </c>
      <c r="H144" s="2" t="n">
        <f aca="false">G144*$G$1</f>
        <v>128.841440849401</v>
      </c>
      <c r="I144" s="3" t="n">
        <f aca="false">H143/$I$2</f>
        <v>21.4735734749002</v>
      </c>
      <c r="J144" s="3" t="n">
        <f aca="false">J143+I139-K143</f>
        <v>21.4735734749002</v>
      </c>
      <c r="K144" s="3" t="n">
        <f aca="false">(IF( IF(OR(A144=1,A144=7), 100, 36) &gt; J144, J144, IF(OR(A144=1,A144=7), 100, 36) ))</f>
        <v>21.4735734749002</v>
      </c>
      <c r="L144" s="0" t="n">
        <f aca="false">IF(OR(A144=1,A144=7), 100, 36)</f>
        <v>36</v>
      </c>
      <c r="M144" s="3" t="n">
        <f aca="false">IF(D144=D143,K144+M143,K144)</f>
        <v>215.000840594371</v>
      </c>
    </row>
    <row r="145" customFormat="false" ht="12.8" hidden="false" customHeight="false" outlineLevel="0" collapsed="false">
      <c r="A145" s="0" t="n">
        <f aca="false">WEEKDAY(F145,1)</f>
        <v>4</v>
      </c>
      <c r="B145" s="0" t="n">
        <v>141</v>
      </c>
      <c r="C145" s="4" t="n">
        <f aca="false">IF(L145&gt;K145,1,0)</f>
        <v>1</v>
      </c>
      <c r="D145" s="0" t="n">
        <f aca="false">MONTH(F145)</f>
        <v>9</v>
      </c>
      <c r="E145" s="0" t="n">
        <f aca="false">IF(D145=D146,0,D145)</f>
        <v>0</v>
      </c>
      <c r="F145" s="1" t="n">
        <v>41892</v>
      </c>
      <c r="G145" s="2" t="n">
        <f aca="false">IF( AND( MOD(B145,7) = 1, F145&lt;=$I$1), G144*$G$2+G144, IF(  MOD(B145,7) = 1, G144*$G$3, G144))</f>
        <v>0.193262161274102</v>
      </c>
      <c r="H145" s="2" t="n">
        <f aca="false">G145*$G$1</f>
        <v>115.957296764461</v>
      </c>
      <c r="I145" s="3" t="n">
        <f aca="false">H144/$I$2</f>
        <v>21.4735734749002</v>
      </c>
      <c r="J145" s="3" t="n">
        <f aca="false">J144+I140-K144</f>
        <v>21.4735734749002</v>
      </c>
      <c r="K145" s="3" t="n">
        <f aca="false">(IF( IF(OR(A145=1,A145=7), 100, 36) &gt; J145, J145, IF(OR(A145=1,A145=7), 100, 36) ))</f>
        <v>21.4735734749002</v>
      </c>
      <c r="L145" s="0" t="n">
        <f aca="false">IF(OR(A145=1,A145=7), 100, 36)</f>
        <v>36</v>
      </c>
      <c r="M145" s="3" t="n">
        <f aca="false">IF(D145=D144,K145+M144,K145)</f>
        <v>236.474414069272</v>
      </c>
    </row>
    <row r="146" customFormat="false" ht="12.8" hidden="false" customHeight="false" outlineLevel="0" collapsed="false">
      <c r="A146" s="0" t="n">
        <f aca="false">WEEKDAY(F146,1)</f>
        <v>5</v>
      </c>
      <c r="B146" s="0" t="n">
        <v>142</v>
      </c>
      <c r="C146" s="4" t="n">
        <f aca="false">IF(L146&gt;K146,1,0)</f>
        <v>1</v>
      </c>
      <c r="D146" s="0" t="n">
        <f aca="false">MONTH(F146)</f>
        <v>9</v>
      </c>
      <c r="E146" s="0" t="n">
        <f aca="false">IF(D146=D147,0,D146)</f>
        <v>0</v>
      </c>
      <c r="F146" s="1" t="n">
        <v>41893</v>
      </c>
      <c r="G146" s="2" t="n">
        <f aca="false">IF( AND( MOD(B146,7) = 1, F146&lt;=$I$1), G145*$G$2+G145, IF(  MOD(B146,7) = 1, G145*$G$3, G145))</f>
        <v>0.193262161274102</v>
      </c>
      <c r="H146" s="2" t="n">
        <f aca="false">G146*$G$1</f>
        <v>115.957296764461</v>
      </c>
      <c r="I146" s="3" t="n">
        <f aca="false">H145/$I$2</f>
        <v>19.3262161274102</v>
      </c>
      <c r="J146" s="3" t="n">
        <f aca="false">J145+I141-K145</f>
        <v>21.4735734749002</v>
      </c>
      <c r="K146" s="3" t="n">
        <f aca="false">(IF( IF(OR(A146=1,A146=7), 100, 36) &gt; J146, J146, IF(OR(A146=1,A146=7), 100, 36) ))</f>
        <v>21.4735734749002</v>
      </c>
      <c r="L146" s="0" t="n">
        <f aca="false">IF(OR(A146=1,A146=7), 100, 36)</f>
        <v>36</v>
      </c>
      <c r="M146" s="3" t="n">
        <f aca="false">IF(D146=D145,K146+M145,K146)</f>
        <v>257.947987544172</v>
      </c>
    </row>
    <row r="147" customFormat="false" ht="12.8" hidden="false" customHeight="false" outlineLevel="0" collapsed="false">
      <c r="A147" s="0" t="n">
        <f aca="false">WEEKDAY(F147,1)</f>
        <v>6</v>
      </c>
      <c r="B147" s="0" t="n">
        <v>143</v>
      </c>
      <c r="C147" s="4" t="n">
        <f aca="false">IF(L147&gt;K147,1,0)</f>
        <v>1</v>
      </c>
      <c r="D147" s="0" t="n">
        <f aca="false">MONTH(F147)</f>
        <v>9</v>
      </c>
      <c r="E147" s="0" t="n">
        <f aca="false">IF(D147=D148,0,D147)</f>
        <v>0</v>
      </c>
      <c r="F147" s="1" t="n">
        <v>41894</v>
      </c>
      <c r="G147" s="2" t="n">
        <f aca="false">IF( AND( MOD(B147,7) = 1, F147&lt;=$I$1), G146*$G$2+G146, IF(  MOD(B147,7) = 1, G146*$G$3, G146))</f>
        <v>0.193262161274102</v>
      </c>
      <c r="H147" s="2" t="n">
        <f aca="false">G147*$G$1</f>
        <v>115.957296764461</v>
      </c>
      <c r="I147" s="3" t="n">
        <f aca="false">H146/$I$2</f>
        <v>19.3262161274102</v>
      </c>
      <c r="J147" s="3" t="n">
        <f aca="false">J146+I142-K146</f>
        <v>21.4735734749002</v>
      </c>
      <c r="K147" s="3" t="n">
        <f aca="false">(IF( IF(OR(A147=1,A147=7), 100, 36) &gt; J147, J147, IF(OR(A147=1,A147=7), 100, 36) ))</f>
        <v>21.4735734749002</v>
      </c>
      <c r="L147" s="0" t="n">
        <f aca="false">IF(OR(A147=1,A147=7), 100, 36)</f>
        <v>36</v>
      </c>
      <c r="M147" s="3" t="n">
        <f aca="false">IF(D147=D146,K147+M146,K147)</f>
        <v>279.421561019072</v>
      </c>
    </row>
    <row r="148" customFormat="false" ht="12.8" hidden="false" customHeight="false" outlineLevel="0" collapsed="false">
      <c r="A148" s="0" t="n">
        <f aca="false">WEEKDAY(F148,1)</f>
        <v>7</v>
      </c>
      <c r="B148" s="0" t="n">
        <v>144</v>
      </c>
      <c r="C148" s="4" t="n">
        <f aca="false">IF(L148&gt;K148,1,0)</f>
        <v>1</v>
      </c>
      <c r="D148" s="0" t="n">
        <f aca="false">MONTH(F148)</f>
        <v>9</v>
      </c>
      <c r="E148" s="0" t="n">
        <f aca="false">IF(D148=D149,0,D148)</f>
        <v>0</v>
      </c>
      <c r="F148" s="1" t="n">
        <v>41895</v>
      </c>
      <c r="G148" s="2" t="n">
        <f aca="false">IF( AND( MOD(B148,7) = 1, F148&lt;=$I$1), G147*$G$2+G147, IF(  MOD(B148,7) = 1, G147*$G$3, G147))</f>
        <v>0.193262161274102</v>
      </c>
      <c r="H148" s="2" t="n">
        <f aca="false">G148*$G$1</f>
        <v>115.957296764461</v>
      </c>
      <c r="I148" s="3" t="n">
        <f aca="false">H147/$I$2</f>
        <v>19.3262161274102</v>
      </c>
      <c r="J148" s="3" t="n">
        <f aca="false">J147+I143-K147</f>
        <v>21.4735734749002</v>
      </c>
      <c r="K148" s="3" t="n">
        <f aca="false">(IF( IF(OR(A148=1,A148=7), 100, 36) &gt; J148, J148, IF(OR(A148=1,A148=7), 100, 36) ))</f>
        <v>21.4735734749002</v>
      </c>
      <c r="L148" s="0" t="n">
        <f aca="false">IF(OR(A148=1,A148=7), 100, 36)</f>
        <v>100</v>
      </c>
      <c r="M148" s="3" t="n">
        <f aca="false">IF(D148=D147,K148+M147,K148)</f>
        <v>300.895134493972</v>
      </c>
    </row>
    <row r="149" customFormat="false" ht="12.8" hidden="false" customHeight="false" outlineLevel="0" collapsed="false">
      <c r="A149" s="0" t="n">
        <f aca="false">WEEKDAY(F149,1)</f>
        <v>1</v>
      </c>
      <c r="B149" s="0" t="n">
        <v>145</v>
      </c>
      <c r="C149" s="4" t="n">
        <f aca="false">IF(L149&gt;K149,1,0)</f>
        <v>1</v>
      </c>
      <c r="D149" s="0" t="n">
        <f aca="false">MONTH(F149)</f>
        <v>9</v>
      </c>
      <c r="E149" s="0" t="n">
        <f aca="false">IF(D149=D150,0,D149)</f>
        <v>0</v>
      </c>
      <c r="F149" s="1" t="n">
        <v>41896</v>
      </c>
      <c r="G149" s="2" t="n">
        <f aca="false">IF( AND( MOD(B149,7) = 1, F149&lt;=$I$1), G148*$G$2+G148, IF(  MOD(B149,7) = 1, G148*$G$3, G148))</f>
        <v>0.193262161274102</v>
      </c>
      <c r="H149" s="2" t="n">
        <f aca="false">G149*$G$1</f>
        <v>115.957296764461</v>
      </c>
      <c r="I149" s="3" t="n">
        <f aca="false">H148/$I$2</f>
        <v>19.3262161274102</v>
      </c>
      <c r="J149" s="3" t="n">
        <f aca="false">J148+I144-K148</f>
        <v>21.4735734749002</v>
      </c>
      <c r="K149" s="3" t="n">
        <f aca="false">(IF( IF(OR(A149=1,A149=7), 100, 36) &gt; J149, J149, IF(OR(A149=1,A149=7), 100, 36) ))</f>
        <v>21.4735734749002</v>
      </c>
      <c r="L149" s="0" t="n">
        <f aca="false">IF(OR(A149=1,A149=7), 100, 36)</f>
        <v>100</v>
      </c>
      <c r="M149" s="3" t="n">
        <f aca="false">IF(D149=D148,K149+M148,K149)</f>
        <v>322.368707968872</v>
      </c>
    </row>
    <row r="150" customFormat="false" ht="12.8" hidden="false" customHeight="false" outlineLevel="0" collapsed="false">
      <c r="A150" s="0" t="n">
        <f aca="false">WEEKDAY(F150,1)</f>
        <v>2</v>
      </c>
      <c r="B150" s="0" t="n">
        <v>146</v>
      </c>
      <c r="C150" s="4" t="n">
        <f aca="false">IF(L150&gt;K150,1,0)</f>
        <v>1</v>
      </c>
      <c r="D150" s="0" t="n">
        <f aca="false">MONTH(F150)</f>
        <v>9</v>
      </c>
      <c r="E150" s="0" t="n">
        <f aca="false">IF(D150=D151,0,D150)</f>
        <v>0</v>
      </c>
      <c r="F150" s="1" t="n">
        <v>41897</v>
      </c>
      <c r="G150" s="2" t="n">
        <f aca="false">IF( AND( MOD(B150,7) = 1, F150&lt;=$I$1), G149*$G$2+G149, IF(  MOD(B150,7) = 1, G149*$G$3, G149))</f>
        <v>0.193262161274102</v>
      </c>
      <c r="H150" s="2" t="n">
        <f aca="false">G150*$G$1</f>
        <v>115.957296764461</v>
      </c>
      <c r="I150" s="3" t="n">
        <f aca="false">H149/$I$2</f>
        <v>19.3262161274102</v>
      </c>
      <c r="J150" s="3" t="n">
        <f aca="false">J149+I145-K149</f>
        <v>21.4735734749002</v>
      </c>
      <c r="K150" s="3" t="n">
        <f aca="false">(IF( IF(OR(A150=1,A150=7), 100, 36) &gt; J150, J150, IF(OR(A150=1,A150=7), 100, 36) ))</f>
        <v>21.4735734749002</v>
      </c>
      <c r="L150" s="0" t="n">
        <f aca="false">IF(OR(A150=1,A150=7), 100, 36)</f>
        <v>36</v>
      </c>
      <c r="M150" s="3" t="n">
        <f aca="false">IF(D150=D149,K150+M149,K150)</f>
        <v>343.842281443773</v>
      </c>
    </row>
    <row r="151" customFormat="false" ht="12.8" hidden="false" customHeight="false" outlineLevel="0" collapsed="false">
      <c r="A151" s="0" t="n">
        <f aca="false">WEEKDAY(F151,1)</f>
        <v>3</v>
      </c>
      <c r="B151" s="0" t="n">
        <v>147</v>
      </c>
      <c r="C151" s="4" t="n">
        <f aca="false">IF(L151&gt;K151,1,0)</f>
        <v>1</v>
      </c>
      <c r="D151" s="0" t="n">
        <f aca="false">MONTH(F151)</f>
        <v>9</v>
      </c>
      <c r="E151" s="0" t="n">
        <f aca="false">IF(D151=D152,0,D151)</f>
        <v>0</v>
      </c>
      <c r="F151" s="1" t="n">
        <v>41898</v>
      </c>
      <c r="G151" s="2" t="n">
        <f aca="false">IF( AND( MOD(B151,7) = 1, F151&lt;=$I$1), G150*$G$2+G150, IF(  MOD(B151,7) = 1, G150*$G$3, G150))</f>
        <v>0.193262161274102</v>
      </c>
      <c r="H151" s="2" t="n">
        <f aca="false">G151*$G$1</f>
        <v>115.957296764461</v>
      </c>
      <c r="I151" s="3" t="n">
        <f aca="false">H150/$I$2</f>
        <v>19.3262161274102</v>
      </c>
      <c r="J151" s="3" t="n">
        <f aca="false">J150+I146-K150</f>
        <v>19.3262161274102</v>
      </c>
      <c r="K151" s="3" t="n">
        <f aca="false">(IF( IF(OR(A151=1,A151=7), 100, 36) &gt; J151, J151, IF(OR(A151=1,A151=7), 100, 36) ))</f>
        <v>19.3262161274102</v>
      </c>
      <c r="L151" s="0" t="n">
        <f aca="false">IF(OR(A151=1,A151=7), 100, 36)</f>
        <v>36</v>
      </c>
      <c r="M151" s="3" t="n">
        <f aca="false">IF(D151=D150,K151+M150,K151)</f>
        <v>363.168497571183</v>
      </c>
    </row>
    <row r="152" customFormat="false" ht="12.8" hidden="false" customHeight="false" outlineLevel="0" collapsed="false">
      <c r="A152" s="0" t="n">
        <f aca="false">WEEKDAY(F152,1)</f>
        <v>4</v>
      </c>
      <c r="B152" s="0" t="n">
        <v>148</v>
      </c>
      <c r="C152" s="4" t="n">
        <f aca="false">IF(L152&gt;K152,1,0)</f>
        <v>1</v>
      </c>
      <c r="D152" s="0" t="n">
        <f aca="false">MONTH(F152)</f>
        <v>9</v>
      </c>
      <c r="E152" s="0" t="n">
        <f aca="false">IF(D152=D153,0,D152)</f>
        <v>0</v>
      </c>
      <c r="F152" s="1" t="n">
        <v>41899</v>
      </c>
      <c r="G152" s="2" t="n">
        <f aca="false">IF( AND( MOD(B152,7) = 1, F152&lt;=$I$1), G151*$G$2+G151, IF(  MOD(B152,7) = 1, G151*$G$3, G151))</f>
        <v>0.173935945146692</v>
      </c>
      <c r="H152" s="2" t="n">
        <f aca="false">G152*$G$1</f>
        <v>104.361567088015</v>
      </c>
      <c r="I152" s="3" t="n">
        <f aca="false">H151/$I$2</f>
        <v>19.3262161274102</v>
      </c>
      <c r="J152" s="3" t="n">
        <f aca="false">J151+I147-K151</f>
        <v>19.3262161274102</v>
      </c>
      <c r="K152" s="3" t="n">
        <f aca="false">(IF( IF(OR(A152=1,A152=7), 100, 36) &gt; J152, J152, IF(OR(A152=1,A152=7), 100, 36) ))</f>
        <v>19.3262161274102</v>
      </c>
      <c r="L152" s="0" t="n">
        <f aca="false">IF(OR(A152=1,A152=7), 100, 36)</f>
        <v>36</v>
      </c>
      <c r="M152" s="3" t="n">
        <f aca="false">IF(D152=D151,K152+M151,K152)</f>
        <v>382.494713698593</v>
      </c>
    </row>
    <row r="153" customFormat="false" ht="12.8" hidden="false" customHeight="false" outlineLevel="0" collapsed="false">
      <c r="A153" s="0" t="n">
        <f aca="false">WEEKDAY(F153,1)</f>
        <v>5</v>
      </c>
      <c r="B153" s="0" t="n">
        <v>149</v>
      </c>
      <c r="C153" s="4" t="n">
        <f aca="false">IF(L153&gt;K153,1,0)</f>
        <v>1</v>
      </c>
      <c r="D153" s="0" t="n">
        <f aca="false">MONTH(F153)</f>
        <v>9</v>
      </c>
      <c r="E153" s="0" t="n">
        <f aca="false">IF(D153=D154,0,D153)</f>
        <v>0</v>
      </c>
      <c r="F153" s="1" t="n">
        <v>41900</v>
      </c>
      <c r="G153" s="2" t="n">
        <f aca="false">IF( AND( MOD(B153,7) = 1, F153&lt;=$I$1), G152*$G$2+G152, IF(  MOD(B153,7) = 1, G152*$G$3, G152))</f>
        <v>0.173935945146692</v>
      </c>
      <c r="H153" s="2" t="n">
        <f aca="false">G153*$G$1</f>
        <v>104.361567088015</v>
      </c>
      <c r="I153" s="3" t="n">
        <f aca="false">H152/$I$2</f>
        <v>17.3935945146692</v>
      </c>
      <c r="J153" s="3" t="n">
        <f aca="false">J152+I148-K152</f>
        <v>19.3262161274102</v>
      </c>
      <c r="K153" s="3" t="n">
        <f aca="false">(IF( IF(OR(A153=1,A153=7), 100, 36) &gt; J153, J153, IF(OR(A153=1,A153=7), 100, 36) ))</f>
        <v>19.3262161274102</v>
      </c>
      <c r="L153" s="0" t="n">
        <f aca="false">IF(OR(A153=1,A153=7), 100, 36)</f>
        <v>36</v>
      </c>
      <c r="M153" s="3" t="n">
        <f aca="false">IF(D153=D152,K153+M152,K153)</f>
        <v>401.820929826003</v>
      </c>
    </row>
    <row r="154" customFormat="false" ht="12.8" hidden="false" customHeight="false" outlineLevel="0" collapsed="false">
      <c r="A154" s="0" t="n">
        <f aca="false">WEEKDAY(F154,1)</f>
        <v>6</v>
      </c>
      <c r="B154" s="0" t="n">
        <v>150</v>
      </c>
      <c r="C154" s="4" t="n">
        <f aca="false">IF(L154&gt;K154,1,0)</f>
        <v>1</v>
      </c>
      <c r="D154" s="0" t="n">
        <f aca="false">MONTH(F154)</f>
        <v>9</v>
      </c>
      <c r="E154" s="0" t="n">
        <f aca="false">IF(D154=D155,0,D154)</f>
        <v>0</v>
      </c>
      <c r="F154" s="1" t="n">
        <v>41901</v>
      </c>
      <c r="G154" s="2" t="n">
        <f aca="false">IF( AND( MOD(B154,7) = 1, F154&lt;=$I$1), G153*$G$2+G153, IF(  MOD(B154,7) = 1, G153*$G$3, G153))</f>
        <v>0.173935945146692</v>
      </c>
      <c r="H154" s="2" t="n">
        <f aca="false">G154*$G$1</f>
        <v>104.361567088015</v>
      </c>
      <c r="I154" s="3" t="n">
        <f aca="false">H153/$I$2</f>
        <v>17.3935945146692</v>
      </c>
      <c r="J154" s="3" t="n">
        <f aca="false">J153+I149-K153</f>
        <v>19.3262161274102</v>
      </c>
      <c r="K154" s="3" t="n">
        <f aca="false">(IF( IF(OR(A154=1,A154=7), 100, 36) &gt; J154, J154, IF(OR(A154=1,A154=7), 100, 36) ))</f>
        <v>19.3262161274102</v>
      </c>
      <c r="L154" s="0" t="n">
        <f aca="false">IF(OR(A154=1,A154=7), 100, 36)</f>
        <v>36</v>
      </c>
      <c r="M154" s="3" t="n">
        <f aca="false">IF(D154=D153,K154+M153,K154)</f>
        <v>421.147145953413</v>
      </c>
    </row>
    <row r="155" customFormat="false" ht="12.8" hidden="false" customHeight="false" outlineLevel="0" collapsed="false">
      <c r="A155" s="0" t="n">
        <f aca="false">WEEKDAY(F155,1)</f>
        <v>7</v>
      </c>
      <c r="B155" s="0" t="n">
        <v>151</v>
      </c>
      <c r="C155" s="4" t="n">
        <f aca="false">IF(L155&gt;K155,1,0)</f>
        <v>1</v>
      </c>
      <c r="D155" s="0" t="n">
        <f aca="false">MONTH(F155)</f>
        <v>9</v>
      </c>
      <c r="E155" s="0" t="n">
        <f aca="false">IF(D155=D156,0,D155)</f>
        <v>0</v>
      </c>
      <c r="F155" s="1" t="n">
        <v>41902</v>
      </c>
      <c r="G155" s="2" t="n">
        <f aca="false">IF( AND( MOD(B155,7) = 1, F155&lt;=$I$1), G154*$G$2+G154, IF(  MOD(B155,7) = 1, G154*$G$3, G154))</f>
        <v>0.173935945146692</v>
      </c>
      <c r="H155" s="2" t="n">
        <f aca="false">G155*$G$1</f>
        <v>104.361567088015</v>
      </c>
      <c r="I155" s="3" t="n">
        <f aca="false">H154/$I$2</f>
        <v>17.3935945146692</v>
      </c>
      <c r="J155" s="3" t="n">
        <f aca="false">J154+I150-K154</f>
        <v>19.3262161274102</v>
      </c>
      <c r="K155" s="3" t="n">
        <f aca="false">(IF( IF(OR(A155=1,A155=7), 100, 36) &gt; J155, J155, IF(OR(A155=1,A155=7), 100, 36) ))</f>
        <v>19.3262161274102</v>
      </c>
      <c r="L155" s="0" t="n">
        <f aca="false">IF(OR(A155=1,A155=7), 100, 36)</f>
        <v>100</v>
      </c>
      <c r="M155" s="3" t="n">
        <f aca="false">IF(D155=D154,K155+M154,K155)</f>
        <v>440.473362080824</v>
      </c>
    </row>
    <row r="156" customFormat="false" ht="12.8" hidden="false" customHeight="false" outlineLevel="0" collapsed="false">
      <c r="A156" s="0" t="n">
        <f aca="false">WEEKDAY(F156,1)</f>
        <v>1</v>
      </c>
      <c r="B156" s="0" t="n">
        <v>152</v>
      </c>
      <c r="C156" s="4" t="n">
        <f aca="false">IF(L156&gt;K156,1,0)</f>
        <v>1</v>
      </c>
      <c r="D156" s="0" t="n">
        <f aca="false">MONTH(F156)</f>
        <v>9</v>
      </c>
      <c r="E156" s="0" t="n">
        <f aca="false">IF(D156=D157,0,D156)</f>
        <v>0</v>
      </c>
      <c r="F156" s="1" t="n">
        <v>41903</v>
      </c>
      <c r="G156" s="2" t="n">
        <f aca="false">IF( AND( MOD(B156,7) = 1, F156&lt;=$I$1), G155*$G$2+G155, IF(  MOD(B156,7) = 1, G155*$G$3, G155))</f>
        <v>0.173935945146692</v>
      </c>
      <c r="H156" s="2" t="n">
        <f aca="false">G156*$G$1</f>
        <v>104.361567088015</v>
      </c>
      <c r="I156" s="3" t="n">
        <f aca="false">H155/$I$2</f>
        <v>17.3935945146692</v>
      </c>
      <c r="J156" s="3" t="n">
        <f aca="false">J155+I151-K155</f>
        <v>19.3262161274102</v>
      </c>
      <c r="K156" s="3" t="n">
        <f aca="false">(IF( IF(OR(A156=1,A156=7), 100, 36) &gt; J156, J156, IF(OR(A156=1,A156=7), 100, 36) ))</f>
        <v>19.3262161274102</v>
      </c>
      <c r="L156" s="0" t="n">
        <f aca="false">IF(OR(A156=1,A156=7), 100, 36)</f>
        <v>100</v>
      </c>
      <c r="M156" s="3" t="n">
        <f aca="false">IF(D156=D155,K156+M155,K156)</f>
        <v>459.799578208234</v>
      </c>
    </row>
    <row r="157" customFormat="false" ht="12.8" hidden="false" customHeight="false" outlineLevel="0" collapsed="false">
      <c r="A157" s="0" t="n">
        <f aca="false">WEEKDAY(F157,1)</f>
        <v>2</v>
      </c>
      <c r="B157" s="0" t="n">
        <v>153</v>
      </c>
      <c r="C157" s="4" t="n">
        <f aca="false">IF(L157&gt;K157,1,0)</f>
        <v>1</v>
      </c>
      <c r="D157" s="0" t="n">
        <f aca="false">MONTH(F157)</f>
        <v>9</v>
      </c>
      <c r="E157" s="0" t="n">
        <f aca="false">IF(D157=D158,0,D157)</f>
        <v>0</v>
      </c>
      <c r="F157" s="1" t="n">
        <v>41904</v>
      </c>
      <c r="G157" s="2" t="n">
        <f aca="false">IF( AND( MOD(B157,7) = 1, F157&lt;=$I$1), G156*$G$2+G156, IF(  MOD(B157,7) = 1, G156*$G$3, G156))</f>
        <v>0.173935945146692</v>
      </c>
      <c r="H157" s="2" t="n">
        <f aca="false">G157*$G$1</f>
        <v>104.361567088015</v>
      </c>
      <c r="I157" s="3" t="n">
        <f aca="false">H156/$I$2</f>
        <v>17.3935945146692</v>
      </c>
      <c r="J157" s="3" t="n">
        <f aca="false">J156+I152-K156</f>
        <v>19.3262161274102</v>
      </c>
      <c r="K157" s="3" t="n">
        <f aca="false">(IF( IF(OR(A157=1,A157=7), 100, 36) &gt; J157, J157, IF(OR(A157=1,A157=7), 100, 36) ))</f>
        <v>19.3262161274102</v>
      </c>
      <c r="L157" s="0" t="n">
        <f aca="false">IF(OR(A157=1,A157=7), 100, 36)</f>
        <v>36</v>
      </c>
      <c r="M157" s="3" t="n">
        <f aca="false">IF(D157=D156,K157+M156,K157)</f>
        <v>479.125794335644</v>
      </c>
    </row>
    <row r="158" customFormat="false" ht="12.8" hidden="false" customHeight="false" outlineLevel="0" collapsed="false">
      <c r="A158" s="0" t="n">
        <f aca="false">WEEKDAY(F158,1)</f>
        <v>3</v>
      </c>
      <c r="B158" s="0" t="n">
        <v>154</v>
      </c>
      <c r="C158" s="4" t="n">
        <f aca="false">IF(L158&gt;K158,1,0)</f>
        <v>1</v>
      </c>
      <c r="D158" s="0" t="n">
        <f aca="false">MONTH(F158)</f>
        <v>9</v>
      </c>
      <c r="E158" s="0" t="n">
        <f aca="false">IF(D158=D159,0,D158)</f>
        <v>0</v>
      </c>
      <c r="F158" s="1" t="n">
        <v>41905</v>
      </c>
      <c r="G158" s="2" t="n">
        <f aca="false">IF( AND( MOD(B158,7) = 1, F158&lt;=$I$1), G157*$G$2+G157, IF(  MOD(B158,7) = 1, G157*$G$3, G157))</f>
        <v>0.173935945146692</v>
      </c>
      <c r="H158" s="2" t="n">
        <f aca="false">G158*$G$1</f>
        <v>104.361567088015</v>
      </c>
      <c r="I158" s="3" t="n">
        <f aca="false">H157/$I$2</f>
        <v>17.3935945146692</v>
      </c>
      <c r="J158" s="3" t="n">
        <f aca="false">J157+I153-K157</f>
        <v>17.3935945146692</v>
      </c>
      <c r="K158" s="3" t="n">
        <f aca="false">(IF( IF(OR(A158=1,A158=7), 100, 36) &gt; J158, J158, IF(OR(A158=1,A158=7), 100, 36) ))</f>
        <v>17.3935945146692</v>
      </c>
      <c r="L158" s="0" t="n">
        <f aca="false">IF(OR(A158=1,A158=7), 100, 36)</f>
        <v>36</v>
      </c>
      <c r="M158" s="3" t="n">
        <f aca="false">IF(D158=D157,K158+M157,K158)</f>
        <v>496.519388850313</v>
      </c>
    </row>
    <row r="159" customFormat="false" ht="12.8" hidden="false" customHeight="false" outlineLevel="0" collapsed="false">
      <c r="A159" s="0" t="n">
        <f aca="false">WEEKDAY(F159,1)</f>
        <v>4</v>
      </c>
      <c r="B159" s="0" t="n">
        <v>155</v>
      </c>
      <c r="C159" s="4" t="n">
        <f aca="false">IF(L159&gt;K159,1,0)</f>
        <v>1</v>
      </c>
      <c r="D159" s="0" t="n">
        <f aca="false">MONTH(F159)</f>
        <v>9</v>
      </c>
      <c r="E159" s="0" t="n">
        <f aca="false">IF(D159=D160,0,D159)</f>
        <v>0</v>
      </c>
      <c r="F159" s="1" t="n">
        <v>41906</v>
      </c>
      <c r="G159" s="2" t="n">
        <f aca="false">IF( AND( MOD(B159,7) = 1, F159&lt;=$I$1), G158*$G$2+G158, IF(  MOD(B159,7) = 1, G158*$G$3, G158))</f>
        <v>0.156542350632023</v>
      </c>
      <c r="H159" s="2" t="n">
        <f aca="false">G159*$G$1</f>
        <v>93.9254103792135</v>
      </c>
      <c r="I159" s="3" t="n">
        <f aca="false">H158/$I$2</f>
        <v>17.3935945146692</v>
      </c>
      <c r="J159" s="3" t="n">
        <f aca="false">J158+I154-K158</f>
        <v>17.3935945146692</v>
      </c>
      <c r="K159" s="3" t="n">
        <f aca="false">(IF( IF(OR(A159=1,A159=7), 100, 36) &gt; J159, J159, IF(OR(A159=1,A159=7), 100, 36) ))</f>
        <v>17.3935945146692</v>
      </c>
      <c r="L159" s="0" t="n">
        <f aca="false">IF(OR(A159=1,A159=7), 100, 36)</f>
        <v>36</v>
      </c>
      <c r="M159" s="3" t="n">
        <f aca="false">IF(D159=D158,K159+M158,K159)</f>
        <v>513.912983364982</v>
      </c>
    </row>
    <row r="160" customFormat="false" ht="12.8" hidden="false" customHeight="false" outlineLevel="0" collapsed="false">
      <c r="A160" s="0" t="n">
        <f aca="false">WEEKDAY(F160,1)</f>
        <v>5</v>
      </c>
      <c r="B160" s="0" t="n">
        <v>156</v>
      </c>
      <c r="C160" s="4" t="n">
        <f aca="false">IF(L160&gt;K160,1,0)</f>
        <v>1</v>
      </c>
      <c r="D160" s="0" t="n">
        <f aca="false">MONTH(F160)</f>
        <v>9</v>
      </c>
      <c r="E160" s="0" t="n">
        <f aca="false">IF(D160=D161,0,D160)</f>
        <v>0</v>
      </c>
      <c r="F160" s="1" t="n">
        <v>41907</v>
      </c>
      <c r="G160" s="2" t="n">
        <f aca="false">IF( AND( MOD(B160,7) = 1, F160&lt;=$I$1), G159*$G$2+G159, IF(  MOD(B160,7) = 1, G159*$G$3, G159))</f>
        <v>0.156542350632023</v>
      </c>
      <c r="H160" s="2" t="n">
        <f aca="false">G160*$G$1</f>
        <v>93.9254103792135</v>
      </c>
      <c r="I160" s="3" t="n">
        <f aca="false">H159/$I$2</f>
        <v>15.6542350632023</v>
      </c>
      <c r="J160" s="3" t="n">
        <f aca="false">J159+I155-K159</f>
        <v>17.3935945146692</v>
      </c>
      <c r="K160" s="3" t="n">
        <f aca="false">(IF( IF(OR(A160=1,A160=7), 100, 36) &gt; J160, J160, IF(OR(A160=1,A160=7), 100, 36) ))</f>
        <v>17.3935945146692</v>
      </c>
      <c r="L160" s="0" t="n">
        <f aca="false">IF(OR(A160=1,A160=7), 100, 36)</f>
        <v>36</v>
      </c>
      <c r="M160" s="3" t="n">
        <f aca="false">IF(D160=D159,K160+M159,K160)</f>
        <v>531.306577879651</v>
      </c>
    </row>
    <row r="161" customFormat="false" ht="12.8" hidden="false" customHeight="false" outlineLevel="0" collapsed="false">
      <c r="A161" s="0" t="n">
        <f aca="false">WEEKDAY(F161,1)</f>
        <v>6</v>
      </c>
      <c r="B161" s="0" t="n">
        <v>157</v>
      </c>
      <c r="C161" s="4" t="n">
        <f aca="false">IF(L161&gt;K161,1,0)</f>
        <v>1</v>
      </c>
      <c r="D161" s="0" t="n">
        <f aca="false">MONTH(F161)</f>
        <v>9</v>
      </c>
      <c r="E161" s="0" t="n">
        <f aca="false">IF(D161=D162,0,D161)</f>
        <v>0</v>
      </c>
      <c r="F161" s="1" t="n">
        <v>41908</v>
      </c>
      <c r="G161" s="2" t="n">
        <f aca="false">IF( AND( MOD(B161,7) = 1, F161&lt;=$I$1), G160*$G$2+G160, IF(  MOD(B161,7) = 1, G160*$G$3, G160))</f>
        <v>0.156542350632023</v>
      </c>
      <c r="H161" s="2" t="n">
        <f aca="false">G161*$G$1</f>
        <v>93.9254103792135</v>
      </c>
      <c r="I161" s="3" t="n">
        <f aca="false">H160/$I$2</f>
        <v>15.6542350632023</v>
      </c>
      <c r="J161" s="3" t="n">
        <f aca="false">J160+I156-K160</f>
        <v>17.3935945146692</v>
      </c>
      <c r="K161" s="3" t="n">
        <f aca="false">(IF( IF(OR(A161=1,A161=7), 100, 36) &gt; J161, J161, IF(OR(A161=1,A161=7), 100, 36) ))</f>
        <v>17.3935945146692</v>
      </c>
      <c r="L161" s="0" t="n">
        <f aca="false">IF(OR(A161=1,A161=7), 100, 36)</f>
        <v>36</v>
      </c>
      <c r="M161" s="3" t="n">
        <f aca="false">IF(D161=D160,K161+M160,K161)</f>
        <v>548.700172394321</v>
      </c>
    </row>
    <row r="162" customFormat="false" ht="12.8" hidden="false" customHeight="false" outlineLevel="0" collapsed="false">
      <c r="A162" s="0" t="n">
        <f aca="false">WEEKDAY(F162,1)</f>
        <v>7</v>
      </c>
      <c r="B162" s="0" t="n">
        <v>158</v>
      </c>
      <c r="C162" s="4" t="n">
        <f aca="false">IF(L162&gt;K162,1,0)</f>
        <v>1</v>
      </c>
      <c r="D162" s="0" t="n">
        <f aca="false">MONTH(F162)</f>
        <v>9</v>
      </c>
      <c r="E162" s="0" t="n">
        <f aca="false">IF(D162=D163,0,D162)</f>
        <v>0</v>
      </c>
      <c r="F162" s="1" t="n">
        <v>41909</v>
      </c>
      <c r="G162" s="2" t="n">
        <f aca="false">IF( AND( MOD(B162,7) = 1, F162&lt;=$I$1), G161*$G$2+G161, IF(  MOD(B162,7) = 1, G161*$G$3, G161))</f>
        <v>0.156542350632023</v>
      </c>
      <c r="H162" s="2" t="n">
        <f aca="false">G162*$G$1</f>
        <v>93.9254103792135</v>
      </c>
      <c r="I162" s="3" t="n">
        <f aca="false">H161/$I$2</f>
        <v>15.6542350632023</v>
      </c>
      <c r="J162" s="3" t="n">
        <f aca="false">J161+I157-K161</f>
        <v>17.3935945146692</v>
      </c>
      <c r="K162" s="3" t="n">
        <f aca="false">(IF( IF(OR(A162=1,A162=7), 100, 36) &gt; J162, J162, IF(OR(A162=1,A162=7), 100, 36) ))</f>
        <v>17.3935945146692</v>
      </c>
      <c r="L162" s="0" t="n">
        <f aca="false">IF(OR(A162=1,A162=7), 100, 36)</f>
        <v>100</v>
      </c>
      <c r="M162" s="3" t="n">
        <f aca="false">IF(D162=D161,K162+M161,K162)</f>
        <v>566.09376690899</v>
      </c>
    </row>
    <row r="163" customFormat="false" ht="12.8" hidden="false" customHeight="false" outlineLevel="0" collapsed="false">
      <c r="A163" s="0" t="n">
        <f aca="false">WEEKDAY(F163,1)</f>
        <v>1</v>
      </c>
      <c r="B163" s="0" t="n">
        <v>159</v>
      </c>
      <c r="C163" s="4" t="n">
        <f aca="false">IF(L163&gt;K163,1,0)</f>
        <v>1</v>
      </c>
      <c r="D163" s="0" t="n">
        <f aca="false">MONTH(F163)</f>
        <v>9</v>
      </c>
      <c r="E163" s="0" t="n">
        <f aca="false">IF(D163=D164,0,D163)</f>
        <v>0</v>
      </c>
      <c r="F163" s="1" t="n">
        <v>41910</v>
      </c>
      <c r="G163" s="2" t="n">
        <f aca="false">IF( AND( MOD(B163,7) = 1, F163&lt;=$I$1), G162*$G$2+G162, IF(  MOD(B163,7) = 1, G162*$G$3, G162))</f>
        <v>0.156542350632023</v>
      </c>
      <c r="H163" s="2" t="n">
        <f aca="false">G163*$G$1</f>
        <v>93.9254103792135</v>
      </c>
      <c r="I163" s="3" t="n">
        <f aca="false">H162/$I$2</f>
        <v>15.6542350632023</v>
      </c>
      <c r="J163" s="3" t="n">
        <f aca="false">J162+I158-K162</f>
        <v>17.3935945146692</v>
      </c>
      <c r="K163" s="3" t="n">
        <f aca="false">(IF( IF(OR(A163=1,A163=7), 100, 36) &gt; J163, J163, IF(OR(A163=1,A163=7), 100, 36) ))</f>
        <v>17.3935945146692</v>
      </c>
      <c r="L163" s="0" t="n">
        <f aca="false">IF(OR(A163=1,A163=7), 100, 36)</f>
        <v>100</v>
      </c>
      <c r="M163" s="3" t="n">
        <f aca="false">IF(D163=D162,K163+M162,K163)</f>
        <v>583.487361423659</v>
      </c>
    </row>
    <row r="164" customFormat="false" ht="12.8" hidden="false" customHeight="false" outlineLevel="0" collapsed="false">
      <c r="A164" s="0" t="n">
        <f aca="false">WEEKDAY(F164,1)</f>
        <v>2</v>
      </c>
      <c r="B164" s="0" t="n">
        <v>160</v>
      </c>
      <c r="C164" s="4" t="n">
        <f aca="false">IF(L164&gt;K164,1,0)</f>
        <v>1</v>
      </c>
      <c r="D164" s="0" t="n">
        <f aca="false">MONTH(F164)</f>
        <v>9</v>
      </c>
      <c r="E164" s="0" t="n">
        <f aca="false">IF(D164=D165,0,D164)</f>
        <v>9</v>
      </c>
      <c r="F164" s="1" t="n">
        <v>41911</v>
      </c>
      <c r="G164" s="2" t="n">
        <f aca="false">IF( AND( MOD(B164,7) = 1, F164&lt;=$I$1), G163*$G$2+G163, IF(  MOD(B164,7) = 1, G163*$G$3, G163))</f>
        <v>0.156542350632023</v>
      </c>
      <c r="H164" s="2" t="n">
        <f aca="false">G164*$G$1</f>
        <v>93.9254103792135</v>
      </c>
      <c r="I164" s="3" t="n">
        <f aca="false">H163/$I$2</f>
        <v>15.6542350632023</v>
      </c>
      <c r="J164" s="3" t="n">
        <f aca="false">J163+I159-K163</f>
        <v>17.3935945146692</v>
      </c>
      <c r="K164" s="3" t="n">
        <f aca="false">(IF( IF(OR(A164=1,A164=7), 100, 36) &gt; J164, J164, IF(OR(A164=1,A164=7), 100, 36) ))</f>
        <v>17.3935945146692</v>
      </c>
      <c r="L164" s="0" t="n">
        <f aca="false">IF(OR(A164=1,A164=7), 100, 36)</f>
        <v>36</v>
      </c>
      <c r="M164" s="3" t="n">
        <f aca="false">IF(D164=D163,K164+M163,K164)</f>
        <v>600.880955938328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LibreOffice_Vanilla/5.2.3.5$MacOSX_X86_64 LibreOffice_project/83adc9c35c74e0badc710d981405858b1179a327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2017-04-08T13:42:11Z</dcterms:created>
  <dc:creator/>
  <dc:description/>
  <dc:language>pl-PL</dc:language>
  <cp:lastModifiedBy/>
  <dcterms:modified xsi:type="dcterms:W3CDTF">2017-04-08T15:18:28Z</dcterms:modified>
  <cp:revision>2</cp:revision>
  <dc:subject/>
  <dc:title/>
</cp:coreProperties>
</file>