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he\OneDrive\Personal\"/>
    </mc:Choice>
  </mc:AlternateContent>
  <xr:revisionPtr revIDLastSave="315" documentId="11_3A6806E52AE2A5233875243AC7669153309F8842" xr6:coauthVersionLast="31" xr6:coauthVersionMax="31" xr10:uidLastSave="{6789C095-9C3A-48E2-A53C-8FA3D6248ADB}"/>
  <bookViews>
    <workbookView xWindow="0" yWindow="0" windowWidth="20490" windowHeight="7530" xr2:uid="{00000000-000D-0000-FFFF-FFFF00000000}"/>
  </bookViews>
  <sheets>
    <sheet name="JANEIRO" sheetId="2" r:id="rId1"/>
    <sheet name="FEVEREIRO" sheetId="3" r:id="rId2"/>
    <sheet name="MARÇO" sheetId="4" r:id="rId3"/>
    <sheet name="ABRIL" sheetId="5" r:id="rId4"/>
    <sheet name="MAIO" sheetId="6" r:id="rId5"/>
    <sheet name="JUNHO" sheetId="7" r:id="rId6"/>
    <sheet name="JULHO" sheetId="8" r:id="rId7"/>
    <sheet name="AGOSTO" sheetId="9" r:id="rId8"/>
    <sheet name="SETEMBRO" sheetId="10" r:id="rId9"/>
    <sheet name="OUTUBRO" sheetId="11" r:id="rId10"/>
    <sheet name="NOVEMBRO" sheetId="12" r:id="rId11"/>
    <sheet name="DEZEMBRO" sheetId="13" r:id="rId12"/>
  </sheets>
  <definedNames>
    <definedName name="_xlnm.Print_Area" localSheetId="0">JANEIRO!$A$3:$H$17</definedName>
    <definedName name="CalendarYear">JANEIRO!$C$2</definedName>
    <definedName name="DaysAndWeeks">{0,1,2,3,4,5,6} + {0;1;2;3;4;5}*7</definedName>
    <definedName name="WeekStart">JANEIRO!$E$2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6" i="5" l="1" a="1"/>
  <c r="B12" i="5" a="1"/>
  <c r="B8" i="5" a="1"/>
  <c r="B10" i="5" a="1"/>
  <c r="B14" i="5" a="1"/>
  <c r="B12" i="13" a="1"/>
  <c r="G12" i="13" s="1"/>
  <c r="B14" i="13" a="1"/>
  <c r="B8" i="13" a="1"/>
  <c r="C8" i="13" s="1"/>
  <c r="B10" i="13" a="1"/>
  <c r="B4" i="13" a="1"/>
  <c r="B4" i="13" s="1"/>
  <c r="B3" i="13" s="1"/>
  <c r="B6" i="13" a="1"/>
  <c r="B12" i="12" a="1"/>
  <c r="G12" i="12" s="1"/>
  <c r="B14" i="12" a="1"/>
  <c r="B8" i="12" a="1"/>
  <c r="G8" i="12" s="1"/>
  <c r="B10" i="12" a="1"/>
  <c r="B4" i="12" a="1"/>
  <c r="B4" i="12" s="1"/>
  <c r="B3" i="12" s="1"/>
  <c r="B6" i="12" a="1"/>
  <c r="B12" i="11" a="1"/>
  <c r="G12" i="11" s="1"/>
  <c r="B14" i="11" a="1"/>
  <c r="B8" i="11" a="1"/>
  <c r="G8" i="11" s="1"/>
  <c r="B10" i="11" a="1"/>
  <c r="B4" i="11" a="1"/>
  <c r="C4" i="11" s="1"/>
  <c r="C3" i="11" s="1"/>
  <c r="B6" i="11" a="1"/>
  <c r="B12" i="10" a="1"/>
  <c r="B12" i="10" s="1"/>
  <c r="B14" i="10" a="1"/>
  <c r="B8" i="10" a="1"/>
  <c r="G8" i="10" s="1"/>
  <c r="B10" i="10" a="1"/>
  <c r="B4" i="10" a="1"/>
  <c r="C4" i="10" s="1"/>
  <c r="C3" i="10" s="1"/>
  <c r="B6" i="10" a="1"/>
  <c r="B12" i="9" a="1"/>
  <c r="F12" i="9" s="1"/>
  <c r="B14" i="9" a="1"/>
  <c r="B8" i="9" a="1"/>
  <c r="B8" i="9" s="1"/>
  <c r="B10" i="9" a="1"/>
  <c r="B4" i="9" a="1"/>
  <c r="C4" i="9" s="1"/>
  <c r="C3" i="9" s="1"/>
  <c r="B6" i="9" a="1"/>
  <c r="B14" i="8" a="1"/>
  <c r="G14" i="8" s="1"/>
  <c r="B4" i="8" a="1"/>
  <c r="B10" i="8" a="1"/>
  <c r="G10" i="8" s="1"/>
  <c r="B12" i="8" a="1"/>
  <c r="B6" i="8" a="1"/>
  <c r="B6" i="8" s="1"/>
  <c r="B8" i="8" a="1"/>
  <c r="B14" i="7" a="1"/>
  <c r="G14" i="7" s="1"/>
  <c r="B10" i="7" a="1"/>
  <c r="G10" i="7" s="1"/>
  <c r="B12" i="7" a="1"/>
  <c r="B6" i="7" a="1"/>
  <c r="G6" i="7" s="1"/>
  <c r="B8" i="7" a="1"/>
  <c r="B14" i="6" a="1"/>
  <c r="G14" i="6" s="1"/>
  <c r="B4" i="7" a="1"/>
  <c r="B10" i="6" a="1"/>
  <c r="G10" i="6" s="1"/>
  <c r="B12" i="6" a="1"/>
  <c r="B6" i="6" a="1"/>
  <c r="B6" i="6" s="1"/>
  <c r="B8" i="6" a="1"/>
  <c r="B4" i="6" a="1"/>
  <c r="B14" i="4" a="1"/>
  <c r="G14" i="4" s="1"/>
  <c r="B4" i="5" a="1"/>
  <c r="B10" i="4" a="1"/>
  <c r="B10" i="4" s="1"/>
  <c r="B12" i="4" a="1"/>
  <c r="B6" i="4" a="1"/>
  <c r="B6" i="4" s="1"/>
  <c r="B8" i="4" a="1"/>
  <c r="B14" i="3" a="1"/>
  <c r="G14" i="3" s="1"/>
  <c r="B4" i="4" a="1"/>
  <c r="B10" i="3" a="1"/>
  <c r="B10" i="3" s="1"/>
  <c r="B12" i="3" a="1"/>
  <c r="B6" i="3" a="1"/>
  <c r="B6" i="3" s="1"/>
  <c r="B8" i="3" a="1"/>
  <c r="B16" i="2" a="1"/>
  <c r="G16" i="2" s="1"/>
  <c r="B4" i="3" a="1"/>
  <c r="B12" i="2" a="1"/>
  <c r="G12" i="2" s="1"/>
  <c r="B14" i="2" a="1"/>
  <c r="B8" i="2" a="1"/>
  <c r="B8" i="2" s="1"/>
  <c r="B10" i="2" a="1"/>
  <c r="B6" i="2" a="1"/>
  <c r="B1" i="9"/>
  <c r="B1" i="11"/>
  <c r="B1" i="10"/>
  <c r="B1" i="7"/>
  <c r="B1" i="8"/>
  <c r="B10" i="5" l="1"/>
  <c r="F10" i="5"/>
  <c r="C10" i="5"/>
  <c r="G10" i="5"/>
  <c r="E10" i="5"/>
  <c r="H10" i="5"/>
  <c r="D10" i="5"/>
  <c r="B8" i="5"/>
  <c r="F8" i="5"/>
  <c r="C8" i="5"/>
  <c r="G8" i="5"/>
  <c r="D8" i="5"/>
  <c r="E8" i="5"/>
  <c r="H8" i="5"/>
  <c r="B12" i="5"/>
  <c r="F12" i="5"/>
  <c r="C12" i="5"/>
  <c r="G12" i="5"/>
  <c r="E12" i="5"/>
  <c r="H12" i="5"/>
  <c r="D12" i="5"/>
  <c r="B14" i="5"/>
  <c r="F14" i="5"/>
  <c r="C14" i="5"/>
  <c r="G14" i="5"/>
  <c r="D14" i="5"/>
  <c r="E14" i="5"/>
  <c r="H14" i="5"/>
  <c r="B6" i="5"/>
  <c r="F6" i="5"/>
  <c r="C6" i="5"/>
  <c r="G6" i="5"/>
  <c r="D6" i="5"/>
  <c r="E6" i="5"/>
  <c r="H6" i="5"/>
  <c r="E12" i="13"/>
  <c r="D12" i="13"/>
  <c r="C12" i="13"/>
  <c r="F12" i="13"/>
  <c r="H8" i="13"/>
  <c r="H12" i="13"/>
  <c r="B12" i="13"/>
  <c r="B14" i="13"/>
  <c r="F14" i="13"/>
  <c r="D14" i="13"/>
  <c r="H14" i="13"/>
  <c r="E14" i="13"/>
  <c r="C14" i="13"/>
  <c r="G14" i="13"/>
  <c r="H4" i="13"/>
  <c r="H3" i="13" s="1"/>
  <c r="F8" i="13"/>
  <c r="E4" i="13"/>
  <c r="E3" i="13" s="1"/>
  <c r="D8" i="13"/>
  <c r="B8" i="13"/>
  <c r="G8" i="13"/>
  <c r="E8" i="13"/>
  <c r="B10" i="13"/>
  <c r="F10" i="13"/>
  <c r="C10" i="13"/>
  <c r="G10" i="13"/>
  <c r="H10" i="13"/>
  <c r="D10" i="13"/>
  <c r="E10" i="13"/>
  <c r="D4" i="13"/>
  <c r="D3" i="13" s="1"/>
  <c r="G4" i="13"/>
  <c r="G3" i="13" s="1"/>
  <c r="F4" i="13"/>
  <c r="F3" i="13" s="1"/>
  <c r="C4" i="13"/>
  <c r="C3" i="13" s="1"/>
  <c r="B6" i="13"/>
  <c r="F6" i="13"/>
  <c r="C6" i="13"/>
  <c r="G6" i="13"/>
  <c r="H6" i="13"/>
  <c r="D6" i="13"/>
  <c r="E6" i="13"/>
  <c r="H12" i="12"/>
  <c r="C12" i="12"/>
  <c r="D12" i="12"/>
  <c r="F12" i="12"/>
  <c r="E12" i="12"/>
  <c r="B12" i="12"/>
  <c r="B14" i="12"/>
  <c r="F14" i="12"/>
  <c r="C14" i="12"/>
  <c r="G14" i="12"/>
  <c r="H14" i="12"/>
  <c r="D14" i="12"/>
  <c r="E14" i="12"/>
  <c r="E8" i="12"/>
  <c r="C8" i="12"/>
  <c r="H4" i="12"/>
  <c r="H3" i="12" s="1"/>
  <c r="H8" i="12"/>
  <c r="F8" i="12"/>
  <c r="D8" i="12"/>
  <c r="B8" i="12"/>
  <c r="B10" i="12"/>
  <c r="F10" i="12"/>
  <c r="C10" i="12"/>
  <c r="G10" i="12"/>
  <c r="E10" i="12"/>
  <c r="D10" i="12"/>
  <c r="H10" i="12"/>
  <c r="E4" i="12"/>
  <c r="E3" i="12" s="1"/>
  <c r="D4" i="12"/>
  <c r="D3" i="12" s="1"/>
  <c r="G4" i="12"/>
  <c r="G3" i="12" s="1"/>
  <c r="F4" i="12"/>
  <c r="F3" i="12" s="1"/>
  <c r="C4" i="12"/>
  <c r="C3" i="12" s="1"/>
  <c r="B6" i="12"/>
  <c r="F6" i="12"/>
  <c r="C6" i="12"/>
  <c r="G6" i="12"/>
  <c r="H6" i="12"/>
  <c r="D6" i="12"/>
  <c r="E6" i="12"/>
  <c r="H12" i="11"/>
  <c r="C12" i="11"/>
  <c r="E8" i="11"/>
  <c r="D12" i="11"/>
  <c r="F12" i="11"/>
  <c r="E12" i="11"/>
  <c r="B12" i="11"/>
  <c r="E14" i="11"/>
  <c r="G14" i="11"/>
  <c r="D14" i="11"/>
  <c r="H14" i="11"/>
  <c r="B14" i="11"/>
  <c r="F14" i="11"/>
  <c r="C14" i="11"/>
  <c r="H4" i="11"/>
  <c r="H3" i="11" s="1"/>
  <c r="C8" i="11"/>
  <c r="B4" i="11"/>
  <c r="B3" i="11" s="1"/>
  <c r="H8" i="11"/>
  <c r="F8" i="11"/>
  <c r="D8" i="11"/>
  <c r="B8" i="11"/>
  <c r="B10" i="11"/>
  <c r="F10" i="11"/>
  <c r="C10" i="11"/>
  <c r="G10" i="11"/>
  <c r="D10" i="11"/>
  <c r="H10" i="11"/>
  <c r="E10" i="11"/>
  <c r="E4" i="11"/>
  <c r="E3" i="11" s="1"/>
  <c r="D4" i="11"/>
  <c r="D3" i="11" s="1"/>
  <c r="G4" i="11"/>
  <c r="G3" i="11" s="1"/>
  <c r="F4" i="11"/>
  <c r="F3" i="11" s="1"/>
  <c r="C6" i="11"/>
  <c r="G6" i="11"/>
  <c r="E6" i="11"/>
  <c r="B6" i="11"/>
  <c r="F6" i="11"/>
  <c r="D6" i="11"/>
  <c r="H6" i="11"/>
  <c r="H12" i="10"/>
  <c r="G12" i="10"/>
  <c r="C12" i="10"/>
  <c r="D12" i="10"/>
  <c r="F12" i="10"/>
  <c r="E12" i="10"/>
  <c r="C14" i="10"/>
  <c r="G14" i="10"/>
  <c r="D14" i="10"/>
  <c r="H14" i="10"/>
  <c r="E14" i="10"/>
  <c r="B14" i="10"/>
  <c r="F14" i="10"/>
  <c r="E8" i="10"/>
  <c r="H4" i="10"/>
  <c r="H3" i="10" s="1"/>
  <c r="C8" i="10"/>
  <c r="B4" i="10"/>
  <c r="B3" i="10" s="1"/>
  <c r="D8" i="10"/>
  <c r="F8" i="10"/>
  <c r="H8" i="10"/>
  <c r="B8" i="10"/>
  <c r="E10" i="10"/>
  <c r="F10" i="10"/>
  <c r="G10" i="10"/>
  <c r="D10" i="10"/>
  <c r="H10" i="10"/>
  <c r="B10" i="10"/>
  <c r="C10" i="10"/>
  <c r="E4" i="10"/>
  <c r="E3" i="10" s="1"/>
  <c r="D4" i="10"/>
  <c r="D3" i="10" s="1"/>
  <c r="G4" i="10"/>
  <c r="G3" i="10" s="1"/>
  <c r="F4" i="10"/>
  <c r="F3" i="10" s="1"/>
  <c r="E6" i="10"/>
  <c r="B6" i="10"/>
  <c r="F6" i="10"/>
  <c r="C6" i="10"/>
  <c r="G6" i="10"/>
  <c r="D6" i="10"/>
  <c r="H6" i="10"/>
  <c r="E12" i="9"/>
  <c r="G12" i="9"/>
  <c r="C12" i="9"/>
  <c r="H12" i="9"/>
  <c r="B12" i="9"/>
  <c r="H8" i="9"/>
  <c r="D12" i="9"/>
  <c r="E14" i="9"/>
  <c r="D14" i="9"/>
  <c r="H14" i="9"/>
  <c r="B14" i="9"/>
  <c r="F14" i="9"/>
  <c r="C14" i="9"/>
  <c r="G14" i="9"/>
  <c r="H4" i="9"/>
  <c r="H3" i="9" s="1"/>
  <c r="B4" i="9"/>
  <c r="B3" i="9" s="1"/>
  <c r="E8" i="9"/>
  <c r="E4" i="9"/>
  <c r="E3" i="9" s="1"/>
  <c r="D8" i="9"/>
  <c r="G8" i="9"/>
  <c r="F8" i="9"/>
  <c r="C8" i="9"/>
  <c r="B10" i="9"/>
  <c r="F10" i="9"/>
  <c r="C10" i="9"/>
  <c r="G10" i="9"/>
  <c r="E10" i="9"/>
  <c r="D10" i="9"/>
  <c r="H10" i="9"/>
  <c r="D4" i="9"/>
  <c r="D3" i="9" s="1"/>
  <c r="G4" i="9"/>
  <c r="G3" i="9" s="1"/>
  <c r="F4" i="9"/>
  <c r="F3" i="9" s="1"/>
  <c r="C6" i="9"/>
  <c r="G6" i="9"/>
  <c r="E6" i="9"/>
  <c r="B6" i="9"/>
  <c r="F6" i="9"/>
  <c r="D6" i="9"/>
  <c r="H6" i="9"/>
  <c r="E14" i="8"/>
  <c r="C14" i="8"/>
  <c r="D14" i="8"/>
  <c r="F14" i="8"/>
  <c r="H14" i="8"/>
  <c r="B14" i="8"/>
  <c r="C4" i="8"/>
  <c r="C3" i="8" s="1"/>
  <c r="G4" i="8"/>
  <c r="G3" i="8" s="1"/>
  <c r="E4" i="8"/>
  <c r="E3" i="8" s="1"/>
  <c r="B4" i="8"/>
  <c r="B3" i="8" s="1"/>
  <c r="F4" i="8"/>
  <c r="F3" i="8" s="1"/>
  <c r="D4" i="8"/>
  <c r="D3" i="8" s="1"/>
  <c r="H4" i="8"/>
  <c r="H3" i="8" s="1"/>
  <c r="E10" i="8"/>
  <c r="C6" i="8"/>
  <c r="C10" i="8"/>
  <c r="G6" i="8"/>
  <c r="D10" i="8"/>
  <c r="F10" i="8"/>
  <c r="H10" i="8"/>
  <c r="B10" i="8"/>
  <c r="C12" i="8"/>
  <c r="G12" i="8"/>
  <c r="E12" i="8"/>
  <c r="B12" i="8"/>
  <c r="F12" i="8"/>
  <c r="D12" i="8"/>
  <c r="H12" i="8"/>
  <c r="D6" i="8"/>
  <c r="E6" i="8"/>
  <c r="F6" i="8"/>
  <c r="H6" i="8"/>
  <c r="C8" i="8"/>
  <c r="G8" i="8"/>
  <c r="E8" i="8"/>
  <c r="B8" i="8"/>
  <c r="F8" i="8"/>
  <c r="D8" i="8"/>
  <c r="H8" i="8"/>
  <c r="E14" i="7"/>
  <c r="C14" i="7"/>
  <c r="H14" i="7"/>
  <c r="F14" i="7"/>
  <c r="D14" i="7"/>
  <c r="B14" i="7"/>
  <c r="E14" i="6"/>
  <c r="E10" i="7"/>
  <c r="C10" i="7"/>
  <c r="E6" i="7"/>
  <c r="H10" i="7"/>
  <c r="F10" i="7"/>
  <c r="D10" i="7"/>
  <c r="B10" i="7"/>
  <c r="B12" i="7"/>
  <c r="F12" i="7"/>
  <c r="C12" i="7"/>
  <c r="G12" i="7"/>
  <c r="E12" i="7"/>
  <c r="D12" i="7"/>
  <c r="H12" i="7"/>
  <c r="D14" i="6"/>
  <c r="C6" i="7"/>
  <c r="C14" i="6"/>
  <c r="D6" i="7"/>
  <c r="F6" i="7"/>
  <c r="H6" i="7"/>
  <c r="B6" i="7"/>
  <c r="B8" i="7"/>
  <c r="F8" i="7"/>
  <c r="C8" i="7"/>
  <c r="G8" i="7"/>
  <c r="H8" i="7"/>
  <c r="D8" i="7"/>
  <c r="E8" i="7"/>
  <c r="F14" i="6"/>
  <c r="H14" i="6"/>
  <c r="B14" i="6"/>
  <c r="E4" i="7"/>
  <c r="E3" i="7" s="1"/>
  <c r="D4" i="7"/>
  <c r="D3" i="7" s="1"/>
  <c r="H4" i="7"/>
  <c r="H3" i="7" s="1"/>
  <c r="B4" i="7"/>
  <c r="B3" i="7" s="1"/>
  <c r="F4" i="7"/>
  <c r="F3" i="7" s="1"/>
  <c r="C4" i="7"/>
  <c r="C3" i="7" s="1"/>
  <c r="G4" i="7"/>
  <c r="G3" i="7" s="1"/>
  <c r="E10" i="6"/>
  <c r="G6" i="6"/>
  <c r="F6" i="6"/>
  <c r="C10" i="6"/>
  <c r="H6" i="6"/>
  <c r="D10" i="6"/>
  <c r="F10" i="6"/>
  <c r="H10" i="6"/>
  <c r="B10" i="6"/>
  <c r="C12" i="6"/>
  <c r="G12" i="6"/>
  <c r="E12" i="6"/>
  <c r="B12" i="6"/>
  <c r="F12" i="6"/>
  <c r="D12" i="6"/>
  <c r="H12" i="6"/>
  <c r="E6" i="6"/>
  <c r="C6" i="6"/>
  <c r="D6" i="6"/>
  <c r="B8" i="6"/>
  <c r="F8" i="6"/>
  <c r="C8" i="6"/>
  <c r="G8" i="6"/>
  <c r="H8" i="6"/>
  <c r="D8" i="6"/>
  <c r="E8" i="6"/>
  <c r="B4" i="6"/>
  <c r="B3" i="6" s="1"/>
  <c r="F4" i="6"/>
  <c r="F3" i="6" s="1"/>
  <c r="C4" i="6"/>
  <c r="C3" i="6" s="1"/>
  <c r="G4" i="6"/>
  <c r="G3" i="6" s="1"/>
  <c r="H4" i="6"/>
  <c r="H3" i="6" s="1"/>
  <c r="D4" i="6"/>
  <c r="D3" i="6" s="1"/>
  <c r="E4" i="6"/>
  <c r="E3" i="6" s="1"/>
  <c r="C14" i="4"/>
  <c r="E14" i="4"/>
  <c r="H14" i="4"/>
  <c r="F14" i="4"/>
  <c r="D14" i="4"/>
  <c r="B14" i="4"/>
  <c r="C4" i="5"/>
  <c r="C3" i="5" s="1"/>
  <c r="G4" i="5"/>
  <c r="G3" i="5" s="1"/>
  <c r="E4" i="5"/>
  <c r="E3" i="5" s="1"/>
  <c r="B4" i="5"/>
  <c r="B3" i="5" s="1"/>
  <c r="F4" i="5"/>
  <c r="F3" i="5" s="1"/>
  <c r="D4" i="5"/>
  <c r="D3" i="5" s="1"/>
  <c r="H4" i="5"/>
  <c r="H3" i="5" s="1"/>
  <c r="D10" i="4"/>
  <c r="H10" i="4"/>
  <c r="E10" i="4"/>
  <c r="C6" i="4"/>
  <c r="G10" i="4"/>
  <c r="F10" i="4"/>
  <c r="C10" i="4"/>
  <c r="C12" i="4"/>
  <c r="G12" i="4"/>
  <c r="E12" i="4"/>
  <c r="B12" i="4"/>
  <c r="F12" i="4"/>
  <c r="D12" i="4"/>
  <c r="H12" i="4"/>
  <c r="E6" i="4"/>
  <c r="G6" i="4"/>
  <c r="E14" i="3"/>
  <c r="H6" i="4"/>
  <c r="F6" i="4"/>
  <c r="D6" i="4"/>
  <c r="C8" i="4"/>
  <c r="G8" i="4"/>
  <c r="E8" i="4"/>
  <c r="B8" i="4"/>
  <c r="F8" i="4"/>
  <c r="D8" i="4"/>
  <c r="H8" i="4"/>
  <c r="C14" i="3"/>
  <c r="D14" i="3"/>
  <c r="F14" i="3"/>
  <c r="H14" i="3"/>
  <c r="B14" i="3"/>
  <c r="B4" i="4"/>
  <c r="B3" i="4" s="1"/>
  <c r="F4" i="4"/>
  <c r="F3" i="4" s="1"/>
  <c r="C4" i="4"/>
  <c r="C3" i="4" s="1"/>
  <c r="G4" i="4"/>
  <c r="G3" i="4" s="1"/>
  <c r="H4" i="4"/>
  <c r="H3" i="4" s="1"/>
  <c r="D4" i="4"/>
  <c r="D3" i="4" s="1"/>
  <c r="E4" i="4"/>
  <c r="E3" i="4" s="1"/>
  <c r="E10" i="3"/>
  <c r="G10" i="3"/>
  <c r="C10" i="3"/>
  <c r="H10" i="3"/>
  <c r="F10" i="3"/>
  <c r="D10" i="3"/>
  <c r="C12" i="3"/>
  <c r="G12" i="3"/>
  <c r="E12" i="3"/>
  <c r="B12" i="3"/>
  <c r="F12" i="3"/>
  <c r="D12" i="3"/>
  <c r="H12" i="3"/>
  <c r="H6" i="3"/>
  <c r="E6" i="3"/>
  <c r="D6" i="3"/>
  <c r="G6" i="3"/>
  <c r="F6" i="3"/>
  <c r="C6" i="3"/>
  <c r="B8" i="3"/>
  <c r="F8" i="3"/>
  <c r="C8" i="3"/>
  <c r="G8" i="3"/>
  <c r="E8" i="3"/>
  <c r="D8" i="3"/>
  <c r="H8" i="3"/>
  <c r="E16" i="2"/>
  <c r="C16" i="2"/>
  <c r="D16" i="2"/>
  <c r="F16" i="2"/>
  <c r="H16" i="2"/>
  <c r="B16" i="2"/>
  <c r="B4" i="3"/>
  <c r="B3" i="3" s="1"/>
  <c r="F4" i="3"/>
  <c r="F3" i="3" s="1"/>
  <c r="C4" i="3"/>
  <c r="C3" i="3" s="1"/>
  <c r="G4" i="3"/>
  <c r="G3" i="3" s="1"/>
  <c r="H4" i="3"/>
  <c r="H3" i="3" s="1"/>
  <c r="D4" i="3"/>
  <c r="D3" i="3" s="1"/>
  <c r="E4" i="3"/>
  <c r="E3" i="3" s="1"/>
  <c r="E12" i="2"/>
  <c r="C12" i="2"/>
  <c r="H12" i="2"/>
  <c r="F12" i="2"/>
  <c r="D12" i="2"/>
  <c r="B12" i="2"/>
  <c r="B14" i="2"/>
  <c r="F14" i="2"/>
  <c r="C14" i="2"/>
  <c r="G14" i="2"/>
  <c r="E14" i="2"/>
  <c r="D14" i="2"/>
  <c r="H14" i="2"/>
  <c r="H8" i="2"/>
  <c r="E8" i="2"/>
  <c r="D8" i="2"/>
  <c r="G8" i="2"/>
  <c r="F8" i="2"/>
  <c r="C8" i="2"/>
  <c r="C10" i="2"/>
  <c r="G10" i="2"/>
  <c r="E10" i="2"/>
  <c r="B10" i="2"/>
  <c r="F10" i="2"/>
  <c r="D10" i="2"/>
  <c r="H10" i="2"/>
  <c r="B6" i="2"/>
  <c r="B5" i="2" s="1"/>
  <c r="F6" i="2"/>
  <c r="F5" i="2" s="1"/>
  <c r="C6" i="2"/>
  <c r="C5" i="2" s="1"/>
  <c r="G6" i="2"/>
  <c r="G5" i="2" s="1"/>
  <c r="H6" i="2"/>
  <c r="H5" i="2" s="1"/>
  <c r="D6" i="2"/>
  <c r="D5" i="2" s="1"/>
  <c r="E6" i="2"/>
  <c r="E5" i="2" s="1"/>
  <c r="B1" i="12"/>
  <c r="B1" i="13"/>
  <c r="B1" i="6"/>
  <c r="B1" i="5"/>
  <c r="B1" i="4"/>
  <c r="B1" i="3"/>
  <c r="B3" i="2" l="1"/>
</calcChain>
</file>

<file path=xl/sharedStrings.xml><?xml version="1.0" encoding="utf-8"?>
<sst xmlns="http://schemas.openxmlformats.org/spreadsheetml/2006/main" count="39" uniqueCount="39">
  <si>
    <t>JANUARY -&gt;</t>
  </si>
  <si>
    <t>Mo</t>
  </si>
  <si>
    <t>ABRIL</t>
  </si>
  <si>
    <t>MAIO</t>
  </si>
  <si>
    <t>ABRIL -&gt;</t>
  </si>
  <si>
    <t>JUNHO</t>
  </si>
  <si>
    <t>&lt;- MAIO</t>
  </si>
  <si>
    <t>JULHO -&gt;</t>
  </si>
  <si>
    <t>DEZEMBRO</t>
  </si>
  <si>
    <t>NOVEMBRO</t>
  </si>
  <si>
    <t>OUTUBRO</t>
  </si>
  <si>
    <t>SETEMBRO</t>
  </si>
  <si>
    <t>AGOSTO</t>
  </si>
  <si>
    <t>JULHO</t>
  </si>
  <si>
    <t>&lt;- NOVEMBRO</t>
  </si>
  <si>
    <t>DEZEMBRO -&gt;</t>
  </si>
  <si>
    <t>&lt;- OUTUBRO</t>
  </si>
  <si>
    <t>NOVEMBRO -&gt;</t>
  </si>
  <si>
    <t>&lt;- SETEMBRO</t>
  </si>
  <si>
    <t>OUTUBRO -&gt;</t>
  </si>
  <si>
    <t>&lt;- AGOSTO</t>
  </si>
  <si>
    <t>SETEMBRO -&gt;</t>
  </si>
  <si>
    <t>&lt;- JULHO</t>
  </si>
  <si>
    <t>AGOSTO -&gt;</t>
  </si>
  <si>
    <t>&lt;-JUNHO</t>
  </si>
  <si>
    <t>JUNHO -&gt;</t>
  </si>
  <si>
    <t>&lt;- ABRIL</t>
  </si>
  <si>
    <t>MAIO -&gt;</t>
  </si>
  <si>
    <t>&lt;- MARÇO</t>
  </si>
  <si>
    <t>JANEIRO</t>
  </si>
  <si>
    <t>FEVEREIRO</t>
  </si>
  <si>
    <t>MARÇO</t>
  </si>
  <si>
    <t>&lt;- FEVEREIRO</t>
  </si>
  <si>
    <t>MARÇO -&gt;</t>
  </si>
  <si>
    <t>&lt;- JANEIRO</t>
  </si>
  <si>
    <t>FEVEREIRO -&gt;</t>
  </si>
  <si>
    <t>Comece o calendário com Domingo ou Segunda selecionando na célula E2 Início Semana</t>
  </si>
  <si>
    <t>Início Semana: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</si>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</sst>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yyyy/mm/dd;@"/>
  </numFmts>
  <fonts count="14" x14ac:knownFonts="1">
    <font>
      <b/>
      <sz val="11"/>
      <color theme="1" tint="0.34998626667073579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name val="Trebuchet MS"/>
      <family val="2"/>
      <scheme val="minor"/>
    </font>
    <font>
      <sz val="11"/>
      <color theme="7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>
      <alignment horizontal="left" vertical="top" wrapText="1" indent="1"/>
    </xf>
    <xf numFmtId="0" fontId="4" fillId="0" borderId="0" applyNumberFormat="0" applyFill="0" applyBorder="0" applyProtection="0">
      <alignment horizontal="left" vertical="top"/>
    </xf>
    <xf numFmtId="0" fontId="3" fillId="0" borderId="0" applyNumberFormat="0" applyFill="0" applyProtection="0">
      <alignment vertical="top"/>
    </xf>
    <xf numFmtId="0" fontId="5" fillId="0" borderId="0" applyNumberFormat="0" applyFill="0" applyAlignment="0" applyProtection="0"/>
    <xf numFmtId="164" fontId="3" fillId="0" borderId="1" applyFill="0" applyProtection="0">
      <alignment horizontal="left" indent="1"/>
    </xf>
    <xf numFmtId="0" fontId="6" fillId="0" borderId="0" applyNumberFormat="0" applyFill="0" applyProtection="0">
      <alignment horizontal="center" vertical="top"/>
    </xf>
    <xf numFmtId="0" fontId="5" fillId="0" borderId="0" applyNumberFormat="0" applyFill="0" applyBorder="0" applyAlignment="0" applyProtection="0"/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Alignment="0" applyProtection="0">
      <alignment horizontal="left" vertical="top" wrapText="1" indent="1"/>
    </xf>
    <xf numFmtId="0" fontId="8" fillId="0" borderId="0" applyNumberFormat="0" applyFill="0" applyBorder="0" applyAlignment="0" applyProtection="0"/>
    <xf numFmtId="0" fontId="7" fillId="0" borderId="0">
      <alignment horizontal="left" vertical="top"/>
    </xf>
    <xf numFmtId="0" fontId="7" fillId="0" borderId="1">
      <alignment horizontal="left" vertical="top" wrapText="1" indent="1"/>
    </xf>
    <xf numFmtId="0" fontId="2" fillId="2" borderId="0" applyNumberFormat="0" applyBorder="0" applyAlignment="0" applyProtection="0"/>
  </cellStyleXfs>
  <cellXfs count="24">
    <xf numFmtId="0" fontId="0" fillId="0" borderId="0" xfId="0">
      <alignment horizontal="left" vertical="top" wrapText="1" indent="1"/>
    </xf>
    <xf numFmtId="0" fontId="5" fillId="0" borderId="0" xfId="3" applyAlignment="1">
      <alignment horizontal="left" vertical="top"/>
    </xf>
    <xf numFmtId="0" fontId="4" fillId="0" borderId="0" xfId="1" applyAlignment="1">
      <alignment horizontal="center" vertical="top"/>
    </xf>
    <xf numFmtId="0" fontId="6" fillId="0" borderId="0" xfId="5">
      <alignment horizontal="center" vertical="top"/>
    </xf>
    <xf numFmtId="0" fontId="9" fillId="0" borderId="0" xfId="7">
      <alignment horizontal="left"/>
    </xf>
    <xf numFmtId="164" fontId="4" fillId="0" borderId="0" xfId="1" applyNumberFormat="1">
      <alignment horizontal="left" vertical="top"/>
    </xf>
    <xf numFmtId="0" fontId="8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7" fillId="0" borderId="0" xfId="10">
      <alignment horizontal="left" vertical="top"/>
    </xf>
    <xf numFmtId="0" fontId="0" fillId="0" borderId="0" xfId="0">
      <alignment horizontal="left" vertical="top" wrapText="1" indent="1"/>
    </xf>
    <xf numFmtId="0" fontId="2" fillId="2" borderId="2" xfId="12" applyBorder="1" applyAlignment="1">
      <alignment vertical="top"/>
    </xf>
    <xf numFmtId="164" fontId="2" fillId="2" borderId="2" xfId="12" applyNumberFormat="1" applyBorder="1" applyAlignment="1">
      <alignment horizontal="left" indent="1"/>
    </xf>
    <xf numFmtId="0" fontId="2" fillId="2" borderId="2" xfId="12" applyBorder="1" applyAlignment="1">
      <alignment horizontal="left" vertical="top" wrapText="1" indent="1"/>
    </xf>
    <xf numFmtId="164" fontId="11" fillId="2" borderId="2" xfId="12" applyNumberFormat="1" applyFont="1" applyBorder="1" applyAlignment="1">
      <alignment horizontal="left" indent="1"/>
    </xf>
    <xf numFmtId="0" fontId="11" fillId="2" borderId="2" xfId="12" applyFont="1" applyBorder="1" applyAlignment="1">
      <alignment horizontal="left" vertical="top" wrapText="1" indent="1"/>
    </xf>
    <xf numFmtId="164" fontId="12" fillId="2" borderId="2" xfId="12" applyNumberFormat="1" applyFont="1" applyBorder="1" applyAlignment="1">
      <alignment horizontal="left" indent="1"/>
    </xf>
    <xf numFmtId="164" fontId="13" fillId="2" borderId="2" xfId="12" applyNumberFormat="1" applyFont="1" applyBorder="1" applyAlignment="1">
      <alignment horizontal="left" indent="1"/>
    </xf>
    <xf numFmtId="0" fontId="13" fillId="2" borderId="2" xfId="12" applyFont="1" applyBorder="1" applyAlignment="1">
      <alignment horizontal="left" vertical="top" wrapText="1" indent="1"/>
    </xf>
    <xf numFmtId="165" fontId="1" fillId="2" borderId="2" xfId="12" applyNumberFormat="1" applyFont="1" applyBorder="1" applyAlignment="1">
      <alignment vertical="top"/>
    </xf>
    <xf numFmtId="165" fontId="6" fillId="0" borderId="0" xfId="5" applyNumberFormat="1">
      <alignment horizontal="center" vertical="top"/>
    </xf>
    <xf numFmtId="0" fontId="12" fillId="2" borderId="2" xfId="12" applyFont="1" applyBorder="1" applyAlignment="1">
      <alignment horizontal="center" vertical="center" wrapText="1"/>
    </xf>
    <xf numFmtId="0" fontId="12" fillId="2" borderId="2" xfId="12" applyFont="1" applyBorder="1" applyAlignment="1">
      <alignment horizontal="left" vertical="top" wrapText="1" indent="1"/>
    </xf>
    <xf numFmtId="0" fontId="0" fillId="0" borderId="0" xfId="10" applyFont="1">
      <alignment horizontal="left" vertical="top"/>
    </xf>
    <xf numFmtId="165" fontId="0" fillId="0" borderId="0" xfId="10" applyNumberFormat="1" applyFont="1">
      <alignment horizontal="left" vertical="top"/>
    </xf>
  </cellXfs>
  <cellStyles count="13">
    <cellStyle name="20% - Ênfase5" xfId="12" builtinId="46"/>
    <cellStyle name="Calendar details" xfId="11" xr:uid="{00000000-0005-0000-0000-000000000000}"/>
    <cellStyle name="Entry Fields" xfId="10" xr:uid="{00000000-0005-0000-0000-000001000000}"/>
    <cellStyle name="Hiperlink" xfId="5" builtinId="8" customBuiltin="1"/>
    <cellStyle name="Hiperlink Visitado" xfId="8" builtinId="9" customBuiltin="1"/>
    <cellStyle name="Normal" xfId="0" builtinId="0" customBuiltin="1"/>
    <cellStyle name="Texto Explicativo" xfId="9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6" builtinId="19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tabSelected="1" zoomScaleNormal="100" workbookViewId="0">
      <selection activeCell="B7" sqref="B7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2:8" ht="15" customHeight="1" x14ac:dyDescent="0.3">
      <c r="B1" s="6" t="s">
        <v>36</v>
      </c>
      <c r="C1" s="1"/>
      <c r="D1" s="1"/>
      <c r="E1" s="1"/>
      <c r="F1" s="1"/>
      <c r="G1" s="1"/>
      <c r="H1" s="1"/>
    </row>
    <row r="2" spans="2:8" ht="36" customHeight="1" x14ac:dyDescent="0.3">
      <c r="B2" s="22" t="s">
        <v>38</v>
      </c>
      <c r="C2" s="8">
        <f ca="1">YEAR(TODAY())</f>
        <v>2018</v>
      </c>
      <c r="D2" s="22" t="s">
        <v>37</v>
      </c>
      <c r="E2" s="23" t="s">
        <v>1</v>
      </c>
      <c r="F2" s="7"/>
      <c r="G2" s="7"/>
      <c r="H2" s="7"/>
    </row>
    <row r="3" spans="2:8" ht="30" customHeight="1" x14ac:dyDescent="0.45">
      <c r="B3" s="4">
        <f ca="1">CalendarYear</f>
        <v>2018</v>
      </c>
      <c r="D3" s="3" t="s">
        <v>35</v>
      </c>
      <c r="E3" s="1"/>
      <c r="G3" s="3"/>
      <c r="H3" s="3"/>
    </row>
    <row r="4" spans="2:8" ht="45" customHeight="1" x14ac:dyDescent="0.3">
      <c r="B4" s="5" t="s">
        <v>29</v>
      </c>
      <c r="C4" s="5"/>
      <c r="D4" s="5"/>
      <c r="E4" s="5"/>
      <c r="F4" s="2"/>
    </row>
    <row r="5" spans="2:8" ht="18.75" customHeight="1" x14ac:dyDescent="0.3">
      <c r="B5" s="10" t="str">
        <f ca="1">UPPER(LEFT(TEXT(B6,"[$-0416]ddd"),3))</f>
        <v>SEG</v>
      </c>
      <c r="C5" s="10" t="str">
        <f ca="1">UPPER(LEFT(TEXT(C6,"[$-0416]ddd"),3))</f>
        <v>TER</v>
      </c>
      <c r="D5" s="10" t="str">
        <f t="shared" ref="D5:H5" ca="1" si="0">UPPER(LEFT(TEXT(D6,"[$-0416]ddd"),3))</f>
        <v>QUA</v>
      </c>
      <c r="E5" s="10" t="str">
        <f t="shared" ca="1" si="0"/>
        <v>QUI</v>
      </c>
      <c r="F5" s="10" t="str">
        <f t="shared" ca="1" si="0"/>
        <v>SEX</v>
      </c>
      <c r="G5" s="10" t="str">
        <f t="shared" ca="1" si="0"/>
        <v>SÁB</v>
      </c>
      <c r="H5" s="10" t="str">
        <f t="shared" ca="1" si="0"/>
        <v>DOM</v>
      </c>
    </row>
    <row r="6" spans="2:8" ht="16.5" customHeight="1" x14ac:dyDescent="0.3">
      <c r="B6" s="15">
        <f t="array" aca="1" ref="B6:H6" ca="1">DaysAndWeeks+DATE(CalendarYear,1,1)-WEEKDAY(DATE(CalendarYear,1,1),(WeekStart="Mo")+1)+1</f>
        <v>43101</v>
      </c>
      <c r="C6" s="15">
        <f ca="1"/>
        <v>43102</v>
      </c>
      <c r="D6" s="15">
        <f ca="1"/>
        <v>43103</v>
      </c>
      <c r="E6" s="15">
        <f ca="1"/>
        <v>43104</v>
      </c>
      <c r="F6" s="15">
        <f ca="1"/>
        <v>43105</v>
      </c>
      <c r="G6" s="15">
        <f ca="1"/>
        <v>43106</v>
      </c>
      <c r="H6" s="13">
        <f ca="1"/>
        <v>43107</v>
      </c>
    </row>
    <row r="7" spans="2:8" ht="39.75" customHeight="1" x14ac:dyDescent="0.3">
      <c r="B7" s="21"/>
      <c r="C7" s="21"/>
      <c r="D7" s="21"/>
      <c r="E7" s="21"/>
      <c r="F7" s="21"/>
      <c r="G7" s="20"/>
      <c r="H7" s="14"/>
    </row>
    <row r="8" spans="2:8" ht="15" customHeight="1" x14ac:dyDescent="0.3">
      <c r="B8" s="15">
        <f t="array" aca="1" ref="B8:H8" ca="1">DaysAndWeeks+DATE(CalendarYear,1,1)-WEEKDAY(DATE(CalendarYear,1,1),(WeekStart="Mo")+1)+8</f>
        <v>43108</v>
      </c>
      <c r="C8" s="15">
        <f ca="1"/>
        <v>43109</v>
      </c>
      <c r="D8" s="15">
        <f ca="1"/>
        <v>43110</v>
      </c>
      <c r="E8" s="15">
        <f ca="1"/>
        <v>43111</v>
      </c>
      <c r="F8" s="15">
        <f ca="1"/>
        <v>43112</v>
      </c>
      <c r="G8" s="15">
        <f ca="1"/>
        <v>43113</v>
      </c>
      <c r="H8" s="13">
        <f ca="1"/>
        <v>43114</v>
      </c>
    </row>
    <row r="9" spans="2:8" ht="39.75" customHeight="1" x14ac:dyDescent="0.3">
      <c r="B9" s="21"/>
      <c r="C9" s="21"/>
      <c r="D9" s="21"/>
      <c r="E9" s="21"/>
      <c r="F9" s="21"/>
      <c r="G9" s="21"/>
      <c r="H9" s="14"/>
    </row>
    <row r="10" spans="2:8" ht="15" customHeight="1" x14ac:dyDescent="0.3">
      <c r="B10" s="15">
        <f t="array" aca="1" ref="B10:H10" ca="1">DaysAndWeeks+DATE(CalendarYear,1,1)-WEEKDAY(DATE(CalendarYear,1,1),(WeekStart="Mo")+1)+15</f>
        <v>43115</v>
      </c>
      <c r="C10" s="15">
        <f ca="1"/>
        <v>43116</v>
      </c>
      <c r="D10" s="15">
        <f ca="1"/>
        <v>43117</v>
      </c>
      <c r="E10" s="15">
        <f ca="1"/>
        <v>43118</v>
      </c>
      <c r="F10" s="15">
        <f ca="1"/>
        <v>43119</v>
      </c>
      <c r="G10" s="15">
        <f ca="1"/>
        <v>43120</v>
      </c>
      <c r="H10" s="13">
        <f ca="1"/>
        <v>43121</v>
      </c>
    </row>
    <row r="11" spans="2:8" ht="39.75" customHeight="1" x14ac:dyDescent="0.3">
      <c r="B11" s="21"/>
      <c r="C11" s="21"/>
      <c r="D11" s="21"/>
      <c r="E11" s="21"/>
      <c r="F11" s="21"/>
      <c r="G11" s="21"/>
      <c r="H11" s="14"/>
    </row>
    <row r="12" spans="2:8" ht="15" customHeight="1" x14ac:dyDescent="0.3">
      <c r="B12" s="15">
        <f t="array" aca="1" ref="B12:H12" ca="1">DaysAndWeeks+DATE(CalendarYear,1,1)-WEEKDAY(DATE(CalendarYear,1,1),(WeekStart="Mo")+1)+22</f>
        <v>43122</v>
      </c>
      <c r="C12" s="15">
        <f ca="1"/>
        <v>43123</v>
      </c>
      <c r="D12" s="15">
        <f ca="1"/>
        <v>43124</v>
      </c>
      <c r="E12" s="15">
        <f ca="1"/>
        <v>43125</v>
      </c>
      <c r="F12" s="15">
        <f ca="1"/>
        <v>43126</v>
      </c>
      <c r="G12" s="15">
        <f ca="1"/>
        <v>43127</v>
      </c>
      <c r="H12" s="13">
        <f ca="1"/>
        <v>43128</v>
      </c>
    </row>
    <row r="13" spans="2:8" ht="40.5" customHeight="1" x14ac:dyDescent="0.3">
      <c r="B13" s="21"/>
      <c r="C13" s="21"/>
      <c r="D13" s="21"/>
      <c r="E13" s="21"/>
      <c r="F13" s="21"/>
      <c r="G13" s="20"/>
      <c r="H13" s="14"/>
    </row>
    <row r="14" spans="2:8" ht="15" customHeight="1" x14ac:dyDescent="0.3">
      <c r="B14" s="15">
        <f t="array" aca="1" ref="B14:H14" ca="1">DaysAndWeeks+DATE(CalendarYear,1,1)-WEEKDAY(DATE(CalendarYear,1,1),(WeekStart="Mo")+1)+29</f>
        <v>43129</v>
      </c>
      <c r="C14" s="15">
        <f ca="1"/>
        <v>43130</v>
      </c>
      <c r="D14" s="15">
        <f ca="1"/>
        <v>43131</v>
      </c>
      <c r="E14" s="15">
        <f ca="1"/>
        <v>43132</v>
      </c>
      <c r="F14" s="15">
        <f ca="1"/>
        <v>43133</v>
      </c>
      <c r="G14" s="15">
        <f ca="1"/>
        <v>43134</v>
      </c>
      <c r="H14" s="16">
        <f ca="1"/>
        <v>43135</v>
      </c>
    </row>
    <row r="15" spans="2:8" ht="39.75" customHeight="1" x14ac:dyDescent="0.3">
      <c r="B15" s="21"/>
      <c r="C15" s="21"/>
      <c r="D15" s="21"/>
      <c r="E15" s="21"/>
      <c r="F15" s="21"/>
      <c r="G15" s="21"/>
      <c r="H15" s="17"/>
    </row>
    <row r="16" spans="2:8" ht="15" customHeight="1" x14ac:dyDescent="0.3">
      <c r="B16" s="15">
        <f t="array" aca="1" ref="B16:H16" ca="1">DaysAndWeeks+DATE(CalendarYear,1,1)-WEEKDAY(DATE(CalendarYear,1,1),(WeekStart="Mo")+1)+36</f>
        <v>43136</v>
      </c>
      <c r="C16" s="11">
        <f ca="1"/>
        <v>43137</v>
      </c>
      <c r="D16" s="11">
        <f ca="1"/>
        <v>43138</v>
      </c>
      <c r="E16" s="11">
        <f ca="1"/>
        <v>43139</v>
      </c>
      <c r="F16" s="11">
        <f ca="1"/>
        <v>43140</v>
      </c>
      <c r="G16" s="11">
        <f ca="1"/>
        <v>43141</v>
      </c>
      <c r="H16" s="11">
        <f ca="1"/>
        <v>43142</v>
      </c>
    </row>
    <row r="17" spans="2:8" ht="39.75" customHeight="1" x14ac:dyDescent="0.3">
      <c r="B17" s="21"/>
      <c r="C17" s="12"/>
      <c r="D17" s="12"/>
      <c r="E17" s="12"/>
      <c r="F17" s="12"/>
      <c r="G17" s="12"/>
      <c r="H17" s="12"/>
    </row>
  </sheetData>
  <dataConsolidate/>
  <conditionalFormatting sqref="B6:G6">
    <cfRule type="expression" dxfId="23" priority="2">
      <formula>DAY(B6)&gt;8</formula>
    </cfRule>
  </conditionalFormatting>
  <conditionalFormatting sqref="B14:H14 B16:H17 E15:H15">
    <cfRule type="expression" dxfId="22" priority="1">
      <formula>AND(DAY(B14)&gt;=1,DAY(B14)&lt;=15)</formula>
    </cfRule>
  </conditionalFormatting>
  <dataValidations xWindow="40" yWindow="320" count="11">
    <dataValidation type="list" errorStyle="warning" allowBlank="1" showInputMessage="1" showErrorMessage="1" errorTitle="Calendar cannot use this value." error="Select a day from the entries in the list. Select CANCEL, then ALT+DOWN ARROW to pick from the dropdown list" prompt="Select the starting day of the week from the dropdown list. Press ALT+DOWN ARROW to open the dropdown list then press ENTER to choose one of the items" sqref="E2" xr:uid="{00000000-0002-0000-0000-000000000000}">
      <formula1>"Mo, Su"</formula1>
    </dataValidation>
    <dataValidation allowBlank="1" showInputMessage="1" prompt="Enter calendar year in this cell" sqref="C2" xr:uid="{00000000-0002-0000-0000-000001000000}"/>
    <dataValidation allowBlank="1" showInputMessage="1" prompt="Automatically determined weekday" sqref="B5:H5" xr:uid="{00000000-0002-0000-0000-000003000000}"/>
    <dataValidation allowBlank="1" showInputMessage="1" showErrorMessage="1" prompt="Calendar year, automatically determined by the year input in C2" sqref="B3" xr:uid="{00000000-0002-0000-0000-000004000000}"/>
    <dataValidation allowBlank="1" showInputMessage="1" prompt="Navigation link to the next month" sqref="D3" xr:uid="{00000000-0002-0000-0000-000005000000}"/>
    <dataValidation allowBlank="1" showInputMessage="1" prompt="Create a 12-month calendar in this worksheet. Customize calendar year in cell C2 &amp; Week Start Day in cell E2 to automatically update calendar for each month in separate worksheets" sqref="A1" xr:uid="{00000000-0002-0000-0000-000006000000}"/>
    <dataValidation allowBlank="1" showInputMessage="1" prompt="Rows 6, 8, 10, 12, 14, and 16 contain dates of the month, including the previous and next month, if applicable" sqref="B6" xr:uid="{00000000-0002-0000-0000-000007000000}"/>
    <dataValidation allowBlank="1" showInputMessage="1" prompt="Enter daily notes in rows 7, 9, 11, 13, 15 and 17, columns B through H" sqref="B7" xr:uid="{00000000-0002-0000-0000-000008000000}"/>
    <dataValidation allowBlank="1" showInputMessage="1" showErrorMessage="1" prompt="Enter calendar year in cell at right" sqref="B2" xr:uid="{00000000-0002-0000-0000-000009000000}"/>
    <dataValidation allowBlank="1" showInputMessage="1" showErrorMessage="1" prompt="Select Week Start day in cell at right" sqref="D2" xr:uid="{00000000-0002-0000-0000-00000A000000}"/>
    <dataValidation allowBlank="1" showInputMessage="1" showErrorMessage="1" prompt="Month for this worksheet is in this cell. Calendar starts in cell below and contains dates from previous, current and next month" sqref="B4" xr:uid="{00000000-0002-0000-0000-00000B000000}"/>
  </dataValidations>
  <hyperlinks>
    <hyperlink ref="D3" location="FEVEREIRO!A1" tooltip="Navigation link to the next month" display="FEVEREIRO -&gt;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>
      <selection activeCell="E5" sqref="E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4">
        <f ca="1">CalendarYear</f>
        <v>2018</v>
      </c>
      <c r="C1" s="3" t="s">
        <v>34</v>
      </c>
      <c r="D1" s="3" t="s">
        <v>33</v>
      </c>
      <c r="E1" s="1"/>
    </row>
    <row r="2" spans="2:8" ht="45" customHeight="1" x14ac:dyDescent="0.3">
      <c r="B2" s="5" t="s">
        <v>30</v>
      </c>
      <c r="C2" s="5"/>
      <c r="D2" s="5"/>
      <c r="E2" s="5"/>
      <c r="F2" s="2"/>
    </row>
    <row r="3" spans="2:8" ht="18.75" customHeight="1" x14ac:dyDescent="0.3">
      <c r="B3" s="10" t="str">
        <f ca="1">UPPER(LEFT(TEXT(B4,"[$-0416]ddd"),3))</f>
        <v>SEG</v>
      </c>
      <c r="C3" s="10" t="str">
        <f ca="1">UPPER(LEFT(TEXT(C4,"[$-0416]ddd"),3))</f>
        <v>TER</v>
      </c>
      <c r="D3" s="10" t="str">
        <f t="shared" ref="D3:H3" ca="1" si="0">UPPER(LEFT(TEXT(D4,"[$-0416]ddd"),3))</f>
        <v>QUA</v>
      </c>
      <c r="E3" s="10" t="str">
        <f t="shared" ca="1" si="0"/>
        <v>QUI</v>
      </c>
      <c r="F3" s="10" t="str">
        <f t="shared" ca="1" si="0"/>
        <v>SEX</v>
      </c>
      <c r="G3" s="10" t="str">
        <f t="shared" ca="1" si="0"/>
        <v>SÁB</v>
      </c>
      <c r="H3" s="10" t="str">
        <f t="shared" ca="1" si="0"/>
        <v>DOM</v>
      </c>
    </row>
    <row r="4" spans="2:8" ht="16.5" customHeight="1" x14ac:dyDescent="0.3">
      <c r="B4" s="15">
        <f t="array" aca="1" ref="B4:H4" ca="1">DaysAndWeeks+DATE(CalendarYear,2,1)-WEEKDAY(DATE(CalendarYear,2,1),(WeekStart="Mo")+1)+1</f>
        <v>43129</v>
      </c>
      <c r="C4" s="15">
        <f ca="1"/>
        <v>43130</v>
      </c>
      <c r="D4" s="15">
        <f ca="1"/>
        <v>43131</v>
      </c>
      <c r="E4" s="15">
        <f ca="1"/>
        <v>43132</v>
      </c>
      <c r="F4" s="15">
        <f ca="1"/>
        <v>43133</v>
      </c>
      <c r="G4" s="15">
        <f ca="1"/>
        <v>43134</v>
      </c>
      <c r="H4" s="13">
        <f ca="1"/>
        <v>43135</v>
      </c>
    </row>
    <row r="5" spans="2:8" ht="39.75" customHeight="1" x14ac:dyDescent="0.3">
      <c r="B5" s="21"/>
      <c r="C5" s="21"/>
      <c r="D5" s="21"/>
      <c r="E5" s="21"/>
      <c r="F5" s="21"/>
      <c r="G5" s="20"/>
      <c r="H5" s="14"/>
    </row>
    <row r="6" spans="2:8" ht="15" customHeight="1" x14ac:dyDescent="0.3">
      <c r="B6" s="15">
        <f t="array" aca="1" ref="B6:H6" ca="1">DaysAndWeeks+DATE(CalendarYear,2,1)-WEEKDAY(DATE(CalendarYear,2,1),(WeekStart="Mo")+1)+8</f>
        <v>43136</v>
      </c>
      <c r="C6" s="15">
        <f ca="1"/>
        <v>43137</v>
      </c>
      <c r="D6" s="15">
        <f ca="1"/>
        <v>43138</v>
      </c>
      <c r="E6" s="15">
        <f ca="1"/>
        <v>43139</v>
      </c>
      <c r="F6" s="15">
        <f ca="1"/>
        <v>43140</v>
      </c>
      <c r="G6" s="15">
        <f ca="1"/>
        <v>43141</v>
      </c>
      <c r="H6" s="13">
        <f ca="1"/>
        <v>43142</v>
      </c>
    </row>
    <row r="7" spans="2:8" ht="39.75" customHeight="1" x14ac:dyDescent="0.3">
      <c r="B7" s="21"/>
      <c r="C7" s="21"/>
      <c r="D7" s="21"/>
      <c r="E7" s="21"/>
      <c r="F7" s="21"/>
      <c r="G7" s="21"/>
      <c r="H7" s="14"/>
    </row>
    <row r="8" spans="2:8" ht="15" customHeight="1" x14ac:dyDescent="0.3">
      <c r="B8" s="15">
        <f t="array" aca="1" ref="B8:H8" ca="1">DaysAndWeeks+DATE(CalendarYear,2,1)-WEEKDAY(DATE(CalendarYear,2,1),(WeekStart="Mo")+1)+15</f>
        <v>43143</v>
      </c>
      <c r="C8" s="15">
        <f ca="1"/>
        <v>43144</v>
      </c>
      <c r="D8" s="15">
        <f ca="1"/>
        <v>43145</v>
      </c>
      <c r="E8" s="15">
        <f ca="1"/>
        <v>43146</v>
      </c>
      <c r="F8" s="15">
        <f ca="1"/>
        <v>43147</v>
      </c>
      <c r="G8" s="15">
        <f ca="1"/>
        <v>43148</v>
      </c>
      <c r="H8" s="13">
        <f ca="1"/>
        <v>43149</v>
      </c>
    </row>
    <row r="9" spans="2:8" ht="39.75" customHeight="1" x14ac:dyDescent="0.3">
      <c r="B9" s="21"/>
      <c r="C9" s="21"/>
      <c r="D9" s="21"/>
      <c r="E9" s="21"/>
      <c r="F9" s="21"/>
      <c r="G9" s="21"/>
      <c r="H9" s="14"/>
    </row>
    <row r="10" spans="2:8" ht="15" customHeight="1" x14ac:dyDescent="0.3">
      <c r="B10" s="15">
        <f t="array" aca="1" ref="B10:H10" ca="1">DaysAndWeeks+DATE(CalendarYear,2,1)-WEEKDAY(DATE(CalendarYear,2,1),(WeekStart="Mo")+1)+22</f>
        <v>43150</v>
      </c>
      <c r="C10" s="15">
        <f ca="1"/>
        <v>43151</v>
      </c>
      <c r="D10" s="15">
        <f ca="1"/>
        <v>43152</v>
      </c>
      <c r="E10" s="15">
        <f ca="1"/>
        <v>43153</v>
      </c>
      <c r="F10" s="15">
        <f ca="1"/>
        <v>43154</v>
      </c>
      <c r="G10" s="15">
        <f ca="1"/>
        <v>43155</v>
      </c>
      <c r="H10" s="13">
        <f ca="1"/>
        <v>43156</v>
      </c>
    </row>
    <row r="11" spans="2:8" ht="40.5" customHeight="1" x14ac:dyDescent="0.3">
      <c r="B11" s="21"/>
      <c r="C11" s="21"/>
      <c r="D11" s="21"/>
      <c r="E11" s="21"/>
      <c r="F11" s="21"/>
      <c r="G11" s="20"/>
      <c r="H11" s="14"/>
    </row>
    <row r="12" spans="2:8" ht="15" customHeight="1" x14ac:dyDescent="0.3">
      <c r="B12" s="15">
        <f t="array" aca="1" ref="B12:H12" ca="1">DaysAndWeeks+DATE(CalendarYear,2,1)-WEEKDAY(DATE(CalendarYear,2,1),(WeekStart="Mo")+1)+29</f>
        <v>43157</v>
      </c>
      <c r="C12" s="15">
        <f ca="1"/>
        <v>43158</v>
      </c>
      <c r="D12" s="15">
        <f ca="1"/>
        <v>43159</v>
      </c>
      <c r="E12" s="15">
        <f ca="1"/>
        <v>43160</v>
      </c>
      <c r="F12" s="15">
        <f ca="1"/>
        <v>43161</v>
      </c>
      <c r="G12" s="15">
        <f ca="1"/>
        <v>43162</v>
      </c>
      <c r="H12" s="16">
        <f ca="1"/>
        <v>43163</v>
      </c>
    </row>
    <row r="13" spans="2:8" ht="39.75" customHeight="1" x14ac:dyDescent="0.3">
      <c r="B13" s="21"/>
      <c r="C13" s="21"/>
      <c r="D13" s="21"/>
      <c r="E13" s="21"/>
      <c r="F13" s="21"/>
      <c r="G13" s="21"/>
      <c r="H13" s="17"/>
    </row>
    <row r="14" spans="2:8" ht="15" customHeight="1" x14ac:dyDescent="0.3">
      <c r="B14" s="15">
        <f t="array" aca="1" ref="B14:H14" ca="1">DaysAndWeeks+DATE(CalendarYear,2,1)-WEEKDAY(DATE(CalendarYear,2,1),(WeekStart="Mo")+1)+36</f>
        <v>43164</v>
      </c>
      <c r="C14" s="11">
        <f ca="1"/>
        <v>43165</v>
      </c>
      <c r="D14" s="11">
        <f ca="1"/>
        <v>43166</v>
      </c>
      <c r="E14" s="11">
        <f ca="1"/>
        <v>43167</v>
      </c>
      <c r="F14" s="11">
        <f ca="1"/>
        <v>43168</v>
      </c>
      <c r="G14" s="11">
        <f ca="1"/>
        <v>43169</v>
      </c>
      <c r="H14" s="11">
        <f ca="1"/>
        <v>43170</v>
      </c>
    </row>
    <row r="15" spans="2:8" ht="39.75" customHeight="1" x14ac:dyDescent="0.3">
      <c r="B15" s="21"/>
      <c r="C15" s="12"/>
      <c r="D15" s="12"/>
      <c r="E15" s="12"/>
      <c r="F15" s="12"/>
      <c r="G15" s="12"/>
      <c r="H15" s="12"/>
    </row>
  </sheetData>
  <conditionalFormatting sqref="B4:G4">
    <cfRule type="expression" dxfId="21" priority="2">
      <formula>DAY(B4)&gt;8</formula>
    </cfRule>
  </conditionalFormatting>
  <conditionalFormatting sqref="B12:H12 B14:H15 E13:H13">
    <cfRule type="expression" dxfId="20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100-000000000000}"/>
    <dataValidation allowBlank="1" showInputMessage="1" prompt="Calendar year, automatically determined by the year set in C2 of the January worksheet" sqref="B1" xr:uid="{00000000-0002-0000-0100-000002000000}"/>
    <dataValidation allowBlank="1" showInputMessage="1" prompt="Rows 4, 6, 8, 10, 12, and 14 contain dates of the month, including the previous and next month, if applicable" sqref="B4" xr:uid="{00000000-0002-0000-0100-000003000000}"/>
    <dataValidation allowBlank="1" showInputMessage="1" prompt="Enter daily notes in rows 5, 7, 9, 11, 13, and 15, columns B through H" sqref="B5" xr:uid="{00000000-0002-0000-0100-000004000000}"/>
    <dataValidation allowBlank="1" showInputMessage="1" prompt="Navigation link to the previous month" sqref="C1" xr:uid="{00000000-0002-0000-0100-000005000000}"/>
    <dataValidation allowBlank="1" showInputMessage="1" prompt="Navigation link to the next month" sqref="D1" xr:uid="{00000000-0002-0000-0100-000006000000}"/>
    <dataValidation allowBlank="1" showInputMessage="1" showErrorMessage="1" prompt="Plan the month of February in this worksheet. Navigation links to the previous and next months are in C1 and D1" sqref="A1" xr:uid="{00000000-0002-0000-0100-000007000000}"/>
    <dataValidation allowBlank="1" showInputMessage="1" showErrorMessage="1" prompt="Month for this worksheet is in this cell. Calendar starts in cell below and contains dates from previous, current, and next month" sqref="B2" xr:uid="{00000000-0002-0000-0100-000008000000}"/>
  </dataValidations>
  <hyperlinks>
    <hyperlink ref="D1" location="MARÇO!A1" tooltip="Navigation link to the next month" display="MARÇO -&gt;" xr:uid="{00000000-0004-0000-0100-000000000000}"/>
    <hyperlink ref="C1" location="JANEIRO!A1" tooltip="Navigation link to the previous month" display="&lt;- JANEIRO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>
      <selection activeCell="E5" sqref="E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4">
        <f ca="1">CalendarYear</f>
        <v>2018</v>
      </c>
      <c r="C1" s="3" t="s">
        <v>32</v>
      </c>
      <c r="D1" s="3" t="s">
        <v>4</v>
      </c>
      <c r="E1" s="1"/>
      <c r="F1" s="1"/>
      <c r="G1" s="1"/>
      <c r="H1" s="3"/>
    </row>
    <row r="2" spans="2:8" ht="45" customHeight="1" x14ac:dyDescent="0.3">
      <c r="B2" s="5" t="s">
        <v>31</v>
      </c>
      <c r="C2" s="5"/>
      <c r="D2" s="5"/>
      <c r="E2" s="5"/>
      <c r="F2" s="2"/>
    </row>
    <row r="3" spans="2:8" ht="18.75" customHeight="1" x14ac:dyDescent="0.3">
      <c r="B3" s="10" t="str">
        <f ca="1">UPPER(LEFT(TEXT(B4,"[$-0416]ddd"),3))</f>
        <v>SEG</v>
      </c>
      <c r="C3" s="10" t="str">
        <f ca="1">UPPER(LEFT(TEXT(C4,"[$-0416]ddd"),3))</f>
        <v>TER</v>
      </c>
      <c r="D3" s="10" t="str">
        <f t="shared" ref="D3:G3" ca="1" si="0">UPPER(LEFT(TEXT(D4,"[$-0416]ddd"),3))</f>
        <v>QUA</v>
      </c>
      <c r="E3" s="10" t="str">
        <f t="shared" ca="1" si="0"/>
        <v>QUI</v>
      </c>
      <c r="F3" s="10" t="str">
        <f t="shared" ca="1" si="0"/>
        <v>SEX</v>
      </c>
      <c r="G3" s="10" t="str">
        <f t="shared" ca="1" si="0"/>
        <v>SÁB</v>
      </c>
      <c r="H3" s="10" t="str">
        <f ca="1">UPPER(LEFT(TEXT(H4,"[$-0416]ddd"),3))</f>
        <v>DOM</v>
      </c>
    </row>
    <row r="4" spans="2:8" ht="16.5" customHeight="1" x14ac:dyDescent="0.3">
      <c r="B4" s="15">
        <f t="array" aca="1" ref="B4:H4" ca="1">DaysAndWeeks+DATE(CalendarYear,3,1)-WEEKDAY(DATE(CalendarYear,3,1),(WeekStart="Mo")+1)+1</f>
        <v>43157</v>
      </c>
      <c r="C4" s="15">
        <f ca="1"/>
        <v>43158</v>
      </c>
      <c r="D4" s="15">
        <f ca="1"/>
        <v>43159</v>
      </c>
      <c r="E4" s="15">
        <f ca="1"/>
        <v>43160</v>
      </c>
      <c r="F4" s="15">
        <f ca="1"/>
        <v>43161</v>
      </c>
      <c r="G4" s="15">
        <f ca="1"/>
        <v>43162</v>
      </c>
      <c r="H4" s="13">
        <f ca="1"/>
        <v>43163</v>
      </c>
    </row>
    <row r="5" spans="2:8" ht="39.75" customHeight="1" x14ac:dyDescent="0.3">
      <c r="B5" s="21"/>
      <c r="C5" s="21"/>
      <c r="D5" s="21"/>
      <c r="E5" s="21"/>
      <c r="F5" s="21"/>
      <c r="G5" s="20"/>
      <c r="H5" s="14"/>
    </row>
    <row r="6" spans="2:8" ht="15" customHeight="1" x14ac:dyDescent="0.3">
      <c r="B6" s="15">
        <f t="array" aca="1" ref="B6:H6" ca="1">DaysAndWeeks+DATE(CalendarYear,3,1)-WEEKDAY(DATE(CalendarYear,3,1),(WeekStart="Mo")+1)+8</f>
        <v>43164</v>
      </c>
      <c r="C6" s="15">
        <f ca="1"/>
        <v>43165</v>
      </c>
      <c r="D6" s="15">
        <f ca="1"/>
        <v>43166</v>
      </c>
      <c r="E6" s="15">
        <f ca="1"/>
        <v>43167</v>
      </c>
      <c r="F6" s="15">
        <f ca="1"/>
        <v>43168</v>
      </c>
      <c r="G6" s="15">
        <f ca="1"/>
        <v>43169</v>
      </c>
      <c r="H6" s="13">
        <f ca="1"/>
        <v>43170</v>
      </c>
    </row>
    <row r="7" spans="2:8" ht="39.75" customHeight="1" x14ac:dyDescent="0.3">
      <c r="B7" s="21"/>
      <c r="C7" s="21"/>
      <c r="D7" s="21"/>
      <c r="E7" s="21"/>
      <c r="F7" s="21"/>
      <c r="G7" s="21"/>
      <c r="H7" s="14"/>
    </row>
    <row r="8" spans="2:8" ht="15" customHeight="1" x14ac:dyDescent="0.3">
      <c r="B8" s="15">
        <f t="array" aca="1" ref="B8:H8" ca="1">DaysAndWeeks+DATE(CalendarYear,3,1)-WEEKDAY(DATE(CalendarYear,3,1),(WeekStart="Mo")+1)+15</f>
        <v>43171</v>
      </c>
      <c r="C8" s="15">
        <f ca="1"/>
        <v>43172</v>
      </c>
      <c r="D8" s="15">
        <f ca="1"/>
        <v>43173</v>
      </c>
      <c r="E8" s="15">
        <f ca="1"/>
        <v>43174</v>
      </c>
      <c r="F8" s="15">
        <f ca="1"/>
        <v>43175</v>
      </c>
      <c r="G8" s="15">
        <f ca="1"/>
        <v>43176</v>
      </c>
      <c r="H8" s="13">
        <f ca="1"/>
        <v>43177</v>
      </c>
    </row>
    <row r="9" spans="2:8" ht="39.75" customHeight="1" x14ac:dyDescent="0.3">
      <c r="B9" s="21"/>
      <c r="C9" s="21"/>
      <c r="D9" s="21"/>
      <c r="E9" s="21"/>
      <c r="F9" s="21"/>
      <c r="G9" s="21"/>
      <c r="H9" s="14"/>
    </row>
    <row r="10" spans="2:8" ht="15" customHeight="1" x14ac:dyDescent="0.3">
      <c r="B10" s="15">
        <f t="array" aca="1" ref="B10:H10" ca="1">DaysAndWeeks+DATE(CalendarYear,3,1)-WEEKDAY(DATE(CalendarYear,3,1),(WeekStart="Mo")+1)+22</f>
        <v>43178</v>
      </c>
      <c r="C10" s="15">
        <f ca="1"/>
        <v>43179</v>
      </c>
      <c r="D10" s="15">
        <f ca="1"/>
        <v>43180</v>
      </c>
      <c r="E10" s="15">
        <f ca="1"/>
        <v>43181</v>
      </c>
      <c r="F10" s="15">
        <f ca="1"/>
        <v>43182</v>
      </c>
      <c r="G10" s="15">
        <f ca="1"/>
        <v>43183</v>
      </c>
      <c r="H10" s="13">
        <f ca="1"/>
        <v>43184</v>
      </c>
    </row>
    <row r="11" spans="2:8" ht="40.5" customHeight="1" x14ac:dyDescent="0.3">
      <c r="B11" s="21"/>
      <c r="C11" s="21"/>
      <c r="D11" s="21"/>
      <c r="E11" s="21"/>
      <c r="F11" s="21"/>
      <c r="G11" s="20"/>
      <c r="H11" s="14"/>
    </row>
    <row r="12" spans="2:8" ht="15" customHeight="1" x14ac:dyDescent="0.3">
      <c r="B12" s="15">
        <f t="array" aca="1" ref="B12:H12" ca="1">DaysAndWeeks+DATE(CalendarYear,3,1)-WEEKDAY(DATE(CalendarYear,3,1),(WeekStart="Mo")+1)+29</f>
        <v>43185</v>
      </c>
      <c r="C12" s="15">
        <f ca="1"/>
        <v>43186</v>
      </c>
      <c r="D12" s="15">
        <f ca="1"/>
        <v>43187</v>
      </c>
      <c r="E12" s="15">
        <f ca="1"/>
        <v>43188</v>
      </c>
      <c r="F12" s="15">
        <f ca="1"/>
        <v>43189</v>
      </c>
      <c r="G12" s="15">
        <f ca="1"/>
        <v>43190</v>
      </c>
      <c r="H12" s="16">
        <f ca="1"/>
        <v>43191</v>
      </c>
    </row>
    <row r="13" spans="2:8" ht="39.75" customHeight="1" x14ac:dyDescent="0.3">
      <c r="B13" s="21"/>
      <c r="C13" s="21"/>
      <c r="D13" s="21"/>
      <c r="E13" s="21"/>
      <c r="F13" s="21"/>
      <c r="G13" s="21"/>
      <c r="H13" s="17"/>
    </row>
    <row r="14" spans="2:8" ht="15" customHeight="1" x14ac:dyDescent="0.3">
      <c r="B14" s="15">
        <f t="array" aca="1" ref="B14:H14" ca="1">DaysAndWeeks+DATE(CalendarYear,3,1)-WEEKDAY(DATE(CalendarYear,3,1),(WeekStart="Mo")+1)+36</f>
        <v>43192</v>
      </c>
      <c r="C14" s="11">
        <f ca="1"/>
        <v>43193</v>
      </c>
      <c r="D14" s="11">
        <f ca="1"/>
        <v>43194</v>
      </c>
      <c r="E14" s="11">
        <f ca="1"/>
        <v>43195</v>
      </c>
      <c r="F14" s="11">
        <f ca="1"/>
        <v>43196</v>
      </c>
      <c r="G14" s="11">
        <f ca="1"/>
        <v>43197</v>
      </c>
      <c r="H14" s="11">
        <f ca="1"/>
        <v>43198</v>
      </c>
    </row>
    <row r="15" spans="2:8" ht="39.75" customHeight="1" x14ac:dyDescent="0.3">
      <c r="B15" s="21"/>
      <c r="C15" s="12"/>
      <c r="D15" s="12"/>
      <c r="E15" s="12"/>
      <c r="F15" s="12"/>
      <c r="G15" s="12"/>
      <c r="H15" s="12"/>
    </row>
  </sheetData>
  <conditionalFormatting sqref="B4:G4">
    <cfRule type="expression" dxfId="19" priority="2">
      <formula>DAY(B4)&gt;8</formula>
    </cfRule>
  </conditionalFormatting>
  <conditionalFormatting sqref="B12:H12 B14:H15 E13:H13">
    <cfRule type="expression" dxfId="18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200-000000000000}"/>
    <dataValidation allowBlank="1" showInputMessage="1" prompt="Calendar year, automatically determined by the year set in C2 of the January worksheet" sqref="B1" xr:uid="{00000000-0002-0000-0200-000002000000}"/>
    <dataValidation allowBlank="1" showInputMessage="1" prompt="Rows 4, 6, 8, 10, 12, and 14 contain dates of the month, including the previous and next month, if applicable" sqref="B4" xr:uid="{00000000-0002-0000-0200-000003000000}"/>
    <dataValidation allowBlank="1" showInputMessage="1" prompt="Enter daily notes in rows 5, 7, 9, 11, 13, and 15, columns B through H" sqref="B5" xr:uid="{00000000-0002-0000-0200-000004000000}"/>
    <dataValidation allowBlank="1" showInputMessage="1" prompt="Navigation link to the next month" sqref="D1" xr:uid="{00000000-0002-0000-0200-000005000000}"/>
    <dataValidation allowBlank="1" showInputMessage="1" prompt="Navigation link to the previous month" sqref="C1" xr:uid="{00000000-0002-0000-0200-000006000000}"/>
    <dataValidation allowBlank="1" showInputMessage="1" showErrorMessage="1" prompt="Plan the month of March in this worksheet. Navigation links to the previous and next months are in C1 and D1 " sqref="A1" xr:uid="{00000000-0002-0000-0200-000007000000}"/>
    <dataValidation allowBlank="1" showInputMessage="1" showErrorMessage="1" prompt="Month for this worksheet is in this cell. Calendar starts in cell below and contains dates from previous, current, and next month" sqref="B2" xr:uid="{00000000-0002-0000-0200-000008000000}"/>
  </dataValidations>
  <hyperlinks>
    <hyperlink ref="D1" location="ABRIL!A1" tooltip="Navigation link to the next month" display="ABRIL -&gt;" xr:uid="{00000000-0004-0000-0200-000000000000}"/>
    <hyperlink ref="C1" location="FEVEREIRO!A1" tooltip="Navigation link to the previous month" display="&lt;- FEVEREIRO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>
      <selection activeCell="H5" sqref="H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4">
        <f ca="1">CalendarYear</f>
        <v>2018</v>
      </c>
      <c r="C1" s="3" t="s">
        <v>28</v>
      </c>
      <c r="D1" s="3" t="s">
        <v>27</v>
      </c>
      <c r="E1" s="1"/>
      <c r="F1" s="1"/>
      <c r="G1" s="1"/>
      <c r="H1" s="3"/>
    </row>
    <row r="2" spans="2:8" ht="45" customHeight="1" x14ac:dyDescent="0.3">
      <c r="B2" s="5" t="s">
        <v>2</v>
      </c>
      <c r="C2" s="5"/>
      <c r="D2" s="5"/>
      <c r="E2" s="5"/>
      <c r="F2" s="2"/>
    </row>
    <row r="3" spans="2:8" ht="18.75" customHeight="1" x14ac:dyDescent="0.3">
      <c r="B3" s="10" t="str">
        <f ca="1">UPPER(LEFT(TEXT(B4,"[$-0416]ddd"),3))</f>
        <v>SEG</v>
      </c>
      <c r="C3" s="10" t="str">
        <f ca="1">UPPER(LEFT(TEXT(C4,"[$-0416]ddd"),3))</f>
        <v>TER</v>
      </c>
      <c r="D3" s="10" t="str">
        <f t="shared" ref="D3:H3" ca="1" si="0">UPPER(LEFT(TEXT(D4,"[$-0416]ddd"),3))</f>
        <v>QUA</v>
      </c>
      <c r="E3" s="10" t="str">
        <f t="shared" ca="1" si="0"/>
        <v>QUI</v>
      </c>
      <c r="F3" s="10" t="str">
        <f t="shared" ca="1" si="0"/>
        <v>SEX</v>
      </c>
      <c r="G3" s="10" t="str">
        <f t="shared" ca="1" si="0"/>
        <v>SÁB</v>
      </c>
      <c r="H3" s="10" t="str">
        <f t="shared" ca="1" si="0"/>
        <v>DOM</v>
      </c>
    </row>
    <row r="4" spans="2:8" ht="16.5" customHeight="1" x14ac:dyDescent="0.3">
      <c r="B4" s="15">
        <f t="array" aca="1" ref="B4:H4" ca="1">DaysAndWeeks+DATE(CalendarYear,4,1)-WEEKDAY(DATE(CalendarYear,4,1),(WeekStart="Mo")+1)+1</f>
        <v>43185</v>
      </c>
      <c r="C4" s="15">
        <f ca="1"/>
        <v>43186</v>
      </c>
      <c r="D4" s="15">
        <f ca="1"/>
        <v>43187</v>
      </c>
      <c r="E4" s="15">
        <f ca="1"/>
        <v>43188</v>
      </c>
      <c r="F4" s="15">
        <f ca="1"/>
        <v>43189</v>
      </c>
      <c r="G4" s="15">
        <f ca="1"/>
        <v>43190</v>
      </c>
      <c r="H4" s="13">
        <f ca="1"/>
        <v>43191</v>
      </c>
    </row>
    <row r="5" spans="2:8" ht="39.75" customHeight="1" x14ac:dyDescent="0.3">
      <c r="B5" s="21"/>
      <c r="C5" s="21"/>
      <c r="D5" s="21"/>
      <c r="E5" s="21"/>
      <c r="F5" s="21"/>
      <c r="G5" s="20"/>
      <c r="H5" s="14"/>
    </row>
    <row r="6" spans="2:8" ht="15" customHeight="1" x14ac:dyDescent="0.3">
      <c r="B6" s="15">
        <f t="array" aca="1" ref="B6:H6" ca="1">DaysAndWeeks+DATE(CalendarYear,4,1)-WEEKDAY(DATE(CalendarYear,4,1),(WeekStart="Mo")+1)+8</f>
        <v>43192</v>
      </c>
      <c r="C6" s="15">
        <f ca="1"/>
        <v>43193</v>
      </c>
      <c r="D6" s="15">
        <f ca="1"/>
        <v>43194</v>
      </c>
      <c r="E6" s="15">
        <f ca="1"/>
        <v>43195</v>
      </c>
      <c r="F6" s="15">
        <f ca="1"/>
        <v>43196</v>
      </c>
      <c r="G6" s="15">
        <f ca="1"/>
        <v>43197</v>
      </c>
      <c r="H6" s="13">
        <f ca="1"/>
        <v>43198</v>
      </c>
    </row>
    <row r="7" spans="2:8" ht="39.75" customHeight="1" x14ac:dyDescent="0.3">
      <c r="B7" s="21"/>
      <c r="C7" s="21"/>
      <c r="D7" s="21"/>
      <c r="E7" s="21"/>
      <c r="F7" s="21"/>
      <c r="G7" s="21"/>
      <c r="H7" s="14"/>
    </row>
    <row r="8" spans="2:8" ht="15" customHeight="1" x14ac:dyDescent="0.3">
      <c r="B8" s="15">
        <f t="array" aca="1" ref="B8:H8" ca="1">DaysAndWeeks+DATE(CalendarYear,4,1)-WEEKDAY(DATE(CalendarYear,4,1),(WeekStart="Mo")+1)+15</f>
        <v>43199</v>
      </c>
      <c r="C8" s="15">
        <f ca="1"/>
        <v>43200</v>
      </c>
      <c r="D8" s="15">
        <f ca="1"/>
        <v>43201</v>
      </c>
      <c r="E8" s="15">
        <f ca="1"/>
        <v>43202</v>
      </c>
      <c r="F8" s="15">
        <f ca="1"/>
        <v>43203</v>
      </c>
      <c r="G8" s="15">
        <f ca="1"/>
        <v>43204</v>
      </c>
      <c r="H8" s="13">
        <f ca="1"/>
        <v>43205</v>
      </c>
    </row>
    <row r="9" spans="2:8" ht="39.75" customHeight="1" x14ac:dyDescent="0.3">
      <c r="B9" s="21"/>
      <c r="C9" s="21"/>
      <c r="D9" s="21"/>
      <c r="E9" s="21"/>
      <c r="F9" s="21"/>
      <c r="G9" s="21"/>
      <c r="H9" s="14"/>
    </row>
    <row r="10" spans="2:8" ht="15" customHeight="1" x14ac:dyDescent="0.3">
      <c r="B10" s="15">
        <f t="array" aca="1" ref="B10:H10" ca="1">DaysAndWeeks+DATE(CalendarYear,4,1)-WEEKDAY(DATE(CalendarYear,4,1),(WeekStart="Mo")+1)+22</f>
        <v>43206</v>
      </c>
      <c r="C10" s="15">
        <f ca="1"/>
        <v>43207</v>
      </c>
      <c r="D10" s="15">
        <f ca="1"/>
        <v>43208</v>
      </c>
      <c r="E10" s="15">
        <f ca="1"/>
        <v>43209</v>
      </c>
      <c r="F10" s="15">
        <f ca="1"/>
        <v>43210</v>
      </c>
      <c r="G10" s="15">
        <f ca="1"/>
        <v>43211</v>
      </c>
      <c r="H10" s="13">
        <f ca="1"/>
        <v>43212</v>
      </c>
    </row>
    <row r="11" spans="2:8" ht="40.5" customHeight="1" x14ac:dyDescent="0.3">
      <c r="B11" s="21"/>
      <c r="C11" s="21"/>
      <c r="D11" s="21"/>
      <c r="E11" s="21"/>
      <c r="F11" s="21"/>
      <c r="G11" s="20"/>
      <c r="H11" s="14"/>
    </row>
    <row r="12" spans="2:8" ht="15" customHeight="1" x14ac:dyDescent="0.3">
      <c r="B12" s="15">
        <f t="array" aca="1" ref="B12:H12" ca="1">DaysAndWeeks+DATE(CalendarYear,4,1)-WEEKDAY(DATE(CalendarYear,4,1),(WeekStart="Mo")+1)+29</f>
        <v>43213</v>
      </c>
      <c r="C12" s="15">
        <f ca="1"/>
        <v>43214</v>
      </c>
      <c r="D12" s="15">
        <f ca="1"/>
        <v>43215</v>
      </c>
      <c r="E12" s="15">
        <f ca="1"/>
        <v>43216</v>
      </c>
      <c r="F12" s="15">
        <f ca="1"/>
        <v>43217</v>
      </c>
      <c r="G12" s="15">
        <f ca="1"/>
        <v>43218</v>
      </c>
      <c r="H12" s="16">
        <f ca="1"/>
        <v>43219</v>
      </c>
    </row>
    <row r="13" spans="2:8" ht="39.75" customHeight="1" x14ac:dyDescent="0.3">
      <c r="B13" s="21"/>
      <c r="C13" s="21"/>
      <c r="D13" s="21"/>
      <c r="E13" s="21"/>
      <c r="F13" s="21"/>
      <c r="G13" s="21"/>
      <c r="H13" s="17"/>
    </row>
    <row r="14" spans="2:8" ht="15" customHeight="1" x14ac:dyDescent="0.3">
      <c r="B14" s="15">
        <f t="array" aca="1" ref="B14:H14" ca="1">DaysAndWeeks+DATE(CalendarYear,4,1)-WEEKDAY(DATE(CalendarYear,4,1),(WeekStart="Mo")+1)+36</f>
        <v>43220</v>
      </c>
      <c r="C14" s="15">
        <f ca="1"/>
        <v>43221</v>
      </c>
      <c r="D14" s="15">
        <f ca="1"/>
        <v>43222</v>
      </c>
      <c r="E14" s="15">
        <f ca="1"/>
        <v>43223</v>
      </c>
      <c r="F14" s="15">
        <f ca="1"/>
        <v>43224</v>
      </c>
      <c r="G14" s="15">
        <f ca="1"/>
        <v>43225</v>
      </c>
      <c r="H14" s="11">
        <f ca="1"/>
        <v>43226</v>
      </c>
    </row>
    <row r="15" spans="2:8" ht="39.75" customHeight="1" x14ac:dyDescent="0.3">
      <c r="B15" s="21"/>
      <c r="C15" s="21"/>
      <c r="D15" s="21"/>
      <c r="E15" s="21"/>
      <c r="F15" s="21"/>
      <c r="G15" s="21"/>
      <c r="H15" s="12"/>
    </row>
  </sheetData>
  <conditionalFormatting sqref="B4:G4">
    <cfRule type="expression" dxfId="17" priority="2">
      <formula>DAY(B4)&gt;8</formula>
    </cfRule>
  </conditionalFormatting>
  <conditionalFormatting sqref="B12:H12 B14:H15 E13:H13">
    <cfRule type="expression" dxfId="16" priority="1">
      <formula>AND(DAY(B12)&gt;=1,DAY(B12)&lt;=15)</formula>
    </cfRule>
  </conditionalFormatting>
  <dataValidations xWindow="117" yWindow="431" count="8">
    <dataValidation allowBlank="1" showInputMessage="1" prompt="Automatically determined weekday" sqref="B3:H3" xr:uid="{00000000-0002-0000-0300-000000000000}"/>
    <dataValidation allowBlank="1" showInputMessage="1" prompt="Calendar year, automatically determined by the year set in C2 of the January worksheet" sqref="B1" xr:uid="{00000000-0002-0000-0300-000002000000}"/>
    <dataValidation allowBlank="1" showInputMessage="1" prompt="Rows 4, 6, 8, 10, 12, and 14 contain dates of the month, including the previous and next month, if applicable" sqref="B4" xr:uid="{00000000-0002-0000-0300-000003000000}"/>
    <dataValidation allowBlank="1" showInputMessage="1" prompt="Enter daily notes in rows 5, 7, 9, 11, 13, and 15, columns B through H" sqref="B5" xr:uid="{00000000-0002-0000-0300-000004000000}"/>
    <dataValidation allowBlank="1" showInputMessage="1" prompt="Navigation link to the previous month" sqref="C1" xr:uid="{00000000-0002-0000-0300-000005000000}"/>
    <dataValidation allowBlank="1" showInputMessage="1" prompt="Navigation link to the next month" sqref="D1" xr:uid="{00000000-0002-0000-0300-000006000000}"/>
    <dataValidation allowBlank="1" showInputMessage="1" showErrorMessage="1" prompt="Plan the month of April in this worksheet. Navigation links to the previous and next months are in C1 and D1 " sqref="A1" xr:uid="{00000000-0002-0000-0300-000007000000}"/>
    <dataValidation allowBlank="1" showInputMessage="1" showErrorMessage="1" prompt="Month for this worksheet is in this cell. Calendar starts in cell below and contains dates from previous, current, and next month" sqref="B2" xr:uid="{00000000-0002-0000-0300-000008000000}"/>
  </dataValidations>
  <hyperlinks>
    <hyperlink ref="D1" location="MAIO!A1" tooltip="Navigation link to the next month" display="MAIO -&gt;" xr:uid="{00000000-0004-0000-0300-000000000000}"/>
    <hyperlink ref="C1" location="MARÇO!A1" tooltip="Navigation link to the previous month" display="&lt;- MARÇO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6"/>
  <sheetViews>
    <sheetView showGridLines="0" zoomScaleNormal="100" workbookViewId="0">
      <selection activeCell="C5" sqref="C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9"/>
      <c r="B1" s="4">
        <f ca="1">CalendarYear</f>
        <v>2018</v>
      </c>
      <c r="C1" s="3" t="s">
        <v>26</v>
      </c>
      <c r="D1" s="3" t="s">
        <v>25</v>
      </c>
      <c r="E1" s="1"/>
      <c r="F1" s="1"/>
      <c r="G1" s="1"/>
      <c r="H1" s="3"/>
    </row>
    <row r="2" spans="1:8" ht="45" customHeight="1" x14ac:dyDescent="0.3">
      <c r="B2" s="5" t="s">
        <v>3</v>
      </c>
      <c r="C2" s="5"/>
      <c r="D2" s="5"/>
      <c r="E2" s="5"/>
      <c r="F2" s="2"/>
    </row>
    <row r="3" spans="1:8" ht="18.75" customHeight="1" x14ac:dyDescent="0.3">
      <c r="B3" s="10" t="str">
        <f ca="1">UPPER(LEFT(TEXT(B4,"[$-0416]ddd"),3))</f>
        <v>SEG</v>
      </c>
      <c r="C3" s="10" t="str">
        <f ca="1">UPPER(LEFT(TEXT(C4,"[$-0416]ddd"),3))</f>
        <v>TER</v>
      </c>
      <c r="D3" s="10" t="str">
        <f t="shared" ref="D3:H3" ca="1" si="0">UPPER(LEFT(TEXT(D4,"[$-0416]ddd"),3))</f>
        <v>QUA</v>
      </c>
      <c r="E3" s="10" t="str">
        <f t="shared" ca="1" si="0"/>
        <v>QUI</v>
      </c>
      <c r="F3" s="10" t="str">
        <f t="shared" ca="1" si="0"/>
        <v>SEX</v>
      </c>
      <c r="G3" s="10" t="str">
        <f t="shared" ca="1" si="0"/>
        <v>SÁB</v>
      </c>
      <c r="H3" s="10" t="str">
        <f t="shared" ca="1" si="0"/>
        <v>DOM</v>
      </c>
    </row>
    <row r="4" spans="1:8" ht="16.5" customHeight="1" x14ac:dyDescent="0.3">
      <c r="B4" s="15">
        <f t="array" aca="1" ref="B4:H4" ca="1">DaysAndWeeks+DATE(CalendarYear,5,1)-WEEKDAY(DATE(CalendarYear,5,1),(WeekStart="Mo")+1)+1</f>
        <v>43220</v>
      </c>
      <c r="C4" s="15">
        <f ca="1"/>
        <v>43221</v>
      </c>
      <c r="D4" s="15">
        <f ca="1"/>
        <v>43222</v>
      </c>
      <c r="E4" s="15">
        <f ca="1"/>
        <v>43223</v>
      </c>
      <c r="F4" s="15">
        <f ca="1"/>
        <v>43224</v>
      </c>
      <c r="G4" s="15">
        <f ca="1"/>
        <v>43225</v>
      </c>
      <c r="H4" s="13">
        <f ca="1"/>
        <v>43226</v>
      </c>
    </row>
    <row r="5" spans="1:8" ht="39.75" customHeight="1" x14ac:dyDescent="0.3">
      <c r="B5" s="21"/>
      <c r="C5" s="21"/>
      <c r="D5" s="21"/>
      <c r="E5" s="21"/>
      <c r="F5" s="21"/>
      <c r="G5" s="20"/>
      <c r="H5" s="14"/>
    </row>
    <row r="6" spans="1:8" ht="15" customHeight="1" x14ac:dyDescent="0.3">
      <c r="B6" s="15">
        <f t="array" aca="1" ref="B6:H6" ca="1">DaysAndWeeks+DATE(CalendarYear,5,1)-WEEKDAY(DATE(CalendarYear,5,1),(WeekStart="Mo")+1)+8</f>
        <v>43227</v>
      </c>
      <c r="C6" s="15">
        <f ca="1"/>
        <v>43228</v>
      </c>
      <c r="D6" s="15">
        <f ca="1"/>
        <v>43229</v>
      </c>
      <c r="E6" s="15">
        <f ca="1"/>
        <v>43230</v>
      </c>
      <c r="F6" s="15">
        <f ca="1"/>
        <v>43231</v>
      </c>
      <c r="G6" s="15">
        <f ca="1"/>
        <v>43232</v>
      </c>
      <c r="H6" s="13">
        <f ca="1"/>
        <v>43233</v>
      </c>
    </row>
    <row r="7" spans="1:8" ht="39.75" customHeight="1" x14ac:dyDescent="0.3">
      <c r="B7" s="21"/>
      <c r="C7" s="21"/>
      <c r="D7" s="21"/>
      <c r="E7" s="21"/>
      <c r="F7" s="21"/>
      <c r="G7" s="21"/>
      <c r="H7" s="14"/>
    </row>
    <row r="8" spans="1:8" ht="15" customHeight="1" x14ac:dyDescent="0.3">
      <c r="B8" s="15">
        <f t="array" aca="1" ref="B8:H8" ca="1">DaysAndWeeks+DATE(CalendarYear,5,1)-WEEKDAY(DATE(CalendarYear,5,1),(WeekStart="Mo")+1)+15</f>
        <v>43234</v>
      </c>
      <c r="C8" s="15">
        <f ca="1"/>
        <v>43235</v>
      </c>
      <c r="D8" s="15">
        <f ca="1"/>
        <v>43236</v>
      </c>
      <c r="E8" s="15">
        <f ca="1"/>
        <v>43237</v>
      </c>
      <c r="F8" s="15">
        <f ca="1"/>
        <v>43238</v>
      </c>
      <c r="G8" s="15">
        <f ca="1"/>
        <v>43239</v>
      </c>
      <c r="H8" s="13">
        <f ca="1"/>
        <v>43240</v>
      </c>
    </row>
    <row r="9" spans="1:8" ht="39.75" customHeight="1" x14ac:dyDescent="0.3">
      <c r="B9" s="21"/>
      <c r="C9" s="21"/>
      <c r="D9" s="21"/>
      <c r="E9" s="21"/>
      <c r="F9" s="21"/>
      <c r="G9" s="21"/>
      <c r="H9" s="14"/>
    </row>
    <row r="10" spans="1:8" ht="15" customHeight="1" x14ac:dyDescent="0.3">
      <c r="B10" s="15">
        <f t="array" aca="1" ref="B10:H10" ca="1">DaysAndWeeks+DATE(CalendarYear,5,1)-WEEKDAY(DATE(CalendarYear,5,1),(WeekStart="Mo")+1)+22</f>
        <v>43241</v>
      </c>
      <c r="C10" s="15">
        <f ca="1"/>
        <v>43242</v>
      </c>
      <c r="D10" s="15">
        <f ca="1"/>
        <v>43243</v>
      </c>
      <c r="E10" s="15">
        <f ca="1"/>
        <v>43244</v>
      </c>
      <c r="F10" s="15">
        <f ca="1"/>
        <v>43245</v>
      </c>
      <c r="G10" s="15">
        <f ca="1"/>
        <v>43246</v>
      </c>
      <c r="H10" s="13">
        <f ca="1"/>
        <v>43247</v>
      </c>
    </row>
    <row r="11" spans="1:8" ht="40.5" customHeight="1" x14ac:dyDescent="0.3">
      <c r="B11" s="21"/>
      <c r="C11" s="21"/>
      <c r="D11" s="21"/>
      <c r="E11" s="21"/>
      <c r="F11" s="21"/>
      <c r="G11" s="20"/>
      <c r="H11" s="14"/>
    </row>
    <row r="12" spans="1:8" ht="15" customHeight="1" x14ac:dyDescent="0.3">
      <c r="B12" s="15">
        <f t="array" aca="1" ref="B12:H12" ca="1">DaysAndWeeks+DATE(CalendarYear,5,1)-WEEKDAY(DATE(CalendarYear,5,1),(WeekStart="Mo")+1)+29</f>
        <v>43248</v>
      </c>
      <c r="C12" s="15">
        <f ca="1"/>
        <v>43249</v>
      </c>
      <c r="D12" s="15">
        <f ca="1"/>
        <v>43250</v>
      </c>
      <c r="E12" s="15">
        <f ca="1"/>
        <v>43251</v>
      </c>
      <c r="F12" s="15">
        <f ca="1"/>
        <v>43252</v>
      </c>
      <c r="G12" s="15">
        <f ca="1"/>
        <v>43253</v>
      </c>
      <c r="H12" s="11">
        <f ca="1"/>
        <v>43254</v>
      </c>
    </row>
    <row r="13" spans="1:8" ht="39.75" customHeight="1" x14ac:dyDescent="0.3">
      <c r="B13" s="21"/>
      <c r="C13" s="21"/>
      <c r="D13" s="21"/>
      <c r="E13" s="21"/>
      <c r="F13" s="21"/>
      <c r="G13" s="21"/>
      <c r="H13" s="12"/>
    </row>
    <row r="14" spans="1:8" ht="15" customHeight="1" x14ac:dyDescent="0.3">
      <c r="B14" s="15">
        <f t="array" aca="1" ref="B14:H14" ca="1">DaysAndWeeks+DATE(CalendarYear,5,1)-WEEKDAY(DATE(CalendarYear,5,1),(WeekStart="Mo")+1)+36</f>
        <v>43255</v>
      </c>
      <c r="C14" s="15">
        <f ca="1"/>
        <v>43256</v>
      </c>
      <c r="D14" s="15">
        <f ca="1"/>
        <v>43257</v>
      </c>
      <c r="E14" s="15">
        <f ca="1"/>
        <v>43258</v>
      </c>
      <c r="F14" s="15">
        <f ca="1"/>
        <v>43259</v>
      </c>
      <c r="G14" s="15">
        <f ca="1"/>
        <v>43260</v>
      </c>
      <c r="H14" s="11">
        <f ca="1"/>
        <v>43261</v>
      </c>
    </row>
    <row r="15" spans="1:8" ht="39.75" customHeight="1" x14ac:dyDescent="0.3">
      <c r="B15" s="21"/>
      <c r="C15" s="21"/>
      <c r="D15" s="21"/>
      <c r="E15" s="21"/>
      <c r="F15" s="21"/>
      <c r="G15" s="21"/>
      <c r="H15" s="12"/>
    </row>
    <row r="16" spans="1:8" x14ac:dyDescent="0.3">
      <c r="B16" s="12"/>
      <c r="C16" s="12"/>
      <c r="D16" s="12"/>
      <c r="E16" s="12"/>
      <c r="F16" s="12"/>
      <c r="G16" s="12"/>
      <c r="H16" s="12"/>
    </row>
  </sheetData>
  <conditionalFormatting sqref="B4:G4">
    <cfRule type="expression" dxfId="15" priority="2">
      <formula>DAY(B4)&gt;8</formula>
    </cfRule>
  </conditionalFormatting>
  <conditionalFormatting sqref="B12:H12 B14:H15 E13:H13">
    <cfRule type="expression" dxfId="14" priority="1">
      <formula>AND(DAY(B12)&gt;=1,DAY(B12)&lt;=15)</formula>
    </cfRule>
  </conditionalFormatting>
  <dataValidations xWindow="102" yWindow="299" count="7">
    <dataValidation allowBlank="1" showInputMessage="1" prompt="Automatically determined weekday" sqref="B3:H3" xr:uid="{00000000-0002-0000-0400-000000000000}"/>
    <dataValidation allowBlank="1" showInputMessage="1" prompt="Calendar year, automatically determined by the year set in C2 of the January worksheet" sqref="B1" xr:uid="{00000000-0002-0000-0400-000002000000}"/>
    <dataValidation allowBlank="1" showInputMessage="1" prompt="Rows 4, 6, 8, 10, 12, and 14 contain dates of the month, including the previous and next month, if applicable" sqref="B4" xr:uid="{00000000-0002-0000-0400-000003000000}"/>
    <dataValidation allowBlank="1" showInputMessage="1" prompt="Plan the month of May in this worksheet. Navigation links to the previous and next months are in C1 and D1 " sqref="A1" xr:uid="{00000000-0002-0000-0400-000005000000}"/>
    <dataValidation allowBlank="1" showInputMessage="1" prompt="Navigation link to the next month" sqref="D1" xr:uid="{00000000-0002-0000-0400-000006000000}"/>
    <dataValidation allowBlank="1" showInputMessage="1" prompt="Navigation link to the previous month" sqref="C1" xr:uid="{00000000-0002-0000-0400-000007000000}"/>
    <dataValidation allowBlank="1" showInputMessage="1" showErrorMessage="1" prompt="Month for this worksheet is in this cell. Calendar starts in cell below and contains dates from previous, current, and next month" sqref="B2" xr:uid="{00000000-0002-0000-0400-000008000000}"/>
  </dataValidations>
  <hyperlinks>
    <hyperlink ref="D1" location="JUNHO!A1" tooltip="Navigation link to the next month" display="JUNHO -&gt;" xr:uid="{00000000-0004-0000-0400-000000000000}"/>
    <hyperlink ref="C1" location="ABRIL!A1" tooltip="Navigation link to the previous month" display="&lt;- ABRIL" xr:uid="{00000000-0004-0000-0400-000001000000}"/>
  </hyperlinks>
  <printOptions horizontalCentered="1"/>
  <pageMargins left="1" right="1" top="1" bottom="1" header="0.5" footer="0.5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6"/>
  <sheetViews>
    <sheetView showGridLines="0" zoomScaleNormal="100" workbookViewId="0">
      <selection activeCell="C3" sqref="C3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9"/>
      <c r="B1" s="4">
        <f ca="1">CalendarYear</f>
        <v>2018</v>
      </c>
      <c r="C1" s="19" t="s">
        <v>6</v>
      </c>
      <c r="D1" s="3" t="s">
        <v>7</v>
      </c>
      <c r="E1" s="1"/>
      <c r="F1" s="1"/>
      <c r="G1" s="1"/>
      <c r="H1" s="3"/>
    </row>
    <row r="2" spans="1:8" ht="45" customHeight="1" x14ac:dyDescent="0.3">
      <c r="B2" s="5" t="s">
        <v>5</v>
      </c>
      <c r="C2" s="5"/>
      <c r="D2" s="5"/>
      <c r="E2" s="5"/>
      <c r="F2" s="2"/>
    </row>
    <row r="3" spans="1:8" ht="18.75" customHeight="1" x14ac:dyDescent="0.3">
      <c r="B3" s="18" t="str">
        <f ca="1">UPPER(LEFT(TEXT(B4,"[$-0416]ddd"),3))</f>
        <v>SEG</v>
      </c>
      <c r="C3" s="18" t="str">
        <f t="shared" ref="C3:H3" ca="1" si="0">UPPER(LEFT(TEXT(C4,"[$-0416]ddd"),3))</f>
        <v>TER</v>
      </c>
      <c r="D3" s="18" t="str">
        <f t="shared" ca="1" si="0"/>
        <v>QUA</v>
      </c>
      <c r="E3" s="18" t="str">
        <f t="shared" ca="1" si="0"/>
        <v>QUI</v>
      </c>
      <c r="F3" s="18" t="str">
        <f t="shared" ca="1" si="0"/>
        <v>SEX</v>
      </c>
      <c r="G3" s="18" t="str">
        <f t="shared" ca="1" si="0"/>
        <v>SÁB</v>
      </c>
      <c r="H3" s="18" t="str">
        <f t="shared" ca="1" si="0"/>
        <v>DOM</v>
      </c>
    </row>
    <row r="4" spans="1:8" ht="16.5" customHeight="1" x14ac:dyDescent="0.3">
      <c r="B4" s="15">
        <f t="array" aca="1" ref="B4:H4" ca="1">DaysAndWeeks+DATE(CalendarYear,6,1)-WEEKDAY(DATE(CalendarYear,6,1),(WeekStart="Mo")+1)+1</f>
        <v>43248</v>
      </c>
      <c r="C4" s="15">
        <f ca="1"/>
        <v>43249</v>
      </c>
      <c r="D4" s="15">
        <f ca="1"/>
        <v>43250</v>
      </c>
      <c r="E4" s="15">
        <f ca="1"/>
        <v>43251</v>
      </c>
      <c r="F4" s="15">
        <f ca="1"/>
        <v>43252</v>
      </c>
      <c r="G4" s="15">
        <f ca="1"/>
        <v>43253</v>
      </c>
      <c r="H4" s="13">
        <f ca="1"/>
        <v>43254</v>
      </c>
    </row>
    <row r="5" spans="1:8" ht="39.75" customHeight="1" x14ac:dyDescent="0.3">
      <c r="B5" s="21"/>
      <c r="C5" s="21"/>
      <c r="D5" s="21"/>
      <c r="E5" s="21"/>
      <c r="F5" s="20"/>
      <c r="G5" s="20"/>
      <c r="H5" s="14"/>
    </row>
    <row r="6" spans="1:8" ht="15" customHeight="1" x14ac:dyDescent="0.3">
      <c r="B6" s="15">
        <f t="array" aca="1" ref="B6:H6" ca="1">DaysAndWeeks+DATE(CalendarYear,6,1)-WEEKDAY(DATE(CalendarYear,6,1),(WeekStart="Mo")+1)+8</f>
        <v>43255</v>
      </c>
      <c r="C6" s="15">
        <f ca="1"/>
        <v>43256</v>
      </c>
      <c r="D6" s="15">
        <f ca="1"/>
        <v>43257</v>
      </c>
      <c r="E6" s="15">
        <f ca="1"/>
        <v>43258</v>
      </c>
      <c r="F6" s="15">
        <f ca="1"/>
        <v>43259</v>
      </c>
      <c r="G6" s="15">
        <f ca="1"/>
        <v>43260</v>
      </c>
      <c r="H6" s="13">
        <f ca="1"/>
        <v>43261</v>
      </c>
    </row>
    <row r="7" spans="1:8" ht="39.75" customHeight="1" x14ac:dyDescent="0.3">
      <c r="B7" s="21"/>
      <c r="C7" s="21"/>
      <c r="D7" s="21"/>
      <c r="E7" s="21"/>
      <c r="F7" s="21"/>
      <c r="G7" s="20"/>
      <c r="H7" s="14"/>
    </row>
    <row r="8" spans="1:8" ht="15" customHeight="1" x14ac:dyDescent="0.3">
      <c r="B8" s="15">
        <f t="array" aca="1" ref="B8:H8" ca="1">DaysAndWeeks+DATE(CalendarYear,6,1)-WEEKDAY(DATE(CalendarYear,6,1),(WeekStart="Mo")+1)+15</f>
        <v>43262</v>
      </c>
      <c r="C8" s="15">
        <f ca="1"/>
        <v>43263</v>
      </c>
      <c r="D8" s="15">
        <f ca="1"/>
        <v>43264</v>
      </c>
      <c r="E8" s="15">
        <f ca="1"/>
        <v>43265</v>
      </c>
      <c r="F8" s="15">
        <f ca="1"/>
        <v>43266</v>
      </c>
      <c r="G8" s="15">
        <f ca="1"/>
        <v>43267</v>
      </c>
      <c r="H8" s="13">
        <f ca="1"/>
        <v>43268</v>
      </c>
    </row>
    <row r="9" spans="1:8" ht="39.75" customHeight="1" x14ac:dyDescent="0.3">
      <c r="B9" s="21"/>
      <c r="C9" s="21"/>
      <c r="D9" s="21"/>
      <c r="E9" s="21"/>
      <c r="F9" s="21"/>
      <c r="G9" s="21"/>
      <c r="H9" s="14"/>
    </row>
    <row r="10" spans="1:8" ht="15" customHeight="1" x14ac:dyDescent="0.3">
      <c r="B10" s="15">
        <f t="array" aca="1" ref="B10:H10" ca="1">DaysAndWeeks+DATE(CalendarYear,6,1)-WEEKDAY(DATE(CalendarYear,6,1),(WeekStart="Mo")+1)+22</f>
        <v>43269</v>
      </c>
      <c r="C10" s="15">
        <f ca="1"/>
        <v>43270</v>
      </c>
      <c r="D10" s="15">
        <f ca="1"/>
        <v>43271</v>
      </c>
      <c r="E10" s="15">
        <f ca="1"/>
        <v>43272</v>
      </c>
      <c r="F10" s="15">
        <f ca="1"/>
        <v>43273</v>
      </c>
      <c r="G10" s="15">
        <f ca="1"/>
        <v>43274</v>
      </c>
      <c r="H10" s="13">
        <f ca="1"/>
        <v>43275</v>
      </c>
    </row>
    <row r="11" spans="1:8" ht="40.5" customHeight="1" x14ac:dyDescent="0.3">
      <c r="B11" s="21"/>
      <c r="C11" s="20"/>
      <c r="D11" s="21"/>
      <c r="E11" s="21"/>
      <c r="F11" s="21"/>
      <c r="G11" s="20"/>
      <c r="H11" s="14"/>
    </row>
    <row r="12" spans="1:8" ht="15" customHeight="1" x14ac:dyDescent="0.3">
      <c r="B12" s="15">
        <f t="array" aca="1" ref="B12:H12" ca="1">DaysAndWeeks+DATE(CalendarYear,6,1)-WEEKDAY(DATE(CalendarYear,6,1),(WeekStart="Mo")+1)+29</f>
        <v>43276</v>
      </c>
      <c r="C12" s="15">
        <f ca="1"/>
        <v>43277</v>
      </c>
      <c r="D12" s="15">
        <f ca="1"/>
        <v>43278</v>
      </c>
      <c r="E12" s="15">
        <f ca="1"/>
        <v>43279</v>
      </c>
      <c r="F12" s="15">
        <f ca="1"/>
        <v>43280</v>
      </c>
      <c r="G12" s="15">
        <f ca="1"/>
        <v>43281</v>
      </c>
      <c r="H12" s="11">
        <f ca="1"/>
        <v>43282</v>
      </c>
    </row>
    <row r="13" spans="1:8" ht="39.75" customHeight="1" x14ac:dyDescent="0.3">
      <c r="B13" s="21"/>
      <c r="C13" s="21"/>
      <c r="D13" s="21"/>
      <c r="E13" s="21"/>
      <c r="F13" s="21"/>
      <c r="G13" s="21"/>
      <c r="H13" s="12"/>
    </row>
    <row r="14" spans="1:8" ht="15" customHeight="1" x14ac:dyDescent="0.3">
      <c r="B14" s="15">
        <f t="array" aca="1" ref="B14:H14" ca="1">DaysAndWeeks+DATE(CalendarYear,6,1)-WEEKDAY(DATE(CalendarYear,6,1),(WeekStart="Mo")+1)+36</f>
        <v>43283</v>
      </c>
      <c r="C14" s="15">
        <f ca="1"/>
        <v>43284</v>
      </c>
      <c r="D14" s="15">
        <f ca="1"/>
        <v>43285</v>
      </c>
      <c r="E14" s="15">
        <f ca="1"/>
        <v>43286</v>
      </c>
      <c r="F14" s="15">
        <f ca="1"/>
        <v>43287</v>
      </c>
      <c r="G14" s="15">
        <f ca="1"/>
        <v>43288</v>
      </c>
      <c r="H14" s="11">
        <f ca="1"/>
        <v>43289</v>
      </c>
    </row>
    <row r="15" spans="1:8" ht="39.75" customHeight="1" x14ac:dyDescent="0.3">
      <c r="B15" s="21"/>
      <c r="C15" s="21"/>
      <c r="D15" s="21"/>
      <c r="E15" s="21"/>
      <c r="F15" s="21"/>
      <c r="G15" s="21"/>
      <c r="H15" s="12"/>
    </row>
    <row r="16" spans="1:8" x14ac:dyDescent="0.3">
      <c r="B16" s="12"/>
      <c r="C16" s="12"/>
      <c r="D16" s="12"/>
      <c r="E16" s="12"/>
      <c r="F16" s="12"/>
      <c r="G16" s="12"/>
      <c r="H16" s="12"/>
    </row>
  </sheetData>
  <conditionalFormatting sqref="B4:G4">
    <cfRule type="expression" dxfId="13" priority="2">
      <formula>DAY(B4)&gt;8</formula>
    </cfRule>
  </conditionalFormatting>
  <conditionalFormatting sqref="B12:H12 B14:H15 H13">
    <cfRule type="expression" dxfId="12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500-000000000000}"/>
    <dataValidation allowBlank="1" showInputMessage="1" prompt="Calendar year, automatically determined by the year set in C2 of the January worksheet" sqref="B1" xr:uid="{00000000-0002-0000-0500-000002000000}"/>
    <dataValidation allowBlank="1" showInputMessage="1" prompt="Rows 4, 6, 8, 10, 12, and 14 contain dates of the month, including the previous and next month, if applicable" sqref="B4" xr:uid="{00000000-0002-0000-0500-000003000000}"/>
    <dataValidation allowBlank="1" showInputMessage="1" prompt="Enter daily notes in rows 5, 7, 9, 11, 13, and 15, columns B through H" sqref="B5" xr:uid="{00000000-0002-0000-0500-000004000000}"/>
    <dataValidation allowBlank="1" showInputMessage="1" prompt="Navigation link to the previous month" sqref="C1" xr:uid="{00000000-0002-0000-0500-000005000000}"/>
    <dataValidation allowBlank="1" showInputMessage="1" prompt="Navigation link to the next month" sqref="D1" xr:uid="{00000000-0002-0000-0500-000006000000}"/>
    <dataValidation allowBlank="1" showInputMessage="1" prompt="Plan the month of June in this worksheet. Navigation links to the previous and next months are in C1 and D1 " sqref="A1" xr:uid="{00000000-0002-0000-0500-000007000000}"/>
    <dataValidation allowBlank="1" showInputMessage="1" showErrorMessage="1" prompt="Month for this worksheet is in this cell. Calendar starts in cell below and contains dates from previous, current, and next month" sqref="B2" xr:uid="{00000000-0002-0000-0500-000008000000}"/>
  </dataValidations>
  <hyperlinks>
    <hyperlink ref="D1" location="JULY!A1" tooltip="Navigation link to the next month" display="JULHO -&gt;" xr:uid="{00000000-0004-0000-0500-000000000000}"/>
    <hyperlink ref="C1" location="MAIO!A1" tooltip="Navigation link to the previous month" display="&lt;- MAIO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H15"/>
  <sheetViews>
    <sheetView showGridLines="0" zoomScaleNormal="100" workbookViewId="0">
      <selection activeCell="H5" sqref="H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9"/>
      <c r="B1" s="4">
        <f ca="1">CalendarYear</f>
        <v>2018</v>
      </c>
      <c r="C1" s="3" t="s">
        <v>24</v>
      </c>
      <c r="D1" s="3" t="s">
        <v>23</v>
      </c>
      <c r="E1" s="1"/>
      <c r="F1" s="1"/>
      <c r="G1" s="1"/>
      <c r="H1" s="3"/>
    </row>
    <row r="2" spans="1:8" ht="45" customHeight="1" x14ac:dyDescent="0.3">
      <c r="B2" s="5" t="s">
        <v>13</v>
      </c>
      <c r="C2" s="5"/>
      <c r="D2" s="5"/>
      <c r="E2" s="5"/>
      <c r="F2" s="2"/>
    </row>
    <row r="3" spans="1:8" ht="18.75" customHeight="1" x14ac:dyDescent="0.3">
      <c r="B3" s="18" t="str">
        <f ca="1">UPPER(LEFT(TEXT(B4,"[$-0416]ddd"),3))</f>
        <v>SEG</v>
      </c>
      <c r="C3" s="18" t="str">
        <f t="shared" ref="C3:H3" ca="1" si="0">UPPER(LEFT(TEXT(C4,"[$-0416]ddd"),3))</f>
        <v>TER</v>
      </c>
      <c r="D3" s="18" t="str">
        <f t="shared" ca="1" si="0"/>
        <v>QUA</v>
      </c>
      <c r="E3" s="18" t="str">
        <f t="shared" ca="1" si="0"/>
        <v>QUI</v>
      </c>
      <c r="F3" s="18" t="str">
        <f t="shared" ca="1" si="0"/>
        <v>SEX</v>
      </c>
      <c r="G3" s="18" t="str">
        <f t="shared" ca="1" si="0"/>
        <v>SÁB</v>
      </c>
      <c r="H3" s="18" t="str">
        <f t="shared" ca="1" si="0"/>
        <v>DOM</v>
      </c>
    </row>
    <row r="4" spans="1:8" ht="16.5" customHeight="1" x14ac:dyDescent="0.3">
      <c r="B4" s="16">
        <f t="array" aca="1" ref="B4:H4" ca="1">DaysAndWeeks+DATE(CalendarYear,7,1)-WEEKDAY(DATE(CalendarYear,7,1),(WeekStart="Mo")+1)+1</f>
        <v>43276</v>
      </c>
      <c r="C4" s="16">
        <f ca="1"/>
        <v>43277</v>
      </c>
      <c r="D4" s="16">
        <f ca="1"/>
        <v>43278</v>
      </c>
      <c r="E4" s="16">
        <f ca="1"/>
        <v>43279</v>
      </c>
      <c r="F4" s="16">
        <f ca="1"/>
        <v>43280</v>
      </c>
      <c r="G4" s="16">
        <f ca="1"/>
        <v>43281</v>
      </c>
      <c r="H4" s="13">
        <f ca="1"/>
        <v>43282</v>
      </c>
    </row>
    <row r="5" spans="1:8" ht="39.75" customHeight="1" x14ac:dyDescent="0.3">
      <c r="B5" s="21"/>
      <c r="C5" s="21"/>
      <c r="D5" s="21"/>
      <c r="E5" s="21"/>
      <c r="F5" s="20"/>
      <c r="G5" s="20"/>
      <c r="H5" s="14"/>
    </row>
    <row r="6" spans="1:8" ht="15" customHeight="1" x14ac:dyDescent="0.3">
      <c r="B6" s="15">
        <f t="array" aca="1" ref="B6:H6" ca="1">DaysAndWeeks+DATE(CalendarYear,7,1)-WEEKDAY(DATE(CalendarYear,7,1),(WeekStart="Mo")+1)+8</f>
        <v>43283</v>
      </c>
      <c r="C6" s="15">
        <f ca="1"/>
        <v>43284</v>
      </c>
      <c r="D6" s="15">
        <f ca="1"/>
        <v>43285</v>
      </c>
      <c r="E6" s="15">
        <f ca="1"/>
        <v>43286</v>
      </c>
      <c r="F6" s="15">
        <f ca="1"/>
        <v>43287</v>
      </c>
      <c r="G6" s="15">
        <f ca="1"/>
        <v>43288</v>
      </c>
      <c r="H6" s="13">
        <f ca="1"/>
        <v>43289</v>
      </c>
    </row>
    <row r="7" spans="1:8" ht="39.75" customHeight="1" x14ac:dyDescent="0.3">
      <c r="B7" s="21"/>
      <c r="C7" s="21"/>
      <c r="D7" s="21"/>
      <c r="E7" s="21"/>
      <c r="F7" s="21"/>
      <c r="G7" s="20"/>
      <c r="H7" s="14"/>
    </row>
    <row r="8" spans="1:8" ht="15" customHeight="1" x14ac:dyDescent="0.3">
      <c r="B8" s="15">
        <f t="array" aca="1" ref="B8:H8" ca="1">DaysAndWeeks+DATE(CalendarYear,7,1)-WEEKDAY(DATE(CalendarYear,7,1),(WeekStart="Mo")+1)+15</f>
        <v>43290</v>
      </c>
      <c r="C8" s="15">
        <f ca="1"/>
        <v>43291</v>
      </c>
      <c r="D8" s="15">
        <f ca="1"/>
        <v>43292</v>
      </c>
      <c r="E8" s="15">
        <f ca="1"/>
        <v>43293</v>
      </c>
      <c r="F8" s="15">
        <f ca="1"/>
        <v>43294</v>
      </c>
      <c r="G8" s="15">
        <f ca="1"/>
        <v>43295</v>
      </c>
      <c r="H8" s="13">
        <f ca="1"/>
        <v>43296</v>
      </c>
    </row>
    <row r="9" spans="1:8" ht="39.75" customHeight="1" x14ac:dyDescent="0.3">
      <c r="B9" s="21"/>
      <c r="C9" s="21"/>
      <c r="D9" s="21"/>
      <c r="E9" s="21"/>
      <c r="F9" s="21"/>
      <c r="G9" s="21"/>
      <c r="H9" s="14"/>
    </row>
    <row r="10" spans="1:8" ht="15" customHeight="1" x14ac:dyDescent="0.3">
      <c r="B10" s="15">
        <f t="array" aca="1" ref="B10:H10" ca="1">DaysAndWeeks+DATE(CalendarYear,7,1)-WEEKDAY(DATE(CalendarYear,7,1),(WeekStart="Mo")+1)+22</f>
        <v>43297</v>
      </c>
      <c r="C10" s="15">
        <f ca="1"/>
        <v>43298</v>
      </c>
      <c r="D10" s="15">
        <f ca="1"/>
        <v>43299</v>
      </c>
      <c r="E10" s="15">
        <f ca="1"/>
        <v>43300</v>
      </c>
      <c r="F10" s="15">
        <f ca="1"/>
        <v>43301</v>
      </c>
      <c r="G10" s="15">
        <f ca="1"/>
        <v>43302</v>
      </c>
      <c r="H10" s="13">
        <f ca="1"/>
        <v>43303</v>
      </c>
    </row>
    <row r="11" spans="1:8" ht="40.5" customHeight="1" x14ac:dyDescent="0.3">
      <c r="B11" s="21"/>
      <c r="C11" s="20"/>
      <c r="D11" s="21"/>
      <c r="E11" s="21"/>
      <c r="F11" s="21"/>
      <c r="G11" s="20"/>
      <c r="H11" s="14"/>
    </row>
    <row r="12" spans="1:8" ht="15" customHeight="1" x14ac:dyDescent="0.3">
      <c r="B12" s="15">
        <f t="array" aca="1" ref="B12:H12" ca="1">DaysAndWeeks+DATE(CalendarYear,7,1)-WEEKDAY(DATE(CalendarYear,7,1),(WeekStart="Mo")+1)+29</f>
        <v>43304</v>
      </c>
      <c r="C12" s="15">
        <f ca="1"/>
        <v>43305</v>
      </c>
      <c r="D12" s="15">
        <f ca="1"/>
        <v>43306</v>
      </c>
      <c r="E12" s="15">
        <f ca="1"/>
        <v>43307</v>
      </c>
      <c r="F12" s="15">
        <f ca="1"/>
        <v>43308</v>
      </c>
      <c r="G12" s="15">
        <f ca="1"/>
        <v>43309</v>
      </c>
      <c r="H12" s="16">
        <f ca="1"/>
        <v>43310</v>
      </c>
    </row>
    <row r="13" spans="1:8" ht="39.75" customHeight="1" x14ac:dyDescent="0.3">
      <c r="B13" s="21"/>
      <c r="C13" s="21"/>
      <c r="D13" s="21"/>
      <c r="E13" s="21"/>
      <c r="F13" s="21"/>
      <c r="G13" s="21"/>
      <c r="H13" s="12"/>
    </row>
    <row r="14" spans="1:8" ht="15" customHeight="1" x14ac:dyDescent="0.3">
      <c r="B14" s="15">
        <f t="array" aca="1" ref="B14:H14" ca="1">DaysAndWeeks+DATE(CalendarYear,7,1)-WEEKDAY(DATE(CalendarYear,7,1),(WeekStart="Mo")+1)+36</f>
        <v>43311</v>
      </c>
      <c r="C14" s="15">
        <f ca="1"/>
        <v>43312</v>
      </c>
      <c r="D14" s="15">
        <f ca="1"/>
        <v>43313</v>
      </c>
      <c r="E14" s="15">
        <f ca="1"/>
        <v>43314</v>
      </c>
      <c r="F14" s="15">
        <f ca="1"/>
        <v>43315</v>
      </c>
      <c r="G14" s="15">
        <f ca="1"/>
        <v>43316</v>
      </c>
      <c r="H14" s="11">
        <f ca="1"/>
        <v>43317</v>
      </c>
    </row>
    <row r="15" spans="1:8" ht="39.75" customHeight="1" x14ac:dyDescent="0.3">
      <c r="B15" s="21"/>
      <c r="C15" s="21"/>
      <c r="D15" s="21"/>
      <c r="E15" s="21"/>
      <c r="F15" s="21"/>
      <c r="G15" s="21"/>
      <c r="H15" s="12"/>
    </row>
  </sheetData>
  <conditionalFormatting sqref="B4:G4">
    <cfRule type="expression" dxfId="11" priority="2">
      <formula>DAY(B4)&gt;8</formula>
    </cfRule>
  </conditionalFormatting>
  <conditionalFormatting sqref="B12:H12 B14:H15 H13">
    <cfRule type="expression" dxfId="10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600-000000000000}"/>
    <dataValidation allowBlank="1" showInputMessage="1" prompt="Calendar year, automatically determined by the year set in C2 of the January worksheet" sqref="B1" xr:uid="{00000000-0002-0000-0600-000002000000}"/>
    <dataValidation allowBlank="1" showInputMessage="1" prompt="Rows 4, 6, 8, 10, 12, and 14 contain dates of the month, including the previous and next month, if applicable" sqref="B4" xr:uid="{00000000-0002-0000-0600-000003000000}"/>
    <dataValidation allowBlank="1" showInputMessage="1" prompt="Enter daily notes in rows 5, 7, 9, 11, 13, and 15, columns B through H" sqref="B5" xr:uid="{00000000-0002-0000-0600-000004000000}"/>
    <dataValidation allowBlank="1" showInputMessage="1" prompt="Plan the month of July in this worksheet. Navigation links to the previous and next months are in C1 and D1 " sqref="A1" xr:uid="{00000000-0002-0000-0600-000005000000}"/>
    <dataValidation allowBlank="1" showInputMessage="1" prompt="Navigation link to the next month" sqref="D1" xr:uid="{00000000-0002-0000-0600-000006000000}"/>
    <dataValidation allowBlank="1" showInputMessage="1" prompt="Navigation link to the previous month" sqref="C1" xr:uid="{00000000-0002-0000-0600-000007000000}"/>
    <dataValidation allowBlank="1" showInputMessage="1" showErrorMessage="1" prompt="Month for this worksheet is in this cell. Calendar starts in cell below and contains dates from previous, current, and next month" sqref="B2" xr:uid="{00000000-0002-0000-0600-000008000000}"/>
  </dataValidations>
  <hyperlinks>
    <hyperlink ref="D1" location="AGOSTO!A1" tooltip="Navigation link to the next month" display="AGOSTO -&gt;" xr:uid="{00000000-0004-0000-0600-000000000000}"/>
    <hyperlink ref="C1" location="JUNHO!A1" tooltip="Navigation link to the previous month" display="&lt;-JUNHO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>
      <selection activeCell="D5" sqref="D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9"/>
      <c r="B1" s="4">
        <f ca="1">CalendarYear</f>
        <v>2018</v>
      </c>
      <c r="C1" s="3" t="s">
        <v>22</v>
      </c>
      <c r="D1" s="3" t="s">
        <v>21</v>
      </c>
      <c r="E1" s="1"/>
      <c r="F1" s="1"/>
      <c r="G1" s="1"/>
      <c r="H1" s="3"/>
    </row>
    <row r="2" spans="1:8" ht="45" customHeight="1" x14ac:dyDescent="0.3">
      <c r="B2" s="5" t="s">
        <v>12</v>
      </c>
      <c r="C2" s="5"/>
      <c r="D2" s="5"/>
      <c r="E2" s="5"/>
      <c r="F2" s="2"/>
    </row>
    <row r="3" spans="1:8" ht="18.75" customHeight="1" x14ac:dyDescent="0.3">
      <c r="B3" s="18" t="str">
        <f ca="1">UPPER(LEFT(TEXT(B4,"[$-0416]ddd"),3))</f>
        <v>SEG</v>
      </c>
      <c r="C3" s="18" t="str">
        <f ca="1">UPPER(LEFT(TEXT(C4,"[$-0416]ddd"),3))</f>
        <v>TER</v>
      </c>
      <c r="D3" s="18" t="str">
        <f t="shared" ref="D3:H3" ca="1" si="0">UPPER(LEFT(TEXT(D4,"[$-0416]ddd"),3))</f>
        <v>QUA</v>
      </c>
      <c r="E3" s="18" t="str">
        <f t="shared" ca="1" si="0"/>
        <v>QUI</v>
      </c>
      <c r="F3" s="18" t="str">
        <f t="shared" ca="1" si="0"/>
        <v>SEX</v>
      </c>
      <c r="G3" s="18" t="str">
        <f t="shared" ca="1" si="0"/>
        <v>SÁB</v>
      </c>
      <c r="H3" s="18" t="str">
        <f t="shared" ca="1" si="0"/>
        <v>DOM</v>
      </c>
    </row>
    <row r="4" spans="1:8" ht="16.5" customHeight="1" x14ac:dyDescent="0.3">
      <c r="B4" s="16">
        <f t="array" aca="1" ref="B4:H4" ca="1">DaysAndWeeks+DATE(CalendarYear,8,1)-WEEKDAY(DATE(CalendarYear,8,1),(WeekStart="Mo")+1)+1</f>
        <v>43311</v>
      </c>
      <c r="C4" s="16">
        <f ca="1"/>
        <v>43312</v>
      </c>
      <c r="D4" s="15">
        <f ca="1"/>
        <v>43313</v>
      </c>
      <c r="E4" s="15">
        <f ca="1"/>
        <v>43314</v>
      </c>
      <c r="F4" s="15">
        <f ca="1"/>
        <v>43315</v>
      </c>
      <c r="G4" s="15">
        <f ca="1"/>
        <v>43316</v>
      </c>
      <c r="H4" s="13">
        <f ca="1"/>
        <v>43317</v>
      </c>
    </row>
    <row r="5" spans="1:8" ht="39.75" customHeight="1" x14ac:dyDescent="0.3">
      <c r="B5" s="21"/>
      <c r="C5" s="21"/>
      <c r="D5" s="21"/>
      <c r="E5" s="21"/>
      <c r="F5" s="20"/>
      <c r="G5" s="20"/>
      <c r="H5" s="14"/>
    </row>
    <row r="6" spans="1:8" ht="15" customHeight="1" x14ac:dyDescent="0.3">
      <c r="B6" s="15">
        <f t="array" aca="1" ref="B6:H6" ca="1">DaysAndWeeks+DATE(CalendarYear,8,1)-WEEKDAY(DATE(CalendarYear,8,1),(WeekStart="Mo")+1)+8</f>
        <v>43318</v>
      </c>
      <c r="C6" s="15">
        <f ca="1"/>
        <v>43319</v>
      </c>
      <c r="D6" s="15">
        <f ca="1"/>
        <v>43320</v>
      </c>
      <c r="E6" s="15">
        <f ca="1"/>
        <v>43321</v>
      </c>
      <c r="F6" s="15">
        <f ca="1"/>
        <v>43322</v>
      </c>
      <c r="G6" s="15">
        <f ca="1"/>
        <v>43323</v>
      </c>
      <c r="H6" s="13">
        <f ca="1"/>
        <v>43324</v>
      </c>
    </row>
    <row r="7" spans="1:8" ht="39.75" customHeight="1" x14ac:dyDescent="0.3">
      <c r="B7" s="21"/>
      <c r="C7" s="21"/>
      <c r="D7" s="21"/>
      <c r="E7" s="21"/>
      <c r="F7" s="21"/>
      <c r="G7" s="20"/>
      <c r="H7" s="14"/>
    </row>
    <row r="8" spans="1:8" ht="15" customHeight="1" x14ac:dyDescent="0.3">
      <c r="B8" s="15">
        <f t="array" aca="1" ref="B8:H8" ca="1">DaysAndWeeks+DATE(CalendarYear,8,1)-WEEKDAY(DATE(CalendarYear,8,1),(WeekStart="Mo")+1)+15</f>
        <v>43325</v>
      </c>
      <c r="C8" s="15">
        <f ca="1"/>
        <v>43326</v>
      </c>
      <c r="D8" s="15">
        <f ca="1"/>
        <v>43327</v>
      </c>
      <c r="E8" s="15">
        <f ca="1"/>
        <v>43328</v>
      </c>
      <c r="F8" s="15">
        <f ca="1"/>
        <v>43329</v>
      </c>
      <c r="G8" s="15">
        <f ca="1"/>
        <v>43330</v>
      </c>
      <c r="H8" s="13">
        <f ca="1"/>
        <v>43331</v>
      </c>
    </row>
    <row r="9" spans="1:8" ht="39.75" customHeight="1" x14ac:dyDescent="0.3">
      <c r="B9" s="21"/>
      <c r="C9" s="21"/>
      <c r="D9" s="21"/>
      <c r="E9" s="21"/>
      <c r="F9" s="21"/>
      <c r="G9" s="21"/>
      <c r="H9" s="14"/>
    </row>
    <row r="10" spans="1:8" ht="15" customHeight="1" x14ac:dyDescent="0.3">
      <c r="B10" s="15">
        <f t="array" aca="1" ref="B10:H10" ca="1">DaysAndWeeks+DATE(CalendarYear,8,1)-WEEKDAY(DATE(CalendarYear,8,1),(WeekStart="Mo")+1)+22</f>
        <v>43332</v>
      </c>
      <c r="C10" s="15">
        <f ca="1"/>
        <v>43333</v>
      </c>
      <c r="D10" s="15">
        <f ca="1"/>
        <v>43334</v>
      </c>
      <c r="E10" s="15">
        <f ca="1"/>
        <v>43335</v>
      </c>
      <c r="F10" s="15">
        <f ca="1"/>
        <v>43336</v>
      </c>
      <c r="G10" s="15">
        <f ca="1"/>
        <v>43337</v>
      </c>
      <c r="H10" s="13">
        <f ca="1"/>
        <v>43338</v>
      </c>
    </row>
    <row r="11" spans="1:8" ht="40.5" customHeight="1" x14ac:dyDescent="0.3">
      <c r="B11" s="21"/>
      <c r="C11" s="20"/>
      <c r="D11" s="21"/>
      <c r="E11" s="21"/>
      <c r="F11" s="21"/>
      <c r="G11" s="20"/>
      <c r="H11" s="14"/>
    </row>
    <row r="12" spans="1:8" ht="15" customHeight="1" x14ac:dyDescent="0.3">
      <c r="B12" s="15">
        <f t="array" aca="1" ref="B12:H12" ca="1">DaysAndWeeks+DATE(CalendarYear,8,1)-WEEKDAY(DATE(CalendarYear,8,1),(WeekStart="Mo")+1)+29</f>
        <v>43339</v>
      </c>
      <c r="C12" s="15">
        <f ca="1"/>
        <v>43340</v>
      </c>
      <c r="D12" s="15">
        <f ca="1"/>
        <v>43341</v>
      </c>
      <c r="E12" s="15">
        <f ca="1"/>
        <v>43342</v>
      </c>
      <c r="F12" s="15">
        <f ca="1"/>
        <v>43343</v>
      </c>
      <c r="G12" s="15">
        <f ca="1"/>
        <v>43344</v>
      </c>
      <c r="H12" s="16">
        <f ca="1"/>
        <v>43345</v>
      </c>
    </row>
    <row r="13" spans="1:8" ht="39.75" customHeight="1" x14ac:dyDescent="0.3">
      <c r="B13" s="21"/>
      <c r="C13" s="21"/>
      <c r="D13" s="21"/>
      <c r="E13" s="21"/>
      <c r="F13" s="21"/>
      <c r="G13" s="21"/>
      <c r="H13" s="12"/>
    </row>
    <row r="14" spans="1:8" ht="15" customHeight="1" x14ac:dyDescent="0.3">
      <c r="B14" s="15">
        <f t="array" aca="1" ref="B14:H14" ca="1">DaysAndWeeks+DATE(CalendarYear,8,1)-WEEKDAY(DATE(CalendarYear,8,1),(WeekStart="Mo")+1)+36</f>
        <v>43346</v>
      </c>
      <c r="C14" s="15">
        <f ca="1"/>
        <v>43347</v>
      </c>
      <c r="D14" s="15">
        <f ca="1"/>
        <v>43348</v>
      </c>
      <c r="E14" s="15">
        <f ca="1"/>
        <v>43349</v>
      </c>
      <c r="F14" s="15">
        <f ca="1"/>
        <v>43350</v>
      </c>
      <c r="G14" s="15">
        <f ca="1"/>
        <v>43351</v>
      </c>
      <c r="H14" s="11">
        <f ca="1"/>
        <v>43352</v>
      </c>
    </row>
    <row r="15" spans="1:8" ht="39.75" customHeight="1" x14ac:dyDescent="0.3">
      <c r="B15" s="21"/>
      <c r="C15" s="21"/>
      <c r="D15" s="21"/>
      <c r="E15" s="21"/>
      <c r="F15" s="21"/>
      <c r="G15" s="21"/>
      <c r="H15" s="12"/>
    </row>
  </sheetData>
  <conditionalFormatting sqref="B4:G4">
    <cfRule type="expression" dxfId="9" priority="2">
      <formula>DAY(B4)&gt;8</formula>
    </cfRule>
  </conditionalFormatting>
  <conditionalFormatting sqref="B12:H12 B14:H15 H13">
    <cfRule type="expression" dxfId="8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700-000000000000}"/>
    <dataValidation allowBlank="1" showInputMessage="1" prompt="Calendar year, automatically determined by the year set in C2 of the January worksheet" sqref="B1" xr:uid="{00000000-0002-0000-0700-000002000000}"/>
    <dataValidation allowBlank="1" showInputMessage="1" prompt="Rows 4, 6, 8, 10, 12, and 14 contain dates of the month, including the previous and next month, if applicable" sqref="B4" xr:uid="{00000000-0002-0000-0700-000003000000}"/>
    <dataValidation allowBlank="1" showInputMessage="1" prompt="Enter daily notes in rows 5, 7, 9, 11, 13, and 15, columns B through H" sqref="B5" xr:uid="{00000000-0002-0000-0700-000004000000}"/>
    <dataValidation allowBlank="1" showInputMessage="1" prompt="Plan the month of August in this worksheet. Navigation links to the previous and next months are in C1 and D1 " sqref="A1" xr:uid="{00000000-0002-0000-0700-000005000000}"/>
    <dataValidation allowBlank="1" showInputMessage="1" prompt="Navigation link to the next month" sqref="D1" xr:uid="{00000000-0002-0000-0700-000006000000}"/>
    <dataValidation allowBlank="1" showInputMessage="1" prompt="Navigation link to the previous month" sqref="C1" xr:uid="{00000000-0002-0000-0700-000007000000}"/>
    <dataValidation allowBlank="1" showInputMessage="1" showErrorMessage="1" prompt="Month for this worksheet is in this cell. Calendar starts in cell below and contains dates from previous, current, and next month" sqref="B2" xr:uid="{00000000-0002-0000-0700-000008000000}"/>
  </dataValidations>
  <hyperlinks>
    <hyperlink ref="D1" location="SETEMBRO!A1" tooltip="Navigation link to the next month" display="SETEMBRO -&gt;" xr:uid="{00000000-0004-0000-0700-000000000000}"/>
    <hyperlink ref="C1" location="JULHO!A1" tooltip="Navigation link to the previous month" display="&lt;- JULHO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>
      <selection activeCell="G5" sqref="G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9"/>
      <c r="B1" s="4">
        <f ca="1">CalendarYear</f>
        <v>2018</v>
      </c>
      <c r="C1" s="3" t="s">
        <v>20</v>
      </c>
      <c r="D1" s="3" t="s">
        <v>19</v>
      </c>
      <c r="E1" s="1"/>
      <c r="F1" s="1"/>
      <c r="G1" s="1"/>
      <c r="H1" s="3"/>
    </row>
    <row r="2" spans="1:8" ht="45" customHeight="1" x14ac:dyDescent="0.3">
      <c r="B2" s="5" t="s">
        <v>11</v>
      </c>
      <c r="C2" s="5"/>
      <c r="D2" s="5"/>
      <c r="E2" s="5"/>
      <c r="F2" s="2"/>
    </row>
    <row r="3" spans="1:8" ht="18.75" customHeight="1" x14ac:dyDescent="0.3">
      <c r="B3" s="18" t="str">
        <f ca="1">UPPER(LEFT(TEXT(B4,"[$-0416]ddd"),3))</f>
        <v>SEG</v>
      </c>
      <c r="C3" s="18" t="str">
        <f ca="1">UPPER(LEFT(TEXT(C4,"[$-0416]ddd"),3))</f>
        <v>TER</v>
      </c>
      <c r="D3" s="18" t="str">
        <f t="shared" ref="D3:H3" ca="1" si="0">UPPER(LEFT(TEXT(D4,"[$-0416]ddd"),3))</f>
        <v>QUA</v>
      </c>
      <c r="E3" s="18" t="str">
        <f t="shared" ca="1" si="0"/>
        <v>QUI</v>
      </c>
      <c r="F3" s="18" t="str">
        <f t="shared" ca="1" si="0"/>
        <v>SEX</v>
      </c>
      <c r="G3" s="18" t="str">
        <f t="shared" ca="1" si="0"/>
        <v>SÁB</v>
      </c>
      <c r="H3" s="18" t="str">
        <f t="shared" ca="1" si="0"/>
        <v>DOM</v>
      </c>
    </row>
    <row r="4" spans="1:8" ht="16.5" customHeight="1" x14ac:dyDescent="0.3">
      <c r="B4" s="16">
        <f t="array" aca="1" ref="B4:H4" ca="1">DaysAndWeeks+DATE(CalendarYear,9,1)-WEEKDAY(DATE(CalendarYear,9,1),(WeekStart="Mo")+1)+1</f>
        <v>43339</v>
      </c>
      <c r="C4" s="16">
        <f ca="1"/>
        <v>43340</v>
      </c>
      <c r="D4" s="15">
        <f ca="1"/>
        <v>43341</v>
      </c>
      <c r="E4" s="15">
        <f ca="1"/>
        <v>43342</v>
      </c>
      <c r="F4" s="15">
        <f ca="1"/>
        <v>43343</v>
      </c>
      <c r="G4" s="15">
        <f ca="1"/>
        <v>43344</v>
      </c>
      <c r="H4" s="13">
        <f ca="1"/>
        <v>43345</v>
      </c>
    </row>
    <row r="5" spans="1:8" ht="39.75" customHeight="1" x14ac:dyDescent="0.3">
      <c r="B5" s="21"/>
      <c r="C5" s="21"/>
      <c r="D5" s="21"/>
      <c r="E5" s="21"/>
      <c r="F5" s="20"/>
      <c r="G5" s="20"/>
      <c r="H5" s="14"/>
    </row>
    <row r="6" spans="1:8" ht="15" customHeight="1" x14ac:dyDescent="0.3">
      <c r="B6" s="15">
        <f t="array" aca="1" ref="B6:H6" ca="1">DaysAndWeeks+DATE(CalendarYear,9,1)-WEEKDAY(DATE(CalendarYear,9,1),(WeekStart="Mo")+1)+8</f>
        <v>43346</v>
      </c>
      <c r="C6" s="15">
        <f ca="1"/>
        <v>43347</v>
      </c>
      <c r="D6" s="15">
        <f ca="1"/>
        <v>43348</v>
      </c>
      <c r="E6" s="15">
        <f ca="1"/>
        <v>43349</v>
      </c>
      <c r="F6" s="15">
        <f ca="1"/>
        <v>43350</v>
      </c>
      <c r="G6" s="15">
        <f ca="1"/>
        <v>43351</v>
      </c>
      <c r="H6" s="13">
        <f ca="1"/>
        <v>43352</v>
      </c>
    </row>
    <row r="7" spans="1:8" ht="39.75" customHeight="1" x14ac:dyDescent="0.3">
      <c r="B7" s="21"/>
      <c r="C7" s="21"/>
      <c r="D7" s="21"/>
      <c r="E7" s="21"/>
      <c r="F7" s="21"/>
      <c r="G7" s="20"/>
      <c r="H7" s="14"/>
    </row>
    <row r="8" spans="1:8" ht="15" customHeight="1" x14ac:dyDescent="0.3">
      <c r="B8" s="15">
        <f t="array" aca="1" ref="B8:H8" ca="1">DaysAndWeeks+DATE(CalendarYear,9,1)-WEEKDAY(DATE(CalendarYear,9,1),(WeekStart="Mo")+1)+15</f>
        <v>43353</v>
      </c>
      <c r="C8" s="15">
        <f ca="1"/>
        <v>43354</v>
      </c>
      <c r="D8" s="15">
        <f ca="1"/>
        <v>43355</v>
      </c>
      <c r="E8" s="15">
        <f ca="1"/>
        <v>43356</v>
      </c>
      <c r="F8" s="15">
        <f ca="1"/>
        <v>43357</v>
      </c>
      <c r="G8" s="15">
        <f ca="1"/>
        <v>43358</v>
      </c>
      <c r="H8" s="13">
        <f ca="1"/>
        <v>43359</v>
      </c>
    </row>
    <row r="9" spans="1:8" ht="39.75" customHeight="1" x14ac:dyDescent="0.3">
      <c r="B9" s="21"/>
      <c r="C9" s="21"/>
      <c r="D9" s="21"/>
      <c r="E9" s="21"/>
      <c r="F9" s="21"/>
      <c r="G9" s="21"/>
      <c r="H9" s="14"/>
    </row>
    <row r="10" spans="1:8" ht="15" customHeight="1" x14ac:dyDescent="0.3">
      <c r="B10" s="15">
        <f t="array" aca="1" ref="B10:H10" ca="1">DaysAndWeeks+DATE(CalendarYear,9,1)-WEEKDAY(DATE(CalendarYear,9,1),(WeekStart="Mo")+1)+22</f>
        <v>43360</v>
      </c>
      <c r="C10" s="15">
        <f ca="1"/>
        <v>43361</v>
      </c>
      <c r="D10" s="15">
        <f ca="1"/>
        <v>43362</v>
      </c>
      <c r="E10" s="15">
        <f ca="1"/>
        <v>43363</v>
      </c>
      <c r="F10" s="15">
        <f ca="1"/>
        <v>43364</v>
      </c>
      <c r="G10" s="15">
        <f ca="1"/>
        <v>43365</v>
      </c>
      <c r="H10" s="13">
        <f ca="1"/>
        <v>43366</v>
      </c>
    </row>
    <row r="11" spans="1:8" ht="40.5" customHeight="1" x14ac:dyDescent="0.3">
      <c r="B11" s="21"/>
      <c r="C11" s="20"/>
      <c r="D11" s="21"/>
      <c r="E11" s="21"/>
      <c r="F11" s="21"/>
      <c r="G11" s="20"/>
      <c r="H11" s="14"/>
    </row>
    <row r="12" spans="1:8" ht="15" customHeight="1" x14ac:dyDescent="0.3">
      <c r="B12" s="15">
        <f t="array" aca="1" ref="B12:H12" ca="1">DaysAndWeeks+DATE(CalendarYear,9,1)-WEEKDAY(DATE(CalendarYear,9,1),(WeekStart="Mo")+1)+29</f>
        <v>43367</v>
      </c>
      <c r="C12" s="15">
        <f ca="1"/>
        <v>43368</v>
      </c>
      <c r="D12" s="15">
        <f ca="1"/>
        <v>43369</v>
      </c>
      <c r="E12" s="15">
        <f ca="1"/>
        <v>43370</v>
      </c>
      <c r="F12" s="15">
        <f ca="1"/>
        <v>43371</v>
      </c>
      <c r="G12" s="15">
        <f ca="1"/>
        <v>43372</v>
      </c>
      <c r="H12" s="16">
        <f ca="1"/>
        <v>43373</v>
      </c>
    </row>
    <row r="13" spans="1:8" ht="39.75" customHeight="1" x14ac:dyDescent="0.3">
      <c r="B13" s="21"/>
      <c r="C13" s="21"/>
      <c r="D13" s="21"/>
      <c r="E13" s="21"/>
      <c r="F13" s="21"/>
      <c r="G13" s="21"/>
      <c r="H13" s="12"/>
    </row>
    <row r="14" spans="1:8" ht="15" customHeight="1" x14ac:dyDescent="0.3">
      <c r="B14" s="15">
        <f t="array" aca="1" ref="B14:H14" ca="1">DaysAndWeeks+DATE(CalendarYear,9,1)-WEEKDAY(DATE(CalendarYear,9,1),(WeekStart="Mo")+1)+36</f>
        <v>43374</v>
      </c>
      <c r="C14" s="15">
        <f ca="1"/>
        <v>43375</v>
      </c>
      <c r="D14" s="15">
        <f ca="1"/>
        <v>43376</v>
      </c>
      <c r="E14" s="15">
        <f ca="1"/>
        <v>43377</v>
      </c>
      <c r="F14" s="15">
        <f ca="1"/>
        <v>43378</v>
      </c>
      <c r="G14" s="15">
        <f ca="1"/>
        <v>43379</v>
      </c>
      <c r="H14" s="11">
        <f ca="1"/>
        <v>43380</v>
      </c>
    </row>
    <row r="15" spans="1:8" ht="39.75" customHeight="1" x14ac:dyDescent="0.3">
      <c r="B15" s="21"/>
      <c r="C15" s="21"/>
      <c r="D15" s="21"/>
      <c r="E15" s="21"/>
      <c r="F15" s="21"/>
      <c r="G15" s="21"/>
      <c r="H15" s="12"/>
    </row>
  </sheetData>
  <conditionalFormatting sqref="B4:G4">
    <cfRule type="expression" dxfId="7" priority="2">
      <formula>DAY(B4)&gt;8</formula>
    </cfRule>
  </conditionalFormatting>
  <conditionalFormatting sqref="B12:H12 B14:H15 H13">
    <cfRule type="expression" dxfId="6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800-000000000000}"/>
    <dataValidation allowBlank="1" showInputMessage="1" prompt="Calendar year, automatically determined by the year set in C2 of the January worksheet" sqref="B1" xr:uid="{00000000-0002-0000-0800-000002000000}"/>
    <dataValidation allowBlank="1" showInputMessage="1" prompt="Rows 4, 6, 8, 10, 12, and 14 contain dates of the month, including the previous and next month, if applicable" sqref="B4" xr:uid="{00000000-0002-0000-0800-000003000000}"/>
    <dataValidation allowBlank="1" showInputMessage="1" prompt="Enter daily notes in rows 5, 7, 9, 11, 13, and 15, columns B through H" sqref="B5" xr:uid="{00000000-0002-0000-0800-000004000000}"/>
    <dataValidation allowBlank="1" showInputMessage="1" prompt="Plan the month of September in this worksheet. Navigation links to the previous and next months are in C1 and D1 " sqref="A1" xr:uid="{00000000-0002-0000-0800-000005000000}"/>
    <dataValidation allowBlank="1" showInputMessage="1" prompt="Navigation link to the next month" sqref="D1" xr:uid="{00000000-0002-0000-0800-000006000000}"/>
    <dataValidation allowBlank="1" showInputMessage="1" prompt="Navigation link to the previous month" sqref="C1" xr:uid="{00000000-0002-0000-0800-000007000000}"/>
    <dataValidation allowBlank="1" showInputMessage="1" showErrorMessage="1" prompt="Month for this worksheet is in this cell. Calendar starts in cell below and contains dates from previous, current, and next month" sqref="B2" xr:uid="{00000000-0002-0000-0800-000008000000}"/>
  </dataValidations>
  <hyperlinks>
    <hyperlink ref="D1" location="OUTUBRO!A1" tooltip="Navigation link to the next month" display="OUTUBRO -&gt;" xr:uid="{00000000-0004-0000-0800-000000000000}"/>
    <hyperlink ref="C1" location="AGOSTO!A1" tooltip="Navigation link to the previous month" display="&lt;- AGOSTO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>
      <selection activeCell="B5" sqref="B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9"/>
      <c r="B1" s="4">
        <f ca="1">CalendarYear</f>
        <v>2018</v>
      </c>
      <c r="C1" s="3" t="s">
        <v>18</v>
      </c>
      <c r="D1" s="3" t="s">
        <v>17</v>
      </c>
      <c r="E1" s="1"/>
      <c r="F1" s="1"/>
      <c r="G1" s="1"/>
      <c r="H1" s="3"/>
    </row>
    <row r="2" spans="1:8" ht="45" customHeight="1" x14ac:dyDescent="0.3">
      <c r="B2" s="5" t="s">
        <v>10</v>
      </c>
      <c r="C2" s="5"/>
      <c r="D2" s="5"/>
      <c r="E2" s="5"/>
      <c r="F2" s="2"/>
    </row>
    <row r="3" spans="1:8" ht="18.75" customHeight="1" x14ac:dyDescent="0.3">
      <c r="B3" s="18" t="str">
        <f ca="1">UPPER(LEFT(TEXT(B4,"[$-0416]ddd"),3))</f>
        <v>SEG</v>
      </c>
      <c r="C3" s="18" t="str">
        <f ca="1">UPPER(LEFT(TEXT(C4,"[$-0416]ddd"),3))</f>
        <v>TER</v>
      </c>
      <c r="D3" s="18" t="str">
        <f t="shared" ref="D3:H3" ca="1" si="0">UPPER(LEFT(TEXT(D4,"[$-0416]ddd"),3))</f>
        <v>QUA</v>
      </c>
      <c r="E3" s="18" t="str">
        <f t="shared" ca="1" si="0"/>
        <v>QUI</v>
      </c>
      <c r="F3" s="18" t="str">
        <f t="shared" ca="1" si="0"/>
        <v>SEX</v>
      </c>
      <c r="G3" s="18" t="str">
        <f t="shared" ca="1" si="0"/>
        <v>SÁB</v>
      </c>
      <c r="H3" s="18" t="str">
        <f t="shared" ca="1" si="0"/>
        <v>DOM</v>
      </c>
    </row>
    <row r="4" spans="1:8" ht="16.5" customHeight="1" x14ac:dyDescent="0.3">
      <c r="B4" s="15">
        <f t="array" aca="1" ref="B4:H4" ca="1">DaysAndWeeks+DATE(CalendarYear,10,1)-WEEKDAY(DATE(CalendarYear,10,1),(WeekStart="Mo")+1)+1</f>
        <v>43374</v>
      </c>
      <c r="C4" s="15">
        <f ca="1"/>
        <v>43375</v>
      </c>
      <c r="D4" s="15">
        <f ca="1"/>
        <v>43376</v>
      </c>
      <c r="E4" s="15">
        <f ca="1"/>
        <v>43377</v>
      </c>
      <c r="F4" s="15">
        <f ca="1"/>
        <v>43378</v>
      </c>
      <c r="G4" s="15">
        <f ca="1"/>
        <v>43379</v>
      </c>
      <c r="H4" s="13">
        <f ca="1"/>
        <v>43380</v>
      </c>
    </row>
    <row r="5" spans="1:8" ht="39.75" customHeight="1" x14ac:dyDescent="0.3">
      <c r="B5" s="21"/>
      <c r="C5" s="21"/>
      <c r="D5" s="21"/>
      <c r="E5" s="21"/>
      <c r="F5" s="20"/>
      <c r="G5" s="20"/>
      <c r="H5" s="14"/>
    </row>
    <row r="6" spans="1:8" ht="15" customHeight="1" x14ac:dyDescent="0.3">
      <c r="B6" s="15">
        <f t="array" aca="1" ref="B6:H6" ca="1">DaysAndWeeks+DATE(CalendarYear,10,1)-WEEKDAY(DATE(CalendarYear,10,1),(WeekStart="Mo")+1)+8</f>
        <v>43381</v>
      </c>
      <c r="C6" s="15">
        <f ca="1"/>
        <v>43382</v>
      </c>
      <c r="D6" s="15">
        <f ca="1"/>
        <v>43383</v>
      </c>
      <c r="E6" s="15">
        <f ca="1"/>
        <v>43384</v>
      </c>
      <c r="F6" s="15">
        <f ca="1"/>
        <v>43385</v>
      </c>
      <c r="G6" s="15">
        <f ca="1"/>
        <v>43386</v>
      </c>
      <c r="H6" s="13">
        <f ca="1"/>
        <v>43387</v>
      </c>
    </row>
    <row r="7" spans="1:8" ht="39.75" customHeight="1" x14ac:dyDescent="0.3">
      <c r="B7" s="21"/>
      <c r="C7" s="21"/>
      <c r="D7" s="21"/>
      <c r="E7" s="21"/>
      <c r="F7" s="21"/>
      <c r="G7" s="20"/>
      <c r="H7" s="14"/>
    </row>
    <row r="8" spans="1:8" ht="15" customHeight="1" x14ac:dyDescent="0.3">
      <c r="B8" s="15">
        <f t="array" aca="1" ref="B8:H8" ca="1">DaysAndWeeks+DATE(CalendarYear,10,1)-WEEKDAY(DATE(CalendarYear,10,1),(WeekStart="Mo")+1)+15</f>
        <v>43388</v>
      </c>
      <c r="C8" s="15">
        <f ca="1"/>
        <v>43389</v>
      </c>
      <c r="D8" s="15">
        <f ca="1"/>
        <v>43390</v>
      </c>
      <c r="E8" s="15">
        <f ca="1"/>
        <v>43391</v>
      </c>
      <c r="F8" s="15">
        <f ca="1"/>
        <v>43392</v>
      </c>
      <c r="G8" s="15">
        <f ca="1"/>
        <v>43393</v>
      </c>
      <c r="H8" s="13">
        <f ca="1"/>
        <v>43394</v>
      </c>
    </row>
    <row r="9" spans="1:8" ht="39.75" customHeight="1" x14ac:dyDescent="0.3">
      <c r="B9" s="21"/>
      <c r="C9" s="21"/>
      <c r="D9" s="21"/>
      <c r="E9" s="21"/>
      <c r="F9" s="21"/>
      <c r="G9" s="21"/>
      <c r="H9" s="14"/>
    </row>
    <row r="10" spans="1:8" ht="15" customHeight="1" x14ac:dyDescent="0.3">
      <c r="B10" s="15">
        <f t="array" aca="1" ref="B10:H10" ca="1">DaysAndWeeks+DATE(CalendarYear,10,1)-WEEKDAY(DATE(CalendarYear,10,1),(WeekStart="Mo")+1)+22</f>
        <v>43395</v>
      </c>
      <c r="C10" s="15">
        <f ca="1"/>
        <v>43396</v>
      </c>
      <c r="D10" s="15">
        <f ca="1"/>
        <v>43397</v>
      </c>
      <c r="E10" s="15">
        <f ca="1"/>
        <v>43398</v>
      </c>
      <c r="F10" s="15">
        <f ca="1"/>
        <v>43399</v>
      </c>
      <c r="G10" s="15">
        <f ca="1"/>
        <v>43400</v>
      </c>
      <c r="H10" s="13">
        <f ca="1"/>
        <v>43401</v>
      </c>
    </row>
    <row r="11" spans="1:8" ht="40.5" customHeight="1" x14ac:dyDescent="0.3">
      <c r="B11" s="21"/>
      <c r="C11" s="20"/>
      <c r="D11" s="21"/>
      <c r="E11" s="21"/>
      <c r="F11" s="21"/>
      <c r="G11" s="20"/>
      <c r="H11" s="14"/>
    </row>
    <row r="12" spans="1:8" ht="15" customHeight="1" x14ac:dyDescent="0.3">
      <c r="B12" s="15">
        <f t="array" aca="1" ref="B12:H12" ca="1">DaysAndWeeks+DATE(CalendarYear,10,1)-WEEKDAY(DATE(CalendarYear,10,1),(WeekStart="Mo")+1)+29</f>
        <v>43402</v>
      </c>
      <c r="C12" s="15">
        <f ca="1"/>
        <v>43403</v>
      </c>
      <c r="D12" s="15">
        <f ca="1"/>
        <v>43404</v>
      </c>
      <c r="E12" s="15">
        <f ca="1"/>
        <v>43405</v>
      </c>
      <c r="F12" s="15">
        <f ca="1"/>
        <v>43406</v>
      </c>
      <c r="G12" s="15">
        <f ca="1"/>
        <v>43407</v>
      </c>
      <c r="H12" s="16">
        <f ca="1"/>
        <v>43408</v>
      </c>
    </row>
    <row r="13" spans="1:8" ht="39.75" customHeight="1" x14ac:dyDescent="0.3">
      <c r="B13" s="21"/>
      <c r="C13" s="21"/>
      <c r="D13" s="21"/>
      <c r="E13" s="21"/>
      <c r="F13" s="21"/>
      <c r="G13" s="21"/>
      <c r="H13" s="12"/>
    </row>
    <row r="14" spans="1:8" ht="15" customHeight="1" x14ac:dyDescent="0.3">
      <c r="B14" s="15">
        <f t="array" aca="1" ref="B14:H14" ca="1">DaysAndWeeks+DATE(CalendarYear,10,1)-WEEKDAY(DATE(CalendarYear,10,1),(WeekStart="Mo")+1)+36</f>
        <v>43409</v>
      </c>
      <c r="C14" s="15">
        <f ca="1"/>
        <v>43410</v>
      </c>
      <c r="D14" s="15">
        <f ca="1"/>
        <v>43411</v>
      </c>
      <c r="E14" s="15">
        <f ca="1"/>
        <v>43412</v>
      </c>
      <c r="F14" s="15">
        <f ca="1"/>
        <v>43413</v>
      </c>
      <c r="G14" s="15">
        <f ca="1"/>
        <v>43414</v>
      </c>
      <c r="H14" s="11">
        <f ca="1"/>
        <v>43415</v>
      </c>
    </row>
    <row r="15" spans="1:8" ht="39.75" customHeight="1" x14ac:dyDescent="0.3">
      <c r="B15" s="21"/>
      <c r="C15" s="21"/>
      <c r="D15" s="21"/>
      <c r="E15" s="21"/>
      <c r="F15" s="21"/>
      <c r="G15" s="21"/>
      <c r="H15" s="12"/>
    </row>
  </sheetData>
  <conditionalFormatting sqref="B4:G4">
    <cfRule type="expression" dxfId="5" priority="2">
      <formula>DAY(B4)&gt;8</formula>
    </cfRule>
  </conditionalFormatting>
  <conditionalFormatting sqref="B12:H12 B14:H15 H13">
    <cfRule type="expression" dxfId="4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900-000000000000}"/>
    <dataValidation allowBlank="1" showInputMessage="1" prompt="Calendar year, automatically determined by the year set in C2 of the January worksheet" sqref="B1" xr:uid="{00000000-0002-0000-0900-000002000000}"/>
    <dataValidation allowBlank="1" showInputMessage="1" prompt="Rows 4, 6, 8, 10, 12, and 14 contain dates of the month, including the previous and next month, if applicable" sqref="B4" xr:uid="{00000000-0002-0000-0900-000003000000}"/>
    <dataValidation allowBlank="1" showInputMessage="1" prompt="Enter daily notes in rows 5, 7, 9, 11, 13, and 15, columns B through H" sqref="B5" xr:uid="{00000000-0002-0000-0900-000004000000}"/>
    <dataValidation allowBlank="1" showInputMessage="1" prompt="Plan the month of October in this worksheet. Navigation links to the previous and next months are in C1 and D1 " sqref="A1" xr:uid="{00000000-0002-0000-0900-000005000000}"/>
    <dataValidation allowBlank="1" showInputMessage="1" prompt="Navigation link to the next month" sqref="D1" xr:uid="{00000000-0002-0000-0900-000006000000}"/>
    <dataValidation allowBlank="1" showInputMessage="1" prompt="Navigation link to the previous month" sqref="C1" xr:uid="{00000000-0002-0000-0900-000007000000}"/>
    <dataValidation allowBlank="1" showInputMessage="1" showErrorMessage="1" prompt="Month for this worksheet is in this cell. Calendar starts in cell below and contains dates from previous, current, and next month" sqref="B2" xr:uid="{00000000-0002-0000-0900-000008000000}"/>
  </dataValidations>
  <hyperlinks>
    <hyperlink ref="D1" location="NOVEMBRO!A1" tooltip="Navigation link to the next month" display="NOVEMBRO -&gt;" xr:uid="{00000000-0004-0000-0900-000000000000}"/>
    <hyperlink ref="C1" location="SETEMBRO!A1" tooltip="Navigation link to the previous month" display="&lt;- SETEMBRO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>
      <selection activeCell="E5" sqref="E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9"/>
      <c r="B1" s="4">
        <f ca="1">CalendarYear</f>
        <v>2018</v>
      </c>
      <c r="C1" s="3" t="s">
        <v>16</v>
      </c>
      <c r="D1" s="3" t="s">
        <v>15</v>
      </c>
      <c r="E1" s="1"/>
      <c r="F1" s="1"/>
      <c r="G1" s="1"/>
      <c r="H1" s="3"/>
    </row>
    <row r="2" spans="1:8" ht="45" customHeight="1" x14ac:dyDescent="0.3">
      <c r="B2" s="5" t="s">
        <v>9</v>
      </c>
      <c r="C2" s="5"/>
      <c r="D2" s="5"/>
      <c r="E2" s="5"/>
      <c r="F2" s="2"/>
    </row>
    <row r="3" spans="1:8" ht="18.75" customHeight="1" x14ac:dyDescent="0.3">
      <c r="B3" s="18" t="str">
        <f ca="1">UPPER(LEFT(TEXT(B4,"[$-0416]ddd"),3))</f>
        <v>SEG</v>
      </c>
      <c r="C3" s="18" t="str">
        <f ca="1">UPPER(LEFT(TEXT(C4,"[$-0416]ddd"),3))</f>
        <v>TER</v>
      </c>
      <c r="D3" s="18" t="str">
        <f t="shared" ref="D3:H3" ca="1" si="0">UPPER(LEFT(TEXT(D4,"[$-0416]ddd"),3))</f>
        <v>QUA</v>
      </c>
      <c r="E3" s="18" t="str">
        <f t="shared" ca="1" si="0"/>
        <v>QUI</v>
      </c>
      <c r="F3" s="18" t="str">
        <f t="shared" ca="1" si="0"/>
        <v>SEX</v>
      </c>
      <c r="G3" s="18" t="str">
        <f t="shared" ca="1" si="0"/>
        <v>SÁB</v>
      </c>
      <c r="H3" s="18" t="str">
        <f t="shared" ca="1" si="0"/>
        <v>DOM</v>
      </c>
    </row>
    <row r="4" spans="1:8" ht="16.5" customHeight="1" x14ac:dyDescent="0.3">
      <c r="B4" s="15">
        <f t="array" aca="1" ref="B4:H4" ca="1">DaysAndWeeks+DATE(CalendarYear,11,1)-WEEKDAY(DATE(CalendarYear,11,1),(WeekStart="Mo")+1)+1</f>
        <v>43402</v>
      </c>
      <c r="C4" s="15">
        <f ca="1"/>
        <v>43403</v>
      </c>
      <c r="D4" s="15">
        <f ca="1"/>
        <v>43404</v>
      </c>
      <c r="E4" s="15">
        <f ca="1"/>
        <v>43405</v>
      </c>
      <c r="F4" s="15">
        <f ca="1"/>
        <v>43406</v>
      </c>
      <c r="G4" s="15">
        <f ca="1"/>
        <v>43407</v>
      </c>
      <c r="H4" s="13">
        <f ca="1"/>
        <v>43408</v>
      </c>
    </row>
    <row r="5" spans="1:8" ht="39.75" customHeight="1" x14ac:dyDescent="0.3">
      <c r="B5" s="21"/>
      <c r="C5" s="21"/>
      <c r="D5" s="21"/>
      <c r="E5" s="21"/>
      <c r="F5" s="20"/>
      <c r="G5" s="20"/>
      <c r="H5" s="14"/>
    </row>
    <row r="6" spans="1:8" ht="15" customHeight="1" x14ac:dyDescent="0.3">
      <c r="B6" s="15">
        <f t="array" aca="1" ref="B6:H6" ca="1">DaysAndWeeks+DATE(CalendarYear,11,1)-WEEKDAY(DATE(CalendarYear,11,1),(WeekStart="Mo")+1)+8</f>
        <v>43409</v>
      </c>
      <c r="C6" s="15">
        <f ca="1"/>
        <v>43410</v>
      </c>
      <c r="D6" s="15">
        <f ca="1"/>
        <v>43411</v>
      </c>
      <c r="E6" s="15">
        <f ca="1"/>
        <v>43412</v>
      </c>
      <c r="F6" s="15">
        <f ca="1"/>
        <v>43413</v>
      </c>
      <c r="G6" s="15">
        <f ca="1"/>
        <v>43414</v>
      </c>
      <c r="H6" s="13">
        <f ca="1"/>
        <v>43415</v>
      </c>
    </row>
    <row r="7" spans="1:8" ht="39.75" customHeight="1" x14ac:dyDescent="0.3">
      <c r="B7" s="21"/>
      <c r="C7" s="21"/>
      <c r="D7" s="21"/>
      <c r="E7" s="21"/>
      <c r="F7" s="21"/>
      <c r="G7" s="20"/>
      <c r="H7" s="14"/>
    </row>
    <row r="8" spans="1:8" ht="15" customHeight="1" x14ac:dyDescent="0.3">
      <c r="B8" s="15">
        <f t="array" aca="1" ref="B8:H8" ca="1">DaysAndWeeks+DATE(CalendarYear,11,1)-WEEKDAY(DATE(CalendarYear,11,1),(WeekStart="Mo")+1)+15</f>
        <v>43416</v>
      </c>
      <c r="C8" s="15">
        <f ca="1"/>
        <v>43417</v>
      </c>
      <c r="D8" s="15">
        <f ca="1"/>
        <v>43418</v>
      </c>
      <c r="E8" s="15">
        <f ca="1"/>
        <v>43419</v>
      </c>
      <c r="F8" s="15">
        <f ca="1"/>
        <v>43420</v>
      </c>
      <c r="G8" s="15">
        <f ca="1"/>
        <v>43421</v>
      </c>
      <c r="H8" s="13">
        <f ca="1"/>
        <v>43422</v>
      </c>
    </row>
    <row r="9" spans="1:8" ht="39.75" customHeight="1" x14ac:dyDescent="0.3">
      <c r="B9" s="21"/>
      <c r="C9" s="21"/>
      <c r="D9" s="21"/>
      <c r="E9" s="21"/>
      <c r="F9" s="21"/>
      <c r="G9" s="21"/>
      <c r="H9" s="14"/>
    </row>
    <row r="10" spans="1:8" ht="15" customHeight="1" x14ac:dyDescent="0.3">
      <c r="B10" s="15">
        <f t="array" aca="1" ref="B10:H10" ca="1">DaysAndWeeks+DATE(CalendarYear,11,1)-WEEKDAY(DATE(CalendarYear,11,1),(WeekStart="Mo")+1)+22</f>
        <v>43423</v>
      </c>
      <c r="C10" s="15">
        <f ca="1"/>
        <v>43424</v>
      </c>
      <c r="D10" s="15">
        <f ca="1"/>
        <v>43425</v>
      </c>
      <c r="E10" s="15">
        <f ca="1"/>
        <v>43426</v>
      </c>
      <c r="F10" s="15">
        <f ca="1"/>
        <v>43427</v>
      </c>
      <c r="G10" s="15">
        <f ca="1"/>
        <v>43428</v>
      </c>
      <c r="H10" s="13">
        <f ca="1"/>
        <v>43429</v>
      </c>
    </row>
    <row r="11" spans="1:8" ht="40.5" customHeight="1" x14ac:dyDescent="0.3">
      <c r="B11" s="21"/>
      <c r="C11" s="20"/>
      <c r="D11" s="21"/>
      <c r="E11" s="21"/>
      <c r="F11" s="21"/>
      <c r="G11" s="20"/>
      <c r="H11" s="14"/>
    </row>
    <row r="12" spans="1:8" ht="15" customHeight="1" x14ac:dyDescent="0.3">
      <c r="B12" s="15">
        <f t="array" aca="1" ref="B12:H12" ca="1">DaysAndWeeks+DATE(CalendarYear,11,1)-WEEKDAY(DATE(CalendarYear,11,1),(WeekStart="Mo")+1)+29</f>
        <v>43430</v>
      </c>
      <c r="C12" s="15">
        <f ca="1"/>
        <v>43431</v>
      </c>
      <c r="D12" s="15">
        <f ca="1"/>
        <v>43432</v>
      </c>
      <c r="E12" s="15">
        <f ca="1"/>
        <v>43433</v>
      </c>
      <c r="F12" s="15">
        <f ca="1"/>
        <v>43434</v>
      </c>
      <c r="G12" s="15">
        <f ca="1"/>
        <v>43435</v>
      </c>
      <c r="H12" s="16">
        <f ca="1"/>
        <v>43436</v>
      </c>
    </row>
    <row r="13" spans="1:8" ht="39.75" customHeight="1" x14ac:dyDescent="0.3">
      <c r="B13" s="21"/>
      <c r="C13" s="21"/>
      <c r="D13" s="21"/>
      <c r="E13" s="21"/>
      <c r="F13" s="21"/>
      <c r="G13" s="21"/>
      <c r="H13" s="12"/>
    </row>
    <row r="14" spans="1:8" ht="15" customHeight="1" x14ac:dyDescent="0.3">
      <c r="B14" s="15">
        <f t="array" aca="1" ref="B14:H14" ca="1">DaysAndWeeks+DATE(CalendarYear,11,1)-WEEKDAY(DATE(CalendarYear,11,1),(WeekStart="Mo")+1)+36</f>
        <v>43437</v>
      </c>
      <c r="C14" s="15">
        <f ca="1"/>
        <v>43438</v>
      </c>
      <c r="D14" s="15">
        <f ca="1"/>
        <v>43439</v>
      </c>
      <c r="E14" s="15">
        <f ca="1"/>
        <v>43440</v>
      </c>
      <c r="F14" s="15">
        <f ca="1"/>
        <v>43441</v>
      </c>
      <c r="G14" s="15">
        <f ca="1"/>
        <v>43442</v>
      </c>
      <c r="H14" s="11">
        <f ca="1"/>
        <v>43443</v>
      </c>
    </row>
    <row r="15" spans="1:8" ht="39.75" customHeight="1" x14ac:dyDescent="0.3">
      <c r="B15" s="21"/>
      <c r="C15" s="21"/>
      <c r="D15" s="21"/>
      <c r="E15" s="21"/>
      <c r="F15" s="21"/>
      <c r="G15" s="21"/>
      <c r="H15" s="12"/>
    </row>
  </sheetData>
  <conditionalFormatting sqref="B4:G4">
    <cfRule type="expression" dxfId="3" priority="2">
      <formula>DAY(B4)&gt;8</formula>
    </cfRule>
  </conditionalFormatting>
  <conditionalFormatting sqref="B12:H12 B14:H15 H13">
    <cfRule type="expression" dxfId="2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A00-000000000000}"/>
    <dataValidation allowBlank="1" showInputMessage="1" prompt="Calendar year, automatically determined by the year set in C2 of the January worksheet" sqref="B1" xr:uid="{00000000-0002-0000-0A00-000002000000}"/>
    <dataValidation allowBlank="1" showInputMessage="1" prompt="Rows 4, 6, 8, 10, 12, and 14 contain dates of the month, including the previous and next month, if applicable" sqref="B4" xr:uid="{00000000-0002-0000-0A00-000003000000}"/>
    <dataValidation allowBlank="1" showInputMessage="1" prompt="Enter daily notes in rows 5, 7, 9, 11, 13, and 15, columns B through H" sqref="B5" xr:uid="{00000000-0002-0000-0A00-000004000000}"/>
    <dataValidation allowBlank="1" showInputMessage="1" prompt="Navigation link to the previous month" sqref="C1" xr:uid="{00000000-0002-0000-0A00-000005000000}"/>
    <dataValidation allowBlank="1" showInputMessage="1" prompt="Navigation link to the next month" sqref="D1" xr:uid="{00000000-0002-0000-0A00-000006000000}"/>
    <dataValidation allowBlank="1" showInputMessage="1" prompt="Plan the month of November in this worksheet. Navigation links to the previous and next months are in C1 and D1 " sqref="A1" xr:uid="{00000000-0002-0000-0A00-000007000000}"/>
    <dataValidation allowBlank="1" showInputMessage="1" showErrorMessage="1" prompt="Month for this worksheet is in this cell. Calendar starts in cell below and contains dates from previous, current, and next month" sqref="B2" xr:uid="{00000000-0002-0000-0A00-000008000000}"/>
  </dataValidations>
  <hyperlinks>
    <hyperlink ref="D1" location="DEZEMBRO!A1" tooltip="Navigation link to the next month" display="DEZEMBRO -&gt;" xr:uid="{00000000-0004-0000-0A00-000000000000}"/>
    <hyperlink ref="C1" location="OUTUBRO!A1" tooltip="Navigation link to the previous month" display="&lt;- OUTUBRO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zoomScaleNormal="100" workbookViewId="0">
      <selection activeCell="G5" sqref="G5"/>
    </sheetView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9"/>
      <c r="B1" s="4">
        <f ca="1">CalendarYear</f>
        <v>2018</v>
      </c>
      <c r="C1" s="3" t="s">
        <v>14</v>
      </c>
      <c r="D1" s="3" t="s">
        <v>0</v>
      </c>
      <c r="E1" s="1"/>
      <c r="F1" s="1"/>
      <c r="G1" s="1"/>
      <c r="H1" s="3"/>
    </row>
    <row r="2" spans="1:8" ht="45" customHeight="1" x14ac:dyDescent="0.3">
      <c r="B2" s="5" t="s">
        <v>8</v>
      </c>
      <c r="C2" s="5"/>
      <c r="D2" s="5"/>
      <c r="E2" s="5"/>
      <c r="F2" s="2"/>
    </row>
    <row r="3" spans="1:8" ht="18.75" customHeight="1" x14ac:dyDescent="0.3">
      <c r="B3" s="18" t="str">
        <f ca="1">UPPER(LEFT(TEXT(B4,"[$-0416]ddd"),3))</f>
        <v>SEG</v>
      </c>
      <c r="C3" s="18" t="str">
        <f ca="1">UPPER(LEFT(TEXT(C4,"[$-0416]ddd"),3))</f>
        <v>TER</v>
      </c>
      <c r="D3" s="18" t="str">
        <f t="shared" ref="D3:H3" ca="1" si="0">UPPER(LEFT(TEXT(D4,"[$-0416]ddd"),3))</f>
        <v>QUA</v>
      </c>
      <c r="E3" s="18" t="str">
        <f t="shared" ca="1" si="0"/>
        <v>QUI</v>
      </c>
      <c r="F3" s="18" t="str">
        <f t="shared" ca="1" si="0"/>
        <v>SEX</v>
      </c>
      <c r="G3" s="18" t="str">
        <f t="shared" ca="1" si="0"/>
        <v>SÁB</v>
      </c>
      <c r="H3" s="18" t="str">
        <f t="shared" ca="1" si="0"/>
        <v>DOM</v>
      </c>
    </row>
    <row r="4" spans="1:8" ht="16.5" customHeight="1" x14ac:dyDescent="0.3">
      <c r="B4" s="15">
        <f t="array" aca="1" ref="B4:H4" ca="1">DaysAndWeeks+DATE(CalendarYear,12,1)-WEEKDAY(DATE(CalendarYear,12,1),(WeekStart="Mo")+1)+1</f>
        <v>43430</v>
      </c>
      <c r="C4" s="15">
        <f ca="1"/>
        <v>43431</v>
      </c>
      <c r="D4" s="15">
        <f ca="1"/>
        <v>43432</v>
      </c>
      <c r="E4" s="15">
        <f ca="1"/>
        <v>43433</v>
      </c>
      <c r="F4" s="15">
        <f ca="1"/>
        <v>43434</v>
      </c>
      <c r="G4" s="15">
        <f ca="1"/>
        <v>43435</v>
      </c>
      <c r="H4" s="13">
        <f ca="1"/>
        <v>43436</v>
      </c>
    </row>
    <row r="5" spans="1:8" ht="39.75" customHeight="1" x14ac:dyDescent="0.3">
      <c r="B5" s="21"/>
      <c r="C5" s="21"/>
      <c r="D5" s="21"/>
      <c r="E5" s="21"/>
      <c r="F5" s="20"/>
      <c r="G5" s="20"/>
      <c r="H5" s="14"/>
    </row>
    <row r="6" spans="1:8" ht="15" customHeight="1" x14ac:dyDescent="0.3">
      <c r="B6" s="15">
        <f t="array" aca="1" ref="B6:H6" ca="1">DaysAndWeeks+DATE(CalendarYear,12,1)-WEEKDAY(DATE(CalendarYear,12,1),(WeekStart="Mo")+1)+8</f>
        <v>43437</v>
      </c>
      <c r="C6" s="15">
        <f ca="1"/>
        <v>43438</v>
      </c>
      <c r="D6" s="15">
        <f ca="1"/>
        <v>43439</v>
      </c>
      <c r="E6" s="15">
        <f ca="1"/>
        <v>43440</v>
      </c>
      <c r="F6" s="15">
        <f ca="1"/>
        <v>43441</v>
      </c>
      <c r="G6" s="15">
        <f ca="1"/>
        <v>43442</v>
      </c>
      <c r="H6" s="13">
        <f ca="1"/>
        <v>43443</v>
      </c>
    </row>
    <row r="7" spans="1:8" ht="39.75" customHeight="1" x14ac:dyDescent="0.3">
      <c r="B7" s="21"/>
      <c r="C7" s="21"/>
      <c r="D7" s="21"/>
      <c r="E7" s="21"/>
      <c r="F7" s="21"/>
      <c r="G7" s="20"/>
      <c r="H7" s="14"/>
    </row>
    <row r="8" spans="1:8" ht="15" customHeight="1" x14ac:dyDescent="0.3">
      <c r="B8" s="15">
        <f t="array" aca="1" ref="B8:H8" ca="1">DaysAndWeeks+DATE(CalendarYear,12,1)-WEEKDAY(DATE(CalendarYear,12,1),(WeekStart="Mo")+1)+15</f>
        <v>43444</v>
      </c>
      <c r="C8" s="15">
        <f ca="1"/>
        <v>43445</v>
      </c>
      <c r="D8" s="15">
        <f ca="1"/>
        <v>43446</v>
      </c>
      <c r="E8" s="15">
        <f ca="1"/>
        <v>43447</v>
      </c>
      <c r="F8" s="15">
        <f ca="1"/>
        <v>43448</v>
      </c>
      <c r="G8" s="15">
        <f ca="1"/>
        <v>43449</v>
      </c>
      <c r="H8" s="13">
        <f ca="1"/>
        <v>43450</v>
      </c>
    </row>
    <row r="9" spans="1:8" ht="39.75" customHeight="1" x14ac:dyDescent="0.3">
      <c r="B9" s="21"/>
      <c r="C9" s="21"/>
      <c r="D9" s="21"/>
      <c r="E9" s="21"/>
      <c r="F9" s="21"/>
      <c r="G9" s="21"/>
      <c r="H9" s="14"/>
    </row>
    <row r="10" spans="1:8" ht="15" customHeight="1" x14ac:dyDescent="0.3">
      <c r="B10" s="15">
        <f t="array" aca="1" ref="B10:H10" ca="1">DaysAndWeeks+DATE(CalendarYear,12,1)-WEEKDAY(DATE(CalendarYear,12,1),(WeekStart="Mo")+1)+22</f>
        <v>43451</v>
      </c>
      <c r="C10" s="15">
        <f ca="1"/>
        <v>43452</v>
      </c>
      <c r="D10" s="15">
        <f ca="1"/>
        <v>43453</v>
      </c>
      <c r="E10" s="15">
        <f ca="1"/>
        <v>43454</v>
      </c>
      <c r="F10" s="15">
        <f ca="1"/>
        <v>43455</v>
      </c>
      <c r="G10" s="15">
        <f ca="1"/>
        <v>43456</v>
      </c>
      <c r="H10" s="13">
        <f ca="1"/>
        <v>43457</v>
      </c>
    </row>
    <row r="11" spans="1:8" ht="40.5" customHeight="1" x14ac:dyDescent="0.3">
      <c r="B11" s="21"/>
      <c r="C11" s="20"/>
      <c r="D11" s="21"/>
      <c r="E11" s="21"/>
      <c r="F11" s="21"/>
      <c r="G11" s="20"/>
      <c r="H11" s="14"/>
    </row>
    <row r="12" spans="1:8" ht="15" customHeight="1" x14ac:dyDescent="0.3">
      <c r="B12" s="15">
        <f t="array" aca="1" ref="B12:H12" ca="1">DaysAndWeeks+DATE(CalendarYear,12,1)-WEEKDAY(DATE(CalendarYear,12,1),(WeekStart="Mo")+1)+29</f>
        <v>43458</v>
      </c>
      <c r="C12" s="15">
        <f ca="1"/>
        <v>43459</v>
      </c>
      <c r="D12" s="15">
        <f ca="1"/>
        <v>43460</v>
      </c>
      <c r="E12" s="15">
        <f ca="1"/>
        <v>43461</v>
      </c>
      <c r="F12" s="15">
        <f ca="1"/>
        <v>43462</v>
      </c>
      <c r="G12" s="15">
        <f ca="1"/>
        <v>43463</v>
      </c>
      <c r="H12" s="16">
        <f ca="1"/>
        <v>43464</v>
      </c>
    </row>
    <row r="13" spans="1:8" ht="39.75" customHeight="1" x14ac:dyDescent="0.3">
      <c r="B13" s="21"/>
      <c r="C13" s="21"/>
      <c r="D13" s="21"/>
      <c r="E13" s="21"/>
      <c r="F13" s="21"/>
      <c r="G13" s="21"/>
      <c r="H13" s="12"/>
    </row>
    <row r="14" spans="1:8" ht="15" customHeight="1" x14ac:dyDescent="0.3">
      <c r="B14" s="15">
        <f t="array" aca="1" ref="B14:H14" ca="1">DaysAndWeeks+DATE(CalendarYear,12,1)-WEEKDAY(DATE(CalendarYear,12,1),(WeekStart="Mo")+1)+36</f>
        <v>43465</v>
      </c>
      <c r="C14" s="15">
        <f ca="1"/>
        <v>43466</v>
      </c>
      <c r="D14" s="15">
        <f ca="1"/>
        <v>43467</v>
      </c>
      <c r="E14" s="15">
        <f ca="1"/>
        <v>43468</v>
      </c>
      <c r="F14" s="15">
        <f ca="1"/>
        <v>43469</v>
      </c>
      <c r="G14" s="15">
        <f ca="1"/>
        <v>43470</v>
      </c>
      <c r="H14" s="11">
        <f ca="1"/>
        <v>43471</v>
      </c>
    </row>
    <row r="15" spans="1:8" ht="39.75" customHeight="1" x14ac:dyDescent="0.3">
      <c r="B15" s="21"/>
      <c r="C15" s="21"/>
      <c r="D15" s="21"/>
      <c r="E15" s="21"/>
      <c r="F15" s="21"/>
      <c r="G15" s="21"/>
      <c r="H15" s="12"/>
    </row>
  </sheetData>
  <conditionalFormatting sqref="B4:G4">
    <cfRule type="expression" dxfId="1" priority="2">
      <formula>DAY(B4)&gt;8</formula>
    </cfRule>
  </conditionalFormatting>
  <conditionalFormatting sqref="B12:H12 B14:H15 H13">
    <cfRule type="expression" dxfId="0" priority="1">
      <formula>AND(DAY(B12)&gt;=1,DAY(B12)&lt;=15)</formula>
    </cfRule>
  </conditionalFormatting>
  <dataValidations count="8">
    <dataValidation allowBlank="1" showInputMessage="1" prompt="Automatically determined weekday" sqref="B3:H3" xr:uid="{00000000-0002-0000-0B00-000000000000}"/>
    <dataValidation allowBlank="1" showInputMessage="1" prompt="Calendar year, automatically determined by the year set in C2 of the January worksheet" sqref="B1" xr:uid="{00000000-0002-0000-0B00-000002000000}"/>
    <dataValidation allowBlank="1" showInputMessage="1" prompt="Rows 4, 6, 8, 10, 12, and 14 contain dates of the month, including the previous and next month, if applicable" sqref="B4" xr:uid="{00000000-0002-0000-0B00-000003000000}"/>
    <dataValidation allowBlank="1" showInputMessage="1" prompt="Enter daily notes in rows 5, 7, 9, 11, 13, and 15, columns B through H" sqref="B5" xr:uid="{00000000-0002-0000-0B00-000004000000}"/>
    <dataValidation allowBlank="1" showInputMessage="1" prompt="Navigation link to the previous month" sqref="C1" xr:uid="{00000000-0002-0000-0B00-000005000000}"/>
    <dataValidation allowBlank="1" showInputMessage="1" prompt="Navigation link back to January worksheet" sqref="D1" xr:uid="{00000000-0002-0000-0B00-000006000000}"/>
    <dataValidation allowBlank="1" showInputMessage="1" prompt="Plan the month of December in this worksheet. Navigation links to the previous and next months are in C1 and D1 " sqref="A1" xr:uid="{00000000-0002-0000-0B00-000007000000}"/>
    <dataValidation allowBlank="1" showInputMessage="1" showErrorMessage="1" prompt="Month for this worksheet is in this cell. Calendar starts in cell below and contains dates from previous, current, and next month" sqref="B2" xr:uid="{00000000-0002-0000-0B00-000008000000}"/>
  </dataValidations>
  <hyperlinks>
    <hyperlink ref="C1" location="NOVEMBRO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3</vt:i4>
      </vt:variant>
    </vt:vector>
  </HeadingPairs>
  <TitlesOfParts>
    <vt:vector size="15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JANEIRO!Area_de_impressao</vt:lpstr>
      <vt:lpstr>CalendarYear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Helena</dc:creator>
  <cp:lastModifiedBy>Ana Helena</cp:lastModifiedBy>
  <cp:lastPrinted>2018-04-17T19:45:06Z</cp:lastPrinted>
  <dcterms:created xsi:type="dcterms:W3CDTF">2017-11-22T01:14:27Z</dcterms:created>
  <dcterms:modified xsi:type="dcterms:W3CDTF">2018-04-17T20:41:10Z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2017-11-22T01:14:39.5234225Z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