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is\Desktop\ANT388\Data_Analysis_Replication_Assignment\Original_data_received\"/>
    </mc:Choice>
  </mc:AlternateContent>
  <xr:revisionPtr revIDLastSave="0" documentId="8_{DD0217AD-87C2-426A-8FED-04963698CE80}" xr6:coauthVersionLast="47" xr6:coauthVersionMax="47" xr10:uidLastSave="{00000000-0000-0000-0000-000000000000}"/>
  <bookViews>
    <workbookView xWindow="-19320" yWindow="780" windowWidth="19440" windowHeight="15000" tabRatio="845" activeTab="3" xr2:uid="{00000000-000D-0000-FFFF-FFFF00000000}"/>
  </bookViews>
  <sheets>
    <sheet name="Morteratsch" sheetId="1" r:id="rId1"/>
    <sheet name="Tschierva" sheetId="2" r:id="rId2"/>
    <sheet name="Forno" sheetId="3" r:id="rId3"/>
    <sheet name="Mort_export" sheetId="14" r:id="rId4"/>
    <sheet name="Tschierva_export" sheetId="5" r:id="rId5"/>
    <sheet name="Forno_export" sheetId="6" r:id="rId6"/>
    <sheet name="Morteratsch_points" sheetId="8" r:id="rId7"/>
    <sheet name="Tschierva_points" sheetId="9" r:id="rId8"/>
    <sheet name="Forno_points" sheetId="10" r:id="rId9"/>
    <sheet name="Table 5-1" sheetId="11" r:id="rId10"/>
    <sheet name="Table 7-2" sheetId="13" r:id="rId11"/>
    <sheet name="SSD-calc" sheetId="12" r:id="rId12"/>
    <sheet name="Regression_results" sheetId="15" r:id="rId13"/>
    <sheet name="Cross-validation results" sheetId="16" r:id="rId14"/>
    <sheet name="Fig_debrisflows" sheetId="17" r:id="rId15"/>
    <sheet name="All-export" sheetId="18" r:id="rId16"/>
    <sheet name="for_chapter_regressions" sheetId="1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3" i="19" l="1"/>
  <c r="F120" i="19"/>
  <c r="F119" i="19"/>
  <c r="F118" i="19"/>
  <c r="F121" i="19"/>
  <c r="F117" i="19"/>
  <c r="F112" i="19"/>
  <c r="F123" i="19"/>
  <c r="F111" i="19"/>
  <c r="F110" i="19"/>
  <c r="F109" i="19"/>
  <c r="F108" i="19"/>
  <c r="F107" i="19"/>
  <c r="F106" i="19"/>
  <c r="F105" i="19"/>
  <c r="F104" i="19"/>
  <c r="F103" i="19"/>
  <c r="F116" i="19"/>
  <c r="F115" i="19"/>
  <c r="F102" i="19"/>
  <c r="F101" i="19"/>
  <c r="F100" i="19"/>
  <c r="F99" i="19"/>
  <c r="F98" i="19"/>
  <c r="F97" i="19"/>
  <c r="F96" i="19"/>
  <c r="F122" i="19"/>
  <c r="F95" i="19"/>
  <c r="F114" i="19"/>
  <c r="F94" i="19"/>
  <c r="F93" i="19"/>
  <c r="F92" i="19"/>
  <c r="F91" i="19"/>
  <c r="F90" i="19"/>
  <c r="F89" i="19"/>
  <c r="F88" i="19"/>
  <c r="F87" i="19"/>
  <c r="F86" i="19"/>
  <c r="F85" i="19"/>
  <c r="F75" i="19"/>
  <c r="F74" i="19"/>
  <c r="F73" i="19"/>
  <c r="F72" i="19"/>
  <c r="F44" i="19"/>
  <c r="F43" i="19"/>
  <c r="F42" i="19"/>
  <c r="F71" i="19"/>
  <c r="F41" i="19"/>
  <c r="F70" i="19"/>
  <c r="F38" i="19"/>
  <c r="F37" i="19"/>
  <c r="F36" i="19"/>
  <c r="F84" i="19"/>
  <c r="F83" i="19"/>
  <c r="F82" i="19"/>
  <c r="F81" i="19"/>
  <c r="F80" i="19"/>
  <c r="F69" i="19"/>
  <c r="F68" i="19"/>
  <c r="F67" i="19"/>
  <c r="F66" i="19"/>
  <c r="F65" i="19"/>
  <c r="F64" i="19"/>
  <c r="F35" i="19"/>
  <c r="F34" i="19"/>
  <c r="F33" i="19"/>
  <c r="F63" i="19"/>
  <c r="F62" i="19"/>
  <c r="F61" i="19"/>
  <c r="F60" i="19"/>
  <c r="F79" i="19"/>
  <c r="F59" i="19"/>
  <c r="F58" i="19"/>
  <c r="F57" i="19"/>
  <c r="F56" i="19"/>
  <c r="F55" i="19"/>
  <c r="F54" i="19"/>
  <c r="F53" i="19"/>
  <c r="F52" i="19"/>
  <c r="F40" i="19"/>
  <c r="F51" i="19"/>
  <c r="F50" i="19"/>
  <c r="F49" i="19"/>
  <c r="F48" i="19"/>
  <c r="F47" i="19"/>
  <c r="F46" i="19"/>
  <c r="F78" i="19"/>
  <c r="F77" i="19"/>
  <c r="F76" i="19"/>
  <c r="F45" i="19"/>
  <c r="F39" i="19"/>
  <c r="F6" i="19"/>
  <c r="F26" i="19"/>
  <c r="F25" i="19"/>
  <c r="F24" i="19"/>
  <c r="F23" i="19"/>
  <c r="F22" i="19"/>
  <c r="F30" i="19"/>
  <c r="F21" i="19"/>
  <c r="F32" i="19"/>
  <c r="F5" i="19"/>
  <c r="F4" i="19"/>
  <c r="F29" i="19"/>
  <c r="F28" i="19"/>
  <c r="F27" i="19"/>
  <c r="F20" i="19"/>
  <c r="F31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3" i="19"/>
  <c r="F2" i="19"/>
  <c r="F7" i="19"/>
  <c r="U19" i="11" l="1"/>
  <c r="U16" i="11"/>
  <c r="U13" i="11"/>
  <c r="U10" i="11"/>
  <c r="U7" i="11"/>
  <c r="Z19" i="11"/>
  <c r="Z16" i="11"/>
  <c r="Z13" i="11"/>
  <c r="Z10" i="11"/>
  <c r="Z7" i="11"/>
  <c r="X19" i="11"/>
  <c r="X16" i="11"/>
  <c r="X13" i="11"/>
  <c r="X10" i="11"/>
  <c r="X7" i="11"/>
  <c r="V19" i="11"/>
  <c r="V16" i="11"/>
  <c r="V13" i="11"/>
  <c r="V10" i="11"/>
  <c r="V7" i="11"/>
  <c r="AA18" i="11"/>
  <c r="AA15" i="11"/>
  <c r="AA12" i="11"/>
  <c r="AA9" i="11"/>
  <c r="AA6" i="11"/>
  <c r="Z18" i="11"/>
  <c r="Z15" i="11"/>
  <c r="Z12" i="11"/>
  <c r="Z9" i="11"/>
  <c r="Z6" i="11"/>
  <c r="Y18" i="11"/>
  <c r="Y15" i="11"/>
  <c r="Y12" i="11"/>
  <c r="Y9" i="11"/>
  <c r="Y6" i="11"/>
  <c r="X18" i="11"/>
  <c r="X15" i="11"/>
  <c r="X12" i="11"/>
  <c r="X9" i="11"/>
  <c r="X6" i="11"/>
  <c r="W18" i="11"/>
  <c r="W15" i="11"/>
  <c r="W12" i="11"/>
  <c r="W9" i="11"/>
  <c r="W6" i="11"/>
  <c r="V18" i="11"/>
  <c r="V15" i="11"/>
  <c r="V12" i="11"/>
  <c r="V6" i="11"/>
  <c r="V9" i="11"/>
  <c r="U18" i="11"/>
  <c r="U15" i="11"/>
  <c r="U12" i="11"/>
  <c r="U9" i="11"/>
  <c r="U6" i="11"/>
  <c r="S97" i="18" l="1"/>
  <c r="Q97" i="18"/>
  <c r="F97" i="18"/>
  <c r="S98" i="18"/>
  <c r="Q98" i="18"/>
  <c r="L98" i="18"/>
  <c r="F98" i="18"/>
  <c r="S120" i="18"/>
  <c r="Q120" i="18"/>
  <c r="L120" i="18"/>
  <c r="F120" i="18"/>
  <c r="S99" i="18"/>
  <c r="Q99" i="18"/>
  <c r="L99" i="18"/>
  <c r="F99" i="18"/>
  <c r="S121" i="18"/>
  <c r="Q121" i="18"/>
  <c r="F121" i="18"/>
  <c r="S100" i="18"/>
  <c r="Q100" i="18"/>
  <c r="L100" i="18"/>
  <c r="F100" i="18"/>
  <c r="S122" i="18"/>
  <c r="Q122" i="18"/>
  <c r="L122" i="18"/>
  <c r="F122" i="18"/>
  <c r="S101" i="18"/>
  <c r="Q101" i="18"/>
  <c r="L101" i="18"/>
  <c r="F101" i="18"/>
  <c r="S123" i="18"/>
  <c r="Q123" i="18"/>
  <c r="F123" i="18"/>
  <c r="S102" i="18"/>
  <c r="Q102" i="18"/>
  <c r="L102" i="18"/>
  <c r="F102" i="18"/>
  <c r="S87" i="18"/>
  <c r="Q87" i="18"/>
  <c r="L87" i="18"/>
  <c r="F87" i="18"/>
  <c r="S86" i="18"/>
  <c r="Q86" i="18"/>
  <c r="L86" i="18"/>
  <c r="F86" i="18"/>
  <c r="S103" i="18"/>
  <c r="Q103" i="18"/>
  <c r="L103" i="18"/>
  <c r="F103" i="18"/>
  <c r="S104" i="18"/>
  <c r="Q104" i="18"/>
  <c r="L104" i="18"/>
  <c r="F104" i="18"/>
  <c r="S105" i="18"/>
  <c r="Q105" i="18"/>
  <c r="F105" i="18"/>
  <c r="S106" i="18"/>
  <c r="Q106" i="18"/>
  <c r="L106" i="18"/>
  <c r="F106" i="18"/>
  <c r="S88" i="18"/>
  <c r="Q88" i="18"/>
  <c r="L88" i="18"/>
  <c r="F88" i="18"/>
  <c r="S89" i="18"/>
  <c r="Q89" i="18"/>
  <c r="L89" i="18"/>
  <c r="F89" i="18"/>
  <c r="S108" i="18"/>
  <c r="Q108" i="18"/>
  <c r="L108" i="18"/>
  <c r="F108" i="18"/>
  <c r="S90" i="18"/>
  <c r="Q90" i="18"/>
  <c r="L90" i="18"/>
  <c r="F90" i="18"/>
  <c r="S109" i="18"/>
  <c r="Q109" i="18"/>
  <c r="L109" i="18"/>
  <c r="F109" i="18"/>
  <c r="S91" i="18"/>
  <c r="Q91" i="18"/>
  <c r="L91" i="18"/>
  <c r="F91" i="18"/>
  <c r="S110" i="18"/>
  <c r="Q110" i="18"/>
  <c r="L110" i="18"/>
  <c r="F110" i="18"/>
  <c r="S111" i="18"/>
  <c r="Q111" i="18"/>
  <c r="L111" i="18"/>
  <c r="F111" i="18"/>
  <c r="S92" i="18"/>
  <c r="Q92" i="18"/>
  <c r="L92" i="18"/>
  <c r="F92" i="18"/>
  <c r="S112" i="18"/>
  <c r="Q112" i="18"/>
  <c r="L112" i="18"/>
  <c r="F112" i="18"/>
  <c r="S93" i="18"/>
  <c r="Q93" i="18"/>
  <c r="L93" i="18"/>
  <c r="F93" i="18"/>
  <c r="S113" i="18"/>
  <c r="Q113" i="18"/>
  <c r="L113" i="18"/>
  <c r="F113" i="18"/>
  <c r="S95" i="18"/>
  <c r="Q95" i="18"/>
  <c r="L95" i="18"/>
  <c r="F95" i="18"/>
  <c r="S114" i="18"/>
  <c r="Q114" i="18"/>
  <c r="L114" i="18"/>
  <c r="F114" i="18"/>
  <c r="S94" i="18"/>
  <c r="Q94" i="18"/>
  <c r="L94" i="18"/>
  <c r="F94" i="18"/>
  <c r="S117" i="18"/>
  <c r="Q117" i="18"/>
  <c r="L117" i="18"/>
  <c r="F117" i="18"/>
  <c r="S115" i="18"/>
  <c r="Q115" i="18"/>
  <c r="L115" i="18"/>
  <c r="F115" i="18"/>
  <c r="S116" i="18"/>
  <c r="Q116" i="18"/>
  <c r="L116" i="18"/>
  <c r="F116" i="18"/>
  <c r="S118" i="18"/>
  <c r="Q118" i="18"/>
  <c r="L118" i="18"/>
  <c r="F118" i="18"/>
  <c r="S107" i="18"/>
  <c r="Q107" i="18"/>
  <c r="F107" i="18"/>
  <c r="S85" i="18"/>
  <c r="Q85" i="18"/>
  <c r="L85" i="18"/>
  <c r="F85" i="18"/>
  <c r="S96" i="18"/>
  <c r="Q96" i="18"/>
  <c r="L96" i="18"/>
  <c r="F96" i="18"/>
  <c r="S119" i="18"/>
  <c r="Q119" i="18"/>
  <c r="L119" i="18"/>
  <c r="F119" i="18"/>
  <c r="S17" i="18"/>
  <c r="Q17" i="18"/>
  <c r="L17" i="18"/>
  <c r="F17" i="18"/>
  <c r="S26" i="18"/>
  <c r="Q26" i="18"/>
  <c r="L26" i="18"/>
  <c r="F26" i="18"/>
  <c r="S25" i="18"/>
  <c r="Q25" i="18"/>
  <c r="L25" i="18"/>
  <c r="F25" i="18"/>
  <c r="S23" i="18"/>
  <c r="Q23" i="18"/>
  <c r="L23" i="18"/>
  <c r="F23" i="18"/>
  <c r="S22" i="18"/>
  <c r="Q22" i="18"/>
  <c r="F22" i="18"/>
  <c r="S18" i="18"/>
  <c r="Q18" i="18"/>
  <c r="L18" i="18"/>
  <c r="F18" i="18"/>
  <c r="S16" i="18"/>
  <c r="Q16" i="18"/>
  <c r="L16" i="18"/>
  <c r="F16" i="18"/>
  <c r="S15" i="18"/>
  <c r="Q15" i="18"/>
  <c r="L15" i="18"/>
  <c r="F15" i="18"/>
  <c r="S14" i="18"/>
  <c r="Q14" i="18"/>
  <c r="L14" i="18"/>
  <c r="F14" i="18"/>
  <c r="S12" i="18"/>
  <c r="Q12" i="18"/>
  <c r="L12" i="18"/>
  <c r="F12" i="18"/>
  <c r="S11" i="18"/>
  <c r="Q11" i="18"/>
  <c r="L11" i="18"/>
  <c r="F11" i="18"/>
  <c r="S10" i="18"/>
  <c r="Q10" i="18"/>
  <c r="L10" i="18"/>
  <c r="F10" i="18"/>
  <c r="S9" i="18"/>
  <c r="Q9" i="18"/>
  <c r="L9" i="18"/>
  <c r="F9" i="18"/>
  <c r="S8" i="18"/>
  <c r="Q8" i="18"/>
  <c r="L8" i="18"/>
  <c r="F8" i="18"/>
  <c r="S7" i="18"/>
  <c r="Q7" i="18"/>
  <c r="L7" i="18"/>
  <c r="F7" i="18"/>
  <c r="S6" i="18"/>
  <c r="Q6" i="18"/>
  <c r="L6" i="18"/>
  <c r="F6" i="18"/>
  <c r="S5" i="18"/>
  <c r="Q5" i="18"/>
  <c r="L5" i="18"/>
  <c r="F5" i="18"/>
  <c r="S4" i="18"/>
  <c r="Q4" i="18"/>
  <c r="L4" i="18"/>
  <c r="F4" i="18"/>
  <c r="S3" i="18"/>
  <c r="Q3" i="18"/>
  <c r="L3" i="18"/>
  <c r="F3" i="18"/>
  <c r="S32" i="18"/>
  <c r="Q32" i="18"/>
  <c r="F32" i="18"/>
  <c r="S31" i="18"/>
  <c r="Q31" i="18"/>
  <c r="L31" i="18"/>
  <c r="F31" i="18"/>
  <c r="S30" i="18"/>
  <c r="Q30" i="18"/>
  <c r="L30" i="18"/>
  <c r="F30" i="18"/>
  <c r="S29" i="18"/>
  <c r="Q29" i="18"/>
  <c r="L29" i="18"/>
  <c r="F29" i="18"/>
  <c r="S28" i="18"/>
  <c r="Q28" i="18"/>
  <c r="L28" i="18"/>
  <c r="F28" i="18"/>
  <c r="S27" i="18"/>
  <c r="Q27" i="18"/>
  <c r="L27" i="18"/>
  <c r="F27" i="18"/>
  <c r="S13" i="18"/>
  <c r="Q13" i="18"/>
  <c r="F13" i="18"/>
  <c r="S2" i="18"/>
  <c r="Q2" i="18"/>
  <c r="L2" i="18"/>
  <c r="F2" i="18"/>
  <c r="S21" i="18"/>
  <c r="Q21" i="18"/>
  <c r="L21" i="18"/>
  <c r="F21" i="18"/>
  <c r="S20" i="18"/>
  <c r="Q20" i="18"/>
  <c r="L20" i="18"/>
  <c r="F20" i="18"/>
  <c r="S19" i="18"/>
  <c r="Q19" i="18"/>
  <c r="L19" i="18"/>
  <c r="F19" i="18"/>
  <c r="S24" i="18"/>
  <c r="Q24" i="18"/>
  <c r="F24" i="18"/>
  <c r="S80" i="18"/>
  <c r="Q80" i="18"/>
  <c r="L80" i="18"/>
  <c r="F80" i="18"/>
  <c r="S79" i="18"/>
  <c r="Q79" i="18"/>
  <c r="F79" i="18"/>
  <c r="S78" i="18"/>
  <c r="Q78" i="18"/>
  <c r="L78" i="18"/>
  <c r="F78" i="18"/>
  <c r="S76" i="18"/>
  <c r="Q76" i="18"/>
  <c r="L76" i="18"/>
  <c r="F76" i="18"/>
  <c r="S75" i="18"/>
  <c r="Q75" i="18"/>
  <c r="L75" i="18"/>
  <c r="F75" i="18"/>
  <c r="S74" i="18"/>
  <c r="Q74" i="18"/>
  <c r="L74" i="18"/>
  <c r="F74" i="18"/>
  <c r="S73" i="18"/>
  <c r="Q73" i="18"/>
  <c r="L73" i="18"/>
  <c r="F73" i="18"/>
  <c r="S72" i="18"/>
  <c r="Q72" i="18"/>
  <c r="L72" i="18"/>
  <c r="F72" i="18"/>
  <c r="S65" i="18"/>
  <c r="Q65" i="18"/>
  <c r="L65" i="18"/>
  <c r="F65" i="18"/>
  <c r="S64" i="18"/>
  <c r="Q64" i="18"/>
  <c r="L64" i="18"/>
  <c r="F64" i="18"/>
  <c r="S63" i="18"/>
  <c r="Q63" i="18"/>
  <c r="L63" i="18"/>
  <c r="F63" i="18"/>
  <c r="S62" i="18"/>
  <c r="Q62" i="18"/>
  <c r="F62" i="18"/>
  <c r="S61" i="18"/>
  <c r="Q61" i="18"/>
  <c r="L61" i="18"/>
  <c r="F61" i="18"/>
  <c r="S60" i="18"/>
  <c r="Q60" i="18"/>
  <c r="L60" i="18"/>
  <c r="F60" i="18"/>
  <c r="S59" i="18"/>
  <c r="Q59" i="18"/>
  <c r="L59" i="18"/>
  <c r="F59" i="18"/>
  <c r="S58" i="18"/>
  <c r="Q58" i="18"/>
  <c r="L58" i="18"/>
  <c r="F58" i="18"/>
  <c r="S57" i="18"/>
  <c r="Q57" i="18"/>
  <c r="L57" i="18"/>
  <c r="F57" i="18"/>
  <c r="S56" i="18"/>
  <c r="Q56" i="18"/>
  <c r="L56" i="18"/>
  <c r="F56" i="18"/>
  <c r="S54" i="18"/>
  <c r="Q54" i="18"/>
  <c r="L54" i="18"/>
  <c r="F54" i="18"/>
  <c r="S52" i="18"/>
  <c r="Q52" i="18"/>
  <c r="L52" i="18"/>
  <c r="F52" i="18"/>
  <c r="S51" i="18"/>
  <c r="Q51" i="18"/>
  <c r="L51" i="18"/>
  <c r="F51" i="18"/>
  <c r="S50" i="18"/>
  <c r="Q50" i="18"/>
  <c r="L50" i="18"/>
  <c r="F50" i="18"/>
  <c r="S49" i="18"/>
  <c r="Q49" i="18"/>
  <c r="L49" i="18"/>
  <c r="F49" i="18"/>
  <c r="S48" i="18"/>
  <c r="Q48" i="18"/>
  <c r="L48" i="18"/>
  <c r="F48" i="18"/>
  <c r="S47" i="18"/>
  <c r="Q47" i="18"/>
  <c r="L47" i="18"/>
  <c r="F47" i="18"/>
  <c r="S46" i="18"/>
  <c r="Q46" i="18"/>
  <c r="L46" i="18"/>
  <c r="F46" i="18"/>
  <c r="S45" i="18"/>
  <c r="Q45" i="18"/>
  <c r="L45" i="18"/>
  <c r="F45" i="18"/>
  <c r="S43" i="18"/>
  <c r="Q43" i="18"/>
  <c r="L43" i="18"/>
  <c r="F43" i="18"/>
  <c r="S42" i="18"/>
  <c r="Q42" i="18"/>
  <c r="L42" i="18"/>
  <c r="F42" i="18"/>
  <c r="S41" i="18"/>
  <c r="Q41" i="18"/>
  <c r="L41" i="18"/>
  <c r="F41" i="18"/>
  <c r="S40" i="18"/>
  <c r="Q40" i="18"/>
  <c r="L40" i="18"/>
  <c r="F40" i="18"/>
  <c r="S39" i="18"/>
  <c r="Q39" i="18"/>
  <c r="L39" i="18"/>
  <c r="F39" i="18"/>
  <c r="S38" i="18"/>
  <c r="Q38" i="18"/>
  <c r="L38" i="18"/>
  <c r="F38" i="18"/>
  <c r="S34" i="18"/>
  <c r="Q34" i="18"/>
  <c r="L34" i="18"/>
  <c r="F34" i="18"/>
  <c r="S84" i="18"/>
  <c r="Q84" i="18"/>
  <c r="L84" i="18"/>
  <c r="F84" i="18"/>
  <c r="S83" i="18"/>
  <c r="Q83" i="18"/>
  <c r="L83" i="18"/>
  <c r="F83" i="18"/>
  <c r="S82" i="18"/>
  <c r="Q82" i="18"/>
  <c r="L82" i="18"/>
  <c r="F82" i="18"/>
  <c r="S81" i="18"/>
  <c r="Q81" i="18"/>
  <c r="L81" i="18"/>
  <c r="F81" i="18"/>
  <c r="S77" i="18"/>
  <c r="Q77" i="18"/>
  <c r="L77" i="18"/>
  <c r="F77" i="18"/>
  <c r="S66" i="18"/>
  <c r="Q66" i="18"/>
  <c r="L66" i="18"/>
  <c r="F66" i="18"/>
  <c r="S55" i="18"/>
  <c r="Q55" i="18"/>
  <c r="F55" i="18"/>
  <c r="S44" i="18"/>
  <c r="Q44" i="18"/>
  <c r="L44" i="18"/>
  <c r="F44" i="18"/>
  <c r="S33" i="18"/>
  <c r="Q33" i="18"/>
  <c r="L33" i="18"/>
  <c r="F33" i="18"/>
  <c r="S37" i="18"/>
  <c r="Q37" i="18"/>
  <c r="F37" i="18"/>
  <c r="S36" i="18"/>
  <c r="Q36" i="18"/>
  <c r="L36" i="18"/>
  <c r="F36" i="18"/>
  <c r="S35" i="18"/>
  <c r="Q35" i="18"/>
  <c r="L35" i="18"/>
  <c r="F35" i="18"/>
  <c r="S71" i="18"/>
  <c r="Q71" i="18"/>
  <c r="L71" i="18"/>
  <c r="F71" i="18"/>
  <c r="S70" i="18"/>
  <c r="Q70" i="18"/>
  <c r="F70" i="18"/>
  <c r="S69" i="18"/>
  <c r="Q69" i="18"/>
  <c r="L69" i="18"/>
  <c r="F69" i="18"/>
  <c r="S68" i="18"/>
  <c r="Q68" i="18"/>
  <c r="L68" i="18"/>
  <c r="F68" i="18"/>
  <c r="S67" i="18"/>
  <c r="Q67" i="18"/>
  <c r="L67" i="18"/>
  <c r="F67" i="18"/>
  <c r="S53" i="18"/>
  <c r="Q53" i="18"/>
  <c r="L53" i="18"/>
  <c r="F53" i="18"/>
  <c r="F34" i="17"/>
  <c r="F31" i="17"/>
  <c r="F29" i="17"/>
  <c r="F8" i="17"/>
  <c r="F7" i="17"/>
  <c r="F13" i="17"/>
  <c r="F14" i="17"/>
  <c r="F24" i="17"/>
  <c r="F15" i="17"/>
  <c r="F16" i="17"/>
  <c r="F17" i="17"/>
  <c r="F18" i="17"/>
  <c r="F21" i="17"/>
  <c r="F19" i="17"/>
  <c r="F20" i="17"/>
  <c r="F22" i="17"/>
  <c r="F23" i="17"/>
  <c r="F4" i="17"/>
  <c r="F6" i="17"/>
  <c r="F5" i="17"/>
  <c r="F25" i="17"/>
  <c r="F26" i="17"/>
  <c r="F27" i="17"/>
  <c r="F28" i="17"/>
  <c r="F12" i="17"/>
  <c r="F11" i="17"/>
  <c r="F10" i="17"/>
  <c r="F32" i="17"/>
  <c r="F33" i="17"/>
  <c r="F30" i="17"/>
  <c r="F9" i="17"/>
  <c r="D16" i="15" l="1"/>
  <c r="D17" i="15"/>
  <c r="D18" i="15"/>
  <c r="D19" i="15"/>
  <c r="D15" i="15"/>
  <c r="K3" i="6" l="1"/>
  <c r="K4" i="6"/>
  <c r="K5" i="6"/>
  <c r="K6" i="6"/>
  <c r="K8" i="6"/>
  <c r="K9" i="6"/>
  <c r="K10" i="6"/>
  <c r="K11" i="6"/>
  <c r="K12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9" i="6"/>
  <c r="K30" i="6"/>
  <c r="K31" i="6"/>
  <c r="K32" i="6"/>
  <c r="K3" i="5"/>
  <c r="K4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7" i="5"/>
  <c r="K28" i="5"/>
  <c r="K29" i="5"/>
  <c r="K30" i="5"/>
  <c r="K31" i="5"/>
  <c r="K33" i="5"/>
  <c r="K34" i="5"/>
  <c r="K35" i="5"/>
  <c r="K37" i="5"/>
  <c r="K38" i="5"/>
  <c r="K39" i="5"/>
  <c r="K2" i="5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2" i="1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2" i="5"/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2" i="6"/>
  <c r="R7" i="5"/>
  <c r="R6" i="5"/>
  <c r="R38" i="5"/>
  <c r="R36" i="5"/>
  <c r="R34" i="5"/>
  <c r="R12" i="5"/>
  <c r="R26" i="5"/>
  <c r="R3" i="5"/>
  <c r="R32" i="5"/>
  <c r="R24" i="5"/>
  <c r="R23" i="5"/>
  <c r="R21" i="5"/>
  <c r="R16" i="5"/>
  <c r="R14" i="5"/>
  <c r="R10" i="5"/>
  <c r="R39" i="5"/>
  <c r="R37" i="5"/>
  <c r="R35" i="5"/>
  <c r="R33" i="5"/>
  <c r="R31" i="5"/>
  <c r="R28" i="5"/>
  <c r="R27" i="5"/>
  <c r="R22" i="5"/>
  <c r="R20" i="5"/>
  <c r="R18" i="5"/>
  <c r="R17" i="5"/>
  <c r="R15" i="5"/>
  <c r="R13" i="5"/>
  <c r="R11" i="5"/>
  <c r="R8" i="5"/>
  <c r="R9" i="5"/>
  <c r="R2" i="5"/>
  <c r="R25" i="5"/>
  <c r="R5" i="5"/>
  <c r="R29" i="5"/>
  <c r="R30" i="5"/>
  <c r="R19" i="5"/>
  <c r="R4" i="5"/>
  <c r="R40" i="5"/>
  <c r="P7" i="5"/>
  <c r="P6" i="5"/>
  <c r="P38" i="5"/>
  <c r="P36" i="5"/>
  <c r="P34" i="5"/>
  <c r="P12" i="5"/>
  <c r="P26" i="5"/>
  <c r="P3" i="5"/>
  <c r="P32" i="5"/>
  <c r="P24" i="5"/>
  <c r="P23" i="5"/>
  <c r="P21" i="5"/>
  <c r="P16" i="5"/>
  <c r="P14" i="5"/>
  <c r="P10" i="5"/>
  <c r="P39" i="5"/>
  <c r="P37" i="5"/>
  <c r="P35" i="5"/>
  <c r="P33" i="5"/>
  <c r="P31" i="5"/>
  <c r="P28" i="5"/>
  <c r="P27" i="5"/>
  <c r="P22" i="5"/>
  <c r="P20" i="5"/>
  <c r="P18" i="5"/>
  <c r="P17" i="5"/>
  <c r="P15" i="5"/>
  <c r="P13" i="5"/>
  <c r="P11" i="5"/>
  <c r="P8" i="5"/>
  <c r="P9" i="5"/>
  <c r="P2" i="5"/>
  <c r="P25" i="5"/>
  <c r="P5" i="5"/>
  <c r="P29" i="5"/>
  <c r="P30" i="5"/>
  <c r="P19" i="5"/>
  <c r="P4" i="5"/>
  <c r="P40" i="5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2" i="14"/>
  <c r="K2" i="14" l="1"/>
  <c r="K3" i="14"/>
  <c r="K4" i="14"/>
  <c r="K5" i="14"/>
  <c r="K7" i="14"/>
  <c r="K8" i="14"/>
  <c r="K9" i="14"/>
  <c r="K11" i="14"/>
  <c r="K12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3" i="14"/>
  <c r="K44" i="14"/>
  <c r="K45" i="14"/>
  <c r="K46" i="14"/>
  <c r="K47" i="14"/>
  <c r="K48" i="14"/>
  <c r="K49" i="14"/>
  <c r="K50" i="14"/>
  <c r="K51" i="14"/>
  <c r="K53" i="14"/>
  <c r="M4" i="12"/>
  <c r="N4" i="12" s="1"/>
  <c r="M5" i="12"/>
  <c r="N5" i="12" s="1"/>
  <c r="M6" i="12"/>
  <c r="N6" i="12" s="1"/>
  <c r="M7" i="12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M17" i="12"/>
  <c r="N17" i="12" s="1"/>
  <c r="M18" i="12"/>
  <c r="N18" i="12" s="1"/>
  <c r="M19" i="12"/>
  <c r="M20" i="12"/>
  <c r="N20" i="12" s="1"/>
  <c r="M21" i="12"/>
  <c r="N21" i="12" s="1"/>
  <c r="M22" i="12"/>
  <c r="N22" i="12" s="1"/>
  <c r="M23" i="12"/>
  <c r="N23" i="12" s="1"/>
  <c r="M24" i="12"/>
  <c r="N24" i="12" s="1"/>
  <c r="M25" i="12"/>
  <c r="N25" i="12" s="1"/>
  <c r="M26" i="12"/>
  <c r="N26" i="12" s="1"/>
  <c r="M27" i="12"/>
  <c r="N27" i="12" s="1"/>
  <c r="M28" i="12"/>
  <c r="N28" i="12" s="1"/>
  <c r="M29" i="12"/>
  <c r="N29" i="12" s="1"/>
  <c r="M30" i="12"/>
  <c r="N30" i="12" s="1"/>
  <c r="M31" i="12"/>
  <c r="M32" i="12"/>
  <c r="N32" i="12" s="1"/>
  <c r="M33" i="12"/>
  <c r="N33" i="12" s="1"/>
  <c r="M34" i="12"/>
  <c r="N34" i="12" s="1"/>
  <c r="M35" i="12"/>
  <c r="N35" i="12" s="1"/>
  <c r="M36" i="12"/>
  <c r="N36" i="12" s="1"/>
  <c r="M37" i="12"/>
  <c r="N37" i="12" s="1"/>
  <c r="M38" i="12"/>
  <c r="N38" i="12" s="1"/>
  <c r="M39" i="12"/>
  <c r="M40" i="12"/>
  <c r="N40" i="12" s="1"/>
  <c r="M41" i="12"/>
  <c r="N41" i="12" s="1"/>
  <c r="M3" i="12"/>
  <c r="N7" i="12"/>
  <c r="N19" i="12"/>
  <c r="N31" i="12"/>
  <c r="N39" i="12"/>
  <c r="I25" i="11"/>
  <c r="M4" i="1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6" i="1"/>
  <c r="N6" i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5" i="2"/>
  <c r="N26" i="3"/>
  <c r="N20" i="3"/>
  <c r="N23" i="3"/>
  <c r="N27" i="3"/>
  <c r="N33" i="3"/>
  <c r="N28" i="3"/>
  <c r="N5" i="3"/>
  <c r="N7" i="3"/>
  <c r="N8" i="3"/>
  <c r="N6" i="3"/>
  <c r="N35" i="3"/>
  <c r="N9" i="3"/>
  <c r="N10" i="3"/>
  <c r="N34" i="3"/>
  <c r="N11" i="3"/>
  <c r="N12" i="3"/>
  <c r="N13" i="3"/>
  <c r="N24" i="3"/>
  <c r="N14" i="3"/>
  <c r="N15" i="3"/>
  <c r="N29" i="3"/>
  <c r="N30" i="3"/>
  <c r="N16" i="3"/>
  <c r="N31" i="3"/>
  <c r="N17" i="3"/>
  <c r="N22" i="3"/>
  <c r="N18" i="3"/>
  <c r="N21" i="3"/>
  <c r="N19" i="3"/>
  <c r="N32" i="3"/>
  <c r="N25" i="3"/>
  <c r="I26" i="3"/>
  <c r="I20" i="3"/>
  <c r="I23" i="3"/>
  <c r="I27" i="3"/>
  <c r="I33" i="3"/>
  <c r="I28" i="3"/>
  <c r="I5" i="3"/>
  <c r="I7" i="3"/>
  <c r="I8" i="3"/>
  <c r="I6" i="3"/>
  <c r="I35" i="3"/>
  <c r="I9" i="3"/>
  <c r="I10" i="3"/>
  <c r="I34" i="3"/>
  <c r="I11" i="3"/>
  <c r="I12" i="3"/>
  <c r="I13" i="3"/>
  <c r="I24" i="3"/>
  <c r="I14" i="3"/>
  <c r="I15" i="3"/>
  <c r="I29" i="3"/>
  <c r="I30" i="3"/>
  <c r="I16" i="3"/>
  <c r="I31" i="3"/>
  <c r="I17" i="3"/>
  <c r="I22" i="3"/>
  <c r="I18" i="3"/>
  <c r="I21" i="3"/>
  <c r="I19" i="3"/>
  <c r="I32" i="3"/>
  <c r="I25" i="3"/>
  <c r="AH25" i="3" l="1"/>
  <c r="AH26" i="3"/>
  <c r="AH20" i="3"/>
  <c r="AH23" i="3"/>
  <c r="AH27" i="3"/>
  <c r="AH33" i="3"/>
  <c r="AH28" i="3"/>
  <c r="AH5" i="3"/>
  <c r="AH7" i="3"/>
  <c r="AH8" i="3"/>
  <c r="AH6" i="3"/>
  <c r="AH35" i="3"/>
  <c r="AH9" i="3"/>
  <c r="AH10" i="3"/>
  <c r="AH34" i="3"/>
  <c r="AH11" i="3"/>
  <c r="AH12" i="3"/>
  <c r="AH13" i="3"/>
  <c r="AH24" i="3"/>
  <c r="AH14" i="3"/>
  <c r="AH15" i="3"/>
  <c r="AH29" i="3"/>
  <c r="AH30" i="3"/>
  <c r="AH16" i="3"/>
  <c r="AH31" i="3"/>
  <c r="AH17" i="3"/>
  <c r="AH22" i="3"/>
  <c r="AH18" i="3"/>
  <c r="AH21" i="3"/>
  <c r="AH19" i="3"/>
  <c r="AH32" i="3"/>
  <c r="AD25" i="3"/>
  <c r="AD26" i="3"/>
  <c r="AD20" i="3"/>
  <c r="AD23" i="3"/>
  <c r="AD27" i="3"/>
  <c r="AD33" i="3"/>
  <c r="AD28" i="3"/>
  <c r="AD5" i="3"/>
  <c r="AD7" i="3"/>
  <c r="AD8" i="3"/>
  <c r="AD6" i="3"/>
  <c r="AD35" i="3"/>
  <c r="AD9" i="3"/>
  <c r="AD10" i="3"/>
  <c r="AD34" i="3"/>
  <c r="AD11" i="3"/>
  <c r="AD12" i="3"/>
  <c r="AD13" i="3"/>
  <c r="AD24" i="3"/>
  <c r="AD14" i="3"/>
  <c r="AD15" i="3"/>
  <c r="AD29" i="3"/>
  <c r="AD30" i="3"/>
  <c r="AD16" i="3"/>
  <c r="AD31" i="3"/>
  <c r="AD17" i="3"/>
  <c r="AD22" i="3"/>
  <c r="AD18" i="3"/>
  <c r="AD21" i="3"/>
  <c r="AD19" i="3"/>
  <c r="AD32" i="3"/>
  <c r="R26" i="3"/>
  <c r="S26" i="3" s="1"/>
  <c r="R20" i="3"/>
  <c r="S20" i="3" s="1"/>
  <c r="R23" i="3"/>
  <c r="S23" i="3" s="1"/>
  <c r="R27" i="3"/>
  <c r="S27" i="3" s="1"/>
  <c r="R33" i="3"/>
  <c r="S33" i="3" s="1"/>
  <c r="R28" i="3"/>
  <c r="S28" i="3" s="1"/>
  <c r="R5" i="3"/>
  <c r="S5" i="3" s="1"/>
  <c r="R7" i="3"/>
  <c r="S7" i="3" s="1"/>
  <c r="R8" i="3"/>
  <c r="S8" i="3" s="1"/>
  <c r="R6" i="3"/>
  <c r="S6" i="3" s="1"/>
  <c r="R35" i="3"/>
  <c r="S35" i="3" s="1"/>
  <c r="R9" i="3"/>
  <c r="S9" i="3" s="1"/>
  <c r="R10" i="3"/>
  <c r="S10" i="3" s="1"/>
  <c r="R34" i="3"/>
  <c r="S34" i="3" s="1"/>
  <c r="R11" i="3"/>
  <c r="S11" i="3" s="1"/>
  <c r="R12" i="3"/>
  <c r="S12" i="3" s="1"/>
  <c r="R13" i="3"/>
  <c r="S13" i="3" s="1"/>
  <c r="R24" i="3"/>
  <c r="S24" i="3" s="1"/>
  <c r="R14" i="3"/>
  <c r="S14" i="3" s="1"/>
  <c r="R15" i="3"/>
  <c r="S15" i="3" s="1"/>
  <c r="R29" i="3"/>
  <c r="S29" i="3" s="1"/>
  <c r="R30" i="3"/>
  <c r="S30" i="3" s="1"/>
  <c r="R16" i="3"/>
  <c r="S16" i="3" s="1"/>
  <c r="R31" i="3"/>
  <c r="S31" i="3" s="1"/>
  <c r="R17" i="3"/>
  <c r="S17" i="3" s="1"/>
  <c r="R22" i="3"/>
  <c r="S22" i="3" s="1"/>
  <c r="R18" i="3"/>
  <c r="S18" i="3" s="1"/>
  <c r="R21" i="3"/>
  <c r="S21" i="3" s="1"/>
  <c r="R19" i="3"/>
  <c r="S19" i="3" s="1"/>
  <c r="R32" i="3"/>
  <c r="S32" i="3" s="1"/>
  <c r="R25" i="3"/>
  <c r="S25" i="3" s="1"/>
  <c r="AF6" i="2" l="1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5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F44" i="1" l="1"/>
  <c r="AF45" i="1"/>
  <c r="AF47" i="1"/>
  <c r="AF48" i="1"/>
  <c r="AF49" i="1"/>
  <c r="AF50" i="1"/>
  <c r="AF51" i="1"/>
  <c r="AF53" i="1"/>
  <c r="AF54" i="1"/>
  <c r="AF55" i="1"/>
  <c r="AF56" i="1"/>
  <c r="AF57" i="1"/>
  <c r="AF42" i="1"/>
  <c r="AF43" i="1"/>
  <c r="AF41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18" i="1"/>
  <c r="A7162" i="1"/>
</calcChain>
</file>

<file path=xl/sharedStrings.xml><?xml version="1.0" encoding="utf-8"?>
<sst xmlns="http://schemas.openxmlformats.org/spreadsheetml/2006/main" count="9753" uniqueCount="1066">
  <si>
    <t xml:space="preserve">a </t>
  </si>
  <si>
    <t xml:space="preserve">in </t>
  </si>
  <si>
    <t xml:space="preserve">the </t>
  </si>
  <si>
    <t xml:space="preserve">Morteratsch </t>
  </si>
  <si>
    <t xml:space="preserve">T </t>
  </si>
  <si>
    <t xml:space="preserve">Tschierva </t>
  </si>
  <si>
    <t xml:space="preserve">Forno </t>
  </si>
  <si>
    <t xml:space="preserve">fluvial </t>
  </si>
  <si>
    <t xml:space="preserve">zone </t>
  </si>
  <si>
    <t xml:space="preserve">be </t>
  </si>
  <si>
    <t xml:space="preserve">river </t>
  </si>
  <si>
    <t xml:space="preserve">is </t>
  </si>
  <si>
    <t xml:space="preserve">or </t>
  </si>
  <si>
    <t xml:space="preserve">On </t>
  </si>
  <si>
    <t xml:space="preserve">of </t>
  </si>
  <si>
    <t xml:space="preserve">slope </t>
  </si>
  <si>
    <t xml:space="preserve">In </t>
  </si>
  <si>
    <t xml:space="preserve">no </t>
  </si>
  <si>
    <t xml:space="preserve">recent </t>
  </si>
  <si>
    <t xml:space="preserve">soil </t>
  </si>
  <si>
    <t>(</t>
  </si>
  <si>
    <t xml:space="preserve">, </t>
  </si>
  <si>
    <t xml:space="preserve">on </t>
  </si>
  <si>
    <t xml:space="preserve">field </t>
  </si>
  <si>
    <t xml:space="preserve">zone. </t>
  </si>
  <si>
    <t xml:space="preserve">zone, </t>
  </si>
  <si>
    <t xml:space="preserve">TSR </t>
  </si>
  <si>
    <t xml:space="preserve">: </t>
  </si>
  <si>
    <t xml:space="preserve">to </t>
  </si>
  <si>
    <t xml:space="preserve">aspect </t>
  </si>
  <si>
    <t xml:space="preserve">with </t>
  </si>
  <si>
    <t xml:space="preserve">Horizons </t>
  </si>
  <si>
    <t xml:space="preserve">from </t>
  </si>
  <si>
    <t xml:space="preserve">colour </t>
  </si>
  <si>
    <t xml:space="preserve">different </t>
  </si>
  <si>
    <t xml:space="preserve">depth </t>
  </si>
  <si>
    <t xml:space="preserve">profile </t>
  </si>
  <si>
    <t xml:space="preserve">O </t>
  </si>
  <si>
    <t xml:space="preserve">A </t>
  </si>
  <si>
    <t xml:space="preserve">B </t>
  </si>
  <si>
    <t xml:space="preserve">C1 </t>
  </si>
  <si>
    <t xml:space="preserve">bA </t>
  </si>
  <si>
    <t xml:space="preserve">C2 </t>
  </si>
  <si>
    <t xml:space="preserve">A(C)1-C1 </t>
  </si>
  <si>
    <t xml:space="preserve">As </t>
  </si>
  <si>
    <t xml:space="preserve">other </t>
  </si>
  <si>
    <t xml:space="preserve">by </t>
  </si>
  <si>
    <t xml:space="preserve">end </t>
  </si>
  <si>
    <t xml:space="preserve">for </t>
  </si>
  <si>
    <t xml:space="preserve">multiple </t>
  </si>
  <si>
    <t xml:space="preserve">debris </t>
  </si>
  <si>
    <t xml:space="preserve">flow </t>
  </si>
  <si>
    <t>_x000C_</t>
  </si>
  <si>
    <t xml:space="preserve">surveypoints </t>
  </si>
  <si>
    <t xml:space="preserve">point </t>
  </si>
  <si>
    <t xml:space="preserve">ge </t>
  </si>
  <si>
    <t xml:space="preserve">omorphologica </t>
  </si>
  <si>
    <t xml:space="preserve">l </t>
  </si>
  <si>
    <t xml:space="preserve">potentia </t>
  </si>
  <si>
    <t xml:space="preserve">dis </t>
  </si>
  <si>
    <t xml:space="preserve">turba </t>
  </si>
  <si>
    <t xml:space="preserve">nce </t>
  </si>
  <si>
    <t xml:space="preserve">Y </t>
  </si>
  <si>
    <t xml:space="preserve">X </t>
  </si>
  <si>
    <t xml:space="preserve">a ltitude </t>
  </si>
  <si>
    <t xml:space="preserve">(m) </t>
  </si>
  <si>
    <t xml:space="preserve">s lope </t>
  </si>
  <si>
    <t xml:space="preserve">°) </t>
  </si>
  <si>
    <t xml:space="preserve">s </t>
  </si>
  <si>
    <t xml:space="preserve">(°) </t>
  </si>
  <si>
    <t xml:space="preserve">E </t>
  </si>
  <si>
    <t xml:space="preserve">N </t>
  </si>
  <si>
    <t xml:space="preserve">n </t>
  </si>
  <si>
    <t xml:space="preserve">curva </t>
  </si>
  <si>
    <t xml:space="preserve">ture </t>
  </si>
  <si>
    <t xml:space="preserve">curv. </t>
  </si>
  <si>
    <t xml:space="preserve">DEM </t>
  </si>
  <si>
    <t xml:space="preserve">t. </t>
  </si>
  <si>
    <t xml:space="preserve">urfa </t>
  </si>
  <si>
    <t xml:space="preserve">ce </t>
  </si>
  <si>
    <t>(%</t>
  </si>
  <si>
    <t xml:space="preserve">) </t>
  </si>
  <si>
    <t xml:space="preserve">oil </t>
  </si>
  <si>
    <t xml:space="preserve">tone </t>
  </si>
  <si>
    <t xml:space="preserve">s ize </t>
  </si>
  <si>
    <t>(cm/%</t>
  </si>
  <si>
    <t>0.2-</t>
  </si>
  <si>
    <t xml:space="preserve">20-50 </t>
  </si>
  <si>
    <t>50-</t>
  </si>
  <si>
    <t xml:space="preserve">&gt; </t>
  </si>
  <si>
    <t xml:space="preserve">M28 </t>
  </si>
  <si>
    <t xml:space="preserve">M40 </t>
  </si>
  <si>
    <t xml:space="preserve">M41 </t>
  </si>
  <si>
    <t xml:space="preserve">M42 </t>
  </si>
  <si>
    <t xml:space="preserve">M43 </t>
  </si>
  <si>
    <t xml:space="preserve">M44 </t>
  </si>
  <si>
    <t xml:space="preserve">M11 </t>
  </si>
  <si>
    <t xml:space="preserve">M12 </t>
  </si>
  <si>
    <t xml:space="preserve">M13 </t>
  </si>
  <si>
    <t xml:space="preserve">M1 </t>
  </si>
  <si>
    <t xml:space="preserve">M2 </t>
  </si>
  <si>
    <t xml:space="preserve">M3 </t>
  </si>
  <si>
    <t xml:space="preserve">M4 </t>
  </si>
  <si>
    <t xml:space="preserve">M5 </t>
  </si>
  <si>
    <t xml:space="preserve">M6 </t>
  </si>
  <si>
    <t xml:space="preserve">M7 </t>
  </si>
  <si>
    <t xml:space="preserve">M8 </t>
  </si>
  <si>
    <t xml:space="preserve">M9 </t>
  </si>
  <si>
    <t xml:space="preserve">M10 </t>
  </si>
  <si>
    <t xml:space="preserve">M14 </t>
  </si>
  <si>
    <t xml:space="preserve">M15 </t>
  </si>
  <si>
    <t xml:space="preserve">M16 </t>
  </si>
  <si>
    <t xml:space="preserve">M17 </t>
  </si>
  <si>
    <t xml:space="preserve">M18 </t>
  </si>
  <si>
    <t xml:space="preserve">M19 </t>
  </si>
  <si>
    <t xml:space="preserve">M20 </t>
  </si>
  <si>
    <t xml:space="preserve">M21 </t>
  </si>
  <si>
    <t xml:space="preserve">M22 </t>
  </si>
  <si>
    <t xml:space="preserve">M23 </t>
  </si>
  <si>
    <t xml:space="preserve">M24 </t>
  </si>
  <si>
    <t xml:space="preserve">M25 </t>
  </si>
  <si>
    <t xml:space="preserve">M26 </t>
  </si>
  <si>
    <t xml:space="preserve">M27 </t>
  </si>
  <si>
    <t xml:space="preserve">M29 </t>
  </si>
  <si>
    <t xml:space="preserve">M30 </t>
  </si>
  <si>
    <t xml:space="preserve">M31 </t>
  </si>
  <si>
    <t xml:space="preserve">M32 </t>
  </si>
  <si>
    <t xml:space="preserve">M33 </t>
  </si>
  <si>
    <t xml:space="preserve">M34 </t>
  </si>
  <si>
    <t xml:space="preserve">M35 </t>
  </si>
  <si>
    <t xml:space="preserve">M36 </t>
  </si>
  <si>
    <t xml:space="preserve">M37 </t>
  </si>
  <si>
    <t xml:space="preserve">M38 </t>
  </si>
  <si>
    <t xml:space="preserve">M39 </t>
  </si>
  <si>
    <t xml:space="preserve">M45 </t>
  </si>
  <si>
    <t xml:space="preserve">M46 </t>
  </si>
  <si>
    <t xml:space="preserve">M47 </t>
  </si>
  <si>
    <t xml:space="preserve">M48 </t>
  </si>
  <si>
    <t xml:space="preserve">M49 </t>
  </si>
  <si>
    <t xml:space="preserve">M50 </t>
  </si>
  <si>
    <t xml:space="preserve">M51 </t>
  </si>
  <si>
    <t xml:space="preserve">M52 </t>
  </si>
  <si>
    <t>-</t>
  </si>
  <si>
    <t xml:space="preserve">fluvia </t>
  </si>
  <si>
    <t xml:space="preserve">deve lopme </t>
  </si>
  <si>
    <t xml:space="preserve">nt </t>
  </si>
  <si>
    <t xml:space="preserve">ba </t>
  </si>
  <si>
    <t xml:space="preserve">re </t>
  </si>
  <si>
    <t xml:space="preserve">rock </t>
  </si>
  <si>
    <t xml:space="preserve">6 1 </t>
  </si>
  <si>
    <t xml:space="preserve">15 1 0 </t>
  </si>
  <si>
    <t xml:space="preserve">25 1 1 0 </t>
  </si>
  <si>
    <t xml:space="preserve">23 5 0 6 2 3 </t>
  </si>
  <si>
    <t xml:space="preserve">30 2 </t>
  </si>
  <si>
    <t xml:space="preserve">10 2 </t>
  </si>
  <si>
    <t xml:space="preserve">30 3 </t>
  </si>
  <si>
    <t xml:space="preserve">45 1 </t>
  </si>
  <si>
    <t xml:space="preserve">30 7 1 1 2 2 1 </t>
  </si>
  <si>
    <t xml:space="preserve">35 0 2 </t>
  </si>
  <si>
    <t xml:space="preserve">30 2 3 5 5 7 0 </t>
  </si>
  <si>
    <t xml:space="preserve">conca </t>
  </si>
  <si>
    <t xml:space="preserve">ve </t>
  </si>
  <si>
    <t xml:space="preserve">tra ight </t>
  </si>
  <si>
    <t xml:space="preserve">convex </t>
  </si>
  <si>
    <t xml:space="preserve">tra </t>
  </si>
  <si>
    <t xml:space="preserve">i </t>
  </si>
  <si>
    <t xml:space="preserve">ght </t>
  </si>
  <si>
    <t xml:space="preserve">conc </t>
  </si>
  <si>
    <t xml:space="preserve">30 5 </t>
  </si>
  <si>
    <t xml:space="preserve">10 5 </t>
  </si>
  <si>
    <t xml:space="preserve">40 5 </t>
  </si>
  <si>
    <t xml:space="preserve">texture </t>
  </si>
  <si>
    <t xml:space="preserve">cla </t>
  </si>
  <si>
    <t xml:space="preserve">orting </t>
  </si>
  <si>
    <t xml:space="preserve">nd </t>
  </si>
  <si>
    <t xml:space="preserve">fra </t>
  </si>
  <si>
    <t xml:space="preserve">ction </t>
  </si>
  <si>
    <t xml:space="preserve">pH </t>
  </si>
  <si>
    <t xml:space="preserve">muns </t>
  </si>
  <si>
    <t xml:space="preserve">ell </t>
  </si>
  <si>
    <t xml:space="preserve">color </t>
  </si>
  <si>
    <t xml:space="preserve">A/AC </t>
  </si>
  <si>
    <t xml:space="preserve">(pa </t>
  </si>
  <si>
    <t xml:space="preserve">v/chr </t>
  </si>
  <si>
    <t xml:space="preserve">bA2 </t>
  </si>
  <si>
    <t xml:space="preserve">bA3 </t>
  </si>
  <si>
    <t xml:space="preserve">C3 </t>
  </si>
  <si>
    <t xml:space="preserve">bA2M28 </t>
  </si>
  <si>
    <t xml:space="preserve">poor </t>
  </si>
  <si>
    <t xml:space="preserve">coa </t>
  </si>
  <si>
    <t xml:space="preserve">rs </t>
  </si>
  <si>
    <t xml:space="preserve">e </t>
  </si>
  <si>
    <t xml:space="preserve">well </t>
  </si>
  <si>
    <t xml:space="preserve">me </t>
  </si>
  <si>
    <t xml:space="preserve">dium </t>
  </si>
  <si>
    <t xml:space="preserve">va </t>
  </si>
  <si>
    <t xml:space="preserve">gue </t>
  </si>
  <si>
    <t xml:space="preserve">la </t>
  </si>
  <si>
    <t xml:space="preserve">yering </t>
  </si>
  <si>
    <t xml:space="preserve">loa </t>
  </si>
  <si>
    <t xml:space="preserve">my </t>
  </si>
  <si>
    <t>nd/</t>
  </si>
  <si>
    <t xml:space="preserve">ye re </t>
  </si>
  <si>
    <t xml:space="preserve">d </t>
  </si>
  <si>
    <t xml:space="preserve">e/medium </t>
  </si>
  <si>
    <t xml:space="preserve">s lightly </t>
  </si>
  <si>
    <t xml:space="preserve">bette </t>
  </si>
  <si>
    <t xml:space="preserve">r </t>
  </si>
  <si>
    <t xml:space="preserve">better </t>
  </si>
  <si>
    <t xml:space="preserve">ye red </t>
  </si>
  <si>
    <t xml:space="preserve">dium/coa </t>
  </si>
  <si>
    <t xml:space="preserve">5.3 5 </t>
  </si>
  <si>
    <t xml:space="preserve">4.5 5 5 6 7 7 7 </t>
  </si>
  <si>
    <t xml:space="preserve">7.2 7 6 6 7 7 </t>
  </si>
  <si>
    <t xml:space="preserve">5.5 5 </t>
  </si>
  <si>
    <t xml:space="preserve">4.8 6 5 5 5 5 5 5 </t>
  </si>
  <si>
    <t xml:space="preserve">7.2 7 5 </t>
  </si>
  <si>
    <t xml:space="preserve">5.5 6 5 5 5 5 </t>
  </si>
  <si>
    <t xml:space="preserve">10yr </t>
  </si>
  <si>
    <t>3/</t>
  </si>
  <si>
    <t xml:space="preserve">2.5y </t>
  </si>
  <si>
    <t>4/</t>
  </si>
  <si>
    <t>10yr3/</t>
  </si>
  <si>
    <t>2/</t>
  </si>
  <si>
    <t xml:space="preserve">yr </t>
  </si>
  <si>
    <t>6/</t>
  </si>
  <si>
    <t xml:space="preserve">R 10yr </t>
  </si>
  <si>
    <t>5/</t>
  </si>
  <si>
    <t xml:space="preserve">Ol </t>
  </si>
  <si>
    <t xml:space="preserve">C </t>
  </si>
  <si>
    <t xml:space="preserve">AC </t>
  </si>
  <si>
    <t xml:space="preserve">R </t>
  </si>
  <si>
    <t xml:space="preserve">C C1 </t>
  </si>
  <si>
    <t xml:space="preserve">Oi </t>
  </si>
  <si>
    <t xml:space="preserve">Bw </t>
  </si>
  <si>
    <t xml:space="preserve">C A </t>
  </si>
  <si>
    <t xml:space="preserve">C C C C C C AC </t>
  </si>
  <si>
    <t xml:space="preserve">C C AC </t>
  </si>
  <si>
    <t xml:space="preserve">C C C A </t>
  </si>
  <si>
    <t xml:space="preserve">C C Ol </t>
  </si>
  <si>
    <t xml:space="preserve">pect </t>
  </si>
  <si>
    <t xml:space="preserve">pla </t>
  </si>
  <si>
    <t xml:space="preserve">50T20 </t>
  </si>
  <si>
    <t xml:space="preserve">T38 </t>
  </si>
  <si>
    <t xml:space="preserve">T4 </t>
  </si>
  <si>
    <t xml:space="preserve">T6 </t>
  </si>
  <si>
    <t xml:space="preserve">T7 </t>
  </si>
  <si>
    <t xml:space="preserve">T8 </t>
  </si>
  <si>
    <t xml:space="preserve">T19 </t>
  </si>
  <si>
    <t xml:space="preserve">T28 </t>
  </si>
  <si>
    <t xml:space="preserve">T29 </t>
  </si>
  <si>
    <t xml:space="preserve">T1 </t>
  </si>
  <si>
    <t xml:space="preserve">T2 </t>
  </si>
  <si>
    <t xml:space="preserve">T3 </t>
  </si>
  <si>
    <t xml:space="preserve">T9 </t>
  </si>
  <si>
    <t xml:space="preserve">T10 </t>
  </si>
  <si>
    <t xml:space="preserve">T11 </t>
  </si>
  <si>
    <t xml:space="preserve">T12 </t>
  </si>
  <si>
    <t xml:space="preserve">T13 </t>
  </si>
  <si>
    <t xml:space="preserve">T14 </t>
  </si>
  <si>
    <t xml:space="preserve">T15 </t>
  </si>
  <si>
    <t xml:space="preserve">T16 </t>
  </si>
  <si>
    <t xml:space="preserve">T17 </t>
  </si>
  <si>
    <t xml:space="preserve">T18 </t>
  </si>
  <si>
    <t xml:space="preserve">T21 </t>
  </si>
  <si>
    <t xml:space="preserve">T22 </t>
  </si>
  <si>
    <t xml:space="preserve">T23 </t>
  </si>
  <si>
    <t xml:space="preserve">T24 </t>
  </si>
  <si>
    <t xml:space="preserve">T25 </t>
  </si>
  <si>
    <t xml:space="preserve">T26 </t>
  </si>
  <si>
    <t xml:space="preserve">T27 </t>
  </si>
  <si>
    <t xml:space="preserve">T30 </t>
  </si>
  <si>
    <t xml:space="preserve">T31 </t>
  </si>
  <si>
    <t xml:space="preserve">T32 </t>
  </si>
  <si>
    <t xml:space="preserve">T33 </t>
  </si>
  <si>
    <t xml:space="preserve">T34 </t>
  </si>
  <si>
    <t xml:space="preserve">T35 </t>
  </si>
  <si>
    <t xml:space="preserve">T36 </t>
  </si>
  <si>
    <t xml:space="preserve">T37 </t>
  </si>
  <si>
    <t xml:space="preserve">T39 </t>
  </si>
  <si>
    <t xml:space="preserve">T5 </t>
  </si>
  <si>
    <t xml:space="preserve">25 8 1 0 3 </t>
  </si>
  <si>
    <t xml:space="preserve">35 0 2 4 </t>
  </si>
  <si>
    <t xml:space="preserve">32 0 0 </t>
  </si>
  <si>
    <t xml:space="preserve">38 2 1 </t>
  </si>
  <si>
    <t xml:space="preserve">15 6 </t>
  </si>
  <si>
    <t xml:space="preserve">25 9 </t>
  </si>
  <si>
    <t xml:space="preserve">40 1 5 1 </t>
  </si>
  <si>
    <t xml:space="preserve">25 1 </t>
  </si>
  <si>
    <t xml:space="preserve">228 4 </t>
  </si>
  <si>
    <t xml:space="preserve">conve </t>
  </si>
  <si>
    <t xml:space="preserve">x </t>
  </si>
  <si>
    <t xml:space="preserve">te </t>
  </si>
  <si>
    <t xml:space="preserve">xture </t>
  </si>
  <si>
    <t xml:space="preserve">fiel </t>
  </si>
  <si>
    <t xml:space="preserve">e ll </t>
  </si>
  <si>
    <t xml:space="preserve">v/chr) </t>
  </si>
  <si>
    <t xml:space="preserve">bA2T20 </t>
  </si>
  <si>
    <t xml:space="preserve">yered </t>
  </si>
  <si>
    <t xml:space="preserve">ndy </t>
  </si>
  <si>
    <t xml:space="preserve">m </t>
  </si>
  <si>
    <t xml:space="preserve">medium </t>
  </si>
  <si>
    <t>m/</t>
  </si>
  <si>
    <t xml:space="preserve">very </t>
  </si>
  <si>
    <t xml:space="preserve">we ll </t>
  </si>
  <si>
    <t xml:space="preserve">fine </t>
  </si>
  <si>
    <t xml:space="preserve">medi </t>
  </si>
  <si>
    <t xml:space="preserve">um </t>
  </si>
  <si>
    <t xml:space="preserve">7.8 7 7 7 </t>
  </si>
  <si>
    <t xml:space="preserve">5.5 7 5 </t>
  </si>
  <si>
    <t xml:space="preserve">7.5 6 </t>
  </si>
  <si>
    <t xml:space="preserve">5.5 5 5 6 7 7 7 5 </t>
  </si>
  <si>
    <t xml:space="preserve">5.8 7 6 6 </t>
  </si>
  <si>
    <t xml:space="preserve">6.5 7 7 7 7 </t>
  </si>
  <si>
    <t xml:space="preserve">2.5yr </t>
  </si>
  <si>
    <t xml:space="preserve">da </t>
  </si>
  <si>
    <t xml:space="preserve">rke </t>
  </si>
  <si>
    <t xml:space="preserve">bAC </t>
  </si>
  <si>
    <t xml:space="preserve">C AC </t>
  </si>
  <si>
    <t xml:space="preserve">3 2 0 </t>
  </si>
  <si>
    <t xml:space="preserve">1 3 </t>
  </si>
  <si>
    <t xml:space="preserve">2 0 2 4 3 3 2 1 2 1 3 2 5 1 6 7 2 3 5 2 2 4 2 3 3 2 3 </t>
  </si>
  <si>
    <t xml:space="preserve">geomorphologica </t>
  </si>
  <si>
    <t xml:space="preserve">50F3 </t>
  </si>
  <si>
    <t xml:space="preserve">F25 </t>
  </si>
  <si>
    <t xml:space="preserve">F26 </t>
  </si>
  <si>
    <t xml:space="preserve">F27 </t>
  </si>
  <si>
    <t xml:space="preserve">F1 </t>
  </si>
  <si>
    <t xml:space="preserve">F2 </t>
  </si>
  <si>
    <t xml:space="preserve">F4 </t>
  </si>
  <si>
    <t xml:space="preserve">F5 </t>
  </si>
  <si>
    <t xml:space="preserve">F6 </t>
  </si>
  <si>
    <t xml:space="preserve">F7 </t>
  </si>
  <si>
    <t xml:space="preserve">F8 </t>
  </si>
  <si>
    <t xml:space="preserve">F9 </t>
  </si>
  <si>
    <t xml:space="preserve">F10 </t>
  </si>
  <si>
    <t xml:space="preserve">F11 </t>
  </si>
  <si>
    <t xml:space="preserve">F12 </t>
  </si>
  <si>
    <t xml:space="preserve">F13 </t>
  </si>
  <si>
    <t xml:space="preserve">F14 </t>
  </si>
  <si>
    <t xml:space="preserve">F15 </t>
  </si>
  <si>
    <t xml:space="preserve">F16 </t>
  </si>
  <si>
    <t xml:space="preserve">F17 </t>
  </si>
  <si>
    <t xml:space="preserve">F18 </t>
  </si>
  <si>
    <t xml:space="preserve">F19 </t>
  </si>
  <si>
    <t xml:space="preserve">F20 </t>
  </si>
  <si>
    <t xml:space="preserve">F21 </t>
  </si>
  <si>
    <t xml:space="preserve">F22 </t>
  </si>
  <si>
    <t xml:space="preserve">F24 </t>
  </si>
  <si>
    <t xml:space="preserve">F28 </t>
  </si>
  <si>
    <t xml:space="preserve">F29 </t>
  </si>
  <si>
    <t xml:space="preserve">F30 </t>
  </si>
  <si>
    <t xml:space="preserve">F31 </t>
  </si>
  <si>
    <t xml:space="preserve">deve lopment </t>
  </si>
  <si>
    <t xml:space="preserve">fl </t>
  </si>
  <si>
    <t xml:space="preserve">ow </t>
  </si>
  <si>
    <t xml:space="preserve">0 2 1 3 </t>
  </si>
  <si>
    <t xml:space="preserve">15 0 </t>
  </si>
  <si>
    <t xml:space="preserve">17 4 </t>
  </si>
  <si>
    <t xml:space="preserve">10 3 </t>
  </si>
  <si>
    <t xml:space="preserve">35 5 3 0 </t>
  </si>
  <si>
    <t xml:space="preserve">35 2 7 </t>
  </si>
  <si>
    <t xml:space="preserve">94 2 </t>
  </si>
  <si>
    <t xml:space="preserve">20 5 </t>
  </si>
  <si>
    <t xml:space="preserve">100 5 </t>
  </si>
  <si>
    <t xml:space="preserve">50 5 </t>
  </si>
  <si>
    <t xml:space="preserve">F23 </t>
  </si>
  <si>
    <t xml:space="preserve">texturecla </t>
  </si>
  <si>
    <t xml:space="preserve">fie ld </t>
  </si>
  <si>
    <t xml:space="preserve">F3 </t>
  </si>
  <si>
    <t xml:space="preserve">good </t>
  </si>
  <si>
    <t xml:space="preserve">sa </t>
  </si>
  <si>
    <t xml:space="preserve">medium/cours </t>
  </si>
  <si>
    <t xml:space="preserve">be tter </t>
  </si>
  <si>
    <t xml:space="preserve">6.5 7 7 7 </t>
  </si>
  <si>
    <t xml:space="preserve">6.5 5 5 </t>
  </si>
  <si>
    <t xml:space="preserve">5.8 5 6 6 6 </t>
  </si>
  <si>
    <t xml:space="preserve">5.5 5 5 6 6 </t>
  </si>
  <si>
    <t xml:space="preserve">5.8 7 7 7 5 </t>
  </si>
  <si>
    <t xml:space="preserve">C C A </t>
  </si>
  <si>
    <t xml:space="preserve">C4 </t>
  </si>
  <si>
    <t xml:space="preserve">3 1 </t>
  </si>
  <si>
    <t xml:space="preserve">10 6 3 </t>
  </si>
  <si>
    <t xml:space="preserve">10 3 6 5 6 4 3 </t>
  </si>
  <si>
    <t xml:space="preserve">14 1 3 2 2 2 1 6 2 2 </t>
  </si>
  <si>
    <t xml:space="preserve">8 5 </t>
  </si>
  <si>
    <t xml:space="preserve">Comments </t>
  </si>
  <si>
    <t xml:space="preserve">T20 </t>
  </si>
  <si>
    <t xml:space="preserve">comments </t>
  </si>
  <si>
    <t xml:space="preserve">me ter </t>
  </si>
  <si>
    <t xml:space="preserve">river, </t>
  </si>
  <si>
    <t xml:space="preserve">progla </t>
  </si>
  <si>
    <t xml:space="preserve">cia </t>
  </si>
  <si>
    <t xml:space="preserve">rea </t>
  </si>
  <si>
    <t xml:space="preserve">. </t>
  </si>
  <si>
    <t xml:space="preserve">Foots lope </t>
  </si>
  <si>
    <t xml:space="preserve">ridge </t>
  </si>
  <si>
    <t xml:space="preserve">bigger </t>
  </si>
  <si>
    <t xml:space="preserve">rocks </t>
  </si>
  <si>
    <t xml:space="preserve">between </t>
  </si>
  <si>
    <t xml:space="preserve">ridges, </t>
  </si>
  <si>
    <t xml:space="preserve">ems </t>
  </si>
  <si>
    <t xml:space="preserve">ha llow </t>
  </si>
  <si>
    <t xml:space="preserve">expe </t>
  </si>
  <si>
    <t xml:space="preserve">cted </t>
  </si>
  <si>
    <t xml:space="preserve">seems </t>
  </si>
  <si>
    <t xml:space="preserve">rock. </t>
  </si>
  <si>
    <t xml:space="preserve">mons </t>
  </si>
  <si>
    <t xml:space="preserve">ter </t>
  </si>
  <si>
    <t xml:space="preserve">4.5, </t>
  </si>
  <si>
    <t xml:space="preserve">check </t>
  </si>
  <si>
    <t xml:space="preserve">s ifica </t>
  </si>
  <si>
    <t xml:space="preserve">tion </t>
  </si>
  <si>
    <t xml:space="preserve">ma ll </t>
  </si>
  <si>
    <t xml:space="preserve">ridge, </t>
  </si>
  <si>
    <t xml:space="preserve">maller </t>
  </si>
  <si>
    <t xml:space="preserve">sca le </t>
  </si>
  <si>
    <t xml:space="preserve">convex-convex </t>
  </si>
  <si>
    <t xml:space="preserve">depres </t>
  </si>
  <si>
    <t xml:space="preserve">s ion </t>
  </si>
  <si>
    <t xml:space="preserve">betwee </t>
  </si>
  <si>
    <t xml:space="preserve">ridges </t>
  </si>
  <si>
    <t xml:space="preserve">dge </t>
  </si>
  <si>
    <t xml:space="preserve">fores </t>
  </si>
  <si>
    <t xml:space="preserve">t, </t>
  </si>
  <si>
    <t xml:space="preserve">olde </t>
  </si>
  <si>
    <t xml:space="preserve">vegeta </t>
  </si>
  <si>
    <t xml:space="preserve">tion. </t>
  </si>
  <si>
    <t xml:space="preserve">North </t>
  </si>
  <si>
    <t>==</t>
  </si>
  <si>
    <t xml:space="preserve">ppa </t>
  </si>
  <si>
    <t xml:space="preserve">rently </t>
  </si>
  <si>
    <t xml:space="preserve">extreme </t>
  </si>
  <si>
    <t xml:space="preserve">events </t>
  </si>
  <si>
    <t xml:space="preserve">don't </t>
  </si>
  <si>
    <t xml:space="preserve">a lwa </t>
  </si>
  <si>
    <t xml:space="preserve">ys </t>
  </si>
  <si>
    <t xml:space="preserve">ca </t>
  </si>
  <si>
    <t xml:space="preserve">use </t>
  </si>
  <si>
    <t xml:space="preserve">idem, </t>
  </si>
  <si>
    <t xml:space="preserve">vis ible </t>
  </si>
  <si>
    <t xml:space="preserve">C-horizions </t>
  </si>
  <si>
    <t xml:space="preserve">(C1: </t>
  </si>
  <si>
    <t xml:space="preserve">cours </t>
  </si>
  <si>
    <t xml:space="preserve">e, </t>
  </si>
  <si>
    <t xml:space="preserve">C2: </t>
  </si>
  <si>
    <t xml:space="preserve">finer, </t>
  </si>
  <si>
    <t xml:space="preserve">C3: </t>
  </si>
  <si>
    <t>tones )</t>
  </si>
  <si>
    <t xml:space="preserve">Check </t>
  </si>
  <si>
    <t xml:space="preserve">sifica </t>
  </si>
  <si>
    <t xml:space="preserve">bea </t>
  </si>
  <si>
    <t xml:space="preserve">ch </t>
  </si>
  <si>
    <t xml:space="preserve">trong </t>
  </si>
  <si>
    <t xml:space="preserve">ye ring </t>
  </si>
  <si>
    <t xml:space="preserve">eems </t>
  </si>
  <si>
    <t xml:space="preserve">only </t>
  </si>
  <si>
    <t xml:space="preserve">take </t>
  </si>
  <si>
    <t xml:space="preserve">de </t>
  </si>
  <si>
    <t xml:space="preserve">pre </t>
  </si>
  <si>
    <t xml:space="preserve">s ions. </t>
  </si>
  <si>
    <t xml:space="preserve">ta </t>
  </si>
  <si>
    <t xml:space="preserve">rts </t>
  </si>
  <si>
    <t xml:space="preserve">differences </t>
  </si>
  <si>
    <t xml:space="preserve">tonines </t>
  </si>
  <si>
    <t xml:space="preserve">ndforms </t>
  </si>
  <si>
    <t xml:space="preserve">incre </t>
  </si>
  <si>
    <t xml:space="preserve">e. </t>
  </si>
  <si>
    <t xml:space="preserve">ted </t>
  </si>
  <si>
    <t xml:space="preserve">ome </t>
  </si>
  <si>
    <t xml:space="preserve">rge </t>
  </si>
  <si>
    <t xml:space="preserve">boulders </t>
  </si>
  <si>
    <t xml:space="preserve">upslope, </t>
  </si>
  <si>
    <t xml:space="preserve">side </t>
  </si>
  <si>
    <t xml:space="preserve">mora ine </t>
  </si>
  <si>
    <t xml:space="preserve">ma </t>
  </si>
  <si>
    <t xml:space="preserve">teria </t>
  </si>
  <si>
    <t xml:space="preserve">va la </t>
  </si>
  <si>
    <t xml:space="preserve">nche </t>
  </si>
  <si>
    <t xml:space="preserve">overlies </t>
  </si>
  <si>
    <t xml:space="preserve">older </t>
  </si>
  <si>
    <t xml:space="preserve">sidemora ine </t>
  </si>
  <si>
    <t xml:space="preserve">sma ll </t>
  </si>
  <si>
    <t xml:space="preserve">gla </t>
  </si>
  <si>
    <t xml:space="preserve">cioa </t>
  </si>
  <si>
    <t xml:space="preserve">somewha </t>
  </si>
  <si>
    <t xml:space="preserve">t </t>
  </si>
  <si>
    <t xml:space="preserve">smaller </t>
  </si>
  <si>
    <t xml:space="preserve">stones </t>
  </si>
  <si>
    <t xml:space="preserve">tha </t>
  </si>
  <si>
    <t xml:space="preserve">pos itions </t>
  </si>
  <si>
    <t xml:space="preserve">clos </t>
  </si>
  <si>
    <t xml:space="preserve">omewha </t>
  </si>
  <si>
    <t>sub-</t>
  </si>
  <si>
    <t xml:space="preserve">s idemora ine </t>
  </si>
  <si>
    <t xml:space="preserve">s ide </t>
  </si>
  <si>
    <t xml:space="preserve">river. </t>
  </si>
  <si>
    <t xml:space="preserve">Within </t>
  </si>
  <si>
    <t xml:space="preserve">young </t>
  </si>
  <si>
    <t xml:space="preserve">propertiea </t>
  </si>
  <si>
    <t xml:space="preserve">ve ry </t>
  </si>
  <si>
    <t xml:space="preserve">s imila </t>
  </si>
  <si>
    <t xml:space="preserve">r, </t>
  </si>
  <si>
    <t xml:space="preserve">betwe </t>
  </si>
  <si>
    <t xml:space="preserve">en </t>
  </si>
  <si>
    <t xml:space="preserve">obs </t>
  </si>
  <si>
    <t xml:space="preserve">erve </t>
  </si>
  <si>
    <t xml:space="preserve">firs </t>
  </si>
  <si>
    <t xml:space="preserve">vege ta </t>
  </si>
  <si>
    <t xml:space="preserve">gles </t>
  </si>
  <si>
    <t xml:space="preserve">tjers inde, </t>
  </si>
  <si>
    <t>eis _x000D_
ra _x000D_
nd _x000D_
2006</t>
  </si>
  <si>
    <t xml:space="preserve">moraine </t>
  </si>
  <si>
    <t xml:space="preserve">mora ine, </t>
  </si>
  <si>
    <t xml:space="preserve">next </t>
  </si>
  <si>
    <t xml:space="preserve">geta </t>
  </si>
  <si>
    <t xml:space="preserve">more </t>
  </si>
  <si>
    <t xml:space="preserve">continuous </t>
  </si>
  <si>
    <t xml:space="preserve">Before </t>
  </si>
  <si>
    <t xml:space="preserve">(from </t>
  </si>
  <si>
    <t xml:space="preserve">cier) </t>
  </si>
  <si>
    <t xml:space="preserve">pa </t>
  </si>
  <si>
    <t xml:space="preserve">tion, </t>
  </si>
  <si>
    <t xml:space="preserve">lot </t>
  </si>
  <si>
    <t xml:space="preserve">tones </t>
  </si>
  <si>
    <t xml:space="preserve">(loca lly </t>
  </si>
  <si>
    <t>big)</t>
  </si>
  <si>
    <t xml:space="preserve">And </t>
  </si>
  <si>
    <t xml:space="preserve">mos </t>
  </si>
  <si>
    <t xml:space="preserve">gra </t>
  </si>
  <si>
    <t xml:space="preserve">green </t>
  </si>
  <si>
    <t xml:space="preserve">a lder, </t>
  </si>
  <si>
    <t xml:space="preserve">but </t>
  </si>
  <si>
    <t xml:space="preserve">nea </t>
  </si>
  <si>
    <t xml:space="preserve">trea </t>
  </si>
  <si>
    <t xml:space="preserve">m, </t>
  </si>
  <si>
    <t xml:space="preserve">outlier? </t>
  </si>
  <si>
    <t xml:space="preserve">teep </t>
  </si>
  <si>
    <t xml:space="preserve">ble </t>
  </si>
  <si>
    <t xml:space="preserve">s ide. </t>
  </si>
  <si>
    <t xml:space="preserve">mple </t>
  </si>
  <si>
    <t xml:space="preserve">pora </t>
  </si>
  <si>
    <t xml:space="preserve">dic </t>
  </si>
  <si>
    <t xml:space="preserve">gree </t>
  </si>
  <si>
    <t xml:space="preserve">a lder </t>
  </si>
  <si>
    <t xml:space="preserve">wes </t>
  </si>
  <si>
    <t xml:space="preserve">tern </t>
  </si>
  <si>
    <t xml:space="preserve">M19. </t>
  </si>
  <si>
    <t xml:space="preserve">me, </t>
  </si>
  <si>
    <t xml:space="preserve">toned </t>
  </si>
  <si>
    <t xml:space="preserve">top </t>
  </si>
  <si>
    <t xml:space="preserve">A, </t>
  </si>
  <si>
    <t xml:space="preserve">les </t>
  </si>
  <si>
    <t xml:space="preserve">differe </t>
  </si>
  <si>
    <t xml:space="preserve">gelijk </t>
  </si>
  <si>
    <t xml:space="preserve">not </t>
  </si>
  <si>
    <t xml:space="preserve">different, </t>
  </si>
  <si>
    <t xml:space="preserve">nula </t>
  </si>
  <si>
    <t xml:space="preserve">tructures </t>
  </si>
  <si>
    <t xml:space="preserve">m. </t>
  </si>
  <si>
    <t xml:space="preserve">A's </t>
  </si>
  <si>
    <t xml:space="preserve">found </t>
  </si>
  <si>
    <t xml:space="preserve">downs lope </t>
  </si>
  <si>
    <t xml:space="preserve">tree </t>
  </si>
  <si>
    <t xml:space="preserve">diffrence </t>
  </si>
  <si>
    <t xml:space="preserve">C's </t>
  </si>
  <si>
    <t xml:space="preserve">tch </t>
  </si>
  <si>
    <t xml:space="preserve">north </t>
  </si>
  <si>
    <t xml:space="preserve">(not </t>
  </si>
  <si>
    <t xml:space="preserve">repres </t>
  </si>
  <si>
    <t xml:space="preserve">enta </t>
  </si>
  <si>
    <t xml:space="preserve">tive </t>
  </si>
  <si>
    <t xml:space="preserve">ridge) </t>
  </si>
  <si>
    <t xml:space="preserve">big </t>
  </si>
  <si>
    <t xml:space="preserve">vel </t>
  </si>
  <si>
    <t xml:space="preserve">ne </t>
  </si>
  <si>
    <t xml:space="preserve">xt </t>
  </si>
  <si>
    <t xml:space="preserve">After </t>
  </si>
  <si>
    <t xml:space="preserve">heavy </t>
  </si>
  <si>
    <t xml:space="preserve">nowfall </t>
  </si>
  <si>
    <t xml:space="preserve">event </t>
  </si>
  <si>
    <t xml:space="preserve">ubs </t>
  </si>
  <si>
    <t xml:space="preserve">quent </t>
  </si>
  <si>
    <t xml:space="preserve">melt </t>
  </si>
  <si>
    <t xml:space="preserve">bra iding </t>
  </si>
  <si>
    <t xml:space="preserve">tem </t>
  </si>
  <si>
    <t xml:space="preserve">developed. </t>
  </si>
  <si>
    <t xml:space="preserve">some </t>
  </si>
  <si>
    <t xml:space="preserve">high </t>
  </si>
  <si>
    <t xml:space="preserve">tonine </t>
  </si>
  <si>
    <t xml:space="preserve">e rve </t>
  </si>
  <si>
    <t xml:space="preserve">d, </t>
  </si>
  <si>
    <t xml:space="preserve">low </t>
  </si>
  <si>
    <t xml:space="preserve">cribed </t>
  </si>
  <si>
    <t xml:space="preserve">ts lope, </t>
  </si>
  <si>
    <t xml:space="preserve">wet, </t>
  </si>
  <si>
    <t xml:space="preserve">meltwa </t>
  </si>
  <si>
    <t xml:space="preserve">slope, </t>
  </si>
  <si>
    <t xml:space="preserve">uplsope, </t>
  </si>
  <si>
    <t xml:space="preserve">ma ller </t>
  </si>
  <si>
    <t xml:space="preserve">ca le, </t>
  </si>
  <si>
    <t xml:space="preserve">strea </t>
  </si>
  <si>
    <t xml:space="preserve">rie </t>
  </si>
  <si>
    <t xml:space="preserve">bunda </t>
  </si>
  <si>
    <t xml:space="preserve">ve -convex </t>
  </si>
  <si>
    <t xml:space="preserve">ca le </t>
  </si>
  <si>
    <t xml:space="preserve">idem </t>
  </si>
  <si>
    <t xml:space="preserve">vel. </t>
  </si>
  <si>
    <t xml:space="preserve">Between </t>
  </si>
  <si>
    <t xml:space="preserve">mora ines </t>
  </si>
  <si>
    <t xml:space="preserve">kors </t>
  </si>
  <si>
    <t xml:space="preserve">tmos </t>
  </si>
  <si>
    <t xml:space="preserve">Betwee </t>
  </si>
  <si>
    <t xml:space="preserve">Mora ine </t>
  </si>
  <si>
    <t xml:space="preserve">rive r. </t>
  </si>
  <si>
    <t xml:space="preserve">B? </t>
  </si>
  <si>
    <t xml:space="preserve">fluvi </t>
  </si>
  <si>
    <t xml:space="preserve">beca </t>
  </si>
  <si>
    <t xml:space="preserve">us </t>
  </si>
  <si>
    <t xml:space="preserve">fla </t>
  </si>
  <si>
    <t xml:space="preserve">behind </t>
  </si>
  <si>
    <t xml:space="preserve">Gra </t>
  </si>
  <si>
    <t xml:space="preserve">A. </t>
  </si>
  <si>
    <t xml:space="preserve">foots lope </t>
  </si>
  <si>
    <t xml:space="preserve">ubmora ine </t>
  </si>
  <si>
    <t xml:space="preserve">rece </t>
  </si>
  <si>
    <t xml:space="preserve">side-mora ines </t>
  </si>
  <si>
    <t xml:space="preserve">expexted. </t>
  </si>
  <si>
    <t xml:space="preserve">Diorite </t>
  </si>
  <si>
    <t xml:space="preserve">/gra </t>
  </si>
  <si>
    <t xml:space="preserve">nite </t>
  </si>
  <si>
    <t xml:space="preserve">Stoney </t>
  </si>
  <si>
    <t xml:space="preserve">le </t>
  </si>
  <si>
    <t xml:space="preserve">s ions </t>
  </si>
  <si>
    <t xml:space="preserve">kosts </t>
  </si>
  <si>
    <t xml:space="preserve">surfa </t>
  </si>
  <si>
    <t xml:space="preserve">bit </t>
  </si>
  <si>
    <t xml:space="preserve">my. </t>
  </si>
  <si>
    <t xml:space="preserve">Submora ine, </t>
  </si>
  <si>
    <t xml:space="preserve">beginning </t>
  </si>
  <si>
    <t xml:space="preserve">tructure </t>
  </si>
  <si>
    <t xml:space="preserve">s ion, </t>
  </si>
  <si>
    <t xml:space="preserve">ccumula </t>
  </si>
  <si>
    <t xml:space="preserve">zome </t>
  </si>
  <si>
    <t xml:space="preserve">wet. </t>
  </si>
  <si>
    <t xml:space="preserve">Exception, </t>
  </si>
  <si>
    <t xml:space="preserve">convex-conve </t>
  </si>
  <si>
    <t xml:space="preserve">x. </t>
  </si>
  <si>
    <t xml:space="preserve">Top </t>
  </si>
  <si>
    <t xml:space="preserve">mora ine. </t>
  </si>
  <si>
    <t xml:space="preserve">cie </t>
  </si>
  <si>
    <t xml:space="preserve">bl </t>
  </si>
  <si>
    <t xml:space="preserve">ndmora ine </t>
  </si>
  <si>
    <t xml:space="preserve">(end </t>
  </si>
  <si>
    <t xml:space="preserve">s lope) </t>
  </si>
  <si>
    <t xml:space="preserve">ndmora ine, </t>
  </si>
  <si>
    <t xml:space="preserve">It </t>
  </si>
  <si>
    <t xml:space="preserve">like </t>
  </si>
  <si>
    <t xml:space="preserve">pres </t>
  </si>
  <si>
    <t xml:space="preserve">ent </t>
  </si>
  <si>
    <t xml:space="preserve">s lopes </t>
  </si>
  <si>
    <t xml:space="preserve">(due </t>
  </si>
  <si>
    <t xml:space="preserve">wa </t>
  </si>
  <si>
    <t xml:space="preserve">di </t>
  </si>
  <si>
    <t xml:space="preserve">cha </t>
  </si>
  <si>
    <t xml:space="preserve">va lleys </t>
  </si>
  <si>
    <t xml:space="preserve">? </t>
  </si>
  <si>
    <t xml:space="preserve">More </t>
  </si>
  <si>
    <t>?</t>
  </si>
  <si>
    <t xml:space="preserve">uns </t>
  </si>
  <si>
    <t xml:space="preserve">ridegs </t>
  </si>
  <si>
    <t xml:space="preserve">endmora ine </t>
  </si>
  <si>
    <t xml:space="preserve">we </t>
  </si>
  <si>
    <t xml:space="preserve">pos </t>
  </si>
  <si>
    <t xml:space="preserve">s ibly </t>
  </si>
  <si>
    <t xml:space="preserve">depos ited </t>
  </si>
  <si>
    <t xml:space="preserve">te rn </t>
  </si>
  <si>
    <t xml:space="preserve">bra </t>
  </si>
  <si>
    <t xml:space="preserve">nch </t>
  </si>
  <si>
    <t xml:space="preserve">cier </t>
  </si>
  <si>
    <t xml:space="preserve">ms </t>
  </si>
  <si>
    <t xml:space="preserve">old </t>
  </si>
  <si>
    <t xml:space="preserve">mbed </t>
  </si>
  <si>
    <t xml:space="preserve">(between </t>
  </si>
  <si>
    <t xml:space="preserve">filled </t>
  </si>
  <si>
    <t xml:space="preserve">wi th </t>
  </si>
  <si>
    <t xml:space="preserve">ediment) </t>
  </si>
  <si>
    <t xml:space="preserve">(gla </t>
  </si>
  <si>
    <t>cie rs ide)</t>
  </si>
  <si>
    <t xml:space="preserve">n't </t>
  </si>
  <si>
    <t xml:space="preserve">che </t>
  </si>
  <si>
    <t xml:space="preserve">formed </t>
  </si>
  <si>
    <t xml:space="preserve">outhern </t>
  </si>
  <si>
    <t xml:space="preserve">tongue. </t>
  </si>
  <si>
    <t xml:space="preserve">a fter </t>
  </si>
  <si>
    <t xml:space="preserve">vents </t>
  </si>
  <si>
    <t xml:space="preserve">us ing </t>
  </si>
  <si>
    <t xml:space="preserve">(unconnected) </t>
  </si>
  <si>
    <t>+-</t>
  </si>
  <si>
    <t xml:space="preserve">one </t>
  </si>
  <si>
    <t xml:space="preserve">li </t>
  </si>
  <si>
    <t xml:space="preserve">ne. </t>
  </si>
  <si>
    <t xml:space="preserve">This </t>
  </si>
  <si>
    <t xml:space="preserve">confi rmed </t>
  </si>
  <si>
    <t xml:space="preserve">rger </t>
  </si>
  <si>
    <t xml:space="preserve">mount </t>
  </si>
  <si>
    <t xml:space="preserve">yunde </t>
  </si>
  <si>
    <t xml:space="preserve">how </t>
  </si>
  <si>
    <t xml:space="preserve">ria </t>
  </si>
  <si>
    <t xml:space="preserve">king </t>
  </si>
  <si>
    <t xml:space="preserve">borde </t>
  </si>
  <si>
    <t xml:space="preserve">ons </t>
  </si>
  <si>
    <t xml:space="preserve">xtreme </t>
  </si>
  <si>
    <t>yering?)</t>
  </si>
  <si>
    <t xml:space="preserve">ume </t>
  </si>
  <si>
    <t xml:space="preserve">fluvis </t>
  </si>
  <si>
    <t xml:space="preserve">ols </t>
  </si>
  <si>
    <t xml:space="preserve">/terra </t>
  </si>
  <si>
    <t xml:space="preserve">cl </t>
  </si>
  <si>
    <t>(hyper/endo)</t>
  </si>
  <si>
    <t xml:space="preserve">wea </t>
  </si>
  <si>
    <t xml:space="preserve">k </t>
  </si>
  <si>
    <t xml:space="preserve">developed </t>
  </si>
  <si>
    <t xml:space="preserve">young. </t>
  </si>
  <si>
    <t xml:space="preserve">Around </t>
  </si>
  <si>
    <t xml:space="preserve">tongue </t>
  </si>
  <si>
    <t xml:space="preserve">influe </t>
  </si>
  <si>
    <t xml:space="preserve">va lley </t>
  </si>
  <si>
    <t xml:space="preserve">s ides </t>
  </si>
  <si>
    <t xml:space="preserve">(la </t>
  </si>
  <si>
    <t xml:space="preserve">nds lide </t>
  </si>
  <si>
    <t xml:space="preserve">bris </t>
  </si>
  <si>
    <t xml:space="preserve">C1: </t>
  </si>
  <si>
    <t>(0.2-5)</t>
  </si>
  <si>
    <t>(5-20)</t>
  </si>
  <si>
    <t xml:space="preserve">Fluvia </t>
  </si>
  <si>
    <t xml:space="preserve">ctivity, </t>
  </si>
  <si>
    <t xml:space="preserve">bi </t>
  </si>
  <si>
    <t xml:space="preserve">g </t>
  </si>
  <si>
    <t xml:space="preserve">puinwa </t>
  </si>
  <si>
    <t xml:space="preserve">a ier </t>
  </si>
  <si>
    <t xml:space="preserve">Debris </t>
  </si>
  <si>
    <t xml:space="preserve">front </t>
  </si>
  <si>
    <t xml:space="preserve">flow. </t>
  </si>
  <si>
    <t xml:space="preserve">Withing </t>
  </si>
  <si>
    <t xml:space="preserve">due </t>
  </si>
  <si>
    <t xml:space="preserve">(no </t>
  </si>
  <si>
    <t>influence?)</t>
  </si>
  <si>
    <t xml:space="preserve">ttered </t>
  </si>
  <si>
    <t xml:space="preserve">tches </t>
  </si>
  <si>
    <t xml:space="preserve">within </t>
  </si>
  <si>
    <t xml:space="preserve">(or </t>
  </si>
  <si>
    <t xml:space="preserve">ns </t>
  </si>
  <si>
    <t xml:space="preserve">ported </t>
  </si>
  <si>
    <t xml:space="preserve">ra </t>
  </si>
  <si>
    <t xml:space="preserve">ndom </t>
  </si>
  <si>
    <t xml:space="preserve">tr </t>
  </si>
  <si>
    <t xml:space="preserve">flow/border </t>
  </si>
  <si>
    <t xml:space="preserve">flow? </t>
  </si>
  <si>
    <t xml:space="preserve">he re </t>
  </si>
  <si>
    <t xml:space="preserve">a lmos </t>
  </si>
  <si>
    <t xml:space="preserve">onl </t>
  </si>
  <si>
    <t xml:space="preserve">y </t>
  </si>
  <si>
    <t xml:space="preserve">Low </t>
  </si>
  <si>
    <t xml:space="preserve">ups lope? </t>
  </si>
  <si>
    <t xml:space="preserve">Diffe rent </t>
  </si>
  <si>
    <t xml:space="preserve">teria l? </t>
  </si>
  <si>
    <t xml:space="preserve">ologica </t>
  </si>
  <si>
    <t xml:space="preserve">p </t>
  </si>
  <si>
    <t xml:space="preserve">va lle </t>
  </si>
  <si>
    <t xml:space="preserve">broa </t>
  </si>
  <si>
    <t xml:space="preserve">ti le </t>
  </si>
  <si>
    <t xml:space="preserve">(pic </t>
  </si>
  <si>
    <t>199)</t>
  </si>
  <si>
    <t xml:space="preserve">Spora </t>
  </si>
  <si>
    <t xml:space="preserve">dica lly </t>
  </si>
  <si>
    <t xml:space="preserve">pine </t>
  </si>
  <si>
    <t xml:space="preserve">trees </t>
  </si>
  <si>
    <t xml:space="preserve">ol </t>
  </si>
  <si>
    <t xml:space="preserve">flows </t>
  </si>
  <si>
    <t xml:space="preserve">kewed </t>
  </si>
  <si>
    <t xml:space="preserve">treed </t>
  </si>
  <si>
    <t>(197)=</t>
  </si>
  <si>
    <t xml:space="preserve">ctive </t>
  </si>
  <si>
    <t xml:space="preserve">ows </t>
  </si>
  <si>
    <t xml:space="preserve">tile </t>
  </si>
  <si>
    <t xml:space="preserve">deep </t>
  </si>
  <si>
    <t xml:space="preserve">incis </t>
  </si>
  <si>
    <t xml:space="preserve">ed </t>
  </si>
  <si>
    <t xml:space="preserve">(200, </t>
  </si>
  <si>
    <t xml:space="preserve">202) </t>
  </si>
  <si>
    <t xml:space="preserve">ph </t>
  </si>
  <si>
    <t>Y</t>
  </si>
  <si>
    <t>X</t>
  </si>
  <si>
    <t>altitude (m)</t>
  </si>
  <si>
    <t>slope</t>
  </si>
  <si>
    <t>potential disturbance</t>
  </si>
  <si>
    <t>geomorph zone</t>
  </si>
  <si>
    <t>E</t>
  </si>
  <si>
    <t>N</t>
  </si>
  <si>
    <t>plan curvature</t>
  </si>
  <si>
    <t>profile curvature</t>
  </si>
  <si>
    <t>curvature DEM</t>
  </si>
  <si>
    <t>stoniness surface (%)</t>
  </si>
  <si>
    <t>stoniness soil (%)</t>
  </si>
  <si>
    <t>surface stone size (cm/%)</t>
  </si>
  <si>
    <t>0.2-5</t>
  </si>
  <si>
    <t>"5-20"</t>
  </si>
  <si>
    <t>"20-50"</t>
  </si>
  <si>
    <t>&gt;50'</t>
  </si>
  <si>
    <t>soil stone size (cm/%)</t>
  </si>
  <si>
    <t>veg type</t>
  </si>
  <si>
    <t>veg cover (%)</t>
  </si>
  <si>
    <t>fluvial</t>
  </si>
  <si>
    <t>development</t>
  </si>
  <si>
    <t>debris flow</t>
  </si>
  <si>
    <t>bare rock</t>
  </si>
  <si>
    <t>concave</t>
  </si>
  <si>
    <t>straight</t>
  </si>
  <si>
    <t>convex</t>
  </si>
  <si>
    <t>grass, trees</t>
  </si>
  <si>
    <t>texture class</t>
  </si>
  <si>
    <t>sorting</t>
  </si>
  <si>
    <t>sand fraction</t>
  </si>
  <si>
    <t>pH field</t>
  </si>
  <si>
    <t xml:space="preserve"> munsell color</t>
  </si>
  <si>
    <t>A/AC</t>
  </si>
  <si>
    <t>B</t>
  </si>
  <si>
    <t>C1</t>
  </si>
  <si>
    <t>bA2</t>
  </si>
  <si>
    <t>C2</t>
  </si>
  <si>
    <t>bA3</t>
  </si>
  <si>
    <t>C3</t>
  </si>
  <si>
    <t>soil profile</t>
  </si>
  <si>
    <t>Horizon code</t>
  </si>
  <si>
    <t>O (cm)</t>
  </si>
  <si>
    <t>A(C)-C1 (cm)</t>
  </si>
  <si>
    <t>bA2-C2</t>
  </si>
  <si>
    <t>bA3-C3</t>
  </si>
  <si>
    <t>soil classification</t>
  </si>
  <si>
    <t>SSD</t>
  </si>
  <si>
    <t>humiskeletic leptosol</t>
  </si>
  <si>
    <t>humic leptosol</t>
  </si>
  <si>
    <t>skeletic leptosol</t>
  </si>
  <si>
    <t>haplic leptosol</t>
  </si>
  <si>
    <t>haplic fluvisol</t>
  </si>
  <si>
    <t>dystric regosol</t>
  </si>
  <si>
    <t>humic fluvisol</t>
  </si>
  <si>
    <t>sand</t>
  </si>
  <si>
    <t>loamy sand/sand</t>
  </si>
  <si>
    <t>poor</t>
  </si>
  <si>
    <t>well</t>
  </si>
  <si>
    <t>vague layering</t>
  </si>
  <si>
    <t>layered</t>
  </si>
  <si>
    <t>coarse sand</t>
  </si>
  <si>
    <t>coarse/medium</t>
  </si>
  <si>
    <t>medium sand</t>
  </si>
  <si>
    <t>slightly better</t>
  </si>
  <si>
    <t>medium/coarse</t>
  </si>
  <si>
    <t>medium</t>
  </si>
  <si>
    <t>10YR 3/2</t>
  </si>
  <si>
    <t>2.5Y 3/2</t>
  </si>
  <si>
    <t>2.5Y 4/2</t>
  </si>
  <si>
    <t>10YR 4/1</t>
  </si>
  <si>
    <t>10YR 6/2</t>
  </si>
  <si>
    <t>10YR 2/2</t>
  </si>
  <si>
    <t>10YR 4/3</t>
  </si>
  <si>
    <t>10YR 4/2</t>
  </si>
  <si>
    <t>10YR 4/4</t>
  </si>
  <si>
    <t>10YR 3/1</t>
  </si>
  <si>
    <t>R??</t>
  </si>
  <si>
    <t>2.5Y 5/1</t>
  </si>
  <si>
    <t>10YR 5/1</t>
  </si>
  <si>
    <t>2.5Y 5/2</t>
  </si>
  <si>
    <t>2.5Y 6/2</t>
  </si>
  <si>
    <t>2.5Y 4/1</t>
  </si>
  <si>
    <t>2.5Y 3/1</t>
  </si>
  <si>
    <t>10YR 2/1</t>
  </si>
  <si>
    <t>2.5Y 5/3</t>
  </si>
  <si>
    <t>10YR 5/6</t>
  </si>
  <si>
    <t>Ol A C</t>
  </si>
  <si>
    <t>Ol AC C</t>
  </si>
  <si>
    <t>Ol A E B R</t>
  </si>
  <si>
    <t>AC C</t>
  </si>
  <si>
    <t>A C</t>
  </si>
  <si>
    <t>C</t>
  </si>
  <si>
    <t>Ol A C1 C2</t>
  </si>
  <si>
    <t>Oi E Bw bA C</t>
  </si>
  <si>
    <t>A B C</t>
  </si>
  <si>
    <t>C1 C2</t>
  </si>
  <si>
    <t>C1 C2 C3</t>
  </si>
  <si>
    <t>AC C1 C2</t>
  </si>
  <si>
    <t>O A C</t>
  </si>
  <si>
    <t>A C1 C2</t>
  </si>
  <si>
    <t>T20</t>
  </si>
  <si>
    <t>T38</t>
  </si>
  <si>
    <t>T4</t>
  </si>
  <si>
    <t>T6</t>
  </si>
  <si>
    <t>T7</t>
  </si>
  <si>
    <t>T8</t>
  </si>
  <si>
    <t>T19</t>
  </si>
  <si>
    <t>T28</t>
  </si>
  <si>
    <t>T29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</si>
  <si>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</si>
  <si>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</si>
  <si>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</si>
  <si>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</si>
  <si>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</si>
  <si>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</si>
  <si>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</si>
  <si>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</si>
  <si>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</si>
  <si>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</si>
  <si>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T22</t>
  </si>
  <si>
    <t>T23</t>
  </si>
  <si>
    <t>T24</t>
  </si>
  <si>
    <t>T25</t>
  </si>
  <si>
    <t>T26</t>
  </si>
  <si>
    <t>T27</t>
  </si>
  <si>
    <t>T30</t>
  </si>
  <si>
    <t>T31</t>
  </si>
  <si>
    <t>T32</t>
  </si>
  <si>
    <t>T33</t>
  </si>
  <si>
    <t>T34</t>
  </si>
  <si>
    <t>T35</t>
  </si>
  <si>
    <t>T36</t>
  </si>
  <si>
    <t>T37</t>
  </si>
  <si>
    <t>T39</t>
  </si>
  <si>
    <t>T5</t>
  </si>
  <si>
    <t>sandy loam</t>
  </si>
  <si>
    <t>sandy loam/sand</t>
  </si>
  <si>
    <t>better</t>
  </si>
  <si>
    <t>very well</t>
  </si>
  <si>
    <t>very fine</t>
  </si>
  <si>
    <t>10YR 3/3</t>
  </si>
  <si>
    <t>2.5 Y 3/2</t>
  </si>
  <si>
    <t>10YR 5/2</t>
  </si>
  <si>
    <t>2.5Y 6/1</t>
  </si>
  <si>
    <t>darker??</t>
  </si>
  <si>
    <t>A C1 bAC C2</t>
  </si>
  <si>
    <t xml:space="preserve">A C </t>
  </si>
  <si>
    <t>C1 bA C2</t>
  </si>
  <si>
    <t>O AC</t>
  </si>
  <si>
    <t>OC</t>
  </si>
  <si>
    <t>1?</t>
  </si>
  <si>
    <t>F3</t>
  </si>
  <si>
    <t>F25</t>
  </si>
  <si>
    <t>F26</t>
  </si>
  <si>
    <t>F27</t>
  </si>
  <si>
    <t>F1</t>
  </si>
  <si>
    <t>F2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</si>
  <si>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</si>
  <si>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</si>
  <si>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</si>
  <si>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</si>
  <si>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</si>
  <si>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</si>
  <si>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</si>
  <si>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</si>
  <si>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</si>
  <si>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</si>
  <si>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</si>
  <si>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</si>
  <si>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</si>
  <si>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</si>
  <si>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</si>
  <si>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</si>
  <si>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</si>
  <si>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</si>
  <si>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</si>
  <si>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</si>
  <si>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</si>
  <si>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F28</t>
  </si>
  <si>
    <t>F29</t>
  </si>
  <si>
    <t>F30</t>
  </si>
  <si>
    <t>F31</t>
  </si>
  <si>
    <t>aspect math</t>
  </si>
  <si>
    <t>aspect rad</t>
  </si>
  <si>
    <t>%</t>
  </si>
  <si>
    <t>good</t>
  </si>
  <si>
    <t>10YR 6/1</t>
  </si>
  <si>
    <t>2.5 Y 4/2</t>
  </si>
  <si>
    <t>A C1 bA C2 bA2 C3</t>
  </si>
  <si>
    <t>A AC C</t>
  </si>
  <si>
    <t>C1 C2 C3 C4</t>
  </si>
  <si>
    <t xml:space="preserve">A C1 bA C2 </t>
  </si>
  <si>
    <t>10?</t>
  </si>
  <si>
    <t>log(slope)</t>
  </si>
  <si>
    <t>aw</t>
  </si>
  <si>
    <t>deg</t>
  </si>
  <si>
    <t>min</t>
  </si>
  <si>
    <t>sec</t>
  </si>
  <si>
    <t>tiende</t>
  </si>
  <si>
    <t>Y-decimal</t>
  </si>
  <si>
    <t>X-decimal</t>
  </si>
  <si>
    <t>t</t>
  </si>
  <si>
    <t>none</t>
  </si>
  <si>
    <t>ID</t>
  </si>
  <si>
    <t>Proglacial area</t>
  </si>
  <si>
    <t>Zone</t>
  </si>
  <si>
    <t>All</t>
  </si>
  <si>
    <t>stable</t>
  </si>
  <si>
    <t>Morteratsch</t>
  </si>
  <si>
    <t>Tschierva</t>
  </si>
  <si>
    <t>Forno</t>
  </si>
  <si>
    <t>number of points</t>
  </si>
  <si>
    <t>pH</t>
  </si>
  <si>
    <t>veg</t>
  </si>
  <si>
    <t>cover (%)</t>
  </si>
  <si>
    <t>stoniness</t>
  </si>
  <si>
    <t>(%)</t>
  </si>
  <si>
    <t xml:space="preserve">surface </t>
  </si>
  <si>
    <t xml:space="preserve">depth of </t>
  </si>
  <si>
    <t>soil</t>
  </si>
  <si>
    <t>formation</t>
  </si>
  <si>
    <t>ORIGINAL:</t>
  </si>
  <si>
    <t>max</t>
  </si>
  <si>
    <t>mean</t>
  </si>
  <si>
    <t>SSD - KAS</t>
  </si>
  <si>
    <t>SSD-ARN</t>
  </si>
  <si>
    <t>SSD-A2</t>
  </si>
  <si>
    <t>all</t>
  </si>
  <si>
    <t>correlation</t>
  </si>
  <si>
    <t>p (uncorrelated)</t>
  </si>
  <si>
    <t>plannumerical</t>
  </si>
  <si>
    <t>profnumerical</t>
  </si>
  <si>
    <t>plan_num</t>
  </si>
  <si>
    <t>profile_num</t>
  </si>
  <si>
    <t>rad_raster</t>
  </si>
  <si>
    <t>realTSR</t>
  </si>
  <si>
    <t>Regression results</t>
  </si>
  <si>
    <t>R2</t>
  </si>
  <si>
    <t>pos factors</t>
  </si>
  <si>
    <t>neg factors</t>
  </si>
  <si>
    <t>stable no disturbance</t>
  </si>
  <si>
    <t>R2adjusted</t>
  </si>
  <si>
    <t>realTSR,profile,</t>
  </si>
  <si>
    <t>realtsr,profile</t>
  </si>
  <si>
    <t>curvature, slope</t>
  </si>
  <si>
    <t>p(in)=0.2</t>
  </si>
  <si>
    <t>realtsr,plan</t>
  </si>
  <si>
    <t>stone surface</t>
  </si>
  <si>
    <t>stone soil</t>
  </si>
  <si>
    <t>realtsr, profile</t>
  </si>
  <si>
    <t>logslope</t>
  </si>
  <si>
    <t>profilenumerical</t>
  </si>
  <si>
    <t>realtsr</t>
  </si>
  <si>
    <t>curvature</t>
  </si>
  <si>
    <t>insol</t>
  </si>
  <si>
    <t>trs profile</t>
  </si>
  <si>
    <t>insolation (p=0.283)</t>
  </si>
  <si>
    <t>realtsr, plan, curvature, logslope</t>
  </si>
  <si>
    <t>realtsr, curvature, plan</t>
  </si>
  <si>
    <t>variable</t>
  </si>
  <si>
    <t>code</t>
  </si>
  <si>
    <t>overall curvature</t>
  </si>
  <si>
    <t>annual insolation</t>
  </si>
  <si>
    <t>time since glacial retreat</t>
  </si>
  <si>
    <t>sum</t>
  </si>
  <si>
    <t>FORNO</t>
  </si>
  <si>
    <t>valley</t>
  </si>
  <si>
    <t>F</t>
  </si>
  <si>
    <t>M</t>
  </si>
  <si>
    <t>T</t>
  </si>
  <si>
    <t>sd</t>
  </si>
  <si>
    <t>p (s=f)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</si>
</sst>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quotePrefix="1"/>
    <xf numFmtId="0" fontId="0" fillId="33" borderId="0" xfId="0" applyFill="1"/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18" fillId="0" borderId="0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0" xfId="0" applyFill="1" applyBorder="1"/>
    <xf numFmtId="164" fontId="0" fillId="0" borderId="10" xfId="0" applyNumberFormat="1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7" xfId="0" applyNumberFormat="1" applyBorder="1"/>
    <xf numFmtId="164" fontId="0" fillId="0" borderId="16" xfId="0" applyNumberFormat="1" applyBorder="1"/>
    <xf numFmtId="0" fontId="0" fillId="0" borderId="17" xfId="0" applyFill="1" applyBorder="1"/>
    <xf numFmtId="0" fontId="0" fillId="0" borderId="16" xfId="0" applyFill="1" applyBorder="1"/>
    <xf numFmtId="164" fontId="0" fillId="0" borderId="17" xfId="0" applyNumberFormat="1" applyFill="1" applyBorder="1"/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/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/>
    <xf numFmtId="0" fontId="0" fillId="0" borderId="19" xfId="0" applyBorder="1"/>
    <xf numFmtId="0" fontId="0" fillId="0" borderId="18" xfId="0" applyBorder="1"/>
    <xf numFmtId="165" fontId="19" fillId="0" borderId="22" xfId="0" applyNumberFormat="1" applyFont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19" fillId="0" borderId="23" xfId="0" applyNumberFormat="1" applyFont="1" applyBorder="1" applyAlignment="1">
      <alignment horizontal="center" vertical="center"/>
    </xf>
    <xf numFmtId="165" fontId="19" fillId="0" borderId="24" xfId="0" applyNumberFormat="1" applyFont="1" applyBorder="1" applyAlignment="1">
      <alignment horizontal="center" vertical="center"/>
    </xf>
    <xf numFmtId="165" fontId="0" fillId="0" borderId="0" xfId="0" applyNumberFormat="1"/>
    <xf numFmtId="164" fontId="0" fillId="0" borderId="16" xfId="0" applyNumberFormat="1" applyFill="1" applyBorder="1"/>
    <xf numFmtId="164" fontId="0" fillId="0" borderId="10" xfId="0" applyNumberFormat="1" applyFill="1" applyBorder="1"/>
    <xf numFmtId="164" fontId="0" fillId="0" borderId="20" xfId="0" applyNumberFormat="1" applyBorder="1"/>
    <xf numFmtId="164" fontId="0" fillId="0" borderId="19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2" xfId="0" applyNumberFormat="1" applyBorder="1"/>
    <xf numFmtId="164" fontId="0" fillId="0" borderId="13" xfId="0" applyNumberFormat="1" applyBorder="1"/>
    <xf numFmtId="166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0" fontId="20" fillId="0" borderId="24" xfId="0" applyFont="1" applyBorder="1" applyAlignment="1">
      <alignment horizontal="justify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 wrapText="1"/>
    </xf>
    <xf numFmtId="0" fontId="20" fillId="0" borderId="25" xfId="0" applyFont="1" applyBorder="1" applyAlignment="1">
      <alignment horizontal="center" vertical="center" wrapText="1"/>
    </xf>
    <xf numFmtId="164" fontId="0" fillId="0" borderId="12" xfId="0" applyNumberFormat="1" applyFill="1" applyBorder="1"/>
    <xf numFmtId="165" fontId="0" fillId="0" borderId="19" xfId="0" applyNumberFormat="1" applyBorder="1"/>
    <xf numFmtId="165" fontId="0" fillId="0" borderId="10" xfId="0" applyNumberFormat="1" applyBorder="1"/>
    <xf numFmtId="165" fontId="0" fillId="0" borderId="16" xfId="0" applyNumberFormat="1" applyBorder="1"/>
    <xf numFmtId="165" fontId="0" fillId="0" borderId="13" xfId="0" applyNumberFormat="1" applyBorder="1"/>
    <xf numFmtId="165" fontId="0" fillId="0" borderId="20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7259635926546"/>
          <c:y val="5.4189997083697872E-2"/>
          <c:w val="0.7412304499504645"/>
          <c:h val="0.71452099737532804"/>
        </c:manualLayout>
      </c:layout>
      <c:scatterChart>
        <c:scatterStyle val="lineMarker"/>
        <c:varyColors val="0"/>
        <c:ser>
          <c:idx val="3"/>
          <c:order val="0"/>
          <c:tx>
            <c:v> </c:v>
          </c:tx>
          <c:spPr>
            <a:ln w="28575">
              <a:noFill/>
            </a:ln>
          </c:spPr>
          <c:marker>
            <c:symbol val="none"/>
          </c:marker>
          <c:xVal>
            <c:numRef>
              <c:f>Fig_debrisflows!$F$4:$F$35</c:f>
              <c:numCache>
                <c:formatCode>General</c:formatCode>
                <c:ptCount val="32"/>
                <c:pt idx="0">
                  <c:v>67.299999999999955</c:v>
                </c:pt>
                <c:pt idx="1">
                  <c:v>70.099999999999909</c:v>
                </c:pt>
                <c:pt idx="2">
                  <c:v>70.099999999999909</c:v>
                </c:pt>
                <c:pt idx="3">
                  <c:v>101.40000000000009</c:v>
                </c:pt>
                <c:pt idx="4">
                  <c:v>106.29999999999995</c:v>
                </c:pt>
                <c:pt idx="5">
                  <c:v>1</c:v>
                </c:pt>
                <c:pt idx="6">
                  <c:v>2.5</c:v>
                </c:pt>
                <c:pt idx="7">
                  <c:v>2.7999999999999545</c:v>
                </c:pt>
                <c:pt idx="8">
                  <c:v>4.2999999999999545</c:v>
                </c:pt>
                <c:pt idx="9">
                  <c:v>35.5</c:v>
                </c:pt>
                <c:pt idx="10">
                  <c:v>41.599999999999909</c:v>
                </c:pt>
                <c:pt idx="11">
                  <c:v>49.799999999999955</c:v>
                </c:pt>
                <c:pt idx="12">
                  <c:v>51.099999999999909</c:v>
                </c:pt>
                <c:pt idx="13">
                  <c:v>53.599999999999909</c:v>
                </c:pt>
                <c:pt idx="14">
                  <c:v>56.400000000000091</c:v>
                </c:pt>
                <c:pt idx="15">
                  <c:v>59.700000000000045</c:v>
                </c:pt>
                <c:pt idx="16">
                  <c:v>60.5</c:v>
                </c:pt>
                <c:pt idx="17">
                  <c:v>60.599999999999909</c:v>
                </c:pt>
                <c:pt idx="18">
                  <c:v>60.700000000000045</c:v>
                </c:pt>
                <c:pt idx="19">
                  <c:v>65.700000000000045</c:v>
                </c:pt>
                <c:pt idx="20">
                  <c:v>66</c:v>
                </c:pt>
                <c:pt idx="21">
                  <c:v>70.299999999999955</c:v>
                </c:pt>
                <c:pt idx="22">
                  <c:v>74.099999999999909</c:v>
                </c:pt>
                <c:pt idx="23">
                  <c:v>79.700000000000045</c:v>
                </c:pt>
                <c:pt idx="24">
                  <c:v>90.700000000000045</c:v>
                </c:pt>
                <c:pt idx="25">
                  <c:v>96.5</c:v>
                </c:pt>
                <c:pt idx="26">
                  <c:v>30.5</c:v>
                </c:pt>
                <c:pt idx="27">
                  <c:v>81</c:v>
                </c:pt>
                <c:pt idx="28">
                  <c:v>106.5</c:v>
                </c:pt>
                <c:pt idx="29">
                  <c:v>112</c:v>
                </c:pt>
                <c:pt idx="30">
                  <c:v>38</c:v>
                </c:pt>
                <c:pt idx="31">
                  <c:v>100</c:v>
                </c:pt>
              </c:numCache>
            </c:numRef>
          </c:xVal>
          <c:yVal>
            <c:numRef>
              <c:f>Fig_debrisflows!$G$4:$G$35</c:f>
              <c:numCache>
                <c:formatCode>General</c:formatCode>
                <c:ptCount val="32"/>
                <c:pt idx="0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5.8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6.5</c:v>
                </c:pt>
                <c:pt idx="16">
                  <c:v>6.5</c:v>
                </c:pt>
                <c:pt idx="17">
                  <c:v>5.5</c:v>
                </c:pt>
                <c:pt idx="18">
                  <c:v>6.5</c:v>
                </c:pt>
                <c:pt idx="19">
                  <c:v>6</c:v>
                </c:pt>
                <c:pt idx="20">
                  <c:v>5.5</c:v>
                </c:pt>
                <c:pt idx="21">
                  <c:v>5</c:v>
                </c:pt>
                <c:pt idx="22">
                  <c:v>5.8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5.5</c:v>
                </c:pt>
                <c:pt idx="3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8-48A3-A572-5FE798C80615}"/>
            </c:ext>
          </c:extLst>
        </c:ser>
        <c:ser>
          <c:idx val="0"/>
          <c:order val="1"/>
          <c:tx>
            <c:v>stable - debris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Fig_debrisflows!$F$4:$F$8</c:f>
              <c:numCache>
                <c:formatCode>General</c:formatCode>
                <c:ptCount val="5"/>
                <c:pt idx="0">
                  <c:v>67.299999999999955</c:v>
                </c:pt>
                <c:pt idx="1">
                  <c:v>70.099999999999909</c:v>
                </c:pt>
                <c:pt idx="2">
                  <c:v>70.099999999999909</c:v>
                </c:pt>
                <c:pt idx="3">
                  <c:v>101.40000000000009</c:v>
                </c:pt>
                <c:pt idx="4">
                  <c:v>106.29999999999995</c:v>
                </c:pt>
              </c:numCache>
            </c:numRef>
          </c:xVal>
          <c:yVal>
            <c:numRef>
              <c:f>Fig_debrisflows!$G$4:$G$8</c:f>
              <c:numCache>
                <c:formatCode>General</c:formatCode>
                <c:ptCount val="5"/>
                <c:pt idx="0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8-48A3-A572-5FE798C80615}"/>
            </c:ext>
          </c:extLst>
        </c:ser>
        <c:ser>
          <c:idx val="1"/>
          <c:order val="2"/>
          <c:tx>
            <c:v>stable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Fig_debrisflows!$F$9:$F$29</c:f>
              <c:numCache>
                <c:formatCode>General</c:formatCode>
                <c:ptCount val="21"/>
                <c:pt idx="0">
                  <c:v>1</c:v>
                </c:pt>
                <c:pt idx="1">
                  <c:v>2.5</c:v>
                </c:pt>
                <c:pt idx="2">
                  <c:v>2.7999999999999545</c:v>
                </c:pt>
                <c:pt idx="3">
                  <c:v>4.2999999999999545</c:v>
                </c:pt>
                <c:pt idx="4">
                  <c:v>35.5</c:v>
                </c:pt>
                <c:pt idx="5">
                  <c:v>41.599999999999909</c:v>
                </c:pt>
                <c:pt idx="6">
                  <c:v>49.799999999999955</c:v>
                </c:pt>
                <c:pt idx="7">
                  <c:v>51.099999999999909</c:v>
                </c:pt>
                <c:pt idx="8">
                  <c:v>53.599999999999909</c:v>
                </c:pt>
                <c:pt idx="9">
                  <c:v>56.400000000000091</c:v>
                </c:pt>
                <c:pt idx="10">
                  <c:v>59.700000000000045</c:v>
                </c:pt>
                <c:pt idx="11">
                  <c:v>60.5</c:v>
                </c:pt>
                <c:pt idx="12">
                  <c:v>60.599999999999909</c:v>
                </c:pt>
                <c:pt idx="13">
                  <c:v>60.700000000000045</c:v>
                </c:pt>
                <c:pt idx="14">
                  <c:v>65.700000000000045</c:v>
                </c:pt>
                <c:pt idx="15">
                  <c:v>66</c:v>
                </c:pt>
                <c:pt idx="16">
                  <c:v>70.299999999999955</c:v>
                </c:pt>
                <c:pt idx="17">
                  <c:v>74.099999999999909</c:v>
                </c:pt>
                <c:pt idx="18">
                  <c:v>79.700000000000045</c:v>
                </c:pt>
                <c:pt idx="19">
                  <c:v>90.700000000000045</c:v>
                </c:pt>
                <c:pt idx="20">
                  <c:v>96.5</c:v>
                </c:pt>
              </c:numCache>
            </c:numRef>
          </c:xVal>
          <c:yVal>
            <c:numRef>
              <c:f>Fig_debrisflows!$G$9:$G$29</c:f>
              <c:numCache>
                <c:formatCode>General</c:formatCode>
                <c:ptCount val="21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5.8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6.5</c:v>
                </c:pt>
                <c:pt idx="11">
                  <c:v>6.5</c:v>
                </c:pt>
                <c:pt idx="12">
                  <c:v>5.5</c:v>
                </c:pt>
                <c:pt idx="13">
                  <c:v>6.5</c:v>
                </c:pt>
                <c:pt idx="14">
                  <c:v>6</c:v>
                </c:pt>
                <c:pt idx="15">
                  <c:v>5.5</c:v>
                </c:pt>
                <c:pt idx="16">
                  <c:v>5</c:v>
                </c:pt>
                <c:pt idx="17">
                  <c:v>5.8</c:v>
                </c:pt>
                <c:pt idx="18">
                  <c:v>5</c:v>
                </c:pt>
                <c:pt idx="19">
                  <c:v>5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8-48A3-A572-5FE798C80615}"/>
            </c:ext>
          </c:extLst>
        </c:ser>
        <c:ser>
          <c:idx val="2"/>
          <c:order val="3"/>
          <c:tx>
            <c:v>fluvial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Fig_debrisflows!$F$30:$F$34</c:f>
              <c:numCache>
                <c:formatCode>General</c:formatCode>
                <c:ptCount val="5"/>
                <c:pt idx="0">
                  <c:v>30.5</c:v>
                </c:pt>
                <c:pt idx="1">
                  <c:v>81</c:v>
                </c:pt>
                <c:pt idx="2">
                  <c:v>106.5</c:v>
                </c:pt>
                <c:pt idx="3">
                  <c:v>112</c:v>
                </c:pt>
                <c:pt idx="4">
                  <c:v>38</c:v>
                </c:pt>
              </c:numCache>
            </c:numRef>
          </c:xVal>
          <c:yVal>
            <c:numRef>
              <c:f>Fig_debrisflows!$G$30:$G$34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68-48A3-A572-5FE798C8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06560"/>
        <c:axId val="128313216"/>
      </c:scatterChart>
      <c:valAx>
        <c:axId val="1283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time since glacial retreat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ES"/>
          </a:p>
        </c:txPr>
        <c:crossAx val="128313216"/>
        <c:crosses val="autoZero"/>
        <c:crossBetween val="midCat"/>
      </c:valAx>
      <c:valAx>
        <c:axId val="128313216"/>
        <c:scaling>
          <c:orientation val="minMax"/>
          <c:min val="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0">
                    <a:latin typeface="Arial" panose="020B0604020202020204" pitchFamily="34" charset="0"/>
                    <a:cs typeface="Arial" panose="020B0604020202020204" pitchFamily="34" charset="0"/>
                  </a:rPr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ES"/>
          </a:p>
        </c:txPr>
        <c:crossAx val="128306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27655778269224"/>
          <c:y val="0.38349154272382618"/>
          <c:w val="0.17725653702947242"/>
          <c:h val="0.3348687664041994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for_chapter_regressions!$F$45:$F$75</c:f>
              <c:numCache>
                <c:formatCode>General</c:formatCode>
                <c:ptCount val="31"/>
                <c:pt idx="0">
                  <c:v>8.7999999999999545</c:v>
                </c:pt>
                <c:pt idx="1">
                  <c:v>25.5</c:v>
                </c:pt>
                <c:pt idx="2">
                  <c:v>25.5</c:v>
                </c:pt>
                <c:pt idx="3">
                  <c:v>23.700000000000045</c:v>
                </c:pt>
                <c:pt idx="4">
                  <c:v>31.900000000000091</c:v>
                </c:pt>
                <c:pt idx="5">
                  <c:v>36.700000000000045</c:v>
                </c:pt>
                <c:pt idx="6">
                  <c:v>47.799999999999955</c:v>
                </c:pt>
                <c:pt idx="7">
                  <c:v>50.400000000000091</c:v>
                </c:pt>
                <c:pt idx="8">
                  <c:v>47.799999999999955</c:v>
                </c:pt>
                <c:pt idx="9">
                  <c:v>50.400000000000091</c:v>
                </c:pt>
                <c:pt idx="10">
                  <c:v>60.900000000000091</c:v>
                </c:pt>
                <c:pt idx="11">
                  <c:v>70.200000000000045</c:v>
                </c:pt>
                <c:pt idx="12">
                  <c:v>68.299999999999955</c:v>
                </c:pt>
                <c:pt idx="13">
                  <c:v>70.200000000000045</c:v>
                </c:pt>
                <c:pt idx="14">
                  <c:v>84.700000000000045</c:v>
                </c:pt>
                <c:pt idx="15">
                  <c:v>155.70000000000005</c:v>
                </c:pt>
                <c:pt idx="16">
                  <c:v>1</c:v>
                </c:pt>
                <c:pt idx="17">
                  <c:v>122.70000000000005</c:v>
                </c:pt>
                <c:pt idx="18">
                  <c:v>112</c:v>
                </c:pt>
                <c:pt idx="19">
                  <c:v>90</c:v>
                </c:pt>
                <c:pt idx="20">
                  <c:v>95.700000000000045</c:v>
                </c:pt>
                <c:pt idx="21">
                  <c:v>95.700000000000045</c:v>
                </c:pt>
                <c:pt idx="22">
                  <c:v>5</c:v>
                </c:pt>
                <c:pt idx="23">
                  <c:v>6.7000000000000455</c:v>
                </c:pt>
                <c:pt idx="24">
                  <c:v>17.5</c:v>
                </c:pt>
                <c:pt idx="25">
                  <c:v>122.40000000000009</c:v>
                </c:pt>
                <c:pt idx="26">
                  <c:v>1</c:v>
                </c:pt>
                <c:pt idx="27">
                  <c:v>1</c:v>
                </c:pt>
                <c:pt idx="28">
                  <c:v>3.5</c:v>
                </c:pt>
                <c:pt idx="29">
                  <c:v>3.7000000000000455</c:v>
                </c:pt>
                <c:pt idx="30">
                  <c:v>4.4000000000000909</c:v>
                </c:pt>
              </c:numCache>
            </c:numRef>
          </c:xVal>
          <c:yVal>
            <c:numRef>
              <c:f>for_chapter_regressions!$G$45:$G$75</c:f>
              <c:numCache>
                <c:formatCode>General</c:formatCode>
                <c:ptCount val="31"/>
                <c:pt idx="0">
                  <c:v>15</c:v>
                </c:pt>
                <c:pt idx="1">
                  <c:v>30</c:v>
                </c:pt>
                <c:pt idx="2">
                  <c:v>80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75</c:v>
                </c:pt>
                <c:pt idx="12">
                  <c:v>30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0</c:v>
                </c:pt>
                <c:pt idx="17">
                  <c:v>85</c:v>
                </c:pt>
                <c:pt idx="18">
                  <c:v>30</c:v>
                </c:pt>
                <c:pt idx="19">
                  <c:v>30</c:v>
                </c:pt>
                <c:pt idx="20">
                  <c:v>80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60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4-420B-8B7D-D1FD4986EDCA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6613713910761155"/>
                  <c:y val="-0.11788531641878099"/>
                </c:manualLayout>
              </c:layout>
              <c:numFmt formatCode="General" sourceLinked="0"/>
            </c:trendlineLbl>
          </c:trendline>
          <c:xVal>
            <c:numRef>
              <c:f>for_chapter_regressions!$F$45:$F$75</c:f>
              <c:numCache>
                <c:formatCode>General</c:formatCode>
                <c:ptCount val="31"/>
                <c:pt idx="0">
                  <c:v>8.7999999999999545</c:v>
                </c:pt>
                <c:pt idx="1">
                  <c:v>25.5</c:v>
                </c:pt>
                <c:pt idx="2">
                  <c:v>25.5</c:v>
                </c:pt>
                <c:pt idx="3">
                  <c:v>23.700000000000045</c:v>
                </c:pt>
                <c:pt idx="4">
                  <c:v>31.900000000000091</c:v>
                </c:pt>
                <c:pt idx="5">
                  <c:v>36.700000000000045</c:v>
                </c:pt>
                <c:pt idx="6">
                  <c:v>47.799999999999955</c:v>
                </c:pt>
                <c:pt idx="7">
                  <c:v>50.400000000000091</c:v>
                </c:pt>
                <c:pt idx="8">
                  <c:v>47.799999999999955</c:v>
                </c:pt>
                <c:pt idx="9">
                  <c:v>50.400000000000091</c:v>
                </c:pt>
                <c:pt idx="10">
                  <c:v>60.900000000000091</c:v>
                </c:pt>
                <c:pt idx="11">
                  <c:v>70.200000000000045</c:v>
                </c:pt>
                <c:pt idx="12">
                  <c:v>68.299999999999955</c:v>
                </c:pt>
                <c:pt idx="13">
                  <c:v>70.200000000000045</c:v>
                </c:pt>
                <c:pt idx="14">
                  <c:v>84.700000000000045</c:v>
                </c:pt>
                <c:pt idx="15">
                  <c:v>155.70000000000005</c:v>
                </c:pt>
                <c:pt idx="16">
                  <c:v>1</c:v>
                </c:pt>
                <c:pt idx="17">
                  <c:v>122.70000000000005</c:v>
                </c:pt>
                <c:pt idx="18">
                  <c:v>112</c:v>
                </c:pt>
                <c:pt idx="19">
                  <c:v>90</c:v>
                </c:pt>
                <c:pt idx="20">
                  <c:v>95.700000000000045</c:v>
                </c:pt>
                <c:pt idx="21">
                  <c:v>95.700000000000045</c:v>
                </c:pt>
                <c:pt idx="22">
                  <c:v>5</c:v>
                </c:pt>
                <c:pt idx="23">
                  <c:v>6.7000000000000455</c:v>
                </c:pt>
                <c:pt idx="24">
                  <c:v>17.5</c:v>
                </c:pt>
                <c:pt idx="25">
                  <c:v>122.40000000000009</c:v>
                </c:pt>
                <c:pt idx="26">
                  <c:v>1</c:v>
                </c:pt>
                <c:pt idx="27">
                  <c:v>1</c:v>
                </c:pt>
                <c:pt idx="28">
                  <c:v>3.5</c:v>
                </c:pt>
                <c:pt idx="29">
                  <c:v>3.7000000000000455</c:v>
                </c:pt>
                <c:pt idx="30">
                  <c:v>4.4000000000000909</c:v>
                </c:pt>
              </c:numCache>
            </c:numRef>
          </c:xVal>
          <c:yVal>
            <c:numRef>
              <c:f>for_chapter_regressions!$H$45:$H$75</c:f>
              <c:numCache>
                <c:formatCode>General</c:formatCode>
                <c:ptCount val="31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5.8</c:v>
                </c:pt>
                <c:pt idx="6">
                  <c:v>5.8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5.8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</c:v>
                </c:pt>
                <c:pt idx="16">
                  <c:v>5.5</c:v>
                </c:pt>
                <c:pt idx="17">
                  <c:v>4.8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7.2</c:v>
                </c:pt>
                <c:pt idx="23">
                  <c:v>7</c:v>
                </c:pt>
                <c:pt idx="24">
                  <c:v>6.5</c:v>
                </c:pt>
                <c:pt idx="25">
                  <c:v>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7.2</c:v>
                </c:pt>
                <c:pt idx="30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34-420B-8B7D-D1FD4986EDCA}"/>
            </c:ext>
          </c:extLst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6041491688538935"/>
                  <c:y val="1.1883931175269758E-3"/>
                </c:manualLayout>
              </c:layout>
              <c:numFmt formatCode="General" sourceLinked="0"/>
            </c:trendlineLbl>
          </c:trendline>
          <c:xVal>
            <c:numRef>
              <c:f>for_chapter_regressions!$F$45:$F$75</c:f>
              <c:numCache>
                <c:formatCode>General</c:formatCode>
                <c:ptCount val="31"/>
                <c:pt idx="0">
                  <c:v>8.7999999999999545</c:v>
                </c:pt>
                <c:pt idx="1">
                  <c:v>25.5</c:v>
                </c:pt>
                <c:pt idx="2">
                  <c:v>25.5</c:v>
                </c:pt>
                <c:pt idx="3">
                  <c:v>23.700000000000045</c:v>
                </c:pt>
                <c:pt idx="4">
                  <c:v>31.900000000000091</c:v>
                </c:pt>
                <c:pt idx="5">
                  <c:v>36.700000000000045</c:v>
                </c:pt>
                <c:pt idx="6">
                  <c:v>47.799999999999955</c:v>
                </c:pt>
                <c:pt idx="7">
                  <c:v>50.400000000000091</c:v>
                </c:pt>
                <c:pt idx="8">
                  <c:v>47.799999999999955</c:v>
                </c:pt>
                <c:pt idx="9">
                  <c:v>50.400000000000091</c:v>
                </c:pt>
                <c:pt idx="10">
                  <c:v>60.900000000000091</c:v>
                </c:pt>
                <c:pt idx="11">
                  <c:v>70.200000000000045</c:v>
                </c:pt>
                <c:pt idx="12">
                  <c:v>68.299999999999955</c:v>
                </c:pt>
                <c:pt idx="13">
                  <c:v>70.200000000000045</c:v>
                </c:pt>
                <c:pt idx="14">
                  <c:v>84.700000000000045</c:v>
                </c:pt>
                <c:pt idx="15">
                  <c:v>155.70000000000005</c:v>
                </c:pt>
                <c:pt idx="16">
                  <c:v>1</c:v>
                </c:pt>
                <c:pt idx="17">
                  <c:v>122.70000000000005</c:v>
                </c:pt>
                <c:pt idx="18">
                  <c:v>112</c:v>
                </c:pt>
                <c:pt idx="19">
                  <c:v>90</c:v>
                </c:pt>
                <c:pt idx="20">
                  <c:v>95.700000000000045</c:v>
                </c:pt>
                <c:pt idx="21">
                  <c:v>95.700000000000045</c:v>
                </c:pt>
                <c:pt idx="22">
                  <c:v>5</c:v>
                </c:pt>
                <c:pt idx="23">
                  <c:v>6.7000000000000455</c:v>
                </c:pt>
                <c:pt idx="24">
                  <c:v>17.5</c:v>
                </c:pt>
                <c:pt idx="25">
                  <c:v>122.40000000000009</c:v>
                </c:pt>
                <c:pt idx="26">
                  <c:v>1</c:v>
                </c:pt>
                <c:pt idx="27">
                  <c:v>1</c:v>
                </c:pt>
                <c:pt idx="28">
                  <c:v>3.5</c:v>
                </c:pt>
                <c:pt idx="29">
                  <c:v>3.7000000000000455</c:v>
                </c:pt>
                <c:pt idx="30">
                  <c:v>4.4000000000000909</c:v>
                </c:pt>
              </c:numCache>
            </c:numRef>
          </c:xVal>
          <c:yVal>
            <c:numRef>
              <c:f>for_chapter_regressions!$I$45:$I$75</c:f>
              <c:numCache>
                <c:formatCode>General</c:formatCode>
                <c:ptCount val="31"/>
                <c:pt idx="0">
                  <c:v>0</c:v>
                </c:pt>
                <c:pt idx="1">
                  <c:v>0.75</c:v>
                </c:pt>
                <c:pt idx="2">
                  <c:v>4.88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1.7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</c:v>
                </c:pt>
                <c:pt idx="11">
                  <c:v>1.8</c:v>
                </c:pt>
                <c:pt idx="12">
                  <c:v>1.95</c:v>
                </c:pt>
                <c:pt idx="13">
                  <c:v>0.95</c:v>
                </c:pt>
                <c:pt idx="14">
                  <c:v>3.4</c:v>
                </c:pt>
                <c:pt idx="15">
                  <c:v>4.5</c:v>
                </c:pt>
                <c:pt idx="16">
                  <c:v>0</c:v>
                </c:pt>
                <c:pt idx="17">
                  <c:v>2.85</c:v>
                </c:pt>
                <c:pt idx="18">
                  <c:v>1.2</c:v>
                </c:pt>
                <c:pt idx="19">
                  <c:v>0.65</c:v>
                </c:pt>
                <c:pt idx="20">
                  <c:v>4.8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0.6</c:v>
                </c:pt>
                <c:pt idx="25">
                  <c:v>1.1000000000000001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34-420B-8B7D-D1FD4986E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56224"/>
        <c:axId val="90754432"/>
      </c:scatterChart>
      <c:valAx>
        <c:axId val="907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754432"/>
        <c:crosses val="autoZero"/>
        <c:crossBetween val="midCat"/>
      </c:valAx>
      <c:valAx>
        <c:axId val="907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for_chapter_regressions!$F$7:$F$26</c:f>
              <c:numCache>
                <c:formatCode>General</c:formatCode>
                <c:ptCount val="20"/>
                <c:pt idx="0">
                  <c:v>2.5</c:v>
                </c:pt>
                <c:pt idx="1">
                  <c:v>65.700000000000045</c:v>
                </c:pt>
                <c:pt idx="2">
                  <c:v>60.700000000000045</c:v>
                </c:pt>
                <c:pt idx="3">
                  <c:v>60.5</c:v>
                </c:pt>
                <c:pt idx="4">
                  <c:v>59.700000000000045</c:v>
                </c:pt>
                <c:pt idx="5">
                  <c:v>60.599999999999909</c:v>
                </c:pt>
                <c:pt idx="6">
                  <c:v>56.400000000000091</c:v>
                </c:pt>
                <c:pt idx="7">
                  <c:v>53.599999999999909</c:v>
                </c:pt>
                <c:pt idx="8">
                  <c:v>51.099999999999909</c:v>
                </c:pt>
                <c:pt idx="9">
                  <c:v>2.7999999999999545</c:v>
                </c:pt>
                <c:pt idx="10">
                  <c:v>49.799999999999955</c:v>
                </c:pt>
                <c:pt idx="11">
                  <c:v>66</c:v>
                </c:pt>
                <c:pt idx="12">
                  <c:v>41.599999999999909</c:v>
                </c:pt>
                <c:pt idx="13">
                  <c:v>35.5</c:v>
                </c:pt>
                <c:pt idx="14">
                  <c:v>96.5</c:v>
                </c:pt>
                <c:pt idx="15">
                  <c:v>4.2999999999999545</c:v>
                </c:pt>
                <c:pt idx="16">
                  <c:v>90.700000000000045</c:v>
                </c:pt>
                <c:pt idx="17">
                  <c:v>79.700000000000045</c:v>
                </c:pt>
                <c:pt idx="18">
                  <c:v>74.099999999999909</c:v>
                </c:pt>
                <c:pt idx="19">
                  <c:v>70.299999999999955</c:v>
                </c:pt>
              </c:numCache>
            </c:numRef>
          </c:xVal>
          <c:yVal>
            <c:numRef>
              <c:f>for_chapter_regressions!$G$7:$G$26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40</c:v>
                </c:pt>
                <c:pt idx="3">
                  <c:v>5</c:v>
                </c:pt>
                <c:pt idx="4">
                  <c:v>30</c:v>
                </c:pt>
                <c:pt idx="5">
                  <c:v>15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20</c:v>
                </c:pt>
                <c:pt idx="12">
                  <c:v>70</c:v>
                </c:pt>
                <c:pt idx="13">
                  <c:v>30</c:v>
                </c:pt>
                <c:pt idx="14">
                  <c:v>60</c:v>
                </c:pt>
                <c:pt idx="15">
                  <c:v>0</c:v>
                </c:pt>
                <c:pt idx="16">
                  <c:v>40</c:v>
                </c:pt>
                <c:pt idx="17">
                  <c:v>50</c:v>
                </c:pt>
                <c:pt idx="18">
                  <c:v>90</c:v>
                </c:pt>
                <c:pt idx="1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E7-4971-8ABB-E831C9DC8B0C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399271653543307"/>
                  <c:y val="-5.1429352580927387E-2"/>
                </c:manualLayout>
              </c:layout>
              <c:numFmt formatCode="General" sourceLinked="0"/>
            </c:trendlineLbl>
          </c:trendline>
          <c:xVal>
            <c:numRef>
              <c:f>for_chapter_regressions!$F$7:$F$26</c:f>
              <c:numCache>
                <c:formatCode>General</c:formatCode>
                <c:ptCount val="20"/>
                <c:pt idx="0">
                  <c:v>2.5</c:v>
                </c:pt>
                <c:pt idx="1">
                  <c:v>65.700000000000045</c:v>
                </c:pt>
                <c:pt idx="2">
                  <c:v>60.700000000000045</c:v>
                </c:pt>
                <c:pt idx="3">
                  <c:v>60.5</c:v>
                </c:pt>
                <c:pt idx="4">
                  <c:v>59.700000000000045</c:v>
                </c:pt>
                <c:pt idx="5">
                  <c:v>60.599999999999909</c:v>
                </c:pt>
                <c:pt idx="6">
                  <c:v>56.400000000000091</c:v>
                </c:pt>
                <c:pt idx="7">
                  <c:v>53.599999999999909</c:v>
                </c:pt>
                <c:pt idx="8">
                  <c:v>51.099999999999909</c:v>
                </c:pt>
                <c:pt idx="9">
                  <c:v>2.7999999999999545</c:v>
                </c:pt>
                <c:pt idx="10">
                  <c:v>49.799999999999955</c:v>
                </c:pt>
                <c:pt idx="11">
                  <c:v>66</c:v>
                </c:pt>
                <c:pt idx="12">
                  <c:v>41.599999999999909</c:v>
                </c:pt>
                <c:pt idx="13">
                  <c:v>35.5</c:v>
                </c:pt>
                <c:pt idx="14">
                  <c:v>96.5</c:v>
                </c:pt>
                <c:pt idx="15">
                  <c:v>4.2999999999999545</c:v>
                </c:pt>
                <c:pt idx="16">
                  <c:v>90.700000000000045</c:v>
                </c:pt>
                <c:pt idx="17">
                  <c:v>79.700000000000045</c:v>
                </c:pt>
                <c:pt idx="18">
                  <c:v>74.099999999999909</c:v>
                </c:pt>
                <c:pt idx="19">
                  <c:v>70.299999999999955</c:v>
                </c:pt>
              </c:numCache>
            </c:numRef>
          </c:xVal>
          <c:yVal>
            <c:numRef>
              <c:f>for_chapter_regressions!$H$7:$H$26</c:f>
              <c:numCache>
                <c:formatCode>General</c:formatCode>
                <c:ptCount val="20"/>
                <c:pt idx="0">
                  <c:v>6.5</c:v>
                </c:pt>
                <c:pt idx="1">
                  <c:v>6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5.5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6.5</c:v>
                </c:pt>
                <c:pt idx="10">
                  <c:v>6</c:v>
                </c:pt>
                <c:pt idx="11">
                  <c:v>5.5</c:v>
                </c:pt>
                <c:pt idx="12">
                  <c:v>5</c:v>
                </c:pt>
                <c:pt idx="13">
                  <c:v>5.8</c:v>
                </c:pt>
                <c:pt idx="14">
                  <c:v>7</c:v>
                </c:pt>
                <c:pt idx="15">
                  <c:v>6.5</c:v>
                </c:pt>
                <c:pt idx="16">
                  <c:v>5</c:v>
                </c:pt>
                <c:pt idx="17">
                  <c:v>5</c:v>
                </c:pt>
                <c:pt idx="18">
                  <c:v>5.8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E7-4971-8ABB-E831C9DC8B0C}"/>
            </c:ext>
          </c:extLst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7589916885389324"/>
                  <c:y val="0.11609142607174103"/>
                </c:manualLayout>
              </c:layout>
              <c:numFmt formatCode="General" sourceLinked="0"/>
            </c:trendlineLbl>
          </c:trendline>
          <c:xVal>
            <c:numRef>
              <c:f>for_chapter_regressions!$F$7:$F$26</c:f>
              <c:numCache>
                <c:formatCode>General</c:formatCode>
                <c:ptCount val="20"/>
                <c:pt idx="0">
                  <c:v>2.5</c:v>
                </c:pt>
                <c:pt idx="1">
                  <c:v>65.700000000000045</c:v>
                </c:pt>
                <c:pt idx="2">
                  <c:v>60.700000000000045</c:v>
                </c:pt>
                <c:pt idx="3">
                  <c:v>60.5</c:v>
                </c:pt>
                <c:pt idx="4">
                  <c:v>59.700000000000045</c:v>
                </c:pt>
                <c:pt idx="5">
                  <c:v>60.599999999999909</c:v>
                </c:pt>
                <c:pt idx="6">
                  <c:v>56.400000000000091</c:v>
                </c:pt>
                <c:pt idx="7">
                  <c:v>53.599999999999909</c:v>
                </c:pt>
                <c:pt idx="8">
                  <c:v>51.099999999999909</c:v>
                </c:pt>
                <c:pt idx="9">
                  <c:v>2.7999999999999545</c:v>
                </c:pt>
                <c:pt idx="10">
                  <c:v>49.799999999999955</c:v>
                </c:pt>
                <c:pt idx="11">
                  <c:v>66</c:v>
                </c:pt>
                <c:pt idx="12">
                  <c:v>41.599999999999909</c:v>
                </c:pt>
                <c:pt idx="13">
                  <c:v>35.5</c:v>
                </c:pt>
                <c:pt idx="14">
                  <c:v>96.5</c:v>
                </c:pt>
                <c:pt idx="15">
                  <c:v>4.2999999999999545</c:v>
                </c:pt>
                <c:pt idx="16">
                  <c:v>90.700000000000045</c:v>
                </c:pt>
                <c:pt idx="17">
                  <c:v>79.700000000000045</c:v>
                </c:pt>
                <c:pt idx="18">
                  <c:v>74.099999999999909</c:v>
                </c:pt>
                <c:pt idx="19">
                  <c:v>70.299999999999955</c:v>
                </c:pt>
              </c:numCache>
            </c:numRef>
          </c:xVal>
          <c:yVal>
            <c:numRef>
              <c:f>for_chapter_regressions!$I$7:$I$26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2.4</c:v>
                </c:pt>
                <c:pt idx="3">
                  <c:v>1.8</c:v>
                </c:pt>
                <c:pt idx="4">
                  <c:v>12.6</c:v>
                </c:pt>
                <c:pt idx="5">
                  <c:v>0.6</c:v>
                </c:pt>
                <c:pt idx="6">
                  <c:v>2.25</c:v>
                </c:pt>
                <c:pt idx="7">
                  <c:v>1.1000000000000001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1.1000000000000001</c:v>
                </c:pt>
                <c:pt idx="12">
                  <c:v>0</c:v>
                </c:pt>
                <c:pt idx="13">
                  <c:v>1.2</c:v>
                </c:pt>
                <c:pt idx="14">
                  <c:v>5.7</c:v>
                </c:pt>
                <c:pt idx="15">
                  <c:v>0</c:v>
                </c:pt>
                <c:pt idx="16">
                  <c:v>5.6</c:v>
                </c:pt>
                <c:pt idx="17">
                  <c:v>2.4</c:v>
                </c:pt>
                <c:pt idx="18">
                  <c:v>6</c:v>
                </c:pt>
                <c:pt idx="1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E7-4971-8ABB-E831C9DC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824"/>
        <c:axId val="92663168"/>
      </c:scatterChart>
      <c:valAx>
        <c:axId val="927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663168"/>
        <c:crosses val="autoZero"/>
        <c:crossBetween val="midCat"/>
      </c:valAx>
      <c:valAx>
        <c:axId val="9266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01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for_chapter_regressions!$F$85:$F$113</c:f>
              <c:numCache>
                <c:formatCode>General</c:formatCode>
                <c:ptCount val="29"/>
                <c:pt idx="0">
                  <c:v>55.400000000000091</c:v>
                </c:pt>
                <c:pt idx="1">
                  <c:v>128.5</c:v>
                </c:pt>
                <c:pt idx="2">
                  <c:v>130.29999999999995</c:v>
                </c:pt>
                <c:pt idx="3">
                  <c:v>125.70000000000005</c:v>
                </c:pt>
                <c:pt idx="4">
                  <c:v>122.79999999999995</c:v>
                </c:pt>
                <c:pt idx="5">
                  <c:v>101</c:v>
                </c:pt>
                <c:pt idx="6">
                  <c:v>82.400000000000091</c:v>
                </c:pt>
                <c:pt idx="7">
                  <c:v>75.099999999999909</c:v>
                </c:pt>
                <c:pt idx="8">
                  <c:v>71.900000000000091</c:v>
                </c:pt>
                <c:pt idx="9">
                  <c:v>70.599999999999909</c:v>
                </c:pt>
                <c:pt idx="10">
                  <c:v>54.599999999999909</c:v>
                </c:pt>
                <c:pt idx="11">
                  <c:v>157.20000000000005</c:v>
                </c:pt>
                <c:pt idx="12">
                  <c:v>141</c:v>
                </c:pt>
                <c:pt idx="13">
                  <c:v>138.29999999999995</c:v>
                </c:pt>
                <c:pt idx="14">
                  <c:v>139.79999999999995</c:v>
                </c:pt>
                <c:pt idx="15">
                  <c:v>137.29999999999995</c:v>
                </c:pt>
                <c:pt idx="16">
                  <c:v>133.40000000000009</c:v>
                </c:pt>
                <c:pt idx="17">
                  <c:v>129.79999999999995</c:v>
                </c:pt>
                <c:pt idx="18">
                  <c:v>54.099999999999909</c:v>
                </c:pt>
                <c:pt idx="19">
                  <c:v>129.29999999999995</c:v>
                </c:pt>
                <c:pt idx="20">
                  <c:v>111.90000000000009</c:v>
                </c:pt>
                <c:pt idx="21">
                  <c:v>117.29999999999995</c:v>
                </c:pt>
                <c:pt idx="22">
                  <c:v>90.299999999999955</c:v>
                </c:pt>
                <c:pt idx="23">
                  <c:v>103.29999999999995</c:v>
                </c:pt>
                <c:pt idx="24">
                  <c:v>102.5</c:v>
                </c:pt>
                <c:pt idx="25">
                  <c:v>113.20000000000005</c:v>
                </c:pt>
                <c:pt idx="26">
                  <c:v>158.09999999999991</c:v>
                </c:pt>
                <c:pt idx="27">
                  <c:v>158.09999999999991</c:v>
                </c:pt>
                <c:pt idx="28">
                  <c:v>127.09999999999991</c:v>
                </c:pt>
              </c:numCache>
            </c:numRef>
          </c:xVal>
          <c:yVal>
            <c:numRef>
              <c:f>for_chapter_regressions!$G$85:$G$113</c:f>
              <c:numCache>
                <c:formatCode>General</c:formatCode>
                <c:ptCount val="29"/>
                <c:pt idx="0">
                  <c:v>75</c:v>
                </c:pt>
                <c:pt idx="1">
                  <c:v>40</c:v>
                </c:pt>
                <c:pt idx="2">
                  <c:v>20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70</c:v>
                </c:pt>
                <c:pt idx="7">
                  <c:v>50</c:v>
                </c:pt>
                <c:pt idx="8">
                  <c:v>10</c:v>
                </c:pt>
                <c:pt idx="9">
                  <c:v>30</c:v>
                </c:pt>
                <c:pt idx="10">
                  <c:v>50</c:v>
                </c:pt>
                <c:pt idx="11">
                  <c:v>40</c:v>
                </c:pt>
                <c:pt idx="12">
                  <c:v>65</c:v>
                </c:pt>
                <c:pt idx="13">
                  <c:v>65</c:v>
                </c:pt>
                <c:pt idx="14">
                  <c:v>60</c:v>
                </c:pt>
                <c:pt idx="15">
                  <c:v>80</c:v>
                </c:pt>
                <c:pt idx="16">
                  <c:v>85</c:v>
                </c:pt>
                <c:pt idx="17">
                  <c:v>20</c:v>
                </c:pt>
                <c:pt idx="18">
                  <c:v>15</c:v>
                </c:pt>
                <c:pt idx="19">
                  <c:v>15</c:v>
                </c:pt>
                <c:pt idx="20">
                  <c:v>20</c:v>
                </c:pt>
                <c:pt idx="21">
                  <c:v>60</c:v>
                </c:pt>
                <c:pt idx="22">
                  <c:v>10</c:v>
                </c:pt>
                <c:pt idx="23">
                  <c:v>95</c:v>
                </c:pt>
                <c:pt idx="24">
                  <c:v>60</c:v>
                </c:pt>
                <c:pt idx="25">
                  <c:v>10</c:v>
                </c:pt>
                <c:pt idx="26">
                  <c:v>20</c:v>
                </c:pt>
                <c:pt idx="27">
                  <c:v>30</c:v>
                </c:pt>
                <c:pt idx="2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E-49F7-99BB-FC88C100954C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8627209098862644"/>
                  <c:y val="-6.9814814814814816E-2"/>
                </c:manualLayout>
              </c:layout>
              <c:numFmt formatCode="General" sourceLinked="0"/>
            </c:trendlineLbl>
          </c:trendline>
          <c:xVal>
            <c:numRef>
              <c:f>for_chapter_regressions!$F$85:$F$113</c:f>
              <c:numCache>
                <c:formatCode>General</c:formatCode>
                <c:ptCount val="29"/>
                <c:pt idx="0">
                  <c:v>55.400000000000091</c:v>
                </c:pt>
                <c:pt idx="1">
                  <c:v>128.5</c:v>
                </c:pt>
                <c:pt idx="2">
                  <c:v>130.29999999999995</c:v>
                </c:pt>
                <c:pt idx="3">
                  <c:v>125.70000000000005</c:v>
                </c:pt>
                <c:pt idx="4">
                  <c:v>122.79999999999995</c:v>
                </c:pt>
                <c:pt idx="5">
                  <c:v>101</c:v>
                </c:pt>
                <c:pt idx="6">
                  <c:v>82.400000000000091</c:v>
                </c:pt>
                <c:pt idx="7">
                  <c:v>75.099999999999909</c:v>
                </c:pt>
                <c:pt idx="8">
                  <c:v>71.900000000000091</c:v>
                </c:pt>
                <c:pt idx="9">
                  <c:v>70.599999999999909</c:v>
                </c:pt>
                <c:pt idx="10">
                  <c:v>54.599999999999909</c:v>
                </c:pt>
                <c:pt idx="11">
                  <c:v>157.20000000000005</c:v>
                </c:pt>
                <c:pt idx="12">
                  <c:v>141</c:v>
                </c:pt>
                <c:pt idx="13">
                  <c:v>138.29999999999995</c:v>
                </c:pt>
                <c:pt idx="14">
                  <c:v>139.79999999999995</c:v>
                </c:pt>
                <c:pt idx="15">
                  <c:v>137.29999999999995</c:v>
                </c:pt>
                <c:pt idx="16">
                  <c:v>133.40000000000009</c:v>
                </c:pt>
                <c:pt idx="17">
                  <c:v>129.79999999999995</c:v>
                </c:pt>
                <c:pt idx="18">
                  <c:v>54.099999999999909</c:v>
                </c:pt>
                <c:pt idx="19">
                  <c:v>129.29999999999995</c:v>
                </c:pt>
                <c:pt idx="20">
                  <c:v>111.90000000000009</c:v>
                </c:pt>
                <c:pt idx="21">
                  <c:v>117.29999999999995</c:v>
                </c:pt>
                <c:pt idx="22">
                  <c:v>90.299999999999955</c:v>
                </c:pt>
                <c:pt idx="23">
                  <c:v>103.29999999999995</c:v>
                </c:pt>
                <c:pt idx="24">
                  <c:v>102.5</c:v>
                </c:pt>
                <c:pt idx="25">
                  <c:v>113.20000000000005</c:v>
                </c:pt>
                <c:pt idx="26">
                  <c:v>158.09999999999991</c:v>
                </c:pt>
                <c:pt idx="27">
                  <c:v>158.09999999999991</c:v>
                </c:pt>
                <c:pt idx="28">
                  <c:v>127.09999999999991</c:v>
                </c:pt>
              </c:numCache>
            </c:numRef>
          </c:xVal>
          <c:yVal>
            <c:numRef>
              <c:f>for_chapter_regressions!$H$85:$H$113</c:f>
              <c:numCache>
                <c:formatCode>General</c:formatCode>
                <c:ptCount val="29"/>
                <c:pt idx="0">
                  <c:v>7.5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7.5</c:v>
                </c:pt>
                <c:pt idx="11">
                  <c:v>5</c:v>
                </c:pt>
                <c:pt idx="12">
                  <c:v>5.8</c:v>
                </c:pt>
                <c:pt idx="13">
                  <c:v>5.8</c:v>
                </c:pt>
                <c:pt idx="14">
                  <c:v>5.8</c:v>
                </c:pt>
                <c:pt idx="15">
                  <c:v>5.8</c:v>
                </c:pt>
                <c:pt idx="16">
                  <c:v>5.8</c:v>
                </c:pt>
                <c:pt idx="17">
                  <c:v>7</c:v>
                </c:pt>
                <c:pt idx="18">
                  <c:v>7.5</c:v>
                </c:pt>
                <c:pt idx="19">
                  <c:v>6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7.2</c:v>
                </c:pt>
                <c:pt idx="27">
                  <c:v>7.2</c:v>
                </c:pt>
                <c:pt idx="2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8E-49F7-99BB-FC88C100954C}"/>
            </c:ext>
          </c:extLst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0335564304461943"/>
                  <c:y val="4.7484689413823271E-2"/>
                </c:manualLayout>
              </c:layout>
              <c:numFmt formatCode="General" sourceLinked="0"/>
            </c:trendlineLbl>
          </c:trendline>
          <c:xVal>
            <c:numRef>
              <c:f>for_chapter_regressions!$F$85:$F$113</c:f>
              <c:numCache>
                <c:formatCode>General</c:formatCode>
                <c:ptCount val="29"/>
                <c:pt idx="0">
                  <c:v>55.400000000000091</c:v>
                </c:pt>
                <c:pt idx="1">
                  <c:v>128.5</c:v>
                </c:pt>
                <c:pt idx="2">
                  <c:v>130.29999999999995</c:v>
                </c:pt>
                <c:pt idx="3">
                  <c:v>125.70000000000005</c:v>
                </c:pt>
                <c:pt idx="4">
                  <c:v>122.79999999999995</c:v>
                </c:pt>
                <c:pt idx="5">
                  <c:v>101</c:v>
                </c:pt>
                <c:pt idx="6">
                  <c:v>82.400000000000091</c:v>
                </c:pt>
                <c:pt idx="7">
                  <c:v>75.099999999999909</c:v>
                </c:pt>
                <c:pt idx="8">
                  <c:v>71.900000000000091</c:v>
                </c:pt>
                <c:pt idx="9">
                  <c:v>70.599999999999909</c:v>
                </c:pt>
                <c:pt idx="10">
                  <c:v>54.599999999999909</c:v>
                </c:pt>
                <c:pt idx="11">
                  <c:v>157.20000000000005</c:v>
                </c:pt>
                <c:pt idx="12">
                  <c:v>141</c:v>
                </c:pt>
                <c:pt idx="13">
                  <c:v>138.29999999999995</c:v>
                </c:pt>
                <c:pt idx="14">
                  <c:v>139.79999999999995</c:v>
                </c:pt>
                <c:pt idx="15">
                  <c:v>137.29999999999995</c:v>
                </c:pt>
                <c:pt idx="16">
                  <c:v>133.40000000000009</c:v>
                </c:pt>
                <c:pt idx="17">
                  <c:v>129.79999999999995</c:v>
                </c:pt>
                <c:pt idx="18">
                  <c:v>54.099999999999909</c:v>
                </c:pt>
                <c:pt idx="19">
                  <c:v>129.29999999999995</c:v>
                </c:pt>
                <c:pt idx="20">
                  <c:v>111.90000000000009</c:v>
                </c:pt>
                <c:pt idx="21">
                  <c:v>117.29999999999995</c:v>
                </c:pt>
                <c:pt idx="22">
                  <c:v>90.299999999999955</c:v>
                </c:pt>
                <c:pt idx="23">
                  <c:v>103.29999999999995</c:v>
                </c:pt>
                <c:pt idx="24">
                  <c:v>102.5</c:v>
                </c:pt>
                <c:pt idx="25">
                  <c:v>113.20000000000005</c:v>
                </c:pt>
                <c:pt idx="26">
                  <c:v>158.09999999999991</c:v>
                </c:pt>
                <c:pt idx="27">
                  <c:v>158.09999999999991</c:v>
                </c:pt>
                <c:pt idx="28">
                  <c:v>127.09999999999991</c:v>
                </c:pt>
              </c:numCache>
            </c:numRef>
          </c:xVal>
          <c:yVal>
            <c:numRef>
              <c:f>for_chapter_regressions!$I$85:$I$113</c:f>
              <c:numCache>
                <c:formatCode>General</c:formatCode>
                <c:ptCount val="29"/>
                <c:pt idx="0">
                  <c:v>2.4</c:v>
                </c:pt>
                <c:pt idx="1">
                  <c:v>3.2</c:v>
                </c:pt>
                <c:pt idx="2">
                  <c:v>2.4</c:v>
                </c:pt>
                <c:pt idx="3">
                  <c:v>2.4</c:v>
                </c:pt>
                <c:pt idx="4">
                  <c:v>1</c:v>
                </c:pt>
                <c:pt idx="5">
                  <c:v>0.8</c:v>
                </c:pt>
                <c:pt idx="6">
                  <c:v>1.6</c:v>
                </c:pt>
                <c:pt idx="7">
                  <c:v>0.8</c:v>
                </c:pt>
                <c:pt idx="8">
                  <c:v>0</c:v>
                </c:pt>
                <c:pt idx="9">
                  <c:v>2.25</c:v>
                </c:pt>
                <c:pt idx="10">
                  <c:v>0.75</c:v>
                </c:pt>
                <c:pt idx="11">
                  <c:v>1.4</c:v>
                </c:pt>
                <c:pt idx="12">
                  <c:v>4.5</c:v>
                </c:pt>
                <c:pt idx="13">
                  <c:v>0.85</c:v>
                </c:pt>
                <c:pt idx="14">
                  <c:v>4.2</c:v>
                </c:pt>
                <c:pt idx="15">
                  <c:v>5.95</c:v>
                </c:pt>
                <c:pt idx="16">
                  <c:v>1.9</c:v>
                </c:pt>
                <c:pt idx="17">
                  <c:v>0</c:v>
                </c:pt>
                <c:pt idx="18">
                  <c:v>1</c:v>
                </c:pt>
                <c:pt idx="19">
                  <c:v>2.4</c:v>
                </c:pt>
                <c:pt idx="20">
                  <c:v>3</c:v>
                </c:pt>
                <c:pt idx="21">
                  <c:v>1.6</c:v>
                </c:pt>
                <c:pt idx="22">
                  <c:v>1.8</c:v>
                </c:pt>
                <c:pt idx="23">
                  <c:v>3.2</c:v>
                </c:pt>
                <c:pt idx="24">
                  <c:v>1.2</c:v>
                </c:pt>
                <c:pt idx="25">
                  <c:v>1.8</c:v>
                </c:pt>
                <c:pt idx="26">
                  <c:v>2.1</c:v>
                </c:pt>
                <c:pt idx="27">
                  <c:v>1.4</c:v>
                </c:pt>
                <c:pt idx="2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8E-49F7-99BB-FC88C100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52672"/>
        <c:axId val="92596864"/>
      </c:scatterChart>
      <c:valAx>
        <c:axId val="926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96864"/>
        <c:crosses val="autoZero"/>
        <c:crossBetween val="midCat"/>
      </c:valAx>
      <c:valAx>
        <c:axId val="925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52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8</xdr:row>
      <xdr:rowOff>119062</xdr:rowOff>
    </xdr:from>
    <xdr:to>
      <xdr:col>17</xdr:col>
      <xdr:colOff>123824</xdr:colOff>
      <xdr:row>23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78441</xdr:colOff>
      <xdr:row>21</xdr:row>
      <xdr:rowOff>180415</xdr:rowOff>
    </xdr:from>
    <xdr:to>
      <xdr:col>18</xdr:col>
      <xdr:colOff>414618</xdr:colOff>
      <xdr:row>36</xdr:row>
      <xdr:rowOff>66115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156882</xdr:colOff>
      <xdr:row>3</xdr:row>
      <xdr:rowOff>146797</xdr:rowOff>
    </xdr:from>
    <xdr:to>
      <xdr:col>18</xdr:col>
      <xdr:colOff>493059</xdr:colOff>
      <xdr:row>18</xdr:row>
      <xdr:rowOff>32497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134469</xdr:colOff>
      <xdr:row>38</xdr:row>
      <xdr:rowOff>135590</xdr:rowOff>
    </xdr:from>
    <xdr:to>
      <xdr:col>18</xdr:col>
      <xdr:colOff>470646</xdr:colOff>
      <xdr:row>53</xdr:row>
      <xdr:rowOff>21290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7538"/>
  <sheetViews>
    <sheetView workbookViewId="0">
      <selection activeCell="BI10" sqref="BI10"/>
    </sheetView>
  </sheetViews>
  <sheetFormatPr defaultRowHeight="14.4" x14ac:dyDescent="0.3"/>
  <cols>
    <col min="2" max="2" width="17.5546875" customWidth="1"/>
    <col min="3" max="3" width="16.77734375" customWidth="1"/>
    <col min="9" max="9" width="12" bestFit="1" customWidth="1"/>
    <col min="10" max="10" width="4.109375" bestFit="1" customWidth="1"/>
    <col min="11" max="11" width="4.33203125" bestFit="1" customWidth="1"/>
    <col min="12" max="12" width="3.77734375" bestFit="1" customWidth="1"/>
    <col min="13" max="13" width="2" bestFit="1" customWidth="1"/>
    <col min="14" max="14" width="12" bestFit="1" customWidth="1"/>
    <col min="15" max="15" width="11.21875" bestFit="1" customWidth="1"/>
    <col min="16" max="16" width="5.6640625" bestFit="1" customWidth="1"/>
    <col min="17" max="17" width="6.88671875" bestFit="1" customWidth="1"/>
    <col min="18" max="19" width="5.6640625" bestFit="1" customWidth="1"/>
    <col min="20" max="20" width="13.44140625" bestFit="1" customWidth="1"/>
    <col min="21" max="21" width="15.5546875" bestFit="1" customWidth="1"/>
    <col min="22" max="22" width="13.5546875" bestFit="1" customWidth="1"/>
    <col min="23" max="23" width="19.44140625" bestFit="1" customWidth="1"/>
    <col min="24" max="24" width="16.109375" bestFit="1" customWidth="1"/>
    <col min="25" max="25" width="23.33203125" bestFit="1" customWidth="1"/>
    <col min="26" max="26" width="6.21875" bestFit="1" customWidth="1"/>
    <col min="27" max="27" width="7.21875" bestFit="1" customWidth="1"/>
    <col min="28" max="28" width="4.44140625" bestFit="1" customWidth="1"/>
    <col min="29" max="29" width="20" bestFit="1" customWidth="1"/>
    <col min="30" max="30" width="6.21875" bestFit="1" customWidth="1"/>
    <col min="31" max="31" width="7.21875" bestFit="1" customWidth="1"/>
    <col min="32" max="32" width="4.44140625" bestFit="1" customWidth="1"/>
    <col min="33" max="33" width="10.6640625" bestFit="1" customWidth="1"/>
    <col min="34" max="34" width="12.44140625" bestFit="1" customWidth="1"/>
    <col min="35" max="35" width="15.6640625" bestFit="1" customWidth="1"/>
    <col min="36" max="36" width="13.5546875" bestFit="1" customWidth="1"/>
    <col min="37" max="37" width="14.6640625" bestFit="1" customWidth="1"/>
    <col min="38" max="38" width="7.77734375" bestFit="1" customWidth="1"/>
    <col min="39" max="39" width="13.21875" bestFit="1" customWidth="1"/>
    <col min="40" max="44" width="8.33203125" bestFit="1" customWidth="1"/>
    <col min="45" max="45" width="4.33203125" bestFit="1" customWidth="1"/>
    <col min="46" max="46" width="7.77734375" bestFit="1" customWidth="1"/>
    <col min="47" max="47" width="12.21875" bestFit="1" customWidth="1"/>
    <col min="48" max="48" width="6.6640625" bestFit="1" customWidth="1"/>
    <col min="49" max="49" width="11.77734375" bestFit="1" customWidth="1"/>
    <col min="50" max="51" width="3" bestFit="1" customWidth="1"/>
    <col min="52" max="52" width="7.109375" bestFit="1" customWidth="1"/>
    <col min="53" max="53" width="3" bestFit="1" customWidth="1"/>
    <col min="54" max="54" width="7.109375" bestFit="1" customWidth="1"/>
    <col min="55" max="55" width="2" bestFit="1" customWidth="1"/>
    <col min="56" max="56" width="19.88671875" bestFit="1" customWidth="1"/>
    <col min="57" max="57" width="5" bestFit="1" customWidth="1"/>
  </cols>
  <sheetData>
    <row r="1" spans="1:57" x14ac:dyDescent="0.3">
      <c r="A1" t="s">
        <v>3</v>
      </c>
    </row>
    <row r="2" spans="1:57" x14ac:dyDescent="0.3">
      <c r="A2" t="s">
        <v>53</v>
      </c>
    </row>
    <row r="4" spans="1:57" x14ac:dyDescent="0.3">
      <c r="A4" t="s">
        <v>988</v>
      </c>
      <c r="B4" t="s">
        <v>797</v>
      </c>
      <c r="C4" t="s">
        <v>796</v>
      </c>
      <c r="D4" t="s">
        <v>26</v>
      </c>
      <c r="E4" t="s">
        <v>792</v>
      </c>
      <c r="J4" t="s">
        <v>793</v>
      </c>
      <c r="O4" t="s">
        <v>794</v>
      </c>
      <c r="P4" t="s">
        <v>795</v>
      </c>
      <c r="Q4" t="s">
        <v>29</v>
      </c>
      <c r="R4" t="s">
        <v>798</v>
      </c>
      <c r="S4" t="s">
        <v>799</v>
      </c>
      <c r="T4" t="s">
        <v>800</v>
      </c>
      <c r="U4" t="s">
        <v>801</v>
      </c>
      <c r="V4" t="s">
        <v>802</v>
      </c>
      <c r="W4" t="s">
        <v>803</v>
      </c>
      <c r="X4" t="s">
        <v>804</v>
      </c>
      <c r="Y4" t="s">
        <v>805</v>
      </c>
      <c r="AC4" t="s">
        <v>810</v>
      </c>
      <c r="AG4" t="s">
        <v>811</v>
      </c>
      <c r="AH4" t="s">
        <v>812</v>
      </c>
      <c r="AI4" t="s">
        <v>821</v>
      </c>
      <c r="AJ4" t="s">
        <v>822</v>
      </c>
      <c r="AK4" t="s">
        <v>823</v>
      </c>
      <c r="AL4" t="s">
        <v>824</v>
      </c>
      <c r="AM4" t="s">
        <v>825</v>
      </c>
      <c r="AU4" t="s">
        <v>833</v>
      </c>
      <c r="BD4" t="s">
        <v>839</v>
      </c>
      <c r="BE4" t="s">
        <v>840</v>
      </c>
    </row>
    <row r="5" spans="1:57" x14ac:dyDescent="0.3">
      <c r="E5" t="s">
        <v>989</v>
      </c>
      <c r="F5" t="s">
        <v>990</v>
      </c>
      <c r="G5" t="s">
        <v>991</v>
      </c>
      <c r="H5" t="s">
        <v>995</v>
      </c>
      <c r="I5" t="s">
        <v>993</v>
      </c>
      <c r="J5" t="s">
        <v>989</v>
      </c>
      <c r="K5" t="s">
        <v>990</v>
      </c>
      <c r="L5" t="s">
        <v>991</v>
      </c>
      <c r="M5" t="s">
        <v>995</v>
      </c>
      <c r="N5" t="s">
        <v>994</v>
      </c>
      <c r="P5" t="s">
        <v>69</v>
      </c>
      <c r="Q5" t="s">
        <v>69</v>
      </c>
      <c r="Y5" t="s">
        <v>806</v>
      </c>
      <c r="Z5" s="1" t="s">
        <v>807</v>
      </c>
      <c r="AA5" t="s">
        <v>808</v>
      </c>
      <c r="AB5" s="4" t="s">
        <v>809</v>
      </c>
      <c r="AC5" t="s">
        <v>806</v>
      </c>
      <c r="AD5" s="1" t="s">
        <v>807</v>
      </c>
      <c r="AE5" t="s">
        <v>808</v>
      </c>
      <c r="AF5" s="4" t="s">
        <v>809</v>
      </c>
      <c r="AG5" t="s">
        <v>820</v>
      </c>
      <c r="AM5" t="s">
        <v>826</v>
      </c>
      <c r="AN5" t="s">
        <v>798</v>
      </c>
      <c r="AO5" t="s">
        <v>827</v>
      </c>
      <c r="AP5" t="s">
        <v>828</v>
      </c>
      <c r="AQ5" t="s">
        <v>829</v>
      </c>
      <c r="AR5" t="s">
        <v>830</v>
      </c>
      <c r="AS5" t="s">
        <v>831</v>
      </c>
      <c r="AT5" t="s">
        <v>832</v>
      </c>
      <c r="AU5" t="s">
        <v>834</v>
      </c>
      <c r="AV5" t="s">
        <v>835</v>
      </c>
      <c r="AW5" t="s">
        <v>836</v>
      </c>
      <c r="AZ5" t="s">
        <v>837</v>
      </c>
      <c r="BB5" t="s">
        <v>838</v>
      </c>
    </row>
    <row r="6" spans="1:57" x14ac:dyDescent="0.3">
      <c r="A6" t="s">
        <v>90</v>
      </c>
      <c r="D6">
        <v>1857</v>
      </c>
      <c r="E6">
        <v>46</v>
      </c>
      <c r="F6">
        <v>26</v>
      </c>
      <c r="G6">
        <v>58</v>
      </c>
      <c r="H6">
        <v>1</v>
      </c>
      <c r="I6">
        <f>E6+F6/60+G6/3600+H6/36000</f>
        <v>46.449472222222219</v>
      </c>
      <c r="J6">
        <v>9</v>
      </c>
      <c r="K6">
        <v>56</v>
      </c>
      <c r="L6">
        <v>26</v>
      </c>
      <c r="M6">
        <v>5</v>
      </c>
      <c r="N6">
        <f>J6+K6/60+L6/3600+M6/36000</f>
        <v>9.9406944444444445</v>
      </c>
      <c r="O6">
        <v>1891</v>
      </c>
      <c r="P6">
        <v>6</v>
      </c>
      <c r="Q6">
        <v>68</v>
      </c>
      <c r="R6">
        <v>0.93</v>
      </c>
      <c r="S6">
        <v>0.37</v>
      </c>
      <c r="T6" t="s">
        <v>817</v>
      </c>
      <c r="U6" t="s">
        <v>817</v>
      </c>
      <c r="V6">
        <v>-0.64</v>
      </c>
      <c r="W6">
        <v>80</v>
      </c>
      <c r="X6">
        <v>15</v>
      </c>
      <c r="Y6">
        <v>40</v>
      </c>
      <c r="Z6">
        <v>40</v>
      </c>
      <c r="AA6">
        <v>20</v>
      </c>
      <c r="AC6">
        <v>40</v>
      </c>
      <c r="AD6">
        <v>40</v>
      </c>
      <c r="AE6">
        <v>20</v>
      </c>
      <c r="AH6">
        <v>10</v>
      </c>
      <c r="AI6" t="s">
        <v>848</v>
      </c>
      <c r="AJ6" t="s">
        <v>850</v>
      </c>
      <c r="AK6" t="s">
        <v>854</v>
      </c>
      <c r="AL6">
        <v>5.3</v>
      </c>
      <c r="AM6" t="s">
        <v>860</v>
      </c>
      <c r="AP6" t="s">
        <v>863</v>
      </c>
      <c r="AU6" t="s">
        <v>880</v>
      </c>
      <c r="AV6">
        <v>1</v>
      </c>
      <c r="AW6">
        <v>7</v>
      </c>
      <c r="BD6" t="s">
        <v>842</v>
      </c>
      <c r="BE6">
        <v>5.0999999999999996</v>
      </c>
    </row>
    <row r="7" spans="1:57" x14ac:dyDescent="0.3">
      <c r="A7" t="s">
        <v>91</v>
      </c>
      <c r="D7">
        <v>1850</v>
      </c>
      <c r="E7">
        <v>46</v>
      </c>
      <c r="F7">
        <v>27</v>
      </c>
      <c r="G7">
        <v>1</v>
      </c>
      <c r="H7">
        <v>1</v>
      </c>
      <c r="I7">
        <f t="shared" ref="I7:I57" si="0">E7+F7/60+G7/3600+H7/36000</f>
        <v>46.450305555555559</v>
      </c>
      <c r="J7">
        <v>9</v>
      </c>
      <c r="K7">
        <v>56</v>
      </c>
      <c r="L7">
        <v>29</v>
      </c>
      <c r="M7">
        <v>3</v>
      </c>
      <c r="N7">
        <f t="shared" ref="N7:N57" si="1">J7+K7/60+L7/3600+M7/36000</f>
        <v>9.941472222222222</v>
      </c>
      <c r="O7">
        <v>1898</v>
      </c>
      <c r="P7">
        <v>1</v>
      </c>
      <c r="Q7">
        <v>344</v>
      </c>
      <c r="R7">
        <v>-0.28000000000000003</v>
      </c>
      <c r="S7">
        <v>0.96</v>
      </c>
      <c r="T7" t="s">
        <v>818</v>
      </c>
      <c r="U7" t="s">
        <v>817</v>
      </c>
      <c r="V7">
        <v>0.32</v>
      </c>
      <c r="W7">
        <v>10</v>
      </c>
      <c r="X7">
        <v>15</v>
      </c>
      <c r="Z7">
        <v>20</v>
      </c>
      <c r="AA7">
        <v>40</v>
      </c>
      <c r="AB7">
        <v>40</v>
      </c>
      <c r="AC7">
        <v>80</v>
      </c>
      <c r="AE7">
        <v>20</v>
      </c>
      <c r="AH7">
        <v>90</v>
      </c>
      <c r="AI7" t="s">
        <v>848</v>
      </c>
      <c r="AJ7" t="s">
        <v>850</v>
      </c>
      <c r="AK7" t="s">
        <v>854</v>
      </c>
      <c r="AL7">
        <v>5</v>
      </c>
      <c r="AM7" t="s">
        <v>861</v>
      </c>
      <c r="AP7" t="s">
        <v>869</v>
      </c>
      <c r="AU7" t="s">
        <v>881</v>
      </c>
      <c r="AV7">
        <v>1</v>
      </c>
      <c r="AW7">
        <v>3</v>
      </c>
      <c r="BD7" t="s">
        <v>842</v>
      </c>
      <c r="BE7">
        <v>1.7</v>
      </c>
    </row>
    <row r="8" spans="1:57" x14ac:dyDescent="0.3">
      <c r="A8" t="s">
        <v>92</v>
      </c>
      <c r="D8">
        <v>1850</v>
      </c>
      <c r="E8">
        <v>46</v>
      </c>
      <c r="F8">
        <v>26</v>
      </c>
      <c r="G8">
        <v>59</v>
      </c>
      <c r="H8">
        <v>3</v>
      </c>
      <c r="I8">
        <f t="shared" si="0"/>
        <v>46.449805555555557</v>
      </c>
      <c r="J8">
        <v>9</v>
      </c>
      <c r="K8">
        <v>56</v>
      </c>
      <c r="L8">
        <v>30</v>
      </c>
      <c r="M8">
        <v>4</v>
      </c>
      <c r="N8">
        <f t="shared" si="1"/>
        <v>9.9417777777777783</v>
      </c>
      <c r="O8">
        <v>1897</v>
      </c>
      <c r="P8">
        <v>15</v>
      </c>
      <c r="Q8">
        <v>224</v>
      </c>
      <c r="R8">
        <v>-0.69</v>
      </c>
      <c r="S8">
        <v>-0.72</v>
      </c>
      <c r="T8" t="s">
        <v>819</v>
      </c>
      <c r="U8" t="s">
        <v>819</v>
      </c>
      <c r="V8">
        <v>0.32</v>
      </c>
      <c r="W8">
        <v>5</v>
      </c>
      <c r="X8">
        <v>0</v>
      </c>
      <c r="AA8">
        <v>100</v>
      </c>
      <c r="AH8">
        <v>95</v>
      </c>
      <c r="AI8" t="s">
        <v>848</v>
      </c>
      <c r="AJ8" t="s">
        <v>851</v>
      </c>
      <c r="AK8" t="s">
        <v>856</v>
      </c>
      <c r="AL8">
        <v>4.5</v>
      </c>
      <c r="AM8" t="s">
        <v>860</v>
      </c>
      <c r="AN8" t="s">
        <v>864</v>
      </c>
      <c r="AO8" t="s">
        <v>868</v>
      </c>
      <c r="AP8" s="5" t="s">
        <v>870</v>
      </c>
      <c r="AU8" t="s">
        <v>882</v>
      </c>
      <c r="AV8">
        <v>1</v>
      </c>
      <c r="AW8">
        <v>3</v>
      </c>
      <c r="AX8">
        <v>7</v>
      </c>
      <c r="AY8">
        <v>13</v>
      </c>
      <c r="BD8" t="s">
        <v>842</v>
      </c>
      <c r="BE8">
        <v>12</v>
      </c>
    </row>
    <row r="9" spans="1:57" x14ac:dyDescent="0.3">
      <c r="A9" t="s">
        <v>93</v>
      </c>
      <c r="D9">
        <v>1850</v>
      </c>
      <c r="E9">
        <v>46</v>
      </c>
      <c r="F9">
        <v>26</v>
      </c>
      <c r="G9">
        <v>59</v>
      </c>
      <c r="H9">
        <v>0</v>
      </c>
      <c r="I9">
        <f t="shared" si="0"/>
        <v>46.449722222222221</v>
      </c>
      <c r="J9">
        <v>9</v>
      </c>
      <c r="K9">
        <v>56</v>
      </c>
      <c r="L9">
        <v>31</v>
      </c>
      <c r="M9">
        <v>2</v>
      </c>
      <c r="N9">
        <f t="shared" si="1"/>
        <v>9.9420000000000002</v>
      </c>
      <c r="O9">
        <v>1894</v>
      </c>
      <c r="P9">
        <v>1</v>
      </c>
      <c r="Q9">
        <v>11</v>
      </c>
      <c r="R9">
        <v>0.19</v>
      </c>
      <c r="S9">
        <v>0.98</v>
      </c>
      <c r="T9" t="s">
        <v>818</v>
      </c>
      <c r="U9" t="s">
        <v>818</v>
      </c>
      <c r="V9">
        <v>-0.96</v>
      </c>
      <c r="W9">
        <v>60</v>
      </c>
      <c r="X9">
        <v>20</v>
      </c>
      <c r="Z9">
        <v>60</v>
      </c>
      <c r="AA9">
        <v>30</v>
      </c>
      <c r="AB9">
        <v>10</v>
      </c>
      <c r="AD9">
        <v>60</v>
      </c>
      <c r="AE9">
        <v>30</v>
      </c>
      <c r="AF9">
        <v>10</v>
      </c>
      <c r="AH9">
        <v>40</v>
      </c>
      <c r="AI9" t="s">
        <v>848</v>
      </c>
      <c r="AJ9" t="s">
        <v>850</v>
      </c>
      <c r="AK9" t="s">
        <v>854</v>
      </c>
      <c r="AL9">
        <v>5</v>
      </c>
      <c r="AM9" t="s">
        <v>861</v>
      </c>
      <c r="AP9" t="s">
        <v>869</v>
      </c>
      <c r="AU9" t="s">
        <v>883</v>
      </c>
      <c r="AW9">
        <v>1</v>
      </c>
      <c r="BD9" t="s">
        <v>842</v>
      </c>
      <c r="BE9">
        <v>0.8</v>
      </c>
    </row>
    <row r="10" spans="1:57" x14ac:dyDescent="0.3">
      <c r="A10" t="s">
        <v>94</v>
      </c>
      <c r="D10">
        <v>1850</v>
      </c>
      <c r="E10">
        <v>46</v>
      </c>
      <c r="F10">
        <v>26</v>
      </c>
      <c r="G10">
        <v>56</v>
      </c>
      <c r="H10">
        <v>4</v>
      </c>
      <c r="I10">
        <f t="shared" si="0"/>
        <v>46.448999999999998</v>
      </c>
      <c r="J10">
        <v>9</v>
      </c>
      <c r="K10">
        <v>56</v>
      </c>
      <c r="L10">
        <v>32</v>
      </c>
      <c r="M10">
        <v>7</v>
      </c>
      <c r="N10">
        <f t="shared" si="1"/>
        <v>9.9424166666666665</v>
      </c>
      <c r="O10">
        <v>1905</v>
      </c>
      <c r="P10">
        <v>0</v>
      </c>
      <c r="T10" t="s">
        <v>817</v>
      </c>
      <c r="U10" t="s">
        <v>817</v>
      </c>
      <c r="V10">
        <v>-0.64</v>
      </c>
      <c r="W10">
        <v>30</v>
      </c>
      <c r="X10">
        <v>35</v>
      </c>
      <c r="Y10">
        <v>10</v>
      </c>
      <c r="Z10">
        <v>10</v>
      </c>
      <c r="AA10">
        <v>70</v>
      </c>
      <c r="AB10">
        <v>10</v>
      </c>
      <c r="AC10">
        <v>10</v>
      </c>
      <c r="AD10">
        <v>10</v>
      </c>
      <c r="AE10">
        <v>70</v>
      </c>
      <c r="AF10">
        <v>10</v>
      </c>
      <c r="AH10">
        <v>70</v>
      </c>
      <c r="AI10" t="s">
        <v>848</v>
      </c>
      <c r="AJ10" t="s">
        <v>850</v>
      </c>
      <c r="AK10" t="s">
        <v>854</v>
      </c>
      <c r="AL10">
        <v>5</v>
      </c>
      <c r="AM10" t="s">
        <v>861</v>
      </c>
      <c r="AP10" t="s">
        <v>862</v>
      </c>
      <c r="AU10" t="s">
        <v>884</v>
      </c>
      <c r="AW10">
        <v>2</v>
      </c>
      <c r="BD10" t="s">
        <v>842</v>
      </c>
      <c r="BE10">
        <v>1.3</v>
      </c>
    </row>
    <row r="11" spans="1:57" x14ac:dyDescent="0.3">
      <c r="A11" t="s">
        <v>95</v>
      </c>
      <c r="D11">
        <v>1850</v>
      </c>
      <c r="E11">
        <v>46</v>
      </c>
      <c r="F11">
        <v>26</v>
      </c>
      <c r="G11">
        <v>55</v>
      </c>
      <c r="H11">
        <v>1</v>
      </c>
      <c r="I11">
        <f t="shared" si="0"/>
        <v>46.448638888888887</v>
      </c>
      <c r="J11">
        <v>9</v>
      </c>
      <c r="K11">
        <v>56</v>
      </c>
      <c r="L11">
        <v>32</v>
      </c>
      <c r="M11">
        <v>6</v>
      </c>
      <c r="N11">
        <f t="shared" si="1"/>
        <v>9.9423888888888889</v>
      </c>
      <c r="O11">
        <v>1906</v>
      </c>
      <c r="P11">
        <v>25</v>
      </c>
      <c r="Q11">
        <v>298</v>
      </c>
      <c r="R11">
        <v>-0.88</v>
      </c>
      <c r="S11">
        <v>0.47</v>
      </c>
      <c r="T11" t="s">
        <v>818</v>
      </c>
      <c r="U11" t="s">
        <v>818</v>
      </c>
      <c r="V11">
        <v>-0.32</v>
      </c>
      <c r="W11">
        <v>15</v>
      </c>
      <c r="X11">
        <v>15</v>
      </c>
      <c r="Z11">
        <v>50</v>
      </c>
      <c r="AB11">
        <v>50</v>
      </c>
      <c r="AC11">
        <v>80</v>
      </c>
      <c r="AD11">
        <v>20</v>
      </c>
      <c r="AH11">
        <v>10</v>
      </c>
      <c r="AI11" t="s">
        <v>848</v>
      </c>
      <c r="AJ11" t="s">
        <v>850</v>
      </c>
      <c r="AK11" t="s">
        <v>854</v>
      </c>
      <c r="AL11">
        <v>6</v>
      </c>
      <c r="AM11" t="s">
        <v>861</v>
      </c>
      <c r="AP11" t="s">
        <v>862</v>
      </c>
      <c r="AU11" t="s">
        <v>880</v>
      </c>
      <c r="AV11">
        <v>1</v>
      </c>
      <c r="AW11">
        <v>2</v>
      </c>
      <c r="BD11" t="s">
        <v>842</v>
      </c>
      <c r="BE11">
        <v>0.85</v>
      </c>
    </row>
    <row r="12" spans="1:57" x14ac:dyDescent="0.3">
      <c r="A12" t="s">
        <v>96</v>
      </c>
      <c r="B12" t="s">
        <v>813</v>
      </c>
      <c r="D12">
        <v>2002.4</v>
      </c>
      <c r="E12">
        <v>46</v>
      </c>
      <c r="F12">
        <v>25</v>
      </c>
      <c r="G12">
        <v>42</v>
      </c>
      <c r="H12">
        <v>1</v>
      </c>
      <c r="I12">
        <f t="shared" si="0"/>
        <v>46.428361111111109</v>
      </c>
      <c r="J12">
        <v>9</v>
      </c>
      <c r="K12">
        <v>56</v>
      </c>
      <c r="L12">
        <v>5</v>
      </c>
      <c r="M12">
        <v>1</v>
      </c>
      <c r="N12">
        <f t="shared" si="1"/>
        <v>9.9347499999999993</v>
      </c>
      <c r="O12">
        <v>2011</v>
      </c>
      <c r="P12">
        <v>1</v>
      </c>
      <c r="Q12">
        <v>356</v>
      </c>
      <c r="R12">
        <v>-7.0000000000000007E-2</v>
      </c>
      <c r="S12">
        <v>1</v>
      </c>
      <c r="T12" t="s">
        <v>818</v>
      </c>
      <c r="U12" t="s">
        <v>818</v>
      </c>
      <c r="V12">
        <v>-0.48</v>
      </c>
      <c r="W12">
        <v>60</v>
      </c>
      <c r="X12">
        <v>25</v>
      </c>
      <c r="Z12">
        <v>100</v>
      </c>
      <c r="AD12">
        <v>100</v>
      </c>
      <c r="AH12">
        <v>0</v>
      </c>
      <c r="AI12" t="s">
        <v>848</v>
      </c>
      <c r="AJ12" t="s">
        <v>850</v>
      </c>
      <c r="AK12" t="s">
        <v>854</v>
      </c>
      <c r="AL12">
        <v>7</v>
      </c>
      <c r="AP12" t="s">
        <v>863</v>
      </c>
      <c r="AU12" t="s">
        <v>885</v>
      </c>
      <c r="BD12" t="s">
        <v>844</v>
      </c>
      <c r="BE12">
        <v>0</v>
      </c>
    </row>
    <row r="13" spans="1:57" x14ac:dyDescent="0.3">
      <c r="A13" t="s">
        <v>97</v>
      </c>
      <c r="B13" t="s">
        <v>813</v>
      </c>
      <c r="D13">
        <v>2001</v>
      </c>
      <c r="E13">
        <v>46</v>
      </c>
      <c r="F13">
        <v>25</v>
      </c>
      <c r="G13">
        <v>43</v>
      </c>
      <c r="H13">
        <v>3</v>
      </c>
      <c r="I13">
        <f t="shared" si="0"/>
        <v>46.428694444444446</v>
      </c>
      <c r="J13">
        <v>9</v>
      </c>
      <c r="K13">
        <v>56</v>
      </c>
      <c r="L13">
        <v>5</v>
      </c>
      <c r="M13">
        <v>5</v>
      </c>
      <c r="N13">
        <f t="shared" si="1"/>
        <v>9.9348611111111111</v>
      </c>
      <c r="O13">
        <v>2009</v>
      </c>
      <c r="P13">
        <v>1</v>
      </c>
      <c r="Q13">
        <v>336</v>
      </c>
      <c r="R13">
        <v>-0.41</v>
      </c>
      <c r="S13">
        <v>0.91</v>
      </c>
      <c r="T13" t="s">
        <v>818</v>
      </c>
      <c r="U13" t="s">
        <v>818</v>
      </c>
      <c r="V13">
        <v>-0.48</v>
      </c>
      <c r="W13">
        <v>50</v>
      </c>
      <c r="X13">
        <v>25</v>
      </c>
      <c r="Y13">
        <v>80</v>
      </c>
      <c r="Z13">
        <v>20</v>
      </c>
      <c r="AD13">
        <v>80</v>
      </c>
      <c r="AE13">
        <v>20</v>
      </c>
      <c r="AH13">
        <v>0</v>
      </c>
      <c r="AI13" t="s">
        <v>848</v>
      </c>
      <c r="AJ13" t="s">
        <v>852</v>
      </c>
      <c r="AK13" t="s">
        <v>854</v>
      </c>
      <c r="AL13">
        <v>7</v>
      </c>
      <c r="AP13" t="s">
        <v>871</v>
      </c>
      <c r="AR13" t="s">
        <v>871</v>
      </c>
      <c r="AT13" t="s">
        <v>871</v>
      </c>
      <c r="AU13" t="s">
        <v>890</v>
      </c>
      <c r="AZ13">
        <v>5</v>
      </c>
      <c r="BC13">
        <v>8</v>
      </c>
      <c r="BD13" t="s">
        <v>844</v>
      </c>
      <c r="BE13">
        <v>0</v>
      </c>
    </row>
    <row r="14" spans="1:57" x14ac:dyDescent="0.3">
      <c r="A14" t="s">
        <v>98</v>
      </c>
      <c r="B14" t="s">
        <v>813</v>
      </c>
      <c r="D14">
        <v>2000.2</v>
      </c>
      <c r="E14">
        <v>46</v>
      </c>
      <c r="F14">
        <v>25</v>
      </c>
      <c r="G14">
        <v>44</v>
      </c>
      <c r="H14">
        <v>8</v>
      </c>
      <c r="I14">
        <f t="shared" si="0"/>
        <v>46.429111111111105</v>
      </c>
      <c r="J14">
        <v>9</v>
      </c>
      <c r="K14">
        <v>56</v>
      </c>
      <c r="L14">
        <v>4</v>
      </c>
      <c r="M14">
        <v>4</v>
      </c>
      <c r="N14">
        <f t="shared" si="1"/>
        <v>9.9345555555555567</v>
      </c>
      <c r="O14">
        <v>2011</v>
      </c>
      <c r="P14">
        <v>0</v>
      </c>
      <c r="T14" t="s">
        <v>818</v>
      </c>
      <c r="U14" t="s">
        <v>818</v>
      </c>
      <c r="V14">
        <v>-0.32</v>
      </c>
      <c r="W14">
        <v>1</v>
      </c>
      <c r="X14">
        <v>0</v>
      </c>
      <c r="Y14">
        <v>100</v>
      </c>
      <c r="AC14">
        <v>100</v>
      </c>
      <c r="AH14">
        <v>2</v>
      </c>
      <c r="AI14" t="s">
        <v>849</v>
      </c>
      <c r="AJ14" t="s">
        <v>853</v>
      </c>
      <c r="AK14" t="s">
        <v>855</v>
      </c>
      <c r="AL14">
        <v>7</v>
      </c>
      <c r="AP14" t="s">
        <v>871</v>
      </c>
      <c r="AR14" t="s">
        <v>875</v>
      </c>
      <c r="AU14" t="s">
        <v>889</v>
      </c>
      <c r="AZ14">
        <v>7</v>
      </c>
      <c r="BD14" t="s">
        <v>845</v>
      </c>
      <c r="BE14">
        <v>0</v>
      </c>
    </row>
    <row r="15" spans="1:57" x14ac:dyDescent="0.3">
      <c r="A15" t="s">
        <v>99</v>
      </c>
      <c r="B15" t="s">
        <v>814</v>
      </c>
      <c r="C15" t="s">
        <v>815</v>
      </c>
      <c r="D15">
        <v>1872.8</v>
      </c>
      <c r="E15">
        <v>46</v>
      </c>
      <c r="F15">
        <v>26</v>
      </c>
      <c r="G15">
        <v>48</v>
      </c>
      <c r="H15">
        <v>2</v>
      </c>
      <c r="I15">
        <f t="shared" si="0"/>
        <v>46.44672222222222</v>
      </c>
      <c r="J15">
        <v>9</v>
      </c>
      <c r="K15">
        <v>56</v>
      </c>
      <c r="L15">
        <v>36</v>
      </c>
      <c r="M15">
        <v>2</v>
      </c>
      <c r="N15">
        <f t="shared" si="1"/>
        <v>9.9433888888888884</v>
      </c>
      <c r="O15">
        <v>1934</v>
      </c>
      <c r="P15">
        <v>23</v>
      </c>
      <c r="Q15">
        <v>294</v>
      </c>
      <c r="R15">
        <v>-0.91</v>
      </c>
      <c r="S15">
        <v>0.41</v>
      </c>
      <c r="T15" t="s">
        <v>819</v>
      </c>
      <c r="U15" t="s">
        <v>819</v>
      </c>
      <c r="V15">
        <v>-0.48</v>
      </c>
      <c r="W15">
        <v>20</v>
      </c>
      <c r="X15">
        <v>30</v>
      </c>
      <c r="AA15">
        <v>70</v>
      </c>
      <c r="AB15">
        <v>30</v>
      </c>
      <c r="AE15">
        <v>70</v>
      </c>
      <c r="AF15">
        <v>30</v>
      </c>
      <c r="AH15">
        <v>90</v>
      </c>
      <c r="AI15" t="s">
        <v>848</v>
      </c>
      <c r="AJ15" t="s">
        <v>850</v>
      </c>
      <c r="AK15" t="s">
        <v>854</v>
      </c>
      <c r="AL15">
        <v>4.5</v>
      </c>
      <c r="AM15" t="s">
        <v>860</v>
      </c>
      <c r="AO15" t="s">
        <v>867</v>
      </c>
      <c r="AU15" t="s">
        <v>888</v>
      </c>
      <c r="AW15">
        <v>2</v>
      </c>
      <c r="AX15">
        <v>25</v>
      </c>
      <c r="BD15" t="s">
        <v>842</v>
      </c>
      <c r="BE15">
        <v>17.5</v>
      </c>
    </row>
    <row r="16" spans="1:57" x14ac:dyDescent="0.3">
      <c r="A16" t="s">
        <v>100</v>
      </c>
      <c r="B16" t="s">
        <v>814</v>
      </c>
      <c r="C16" t="s">
        <v>815</v>
      </c>
      <c r="D16">
        <v>1910</v>
      </c>
      <c r="E16">
        <v>46</v>
      </c>
      <c r="F16">
        <v>26</v>
      </c>
      <c r="G16">
        <v>33</v>
      </c>
      <c r="H16">
        <v>2</v>
      </c>
      <c r="I16">
        <f t="shared" si="0"/>
        <v>46.44255555555555</v>
      </c>
      <c r="J16">
        <v>9</v>
      </c>
      <c r="K16">
        <v>56</v>
      </c>
      <c r="L16">
        <v>30</v>
      </c>
      <c r="M16">
        <v>1</v>
      </c>
      <c r="N16">
        <f t="shared" si="1"/>
        <v>9.9416944444444439</v>
      </c>
      <c r="O16">
        <v>1952</v>
      </c>
      <c r="P16">
        <v>5</v>
      </c>
      <c r="Q16">
        <v>344</v>
      </c>
      <c r="R16">
        <v>-0.28000000000000003</v>
      </c>
      <c r="S16">
        <v>0.96</v>
      </c>
      <c r="T16" t="s">
        <v>817</v>
      </c>
      <c r="U16" t="s">
        <v>818</v>
      </c>
      <c r="V16">
        <v>0</v>
      </c>
      <c r="W16">
        <v>20</v>
      </c>
      <c r="X16">
        <v>20</v>
      </c>
      <c r="Z16">
        <v>25</v>
      </c>
      <c r="AA16">
        <v>50</v>
      </c>
      <c r="AB16">
        <v>25</v>
      </c>
      <c r="AD16">
        <v>25</v>
      </c>
      <c r="AE16">
        <v>50</v>
      </c>
      <c r="AF16">
        <v>25</v>
      </c>
      <c r="AH16">
        <v>70</v>
      </c>
      <c r="AI16" t="s">
        <v>848</v>
      </c>
      <c r="AJ16" t="s">
        <v>850</v>
      </c>
      <c r="AK16" t="s">
        <v>854</v>
      </c>
      <c r="AL16">
        <v>4.2</v>
      </c>
      <c r="AN16" t="s">
        <v>865</v>
      </c>
      <c r="AO16" t="s">
        <v>866</v>
      </c>
      <c r="AQ16" t="s">
        <v>879</v>
      </c>
      <c r="AR16" t="s">
        <v>868</v>
      </c>
      <c r="AU16" t="s">
        <v>887</v>
      </c>
      <c r="AW16">
        <v>1</v>
      </c>
      <c r="AX16">
        <v>2</v>
      </c>
      <c r="AZ16">
        <v>20</v>
      </c>
      <c r="BA16">
        <v>30</v>
      </c>
      <c r="BD16" t="s">
        <v>846</v>
      </c>
      <c r="BE16">
        <v>9.6</v>
      </c>
    </row>
    <row r="17" spans="1:57" x14ac:dyDescent="0.3">
      <c r="A17" t="s">
        <v>101</v>
      </c>
      <c r="B17" t="s">
        <v>814</v>
      </c>
      <c r="D17">
        <v>2010</v>
      </c>
      <c r="E17">
        <v>46</v>
      </c>
      <c r="F17">
        <v>25</v>
      </c>
      <c r="G17">
        <v>35</v>
      </c>
      <c r="H17">
        <v>8</v>
      </c>
      <c r="I17">
        <f t="shared" si="0"/>
        <v>46.426611111111107</v>
      </c>
      <c r="J17">
        <v>9</v>
      </c>
      <c r="K17">
        <v>55</v>
      </c>
      <c r="L17">
        <v>59</v>
      </c>
      <c r="M17">
        <v>6</v>
      </c>
      <c r="N17">
        <f t="shared" si="1"/>
        <v>9.9332222222222217</v>
      </c>
      <c r="O17">
        <v>2048</v>
      </c>
      <c r="P17">
        <v>0</v>
      </c>
      <c r="T17" t="s">
        <v>818</v>
      </c>
      <c r="U17" t="s">
        <v>818</v>
      </c>
      <c r="V17">
        <v>-0.8</v>
      </c>
      <c r="W17">
        <v>85</v>
      </c>
      <c r="X17">
        <v>50</v>
      </c>
      <c r="Y17">
        <v>30</v>
      </c>
      <c r="Z17">
        <v>15</v>
      </c>
      <c r="AA17">
        <v>40</v>
      </c>
      <c r="AB17">
        <v>15</v>
      </c>
      <c r="AC17">
        <v>30</v>
      </c>
      <c r="AD17">
        <v>15</v>
      </c>
      <c r="AE17">
        <v>40</v>
      </c>
      <c r="AF17">
        <v>15</v>
      </c>
      <c r="AH17">
        <v>0</v>
      </c>
      <c r="AI17" t="s">
        <v>848</v>
      </c>
      <c r="AJ17" t="s">
        <v>850</v>
      </c>
      <c r="AK17" t="s">
        <v>854</v>
      </c>
      <c r="AL17">
        <v>5.5</v>
      </c>
      <c r="AP17" t="s">
        <v>872</v>
      </c>
      <c r="AU17" t="s">
        <v>885</v>
      </c>
      <c r="BD17" t="s">
        <v>843</v>
      </c>
      <c r="BE17">
        <v>0</v>
      </c>
    </row>
    <row r="18" spans="1:57" x14ac:dyDescent="0.3">
      <c r="A18" t="s">
        <v>102</v>
      </c>
      <c r="B18" t="s">
        <v>814</v>
      </c>
      <c r="D18">
        <v>1993.5</v>
      </c>
      <c r="E18">
        <v>46</v>
      </c>
      <c r="F18">
        <v>25</v>
      </c>
      <c r="G18">
        <v>45</v>
      </c>
      <c r="H18">
        <v>7</v>
      </c>
      <c r="I18">
        <f t="shared" si="0"/>
        <v>46.429361111111113</v>
      </c>
      <c r="J18">
        <v>9</v>
      </c>
      <c r="K18">
        <v>55</v>
      </c>
      <c r="L18">
        <v>57</v>
      </c>
      <c r="M18">
        <v>1</v>
      </c>
      <c r="N18">
        <f t="shared" si="1"/>
        <v>9.9325277777777767</v>
      </c>
      <c r="O18">
        <v>2042</v>
      </c>
      <c r="P18">
        <v>6</v>
      </c>
      <c r="Q18">
        <v>130</v>
      </c>
      <c r="R18">
        <v>0.77</v>
      </c>
      <c r="S18">
        <v>-0.64</v>
      </c>
      <c r="T18" t="s">
        <v>819</v>
      </c>
      <c r="U18" t="s">
        <v>818</v>
      </c>
      <c r="V18">
        <v>-0.16</v>
      </c>
      <c r="W18">
        <v>85</v>
      </c>
      <c r="X18">
        <v>40</v>
      </c>
      <c r="Y18">
        <v>5</v>
      </c>
      <c r="Z18">
        <v>10</v>
      </c>
      <c r="AA18">
        <v>40</v>
      </c>
      <c r="AB18">
        <f>100-SUM(Y18:AA18)</f>
        <v>45</v>
      </c>
      <c r="AC18">
        <v>5</v>
      </c>
      <c r="AD18">
        <v>10</v>
      </c>
      <c r="AE18">
        <v>40</v>
      </c>
      <c r="AF18">
        <v>45</v>
      </c>
      <c r="AH18">
        <v>15</v>
      </c>
      <c r="AI18" t="s">
        <v>848</v>
      </c>
      <c r="AJ18" t="s">
        <v>850</v>
      </c>
      <c r="AK18" t="s">
        <v>854</v>
      </c>
      <c r="AL18">
        <v>6.5</v>
      </c>
      <c r="AM18" t="s">
        <v>863</v>
      </c>
      <c r="AP18" t="s">
        <v>872</v>
      </c>
      <c r="AU18" t="s">
        <v>884</v>
      </c>
      <c r="AW18">
        <v>1</v>
      </c>
      <c r="BD18" t="s">
        <v>843</v>
      </c>
      <c r="BE18">
        <v>0.6</v>
      </c>
    </row>
    <row r="19" spans="1:57" x14ac:dyDescent="0.3">
      <c r="A19" t="s">
        <v>103</v>
      </c>
      <c r="B19" t="s">
        <v>814</v>
      </c>
      <c r="D19">
        <v>2010</v>
      </c>
      <c r="E19">
        <v>46</v>
      </c>
      <c r="F19">
        <v>25</v>
      </c>
      <c r="G19">
        <v>33</v>
      </c>
      <c r="H19">
        <v>1</v>
      </c>
      <c r="I19">
        <f t="shared" si="0"/>
        <v>46.425861111111111</v>
      </c>
      <c r="J19">
        <v>9</v>
      </c>
      <c r="K19">
        <v>56</v>
      </c>
      <c r="L19">
        <v>3</v>
      </c>
      <c r="M19">
        <v>3</v>
      </c>
      <c r="N19">
        <f t="shared" si="1"/>
        <v>9.9342499999999987</v>
      </c>
      <c r="O19">
        <v>2062</v>
      </c>
      <c r="P19">
        <v>2</v>
      </c>
      <c r="Q19">
        <v>40</v>
      </c>
      <c r="R19">
        <v>0.64</v>
      </c>
      <c r="S19">
        <v>0.77</v>
      </c>
      <c r="T19" t="s">
        <v>819</v>
      </c>
      <c r="U19" t="s">
        <v>819</v>
      </c>
      <c r="V19">
        <v>0.32</v>
      </c>
      <c r="W19">
        <v>80</v>
      </c>
      <c r="X19">
        <v>40</v>
      </c>
      <c r="Y19">
        <v>60</v>
      </c>
      <c r="Z19">
        <v>20</v>
      </c>
      <c r="AA19">
        <v>10</v>
      </c>
      <c r="AB19">
        <f t="shared" ref="AB19:AB57" si="2">100-SUM(Y19:AA19)</f>
        <v>10</v>
      </c>
      <c r="AC19">
        <v>60</v>
      </c>
      <c r="AD19">
        <v>20</v>
      </c>
      <c r="AE19">
        <v>10</v>
      </c>
      <c r="AF19">
        <v>10</v>
      </c>
      <c r="AH19">
        <v>0</v>
      </c>
      <c r="AI19" t="s">
        <v>848</v>
      </c>
      <c r="AJ19" t="s">
        <v>850</v>
      </c>
      <c r="AK19" t="s">
        <v>854</v>
      </c>
      <c r="AL19">
        <v>7.5</v>
      </c>
      <c r="AP19" t="s">
        <v>872</v>
      </c>
      <c r="AU19" t="s">
        <v>885</v>
      </c>
      <c r="BD19" t="s">
        <v>843</v>
      </c>
      <c r="BE19">
        <v>0</v>
      </c>
    </row>
    <row r="20" spans="1:57" x14ac:dyDescent="0.3">
      <c r="A20" t="s">
        <v>104</v>
      </c>
      <c r="B20" t="s">
        <v>814</v>
      </c>
      <c r="D20">
        <v>2010</v>
      </c>
      <c r="E20">
        <v>46</v>
      </c>
      <c r="F20">
        <v>25</v>
      </c>
      <c r="G20">
        <v>33</v>
      </c>
      <c r="H20">
        <v>3</v>
      </c>
      <c r="I20">
        <f t="shared" si="0"/>
        <v>46.425916666666666</v>
      </c>
      <c r="J20">
        <v>9</v>
      </c>
      <c r="K20">
        <v>56</v>
      </c>
      <c r="L20">
        <v>3</v>
      </c>
      <c r="M20">
        <v>1</v>
      </c>
      <c r="N20">
        <f t="shared" si="1"/>
        <v>9.9341944444444437</v>
      </c>
      <c r="O20">
        <v>2062</v>
      </c>
      <c r="P20">
        <v>3</v>
      </c>
      <c r="Q20">
        <v>345</v>
      </c>
      <c r="R20">
        <v>-0.26</v>
      </c>
      <c r="S20">
        <v>0.97</v>
      </c>
      <c r="T20" t="s">
        <v>817</v>
      </c>
      <c r="U20" t="s">
        <v>817</v>
      </c>
      <c r="V20">
        <v>0.32</v>
      </c>
      <c r="W20">
        <v>95</v>
      </c>
      <c r="X20">
        <v>45</v>
      </c>
      <c r="Y20">
        <v>40</v>
      </c>
      <c r="Z20">
        <v>20</v>
      </c>
      <c r="AA20">
        <v>20</v>
      </c>
      <c r="AB20">
        <f t="shared" si="2"/>
        <v>20</v>
      </c>
      <c r="AC20">
        <v>40</v>
      </c>
      <c r="AD20">
        <v>20</v>
      </c>
      <c r="AE20">
        <v>20</v>
      </c>
      <c r="AF20">
        <v>20</v>
      </c>
      <c r="AH20">
        <v>0</v>
      </c>
      <c r="AI20" t="s">
        <v>848</v>
      </c>
      <c r="AJ20" t="s">
        <v>850</v>
      </c>
      <c r="AK20" t="s">
        <v>854</v>
      </c>
      <c r="AL20">
        <v>7.5</v>
      </c>
      <c r="AP20" t="s">
        <v>873</v>
      </c>
      <c r="AU20" t="s">
        <v>885</v>
      </c>
      <c r="BD20" t="s">
        <v>843</v>
      </c>
      <c r="BE20">
        <v>0</v>
      </c>
    </row>
    <row r="21" spans="1:57" x14ac:dyDescent="0.3">
      <c r="A21" t="s">
        <v>105</v>
      </c>
      <c r="B21" t="s">
        <v>814</v>
      </c>
      <c r="D21">
        <v>2007.5</v>
      </c>
      <c r="E21">
        <v>46</v>
      </c>
      <c r="F21">
        <v>25</v>
      </c>
      <c r="G21">
        <v>33</v>
      </c>
      <c r="H21">
        <v>2</v>
      </c>
      <c r="I21">
        <f t="shared" si="0"/>
        <v>46.425888888888885</v>
      </c>
      <c r="J21">
        <v>9</v>
      </c>
      <c r="K21">
        <v>56</v>
      </c>
      <c r="L21">
        <v>5</v>
      </c>
      <c r="M21">
        <v>9</v>
      </c>
      <c r="N21">
        <f t="shared" si="1"/>
        <v>9.9349722222222212</v>
      </c>
      <c r="O21">
        <v>2054</v>
      </c>
      <c r="P21">
        <v>45</v>
      </c>
      <c r="Q21">
        <v>270</v>
      </c>
      <c r="R21">
        <v>-1</v>
      </c>
      <c r="S21">
        <v>0</v>
      </c>
      <c r="T21" t="s">
        <v>818</v>
      </c>
      <c r="U21" t="s">
        <v>818</v>
      </c>
      <c r="V21">
        <v>0.16</v>
      </c>
      <c r="W21">
        <v>85</v>
      </c>
      <c r="X21">
        <v>35</v>
      </c>
      <c r="Y21">
        <v>30</v>
      </c>
      <c r="Z21">
        <v>30</v>
      </c>
      <c r="AA21">
        <v>20</v>
      </c>
      <c r="AB21">
        <f t="shared" si="2"/>
        <v>20</v>
      </c>
      <c r="AC21">
        <v>30</v>
      </c>
      <c r="AD21">
        <v>30</v>
      </c>
      <c r="AE21">
        <v>20</v>
      </c>
      <c r="AF21">
        <v>20</v>
      </c>
      <c r="AH21">
        <v>0</v>
      </c>
      <c r="AI21" t="s">
        <v>848</v>
      </c>
      <c r="AJ21" t="s">
        <v>850</v>
      </c>
      <c r="AK21" t="s">
        <v>854</v>
      </c>
      <c r="AL21">
        <v>7.5</v>
      </c>
      <c r="AP21" t="s">
        <v>873</v>
      </c>
      <c r="AU21" t="s">
        <v>885</v>
      </c>
      <c r="BD21" t="s">
        <v>844</v>
      </c>
      <c r="BE21">
        <v>0</v>
      </c>
    </row>
    <row r="22" spans="1:57" x14ac:dyDescent="0.3">
      <c r="A22" t="s">
        <v>106</v>
      </c>
      <c r="B22" t="s">
        <v>814</v>
      </c>
      <c r="D22">
        <v>2007.3</v>
      </c>
      <c r="E22">
        <v>46</v>
      </c>
      <c r="F22">
        <v>25</v>
      </c>
      <c r="G22">
        <v>37</v>
      </c>
      <c r="H22">
        <v>4</v>
      </c>
      <c r="I22">
        <f t="shared" si="0"/>
        <v>46.427055555555555</v>
      </c>
      <c r="J22">
        <v>9</v>
      </c>
      <c r="K22">
        <v>55</v>
      </c>
      <c r="L22">
        <v>58</v>
      </c>
      <c r="M22">
        <v>0</v>
      </c>
      <c r="N22">
        <f t="shared" si="1"/>
        <v>9.9327777777777779</v>
      </c>
      <c r="O22">
        <v>2056</v>
      </c>
      <c r="P22">
        <v>10</v>
      </c>
      <c r="Q22">
        <v>74</v>
      </c>
      <c r="R22">
        <v>0.96</v>
      </c>
      <c r="S22">
        <v>0.28000000000000003</v>
      </c>
      <c r="T22" t="s">
        <v>819</v>
      </c>
      <c r="U22" t="s">
        <v>819</v>
      </c>
      <c r="V22">
        <v>-0.16</v>
      </c>
      <c r="W22">
        <v>95</v>
      </c>
      <c r="X22">
        <v>60</v>
      </c>
      <c r="Y22">
        <v>10</v>
      </c>
      <c r="Z22">
        <v>10</v>
      </c>
      <c r="AA22">
        <v>40</v>
      </c>
      <c r="AB22">
        <f t="shared" si="2"/>
        <v>40</v>
      </c>
      <c r="AC22">
        <v>10</v>
      </c>
      <c r="AD22">
        <v>10</v>
      </c>
      <c r="AE22">
        <v>40</v>
      </c>
      <c r="AF22">
        <v>40</v>
      </c>
      <c r="AH22">
        <v>1</v>
      </c>
      <c r="AI22" t="s">
        <v>848</v>
      </c>
      <c r="AJ22" t="s">
        <v>850</v>
      </c>
      <c r="AK22" t="s">
        <v>854</v>
      </c>
      <c r="AL22">
        <v>7.2</v>
      </c>
      <c r="AP22" t="s">
        <v>874</v>
      </c>
      <c r="AU22" t="s">
        <v>885</v>
      </c>
      <c r="BD22" t="s">
        <v>843</v>
      </c>
      <c r="BE22">
        <v>0</v>
      </c>
    </row>
    <row r="23" spans="1:57" x14ac:dyDescent="0.3">
      <c r="A23" t="s">
        <v>107</v>
      </c>
      <c r="B23" t="s">
        <v>814</v>
      </c>
      <c r="D23">
        <v>2006.6</v>
      </c>
      <c r="E23">
        <v>46</v>
      </c>
      <c r="F23">
        <v>25</v>
      </c>
      <c r="G23">
        <v>37</v>
      </c>
      <c r="H23">
        <v>7</v>
      </c>
      <c r="I23">
        <f t="shared" si="0"/>
        <v>46.427138888888891</v>
      </c>
      <c r="J23">
        <v>9</v>
      </c>
      <c r="K23">
        <v>55</v>
      </c>
      <c r="L23">
        <v>57</v>
      </c>
      <c r="M23">
        <v>9</v>
      </c>
      <c r="N23">
        <f t="shared" si="1"/>
        <v>9.9327499999999986</v>
      </c>
      <c r="O23">
        <v>2052</v>
      </c>
      <c r="P23">
        <v>30</v>
      </c>
      <c r="Q23">
        <v>130</v>
      </c>
      <c r="R23">
        <v>0.77</v>
      </c>
      <c r="S23">
        <v>-0.64</v>
      </c>
      <c r="T23" t="s">
        <v>818</v>
      </c>
      <c r="U23" t="s">
        <v>817</v>
      </c>
      <c r="V23">
        <v>0.16</v>
      </c>
      <c r="W23">
        <v>80</v>
      </c>
      <c r="X23">
        <v>40</v>
      </c>
      <c r="Y23">
        <v>20</v>
      </c>
      <c r="Z23">
        <v>40</v>
      </c>
      <c r="AA23">
        <v>20</v>
      </c>
      <c r="AB23">
        <f t="shared" si="2"/>
        <v>20</v>
      </c>
      <c r="AC23">
        <v>20</v>
      </c>
      <c r="AD23">
        <v>40</v>
      </c>
      <c r="AE23">
        <v>20</v>
      </c>
      <c r="AF23">
        <v>20</v>
      </c>
      <c r="AH23">
        <v>5</v>
      </c>
      <c r="AI23" t="s">
        <v>848</v>
      </c>
      <c r="AJ23" t="s">
        <v>850</v>
      </c>
      <c r="AK23" t="s">
        <v>854</v>
      </c>
      <c r="AL23">
        <v>7.2</v>
      </c>
      <c r="AP23" t="s">
        <v>873</v>
      </c>
      <c r="AU23" t="s">
        <v>885</v>
      </c>
      <c r="BD23" t="s">
        <v>843</v>
      </c>
      <c r="BE23">
        <v>0</v>
      </c>
    </row>
    <row r="24" spans="1:57" x14ac:dyDescent="0.3">
      <c r="A24" t="s">
        <v>108</v>
      </c>
      <c r="B24" t="s">
        <v>814</v>
      </c>
      <c r="D24">
        <v>2002.2</v>
      </c>
      <c r="E24">
        <v>46</v>
      </c>
      <c r="F24">
        <v>25</v>
      </c>
      <c r="G24">
        <v>42</v>
      </c>
      <c r="H24">
        <v>8</v>
      </c>
      <c r="I24">
        <f t="shared" si="0"/>
        <v>46.428555555555548</v>
      </c>
      <c r="J24">
        <v>9</v>
      </c>
      <c r="K24">
        <v>56</v>
      </c>
      <c r="L24">
        <v>4</v>
      </c>
      <c r="M24">
        <v>1</v>
      </c>
      <c r="N24">
        <f t="shared" si="1"/>
        <v>9.9344722222222224</v>
      </c>
      <c r="O24">
        <v>2012</v>
      </c>
      <c r="P24">
        <v>2</v>
      </c>
      <c r="Q24">
        <v>120</v>
      </c>
      <c r="R24">
        <v>0.87</v>
      </c>
      <c r="S24">
        <v>-0.5</v>
      </c>
      <c r="T24" t="s">
        <v>818</v>
      </c>
      <c r="U24" t="s">
        <v>818</v>
      </c>
      <c r="V24">
        <v>-0.48</v>
      </c>
      <c r="W24">
        <v>80</v>
      </c>
      <c r="X24">
        <v>40</v>
      </c>
      <c r="Y24">
        <v>40</v>
      </c>
      <c r="Z24">
        <v>30</v>
      </c>
      <c r="AA24">
        <v>20</v>
      </c>
      <c r="AB24">
        <f t="shared" si="2"/>
        <v>10</v>
      </c>
      <c r="AC24">
        <v>40</v>
      </c>
      <c r="AD24">
        <v>30</v>
      </c>
      <c r="AE24">
        <v>20</v>
      </c>
      <c r="AF24">
        <v>10</v>
      </c>
      <c r="AH24">
        <v>15</v>
      </c>
      <c r="AI24" t="s">
        <v>848</v>
      </c>
      <c r="AJ24" t="s">
        <v>850</v>
      </c>
      <c r="AK24" t="s">
        <v>854</v>
      </c>
      <c r="AL24">
        <v>7</v>
      </c>
      <c r="AP24" t="s">
        <v>862</v>
      </c>
      <c r="AU24" t="s">
        <v>885</v>
      </c>
      <c r="BD24" t="s">
        <v>843</v>
      </c>
      <c r="BE24">
        <v>0</v>
      </c>
    </row>
    <row r="25" spans="1:57" x14ac:dyDescent="0.3">
      <c r="A25" t="s">
        <v>109</v>
      </c>
      <c r="B25" t="s">
        <v>814</v>
      </c>
      <c r="D25">
        <v>1985.5</v>
      </c>
      <c r="E25">
        <v>46</v>
      </c>
      <c r="F25">
        <v>25</v>
      </c>
      <c r="G25">
        <v>47</v>
      </c>
      <c r="H25">
        <v>5</v>
      </c>
      <c r="I25">
        <f t="shared" si="0"/>
        <v>46.429861111111109</v>
      </c>
      <c r="J25">
        <v>9</v>
      </c>
      <c r="K25">
        <v>55</v>
      </c>
      <c r="L25">
        <v>56</v>
      </c>
      <c r="M25">
        <v>9</v>
      </c>
      <c r="N25">
        <f t="shared" si="1"/>
        <v>9.9324722222222217</v>
      </c>
      <c r="O25">
        <v>2043</v>
      </c>
      <c r="P25">
        <v>25</v>
      </c>
      <c r="Q25">
        <v>134</v>
      </c>
      <c r="R25">
        <v>0.72</v>
      </c>
      <c r="S25">
        <v>-0.69</v>
      </c>
      <c r="T25" t="s">
        <v>818</v>
      </c>
      <c r="U25" t="s">
        <v>817</v>
      </c>
      <c r="V25">
        <v>-0.48</v>
      </c>
      <c r="W25">
        <v>70</v>
      </c>
      <c r="X25">
        <v>25</v>
      </c>
      <c r="Y25">
        <v>20</v>
      </c>
      <c r="Z25">
        <v>20</v>
      </c>
      <c r="AA25">
        <v>50</v>
      </c>
      <c r="AB25">
        <f t="shared" si="2"/>
        <v>10</v>
      </c>
      <c r="AC25">
        <v>100</v>
      </c>
      <c r="AH25">
        <v>30</v>
      </c>
      <c r="AI25" t="s">
        <v>848</v>
      </c>
      <c r="AJ25" t="s">
        <v>850</v>
      </c>
      <c r="AK25" t="s">
        <v>854</v>
      </c>
      <c r="AL25">
        <v>6</v>
      </c>
      <c r="AM25" t="s">
        <v>860</v>
      </c>
      <c r="AP25" t="s">
        <v>863</v>
      </c>
      <c r="AU25" t="s">
        <v>883</v>
      </c>
      <c r="AW25">
        <v>1</v>
      </c>
      <c r="BD25" t="s">
        <v>842</v>
      </c>
      <c r="BE25">
        <v>0.75</v>
      </c>
    </row>
    <row r="26" spans="1:57" x14ac:dyDescent="0.3">
      <c r="A26" t="s">
        <v>110</v>
      </c>
      <c r="B26" t="s">
        <v>814</v>
      </c>
      <c r="D26">
        <v>1985.5</v>
      </c>
      <c r="E26">
        <v>46</v>
      </c>
      <c r="F26">
        <v>25</v>
      </c>
      <c r="G26">
        <v>48</v>
      </c>
      <c r="H26">
        <v>0</v>
      </c>
      <c r="I26">
        <f t="shared" si="0"/>
        <v>46.43</v>
      </c>
      <c r="J26">
        <v>9</v>
      </c>
      <c r="K26">
        <v>55</v>
      </c>
      <c r="L26">
        <v>56</v>
      </c>
      <c r="M26">
        <v>9</v>
      </c>
      <c r="N26">
        <f t="shared" si="1"/>
        <v>9.9324722222222217</v>
      </c>
      <c r="O26">
        <v>2043</v>
      </c>
      <c r="P26">
        <v>10</v>
      </c>
      <c r="Q26">
        <v>95</v>
      </c>
      <c r="R26">
        <v>1</v>
      </c>
      <c r="S26">
        <v>-0.09</v>
      </c>
      <c r="T26" t="s">
        <v>817</v>
      </c>
      <c r="U26" t="s">
        <v>817</v>
      </c>
      <c r="V26">
        <v>-0.48</v>
      </c>
      <c r="W26">
        <v>15</v>
      </c>
      <c r="X26">
        <v>25</v>
      </c>
      <c r="Y26">
        <v>30</v>
      </c>
      <c r="Z26">
        <v>70</v>
      </c>
      <c r="AB26">
        <f t="shared" si="2"/>
        <v>0</v>
      </c>
      <c r="AC26">
        <v>80</v>
      </c>
      <c r="AD26">
        <v>20</v>
      </c>
      <c r="AH26">
        <v>80</v>
      </c>
      <c r="AI26" t="s">
        <v>848</v>
      </c>
      <c r="AJ26" t="s">
        <v>850</v>
      </c>
      <c r="AK26" t="s">
        <v>854</v>
      </c>
      <c r="AL26">
        <v>6</v>
      </c>
      <c r="AM26" t="s">
        <v>860</v>
      </c>
      <c r="AP26" t="s">
        <v>863</v>
      </c>
      <c r="AU26" t="s">
        <v>880</v>
      </c>
      <c r="AV26">
        <v>0.5</v>
      </c>
      <c r="AW26">
        <v>7</v>
      </c>
      <c r="BD26" t="s">
        <v>842</v>
      </c>
      <c r="BE26">
        <v>4.88</v>
      </c>
    </row>
    <row r="27" spans="1:57" x14ac:dyDescent="0.3">
      <c r="A27" t="s">
        <v>111</v>
      </c>
      <c r="B27" t="s">
        <v>814</v>
      </c>
      <c r="D27">
        <v>1987.3</v>
      </c>
      <c r="E27">
        <v>46</v>
      </c>
      <c r="F27">
        <v>25</v>
      </c>
      <c r="G27">
        <v>48</v>
      </c>
      <c r="H27">
        <v>4</v>
      </c>
      <c r="I27">
        <f t="shared" si="0"/>
        <v>46.43011111111111</v>
      </c>
      <c r="J27">
        <v>9</v>
      </c>
      <c r="K27">
        <v>55</v>
      </c>
      <c r="L27">
        <v>58</v>
      </c>
      <c r="M27">
        <v>6</v>
      </c>
      <c r="N27">
        <f t="shared" si="1"/>
        <v>9.9329444444444448</v>
      </c>
      <c r="O27">
        <v>2032</v>
      </c>
      <c r="P27">
        <v>10</v>
      </c>
      <c r="Q27">
        <v>110</v>
      </c>
      <c r="R27">
        <v>0.94</v>
      </c>
      <c r="S27">
        <v>-0.34</v>
      </c>
      <c r="T27" t="s">
        <v>818</v>
      </c>
      <c r="U27" t="s">
        <v>819</v>
      </c>
      <c r="V27">
        <v>-0.48</v>
      </c>
      <c r="W27">
        <v>85</v>
      </c>
      <c r="X27">
        <v>40</v>
      </c>
      <c r="Y27">
        <v>30</v>
      </c>
      <c r="Z27">
        <v>30</v>
      </c>
      <c r="AA27">
        <v>20</v>
      </c>
      <c r="AB27">
        <f t="shared" si="2"/>
        <v>20</v>
      </c>
      <c r="AC27">
        <v>30</v>
      </c>
      <c r="AD27">
        <v>30</v>
      </c>
      <c r="AE27">
        <v>20</v>
      </c>
      <c r="AF27">
        <v>20</v>
      </c>
      <c r="AH27">
        <v>10</v>
      </c>
      <c r="AI27" t="s">
        <v>848</v>
      </c>
      <c r="AJ27" t="s">
        <v>850</v>
      </c>
      <c r="AK27" t="s">
        <v>854</v>
      </c>
      <c r="AL27">
        <v>7</v>
      </c>
      <c r="AP27" t="s">
        <v>873</v>
      </c>
      <c r="AU27" t="s">
        <v>885</v>
      </c>
      <c r="BD27" t="s">
        <v>843</v>
      </c>
      <c r="BE27">
        <v>0</v>
      </c>
    </row>
    <row r="28" spans="1:57" x14ac:dyDescent="0.3">
      <c r="A28" t="s">
        <v>112</v>
      </c>
      <c r="B28" t="s">
        <v>814</v>
      </c>
      <c r="D28">
        <v>1979.1</v>
      </c>
      <c r="E28">
        <v>46</v>
      </c>
      <c r="F28">
        <v>25</v>
      </c>
      <c r="G28">
        <v>50</v>
      </c>
      <c r="H28">
        <v>9</v>
      </c>
      <c r="I28">
        <f t="shared" si="0"/>
        <v>46.430805555555551</v>
      </c>
      <c r="J28">
        <v>9</v>
      </c>
      <c r="K28">
        <v>56</v>
      </c>
      <c r="L28">
        <v>0</v>
      </c>
      <c r="M28">
        <v>6</v>
      </c>
      <c r="N28">
        <f t="shared" si="1"/>
        <v>9.9335000000000004</v>
      </c>
      <c r="O28">
        <v>2031</v>
      </c>
      <c r="P28">
        <v>20</v>
      </c>
      <c r="Q28">
        <v>182</v>
      </c>
      <c r="R28">
        <v>-0.03</v>
      </c>
      <c r="S28">
        <v>0.1</v>
      </c>
      <c r="T28" t="s">
        <v>818</v>
      </c>
      <c r="U28" t="s">
        <v>818</v>
      </c>
      <c r="V28">
        <v>-0.32</v>
      </c>
      <c r="W28">
        <v>85</v>
      </c>
      <c r="X28">
        <v>45</v>
      </c>
      <c r="Y28">
        <v>25</v>
      </c>
      <c r="Z28">
        <v>25</v>
      </c>
      <c r="AA28">
        <v>20</v>
      </c>
      <c r="AB28">
        <f t="shared" si="2"/>
        <v>30</v>
      </c>
      <c r="AC28">
        <v>25</v>
      </c>
      <c r="AD28">
        <v>25</v>
      </c>
      <c r="AE28">
        <v>20</v>
      </c>
      <c r="AF28">
        <v>30</v>
      </c>
      <c r="AH28">
        <v>10</v>
      </c>
      <c r="AI28" t="s">
        <v>848</v>
      </c>
      <c r="AJ28" t="s">
        <v>850</v>
      </c>
      <c r="AK28" t="s">
        <v>854</v>
      </c>
      <c r="AL28">
        <v>7</v>
      </c>
      <c r="AP28" t="s">
        <v>873</v>
      </c>
      <c r="AU28" t="s">
        <v>885</v>
      </c>
      <c r="BD28" t="s">
        <v>843</v>
      </c>
      <c r="BE28">
        <v>0</v>
      </c>
    </row>
    <row r="29" spans="1:57" x14ac:dyDescent="0.3">
      <c r="A29" t="s">
        <v>113</v>
      </c>
      <c r="B29" t="s">
        <v>814</v>
      </c>
      <c r="D29">
        <v>1974.3</v>
      </c>
      <c r="E29">
        <v>46</v>
      </c>
      <c r="F29">
        <v>25</v>
      </c>
      <c r="G29">
        <v>51</v>
      </c>
      <c r="H29">
        <v>4</v>
      </c>
      <c r="I29">
        <f t="shared" si="0"/>
        <v>46.430944444444442</v>
      </c>
      <c r="J29">
        <v>9</v>
      </c>
      <c r="K29">
        <v>56</v>
      </c>
      <c r="L29">
        <v>0</v>
      </c>
      <c r="M29">
        <v>8</v>
      </c>
      <c r="N29">
        <f t="shared" si="1"/>
        <v>9.9335555555555555</v>
      </c>
      <c r="O29">
        <v>2033</v>
      </c>
      <c r="P29">
        <v>10</v>
      </c>
      <c r="Q29">
        <v>332</v>
      </c>
      <c r="R29">
        <v>-0.47</v>
      </c>
      <c r="S29">
        <v>0.88</v>
      </c>
      <c r="T29" t="s">
        <v>819</v>
      </c>
      <c r="U29" t="s">
        <v>817</v>
      </c>
      <c r="V29">
        <v>0.16</v>
      </c>
      <c r="W29">
        <v>75</v>
      </c>
      <c r="X29">
        <v>20</v>
      </c>
      <c r="Y29">
        <v>20</v>
      </c>
      <c r="Z29">
        <v>20</v>
      </c>
      <c r="AA29">
        <v>30</v>
      </c>
      <c r="AB29">
        <f t="shared" si="2"/>
        <v>30</v>
      </c>
      <c r="AC29">
        <v>20</v>
      </c>
      <c r="AD29">
        <v>20</v>
      </c>
      <c r="AE29">
        <v>30</v>
      </c>
      <c r="AF29">
        <v>30</v>
      </c>
      <c r="AH29">
        <v>20</v>
      </c>
      <c r="AI29" t="s">
        <v>848</v>
      </c>
      <c r="AJ29" t="s">
        <v>850</v>
      </c>
      <c r="AK29" t="s">
        <v>854</v>
      </c>
      <c r="AL29">
        <v>5.8</v>
      </c>
      <c r="AM29" t="s">
        <v>862</v>
      </c>
      <c r="AP29" t="s">
        <v>875</v>
      </c>
      <c r="AU29" t="s">
        <v>883</v>
      </c>
      <c r="AW29">
        <v>1</v>
      </c>
      <c r="BD29" t="s">
        <v>842</v>
      </c>
      <c r="BE29">
        <v>0.8</v>
      </c>
    </row>
    <row r="30" spans="1:57" x14ac:dyDescent="0.3">
      <c r="A30" t="s">
        <v>114</v>
      </c>
      <c r="B30" t="s">
        <v>814</v>
      </c>
      <c r="D30">
        <v>1963.2</v>
      </c>
      <c r="E30">
        <v>46</v>
      </c>
      <c r="F30">
        <v>25</v>
      </c>
      <c r="G30">
        <v>55</v>
      </c>
      <c r="H30">
        <v>9</v>
      </c>
      <c r="I30">
        <f t="shared" si="0"/>
        <v>46.432194444444441</v>
      </c>
      <c r="J30">
        <v>9</v>
      </c>
      <c r="K30">
        <v>56</v>
      </c>
      <c r="L30">
        <v>3</v>
      </c>
      <c r="M30">
        <v>3</v>
      </c>
      <c r="N30">
        <f t="shared" si="1"/>
        <v>9.9342499999999987</v>
      </c>
      <c r="O30">
        <v>2020</v>
      </c>
      <c r="P30">
        <v>2</v>
      </c>
      <c r="Q30">
        <v>224</v>
      </c>
      <c r="R30">
        <v>-0.69</v>
      </c>
      <c r="S30">
        <v>-0.72</v>
      </c>
      <c r="T30" t="s">
        <v>818</v>
      </c>
      <c r="U30" t="s">
        <v>817</v>
      </c>
      <c r="V30">
        <v>-0.48</v>
      </c>
      <c r="W30">
        <v>60</v>
      </c>
      <c r="X30">
        <v>15</v>
      </c>
      <c r="Y30">
        <v>10</v>
      </c>
      <c r="Z30">
        <v>20</v>
      </c>
      <c r="AA30">
        <v>60</v>
      </c>
      <c r="AB30">
        <f t="shared" si="2"/>
        <v>10</v>
      </c>
      <c r="AC30">
        <v>10</v>
      </c>
      <c r="AD30">
        <v>30</v>
      </c>
      <c r="AE30">
        <v>60</v>
      </c>
      <c r="AH30">
        <v>40</v>
      </c>
      <c r="AI30" t="s">
        <v>848</v>
      </c>
      <c r="AJ30" t="s">
        <v>857</v>
      </c>
      <c r="AK30" t="s">
        <v>859</v>
      </c>
      <c r="AL30">
        <v>5.8</v>
      </c>
      <c r="AM30" t="s">
        <v>860</v>
      </c>
      <c r="AP30" t="s">
        <v>873</v>
      </c>
      <c r="AU30" t="s">
        <v>884</v>
      </c>
      <c r="AW30">
        <v>2</v>
      </c>
      <c r="BD30" t="s">
        <v>842</v>
      </c>
      <c r="BE30">
        <v>1.7</v>
      </c>
    </row>
    <row r="31" spans="1:57" x14ac:dyDescent="0.3">
      <c r="A31" t="s">
        <v>115</v>
      </c>
      <c r="B31" t="s">
        <v>814</v>
      </c>
      <c r="D31">
        <v>1960.6</v>
      </c>
      <c r="E31">
        <v>46</v>
      </c>
      <c r="F31">
        <v>25</v>
      </c>
      <c r="G31">
        <v>55</v>
      </c>
      <c r="H31">
        <v>9</v>
      </c>
      <c r="I31">
        <f t="shared" si="0"/>
        <v>46.432194444444441</v>
      </c>
      <c r="J31">
        <v>9</v>
      </c>
      <c r="K31">
        <v>56</v>
      </c>
      <c r="L31">
        <v>3</v>
      </c>
      <c r="M31">
        <v>2</v>
      </c>
      <c r="N31">
        <f t="shared" si="1"/>
        <v>9.9342222222222212</v>
      </c>
      <c r="O31">
        <v>2023</v>
      </c>
      <c r="P31">
        <v>30</v>
      </c>
      <c r="Q31">
        <v>318</v>
      </c>
      <c r="R31">
        <v>-0.67</v>
      </c>
      <c r="S31">
        <v>0.74</v>
      </c>
      <c r="T31" t="s">
        <v>818</v>
      </c>
      <c r="U31" t="s">
        <v>818</v>
      </c>
      <c r="V31">
        <v>-0.48</v>
      </c>
      <c r="W31">
        <v>60</v>
      </c>
      <c r="X31">
        <v>25</v>
      </c>
      <c r="Y31">
        <v>10</v>
      </c>
      <c r="Z31">
        <v>20</v>
      </c>
      <c r="AA31">
        <v>60</v>
      </c>
      <c r="AB31">
        <f t="shared" si="2"/>
        <v>10</v>
      </c>
      <c r="AC31">
        <v>10</v>
      </c>
      <c r="AD31">
        <v>30</v>
      </c>
      <c r="AE31">
        <v>60</v>
      </c>
      <c r="AH31">
        <v>40</v>
      </c>
      <c r="AI31" t="s">
        <v>848</v>
      </c>
      <c r="AJ31" t="s">
        <v>857</v>
      </c>
      <c r="AK31" t="s">
        <v>859</v>
      </c>
      <c r="AL31">
        <v>6.5</v>
      </c>
      <c r="AP31" t="s">
        <v>873</v>
      </c>
      <c r="AU31" t="s">
        <v>885</v>
      </c>
      <c r="BD31" t="s">
        <v>844</v>
      </c>
      <c r="BE31">
        <v>0</v>
      </c>
    </row>
    <row r="32" spans="1:57" x14ac:dyDescent="0.3">
      <c r="A32" t="s">
        <v>116</v>
      </c>
      <c r="B32" t="s">
        <v>814</v>
      </c>
      <c r="D32">
        <v>1963.2</v>
      </c>
      <c r="E32">
        <v>46</v>
      </c>
      <c r="F32">
        <v>25</v>
      </c>
      <c r="G32">
        <v>55</v>
      </c>
      <c r="H32">
        <v>9</v>
      </c>
      <c r="I32">
        <f t="shared" si="0"/>
        <v>46.432194444444441</v>
      </c>
      <c r="J32">
        <v>9</v>
      </c>
      <c r="K32">
        <v>56</v>
      </c>
      <c r="L32">
        <v>3</v>
      </c>
      <c r="M32">
        <v>7</v>
      </c>
      <c r="N32">
        <f t="shared" si="1"/>
        <v>9.9343611111111105</v>
      </c>
      <c r="O32">
        <v>2020</v>
      </c>
      <c r="P32">
        <v>3</v>
      </c>
      <c r="Q32">
        <v>224</v>
      </c>
      <c r="R32">
        <v>-0.69</v>
      </c>
      <c r="S32">
        <v>-0.72</v>
      </c>
      <c r="T32" t="s">
        <v>819</v>
      </c>
      <c r="U32" t="s">
        <v>819</v>
      </c>
      <c r="V32">
        <v>-0.48</v>
      </c>
      <c r="W32">
        <v>60</v>
      </c>
      <c r="X32">
        <v>25</v>
      </c>
      <c r="Y32">
        <v>45</v>
      </c>
      <c r="Z32">
        <v>45</v>
      </c>
      <c r="AA32">
        <v>10</v>
      </c>
      <c r="AB32">
        <f t="shared" si="2"/>
        <v>0</v>
      </c>
      <c r="AC32">
        <v>45</v>
      </c>
      <c r="AD32">
        <v>45</v>
      </c>
      <c r="AE32">
        <v>10</v>
      </c>
      <c r="AH32">
        <v>40</v>
      </c>
      <c r="AI32" t="s">
        <v>848</v>
      </c>
      <c r="AJ32" t="s">
        <v>857</v>
      </c>
      <c r="AK32" t="s">
        <v>859</v>
      </c>
      <c r="AL32">
        <v>6.5</v>
      </c>
      <c r="AP32" t="s">
        <v>867</v>
      </c>
      <c r="AU32" t="s">
        <v>885</v>
      </c>
      <c r="BD32" t="s">
        <v>844</v>
      </c>
      <c r="BE32">
        <v>0</v>
      </c>
    </row>
    <row r="33" spans="1:57" x14ac:dyDescent="0.3">
      <c r="A33" t="s">
        <v>117</v>
      </c>
      <c r="B33" t="s">
        <v>814</v>
      </c>
      <c r="D33">
        <v>1960.6</v>
      </c>
      <c r="E33">
        <v>46</v>
      </c>
      <c r="F33">
        <v>25</v>
      </c>
      <c r="G33">
        <v>55</v>
      </c>
      <c r="H33">
        <v>9</v>
      </c>
      <c r="I33">
        <f t="shared" si="0"/>
        <v>46.432194444444441</v>
      </c>
      <c r="J33">
        <v>9</v>
      </c>
      <c r="K33">
        <v>56</v>
      </c>
      <c r="L33">
        <v>3</v>
      </c>
      <c r="M33">
        <v>0</v>
      </c>
      <c r="N33">
        <f t="shared" si="1"/>
        <v>9.9341666666666661</v>
      </c>
      <c r="O33">
        <v>2023</v>
      </c>
      <c r="P33">
        <v>45</v>
      </c>
      <c r="Q33">
        <v>140</v>
      </c>
      <c r="R33">
        <v>0.64</v>
      </c>
      <c r="S33">
        <v>-0.77</v>
      </c>
      <c r="T33" t="s">
        <v>818</v>
      </c>
      <c r="U33" t="s">
        <v>818</v>
      </c>
      <c r="V33">
        <v>-0.48</v>
      </c>
      <c r="W33">
        <v>60</v>
      </c>
      <c r="X33">
        <v>25</v>
      </c>
      <c r="Y33">
        <v>45</v>
      </c>
      <c r="Z33">
        <v>45</v>
      </c>
      <c r="AA33">
        <v>10</v>
      </c>
      <c r="AB33">
        <f t="shared" si="2"/>
        <v>0</v>
      </c>
      <c r="AC33">
        <v>45</v>
      </c>
      <c r="AD33">
        <v>45</v>
      </c>
      <c r="AE33">
        <v>10</v>
      </c>
      <c r="AH33">
        <v>40</v>
      </c>
      <c r="AI33" t="s">
        <v>848</v>
      </c>
      <c r="AJ33" t="s">
        <v>857</v>
      </c>
      <c r="AK33" t="s">
        <v>859</v>
      </c>
      <c r="AL33">
        <v>6.5</v>
      </c>
      <c r="AP33" t="s">
        <v>867</v>
      </c>
      <c r="AU33" t="s">
        <v>885</v>
      </c>
      <c r="BD33" t="s">
        <v>844</v>
      </c>
      <c r="BE33">
        <v>0</v>
      </c>
    </row>
    <row r="34" spans="1:57" x14ac:dyDescent="0.3">
      <c r="A34" t="s">
        <v>118</v>
      </c>
      <c r="B34" t="s">
        <v>814</v>
      </c>
      <c r="D34">
        <v>1950.1</v>
      </c>
      <c r="E34">
        <v>46</v>
      </c>
      <c r="F34">
        <v>26</v>
      </c>
      <c r="G34">
        <v>5</v>
      </c>
      <c r="H34">
        <v>9</v>
      </c>
      <c r="I34">
        <f t="shared" si="0"/>
        <v>46.434972222222221</v>
      </c>
      <c r="J34">
        <v>9</v>
      </c>
      <c r="K34">
        <v>56</v>
      </c>
      <c r="L34">
        <v>5</v>
      </c>
      <c r="M34">
        <v>9</v>
      </c>
      <c r="N34">
        <f t="shared" si="1"/>
        <v>9.9349722222222212</v>
      </c>
      <c r="O34">
        <v>2012</v>
      </c>
      <c r="P34">
        <v>1</v>
      </c>
      <c r="Q34">
        <v>220</v>
      </c>
      <c r="R34">
        <v>-0.64</v>
      </c>
      <c r="S34">
        <v>-0.77</v>
      </c>
      <c r="T34" t="s">
        <v>818</v>
      </c>
      <c r="U34" t="s">
        <v>817</v>
      </c>
      <c r="V34">
        <v>0.32</v>
      </c>
      <c r="W34">
        <v>60</v>
      </c>
      <c r="X34">
        <v>15</v>
      </c>
      <c r="Y34">
        <v>10</v>
      </c>
      <c r="Z34">
        <v>30</v>
      </c>
      <c r="AA34">
        <v>60</v>
      </c>
      <c r="AB34">
        <f t="shared" si="2"/>
        <v>0</v>
      </c>
      <c r="AC34">
        <v>10</v>
      </c>
      <c r="AD34">
        <v>30</v>
      </c>
      <c r="AE34">
        <v>60</v>
      </c>
      <c r="AH34">
        <v>40</v>
      </c>
      <c r="AI34" t="s">
        <v>848</v>
      </c>
      <c r="AJ34" t="s">
        <v>857</v>
      </c>
      <c r="AK34" t="s">
        <v>859</v>
      </c>
      <c r="AL34">
        <v>5.8</v>
      </c>
      <c r="AM34" t="s">
        <v>860</v>
      </c>
      <c r="AP34" t="s">
        <v>873</v>
      </c>
      <c r="AU34" t="s">
        <v>884</v>
      </c>
      <c r="AW34">
        <v>2</v>
      </c>
      <c r="BD34" t="s">
        <v>842</v>
      </c>
      <c r="BE34">
        <v>1.7</v>
      </c>
    </row>
    <row r="35" spans="1:57" x14ac:dyDescent="0.3">
      <c r="A35" t="s">
        <v>119</v>
      </c>
      <c r="B35" t="s">
        <v>814</v>
      </c>
      <c r="D35">
        <v>1940.8</v>
      </c>
      <c r="E35">
        <v>46</v>
      </c>
      <c r="F35">
        <v>26</v>
      </c>
      <c r="G35">
        <v>9</v>
      </c>
      <c r="H35">
        <v>9</v>
      </c>
      <c r="I35">
        <f t="shared" si="0"/>
        <v>46.436083333333329</v>
      </c>
      <c r="J35">
        <v>9</v>
      </c>
      <c r="K35">
        <v>56</v>
      </c>
      <c r="L35">
        <v>2</v>
      </c>
      <c r="M35">
        <v>9</v>
      </c>
      <c r="N35">
        <f t="shared" si="1"/>
        <v>9.9341388888888886</v>
      </c>
      <c r="O35">
        <v>2021</v>
      </c>
      <c r="P35">
        <v>30</v>
      </c>
      <c r="Q35">
        <v>148</v>
      </c>
      <c r="R35">
        <v>0.53</v>
      </c>
      <c r="S35">
        <v>-0.85</v>
      </c>
      <c r="T35" t="s">
        <v>818</v>
      </c>
      <c r="U35" t="s">
        <v>819</v>
      </c>
      <c r="V35">
        <v>-0.48</v>
      </c>
      <c r="W35">
        <v>20</v>
      </c>
      <c r="X35">
        <v>10</v>
      </c>
      <c r="Y35">
        <v>10</v>
      </c>
      <c r="Z35">
        <v>60</v>
      </c>
      <c r="AA35">
        <v>15</v>
      </c>
      <c r="AB35">
        <f t="shared" si="2"/>
        <v>15</v>
      </c>
      <c r="AC35">
        <v>100</v>
      </c>
      <c r="AH35">
        <v>75</v>
      </c>
      <c r="AI35" t="s">
        <v>848</v>
      </c>
      <c r="AJ35" t="s">
        <v>857</v>
      </c>
      <c r="AK35" t="s">
        <v>859</v>
      </c>
      <c r="AL35">
        <v>5.5</v>
      </c>
      <c r="AM35" t="s">
        <v>860</v>
      </c>
      <c r="AP35" t="s">
        <v>873</v>
      </c>
      <c r="AU35" t="s">
        <v>884</v>
      </c>
      <c r="AW35">
        <v>2</v>
      </c>
      <c r="BD35" t="s">
        <v>842</v>
      </c>
      <c r="BE35">
        <v>1.8</v>
      </c>
    </row>
    <row r="36" spans="1:57" x14ac:dyDescent="0.3">
      <c r="A36" t="s">
        <v>120</v>
      </c>
      <c r="B36" t="s">
        <v>814</v>
      </c>
      <c r="D36">
        <v>1942.7</v>
      </c>
      <c r="E36">
        <v>46</v>
      </c>
      <c r="F36">
        <v>26</v>
      </c>
      <c r="G36">
        <v>14</v>
      </c>
      <c r="H36">
        <v>2</v>
      </c>
      <c r="I36">
        <f t="shared" si="0"/>
        <v>46.437277777777773</v>
      </c>
      <c r="J36">
        <v>9</v>
      </c>
      <c r="K36">
        <v>56</v>
      </c>
      <c r="L36">
        <v>9</v>
      </c>
      <c r="M36">
        <v>3</v>
      </c>
      <c r="N36">
        <f t="shared" si="1"/>
        <v>9.9359166666666656</v>
      </c>
      <c r="O36">
        <v>2003</v>
      </c>
      <c r="P36">
        <v>7</v>
      </c>
      <c r="Q36">
        <v>110</v>
      </c>
      <c r="R36">
        <v>0.94</v>
      </c>
      <c r="S36">
        <v>-0.34</v>
      </c>
      <c r="T36" t="s">
        <v>819</v>
      </c>
      <c r="U36" t="s">
        <v>817</v>
      </c>
      <c r="V36">
        <v>0</v>
      </c>
      <c r="W36">
        <v>70</v>
      </c>
      <c r="X36">
        <v>35</v>
      </c>
      <c r="Y36">
        <v>25</v>
      </c>
      <c r="Z36">
        <v>25</v>
      </c>
      <c r="AA36">
        <v>25</v>
      </c>
      <c r="AB36">
        <f t="shared" si="2"/>
        <v>25</v>
      </c>
      <c r="AC36">
        <v>25</v>
      </c>
      <c r="AD36">
        <v>25</v>
      </c>
      <c r="AE36">
        <v>25</v>
      </c>
      <c r="AF36">
        <v>25</v>
      </c>
      <c r="AH36">
        <v>30</v>
      </c>
      <c r="AI36" t="s">
        <v>848</v>
      </c>
      <c r="AJ36" t="s">
        <v>857</v>
      </c>
      <c r="AK36" t="s">
        <v>859</v>
      </c>
      <c r="AL36">
        <v>5.5</v>
      </c>
      <c r="AM36" t="s">
        <v>860</v>
      </c>
      <c r="AP36" t="s">
        <v>873</v>
      </c>
      <c r="AU36" t="s">
        <v>884</v>
      </c>
      <c r="AW36">
        <v>3</v>
      </c>
      <c r="BD36" t="s">
        <v>842</v>
      </c>
      <c r="BE36">
        <v>1.95</v>
      </c>
    </row>
    <row r="37" spans="1:57" x14ac:dyDescent="0.3">
      <c r="A37" t="s">
        <v>121</v>
      </c>
      <c r="B37" t="s">
        <v>814</v>
      </c>
      <c r="D37">
        <v>1940.8</v>
      </c>
      <c r="E37">
        <v>46</v>
      </c>
      <c r="F37">
        <v>26</v>
      </c>
      <c r="G37">
        <v>18</v>
      </c>
      <c r="H37">
        <v>0</v>
      </c>
      <c r="I37">
        <f t="shared" si="0"/>
        <v>46.438333333333333</v>
      </c>
      <c r="J37">
        <v>9</v>
      </c>
      <c r="K37">
        <v>56</v>
      </c>
      <c r="L37">
        <v>11</v>
      </c>
      <c r="M37">
        <v>0</v>
      </c>
      <c r="N37">
        <f t="shared" si="1"/>
        <v>9.9363888888888887</v>
      </c>
      <c r="O37">
        <v>1992</v>
      </c>
      <c r="P37">
        <v>1</v>
      </c>
      <c r="Q37">
        <v>336</v>
      </c>
      <c r="R37">
        <v>-0.41</v>
      </c>
      <c r="S37">
        <v>0.91</v>
      </c>
      <c r="T37" t="s">
        <v>817</v>
      </c>
      <c r="U37" t="s">
        <v>817</v>
      </c>
      <c r="V37">
        <v>0</v>
      </c>
      <c r="W37">
        <v>20</v>
      </c>
      <c r="X37">
        <v>5</v>
      </c>
      <c r="Y37">
        <v>10</v>
      </c>
      <c r="Z37">
        <v>10</v>
      </c>
      <c r="AA37">
        <v>70</v>
      </c>
      <c r="AB37">
        <f t="shared" si="2"/>
        <v>10</v>
      </c>
      <c r="AC37">
        <v>50</v>
      </c>
      <c r="AD37">
        <v>50</v>
      </c>
      <c r="AH37">
        <v>80</v>
      </c>
      <c r="AI37" t="s">
        <v>848</v>
      </c>
      <c r="AJ37" t="s">
        <v>853</v>
      </c>
      <c r="AK37" t="s">
        <v>858</v>
      </c>
      <c r="AL37">
        <v>5.5</v>
      </c>
      <c r="AM37" t="s">
        <v>860</v>
      </c>
      <c r="AP37" t="s">
        <v>873</v>
      </c>
      <c r="AR37" t="s">
        <v>863</v>
      </c>
      <c r="AU37" t="s">
        <v>893</v>
      </c>
      <c r="AW37">
        <v>1</v>
      </c>
      <c r="AZ37">
        <v>7</v>
      </c>
      <c r="BD37" t="s">
        <v>847</v>
      </c>
      <c r="BE37">
        <v>0.95</v>
      </c>
    </row>
    <row r="38" spans="1:57" x14ac:dyDescent="0.3">
      <c r="A38" t="s">
        <v>122</v>
      </c>
      <c r="B38" t="s">
        <v>814</v>
      </c>
      <c r="D38">
        <v>1926.3</v>
      </c>
      <c r="E38">
        <v>46</v>
      </c>
      <c r="F38">
        <v>26</v>
      </c>
      <c r="G38">
        <v>27</v>
      </c>
      <c r="H38">
        <v>6</v>
      </c>
      <c r="I38">
        <f t="shared" si="0"/>
        <v>46.440999999999995</v>
      </c>
      <c r="J38">
        <v>9</v>
      </c>
      <c r="K38">
        <v>56</v>
      </c>
      <c r="L38">
        <v>12</v>
      </c>
      <c r="M38">
        <v>2</v>
      </c>
      <c r="N38">
        <f t="shared" si="1"/>
        <v>9.9367222222222225</v>
      </c>
      <c r="O38">
        <v>1977</v>
      </c>
      <c r="P38">
        <v>1</v>
      </c>
      <c r="Q38">
        <v>10</v>
      </c>
      <c r="R38">
        <v>0.17</v>
      </c>
      <c r="S38">
        <v>0.98</v>
      </c>
      <c r="T38" t="s">
        <v>819</v>
      </c>
      <c r="U38" t="s">
        <v>819</v>
      </c>
      <c r="V38">
        <v>-0.32</v>
      </c>
      <c r="W38">
        <v>20</v>
      </c>
      <c r="X38">
        <v>15</v>
      </c>
      <c r="AA38">
        <v>50</v>
      </c>
      <c r="AB38">
        <f t="shared" si="2"/>
        <v>50</v>
      </c>
      <c r="AC38">
        <v>40</v>
      </c>
      <c r="AD38">
        <v>60</v>
      </c>
      <c r="AH38">
        <v>80</v>
      </c>
      <c r="AI38" t="s">
        <v>848</v>
      </c>
      <c r="AJ38" t="s">
        <v>850</v>
      </c>
      <c r="AK38" t="s">
        <v>854</v>
      </c>
      <c r="AL38">
        <v>5.5</v>
      </c>
      <c r="AM38" t="s">
        <v>860</v>
      </c>
      <c r="AP38" t="s">
        <v>862</v>
      </c>
      <c r="AU38" t="s">
        <v>884</v>
      </c>
      <c r="AW38">
        <v>4</v>
      </c>
      <c r="BD38" t="s">
        <v>842</v>
      </c>
      <c r="BE38">
        <v>3.4</v>
      </c>
    </row>
    <row r="39" spans="1:57" x14ac:dyDescent="0.3">
      <c r="A39" t="s">
        <v>123</v>
      </c>
      <c r="B39" t="s">
        <v>814</v>
      </c>
      <c r="D39">
        <v>1855.3</v>
      </c>
      <c r="E39">
        <v>46</v>
      </c>
      <c r="F39">
        <v>26</v>
      </c>
      <c r="G39">
        <v>52</v>
      </c>
      <c r="H39">
        <v>8</v>
      </c>
      <c r="I39">
        <f t="shared" si="0"/>
        <v>46.447999999999993</v>
      </c>
      <c r="J39">
        <v>9</v>
      </c>
      <c r="K39">
        <v>56</v>
      </c>
      <c r="L39">
        <v>29</v>
      </c>
      <c r="M39">
        <v>9</v>
      </c>
      <c r="N39">
        <f t="shared" si="1"/>
        <v>9.9416388888888889</v>
      </c>
      <c r="O39">
        <v>1920</v>
      </c>
      <c r="P39">
        <v>2</v>
      </c>
      <c r="Q39">
        <v>62</v>
      </c>
      <c r="R39">
        <v>0.88</v>
      </c>
      <c r="S39">
        <v>0.47</v>
      </c>
      <c r="T39" t="s">
        <v>819</v>
      </c>
      <c r="U39" t="s">
        <v>819</v>
      </c>
      <c r="V39">
        <v>-0.32</v>
      </c>
      <c r="W39">
        <v>10</v>
      </c>
      <c r="X39">
        <v>10</v>
      </c>
      <c r="Z39">
        <v>50</v>
      </c>
      <c r="AB39">
        <f t="shared" si="2"/>
        <v>50</v>
      </c>
      <c r="AD39">
        <v>50</v>
      </c>
      <c r="AF39">
        <v>50</v>
      </c>
      <c r="AH39">
        <v>90</v>
      </c>
      <c r="AI39" t="s">
        <v>848</v>
      </c>
      <c r="AJ39" t="s">
        <v>850</v>
      </c>
      <c r="AK39" t="s">
        <v>858</v>
      </c>
      <c r="AL39">
        <v>5</v>
      </c>
      <c r="AM39" t="s">
        <v>860</v>
      </c>
      <c r="AP39" t="s">
        <v>862</v>
      </c>
      <c r="AU39" t="s">
        <v>881</v>
      </c>
      <c r="AV39">
        <v>1</v>
      </c>
      <c r="AW39">
        <v>6</v>
      </c>
      <c r="BD39" t="s">
        <v>842</v>
      </c>
      <c r="BE39">
        <v>4.5</v>
      </c>
    </row>
    <row r="40" spans="1:57" x14ac:dyDescent="0.3">
      <c r="A40" t="s">
        <v>124</v>
      </c>
      <c r="B40" t="s">
        <v>814</v>
      </c>
      <c r="D40">
        <v>1888.3</v>
      </c>
      <c r="E40">
        <v>46</v>
      </c>
      <c r="F40">
        <v>26</v>
      </c>
      <c r="G40">
        <v>43</v>
      </c>
      <c r="H40">
        <v>4</v>
      </c>
      <c r="I40">
        <f t="shared" si="0"/>
        <v>46.445388888888886</v>
      </c>
      <c r="J40">
        <v>9</v>
      </c>
      <c r="K40">
        <v>56</v>
      </c>
      <c r="L40">
        <v>23</v>
      </c>
      <c r="M40">
        <v>8</v>
      </c>
      <c r="N40">
        <f t="shared" si="1"/>
        <v>9.9399444444444445</v>
      </c>
      <c r="O40">
        <v>1947</v>
      </c>
      <c r="P40">
        <v>2</v>
      </c>
      <c r="Q40">
        <v>118</v>
      </c>
      <c r="R40">
        <v>0.88</v>
      </c>
      <c r="S40">
        <v>-0.47</v>
      </c>
      <c r="T40" t="s">
        <v>817</v>
      </c>
      <c r="U40" t="s">
        <v>818</v>
      </c>
      <c r="V40">
        <v>-0.32</v>
      </c>
      <c r="W40">
        <v>15</v>
      </c>
      <c r="X40">
        <v>5</v>
      </c>
      <c r="Y40">
        <v>5</v>
      </c>
      <c r="Z40">
        <v>40</v>
      </c>
      <c r="AA40">
        <v>40</v>
      </c>
      <c r="AB40">
        <f t="shared" si="2"/>
        <v>15</v>
      </c>
      <c r="AC40">
        <v>5</v>
      </c>
      <c r="AD40">
        <v>40</v>
      </c>
      <c r="AE40">
        <v>40</v>
      </c>
      <c r="AF40">
        <v>15</v>
      </c>
      <c r="AH40">
        <v>85</v>
      </c>
      <c r="AI40" t="s">
        <v>848</v>
      </c>
      <c r="AJ40" t="s">
        <v>853</v>
      </c>
      <c r="AK40" t="s">
        <v>858</v>
      </c>
      <c r="AL40">
        <v>4.8</v>
      </c>
      <c r="AM40" t="s">
        <v>860</v>
      </c>
      <c r="AP40" t="s">
        <v>862</v>
      </c>
      <c r="AR40" t="s">
        <v>862</v>
      </c>
      <c r="AU40" t="s">
        <v>886</v>
      </c>
      <c r="AV40">
        <v>1</v>
      </c>
      <c r="AW40">
        <v>4</v>
      </c>
      <c r="AZ40">
        <v>17</v>
      </c>
      <c r="BD40" t="s">
        <v>842</v>
      </c>
      <c r="BE40">
        <v>2.85</v>
      </c>
    </row>
    <row r="41" spans="1:57" x14ac:dyDescent="0.3">
      <c r="A41" t="s">
        <v>125</v>
      </c>
      <c r="B41" t="s">
        <v>814</v>
      </c>
      <c r="D41">
        <v>1899</v>
      </c>
      <c r="E41">
        <v>46</v>
      </c>
      <c r="F41">
        <v>26</v>
      </c>
      <c r="G41">
        <v>40</v>
      </c>
      <c r="H41">
        <v>6</v>
      </c>
      <c r="I41">
        <f t="shared" si="0"/>
        <v>46.444611111111108</v>
      </c>
      <c r="J41">
        <v>9</v>
      </c>
      <c r="K41">
        <v>56</v>
      </c>
      <c r="L41">
        <v>23</v>
      </c>
      <c r="M41">
        <v>5</v>
      </c>
      <c r="N41">
        <f t="shared" si="1"/>
        <v>9.9398611111111119</v>
      </c>
      <c r="O41">
        <v>1946</v>
      </c>
      <c r="P41">
        <v>1</v>
      </c>
      <c r="Q41">
        <v>328</v>
      </c>
      <c r="R41">
        <v>-0.53</v>
      </c>
      <c r="S41">
        <v>0.85</v>
      </c>
      <c r="T41" t="s">
        <v>819</v>
      </c>
      <c r="U41" t="s">
        <v>819</v>
      </c>
      <c r="V41">
        <v>-0.16</v>
      </c>
      <c r="W41">
        <v>70</v>
      </c>
      <c r="X41">
        <v>40</v>
      </c>
      <c r="AA41">
        <v>40</v>
      </c>
      <c r="AB41">
        <f t="shared" si="2"/>
        <v>60</v>
      </c>
      <c r="AD41">
        <v>40</v>
      </c>
      <c r="AE41">
        <v>60</v>
      </c>
      <c r="AF41">
        <f>100-SUM(AC41:AE41)</f>
        <v>0</v>
      </c>
      <c r="AH41">
        <v>30</v>
      </c>
      <c r="AI41" t="s">
        <v>848</v>
      </c>
      <c r="AJ41" t="s">
        <v>850</v>
      </c>
      <c r="AK41" t="s">
        <v>854</v>
      </c>
      <c r="AL41">
        <v>6</v>
      </c>
      <c r="AM41" t="s">
        <v>860</v>
      </c>
      <c r="AP41" t="s">
        <v>876</v>
      </c>
      <c r="AU41" t="s">
        <v>881</v>
      </c>
      <c r="AV41">
        <v>1</v>
      </c>
      <c r="AW41">
        <v>3</v>
      </c>
      <c r="BD41" t="s">
        <v>841</v>
      </c>
      <c r="BE41">
        <v>1.2</v>
      </c>
    </row>
    <row r="42" spans="1:57" x14ac:dyDescent="0.3">
      <c r="A42" t="s">
        <v>126</v>
      </c>
      <c r="B42" t="s">
        <v>814</v>
      </c>
      <c r="C42" t="s">
        <v>816</v>
      </c>
      <c r="D42">
        <v>1902.8</v>
      </c>
      <c r="E42">
        <v>46</v>
      </c>
      <c r="F42">
        <v>26</v>
      </c>
      <c r="G42">
        <v>35</v>
      </c>
      <c r="H42">
        <v>9</v>
      </c>
      <c r="I42">
        <f t="shared" si="0"/>
        <v>46.443305555555554</v>
      </c>
      <c r="J42">
        <v>9</v>
      </c>
      <c r="K42">
        <v>56</v>
      </c>
      <c r="L42">
        <v>19</v>
      </c>
      <c r="M42">
        <v>4</v>
      </c>
      <c r="N42">
        <f t="shared" si="1"/>
        <v>9.9387222222222231</v>
      </c>
      <c r="O42">
        <v>1963</v>
      </c>
      <c r="P42">
        <v>15</v>
      </c>
      <c r="Q42">
        <v>66</v>
      </c>
      <c r="R42">
        <v>0.91</v>
      </c>
      <c r="S42">
        <v>0.41</v>
      </c>
      <c r="T42" t="s">
        <v>819</v>
      </c>
      <c r="U42" t="s">
        <v>819</v>
      </c>
      <c r="V42">
        <v>0</v>
      </c>
      <c r="W42">
        <v>80</v>
      </c>
      <c r="X42">
        <v>40</v>
      </c>
      <c r="Y42">
        <v>20</v>
      </c>
      <c r="Z42">
        <v>40</v>
      </c>
      <c r="AA42">
        <v>20</v>
      </c>
      <c r="AB42">
        <f t="shared" si="2"/>
        <v>20</v>
      </c>
      <c r="AC42">
        <v>20</v>
      </c>
      <c r="AD42">
        <v>40</v>
      </c>
      <c r="AE42">
        <v>20</v>
      </c>
      <c r="AF42">
        <f t="shared" ref="AF42:AF43" si="3">100-SUM(AC42:AE42)</f>
        <v>20</v>
      </c>
      <c r="AH42">
        <v>20</v>
      </c>
      <c r="AI42" t="s">
        <v>848</v>
      </c>
      <c r="AJ42" t="s">
        <v>850</v>
      </c>
      <c r="AK42" t="s">
        <v>854</v>
      </c>
      <c r="AL42">
        <v>5</v>
      </c>
      <c r="AM42" t="s">
        <v>860</v>
      </c>
      <c r="AP42" t="s">
        <v>876</v>
      </c>
      <c r="AU42" t="s">
        <v>883</v>
      </c>
      <c r="AW42">
        <v>3</v>
      </c>
      <c r="BD42" t="s">
        <v>841</v>
      </c>
      <c r="BE42">
        <v>1.8</v>
      </c>
    </row>
    <row r="43" spans="1:57" x14ac:dyDescent="0.3">
      <c r="A43" t="s">
        <v>127</v>
      </c>
      <c r="B43" t="s">
        <v>814</v>
      </c>
      <c r="C43" t="s">
        <v>816</v>
      </c>
      <c r="D43">
        <v>1912.7</v>
      </c>
      <c r="E43">
        <v>46</v>
      </c>
      <c r="F43">
        <v>26</v>
      </c>
      <c r="G43">
        <v>33</v>
      </c>
      <c r="H43">
        <v>9</v>
      </c>
      <c r="I43">
        <f t="shared" si="0"/>
        <v>46.442749999999997</v>
      </c>
      <c r="J43">
        <v>9</v>
      </c>
      <c r="K43">
        <v>56</v>
      </c>
      <c r="L43">
        <v>18</v>
      </c>
      <c r="M43">
        <v>2</v>
      </c>
      <c r="N43">
        <f t="shared" si="1"/>
        <v>9.9383888888888894</v>
      </c>
      <c r="O43">
        <v>1969</v>
      </c>
      <c r="P43">
        <v>20</v>
      </c>
      <c r="Q43">
        <v>144</v>
      </c>
      <c r="R43">
        <v>0.59</v>
      </c>
      <c r="S43">
        <v>-0.81</v>
      </c>
      <c r="T43" t="s">
        <v>819</v>
      </c>
      <c r="U43" t="s">
        <v>817</v>
      </c>
      <c r="V43">
        <v>0.64</v>
      </c>
      <c r="W43">
        <v>85</v>
      </c>
      <c r="X43">
        <v>50</v>
      </c>
      <c r="Y43">
        <v>25</v>
      </c>
      <c r="Z43">
        <v>25</v>
      </c>
      <c r="AA43">
        <v>40</v>
      </c>
      <c r="AB43">
        <f t="shared" si="2"/>
        <v>10</v>
      </c>
      <c r="AC43">
        <v>25</v>
      </c>
      <c r="AD43">
        <v>25</v>
      </c>
      <c r="AE43">
        <v>40</v>
      </c>
      <c r="AF43">
        <f t="shared" si="3"/>
        <v>10</v>
      </c>
      <c r="AH43">
        <v>5</v>
      </c>
      <c r="AI43" t="s">
        <v>848</v>
      </c>
      <c r="AJ43" t="s">
        <v>850</v>
      </c>
      <c r="AK43" t="s">
        <v>854</v>
      </c>
      <c r="AL43">
        <v>5</v>
      </c>
      <c r="AM43" t="s">
        <v>869</v>
      </c>
      <c r="AP43" t="s">
        <v>863</v>
      </c>
      <c r="AU43" t="s">
        <v>881</v>
      </c>
      <c r="AV43">
        <v>0.5</v>
      </c>
      <c r="AW43">
        <v>3</v>
      </c>
      <c r="BD43" t="s">
        <v>841</v>
      </c>
      <c r="BE43">
        <v>1.25</v>
      </c>
    </row>
    <row r="44" spans="1:57" x14ac:dyDescent="0.3">
      <c r="A44" t="s">
        <v>128</v>
      </c>
      <c r="B44" t="s">
        <v>814</v>
      </c>
      <c r="C44" t="s">
        <v>816</v>
      </c>
      <c r="D44">
        <v>1916.6</v>
      </c>
      <c r="E44">
        <v>46</v>
      </c>
      <c r="F44">
        <v>26</v>
      </c>
      <c r="G44">
        <v>32</v>
      </c>
      <c r="H44">
        <v>0</v>
      </c>
      <c r="I44">
        <f t="shared" si="0"/>
        <v>46.44222222222222</v>
      </c>
      <c r="J44">
        <v>9</v>
      </c>
      <c r="K44">
        <v>56</v>
      </c>
      <c r="L44">
        <v>16</v>
      </c>
      <c r="M44">
        <v>7</v>
      </c>
      <c r="N44">
        <f t="shared" si="1"/>
        <v>9.9379722222222231</v>
      </c>
      <c r="O44">
        <v>1974</v>
      </c>
      <c r="P44">
        <v>23</v>
      </c>
      <c r="Q44">
        <v>170</v>
      </c>
      <c r="R44">
        <v>0.17</v>
      </c>
      <c r="S44">
        <v>-0.98</v>
      </c>
      <c r="T44" t="s">
        <v>819</v>
      </c>
      <c r="U44" t="s">
        <v>819</v>
      </c>
      <c r="V44">
        <v>-0.16</v>
      </c>
      <c r="W44">
        <v>90</v>
      </c>
      <c r="X44">
        <v>50</v>
      </c>
      <c r="Y44">
        <v>25</v>
      </c>
      <c r="Z44">
        <v>25</v>
      </c>
      <c r="AA44">
        <v>40</v>
      </c>
      <c r="AB44">
        <f t="shared" si="2"/>
        <v>10</v>
      </c>
      <c r="AC44">
        <v>25</v>
      </c>
      <c r="AD44">
        <v>25</v>
      </c>
      <c r="AE44">
        <v>40</v>
      </c>
      <c r="AF44">
        <f t="shared" ref="AF44:AF45" si="4">100-SUM(AC44:AE44)</f>
        <v>10</v>
      </c>
      <c r="AH44">
        <v>10</v>
      </c>
      <c r="AI44" t="s">
        <v>848</v>
      </c>
      <c r="AJ44" t="s">
        <v>850</v>
      </c>
      <c r="AK44" t="s">
        <v>854</v>
      </c>
      <c r="AL44">
        <v>5</v>
      </c>
      <c r="AM44" t="s">
        <v>869</v>
      </c>
      <c r="AP44" t="s">
        <v>863</v>
      </c>
      <c r="AU44" t="s">
        <v>880</v>
      </c>
      <c r="AV44">
        <v>1</v>
      </c>
      <c r="AW44">
        <v>2</v>
      </c>
      <c r="BD44" t="s">
        <v>841</v>
      </c>
      <c r="BE44">
        <v>0.5</v>
      </c>
    </row>
    <row r="45" spans="1:57" x14ac:dyDescent="0.3">
      <c r="A45" t="s">
        <v>129</v>
      </c>
      <c r="B45" t="s">
        <v>814</v>
      </c>
      <c r="D45">
        <v>1921</v>
      </c>
      <c r="E45">
        <v>46</v>
      </c>
      <c r="F45">
        <v>26</v>
      </c>
      <c r="G45">
        <v>28</v>
      </c>
      <c r="H45">
        <v>9</v>
      </c>
      <c r="I45">
        <f t="shared" si="0"/>
        <v>46.441361111111107</v>
      </c>
      <c r="J45">
        <v>9</v>
      </c>
      <c r="K45">
        <v>56</v>
      </c>
      <c r="L45">
        <v>11</v>
      </c>
      <c r="M45">
        <v>4</v>
      </c>
      <c r="N45">
        <f t="shared" si="1"/>
        <v>9.9365000000000006</v>
      </c>
      <c r="O45">
        <v>1984</v>
      </c>
      <c r="P45">
        <v>35</v>
      </c>
      <c r="Q45">
        <v>188</v>
      </c>
      <c r="R45">
        <v>-0.14000000000000001</v>
      </c>
      <c r="S45">
        <v>-0.99</v>
      </c>
      <c r="T45" t="s">
        <v>818</v>
      </c>
      <c r="U45" t="s">
        <v>819</v>
      </c>
      <c r="V45">
        <v>-0.64</v>
      </c>
      <c r="W45">
        <v>85</v>
      </c>
      <c r="X45">
        <v>35</v>
      </c>
      <c r="Y45">
        <v>50</v>
      </c>
      <c r="Z45">
        <v>10</v>
      </c>
      <c r="AB45">
        <f t="shared" si="2"/>
        <v>40</v>
      </c>
      <c r="AC45">
        <v>50</v>
      </c>
      <c r="AD45">
        <v>50</v>
      </c>
      <c r="AF45">
        <f t="shared" si="4"/>
        <v>0</v>
      </c>
      <c r="AH45">
        <v>30</v>
      </c>
      <c r="AI45" t="s">
        <v>848</v>
      </c>
      <c r="AJ45" t="s">
        <v>850</v>
      </c>
      <c r="AK45" t="s">
        <v>854</v>
      </c>
      <c r="AL45">
        <v>5</v>
      </c>
      <c r="AM45" t="s">
        <v>860</v>
      </c>
      <c r="AP45" t="s">
        <v>862</v>
      </c>
      <c r="AR45" t="s">
        <v>862</v>
      </c>
      <c r="AU45" t="s">
        <v>891</v>
      </c>
      <c r="AW45">
        <v>1</v>
      </c>
      <c r="AZ45">
        <v>12</v>
      </c>
      <c r="BD45" t="s">
        <v>842</v>
      </c>
      <c r="BE45">
        <v>0.65</v>
      </c>
    </row>
    <row r="46" spans="1:57" x14ac:dyDescent="0.3">
      <c r="A46" t="s">
        <v>130</v>
      </c>
      <c r="B46" t="s">
        <v>814</v>
      </c>
      <c r="D46">
        <v>1915.3</v>
      </c>
      <c r="E46">
        <v>46</v>
      </c>
      <c r="F46">
        <v>26</v>
      </c>
      <c r="G46">
        <v>33</v>
      </c>
      <c r="H46">
        <v>8</v>
      </c>
      <c r="I46">
        <f t="shared" si="0"/>
        <v>46.442722222222216</v>
      </c>
      <c r="J46">
        <v>9</v>
      </c>
      <c r="K46">
        <v>56</v>
      </c>
      <c r="L46">
        <v>20</v>
      </c>
      <c r="M46">
        <v>7</v>
      </c>
      <c r="N46">
        <f t="shared" si="1"/>
        <v>9.9390833333333344</v>
      </c>
      <c r="O46">
        <v>1959</v>
      </c>
      <c r="P46">
        <v>0</v>
      </c>
      <c r="T46" t="s">
        <v>818</v>
      </c>
      <c r="U46" t="s">
        <v>818</v>
      </c>
      <c r="V46">
        <v>-0.64</v>
      </c>
      <c r="W46">
        <v>20</v>
      </c>
      <c r="X46">
        <v>40</v>
      </c>
      <c r="Y46">
        <v>30</v>
      </c>
      <c r="Z46">
        <v>30</v>
      </c>
      <c r="AA46">
        <v>20</v>
      </c>
      <c r="AB46">
        <f t="shared" si="2"/>
        <v>20</v>
      </c>
      <c r="AC46">
        <v>30</v>
      </c>
      <c r="AD46">
        <v>30</v>
      </c>
      <c r="AE46">
        <v>20</v>
      </c>
      <c r="AF46">
        <v>20</v>
      </c>
      <c r="AH46">
        <v>80</v>
      </c>
      <c r="AI46" t="s">
        <v>848</v>
      </c>
      <c r="AJ46" t="s">
        <v>850</v>
      </c>
      <c r="AK46" t="s">
        <v>854</v>
      </c>
      <c r="AL46">
        <v>5</v>
      </c>
      <c r="AM46" t="s">
        <v>860</v>
      </c>
      <c r="AP46" t="s">
        <v>862</v>
      </c>
      <c r="AU46" t="s">
        <v>884</v>
      </c>
      <c r="AW46">
        <v>8</v>
      </c>
      <c r="BD46" t="s">
        <v>841</v>
      </c>
      <c r="BE46">
        <v>4.8</v>
      </c>
    </row>
    <row r="47" spans="1:57" x14ac:dyDescent="0.3">
      <c r="A47" t="s">
        <v>131</v>
      </c>
      <c r="B47" t="s">
        <v>814</v>
      </c>
      <c r="D47">
        <v>1915.3</v>
      </c>
      <c r="E47">
        <v>46</v>
      </c>
      <c r="F47">
        <v>26</v>
      </c>
      <c r="G47">
        <v>33</v>
      </c>
      <c r="H47">
        <v>8</v>
      </c>
      <c r="I47">
        <f t="shared" si="0"/>
        <v>46.442722222222216</v>
      </c>
      <c r="J47">
        <v>9</v>
      </c>
      <c r="K47">
        <v>56</v>
      </c>
      <c r="L47">
        <v>20</v>
      </c>
      <c r="M47">
        <v>7</v>
      </c>
      <c r="N47">
        <f t="shared" si="1"/>
        <v>9.9390833333333344</v>
      </c>
      <c r="O47">
        <v>1959</v>
      </c>
      <c r="P47">
        <v>2</v>
      </c>
      <c r="Q47">
        <v>56</v>
      </c>
      <c r="R47">
        <v>0.83</v>
      </c>
      <c r="S47">
        <v>0.56000000000000005</v>
      </c>
      <c r="T47" t="s">
        <v>819</v>
      </c>
      <c r="U47" t="s">
        <v>819</v>
      </c>
      <c r="V47">
        <v>-0.64</v>
      </c>
      <c r="W47">
        <v>80</v>
      </c>
      <c r="X47">
        <v>50</v>
      </c>
      <c r="Y47">
        <v>10</v>
      </c>
      <c r="Z47">
        <v>10</v>
      </c>
      <c r="AA47">
        <v>40</v>
      </c>
      <c r="AB47">
        <f t="shared" si="2"/>
        <v>40</v>
      </c>
      <c r="AC47">
        <v>10</v>
      </c>
      <c r="AD47">
        <v>10</v>
      </c>
      <c r="AE47">
        <v>40</v>
      </c>
      <c r="AF47">
        <f t="shared" ref="AF47:AF51" si="5">100-SUM(AC47:AE47)</f>
        <v>40</v>
      </c>
      <c r="AH47">
        <v>20</v>
      </c>
      <c r="AI47" t="s">
        <v>848</v>
      </c>
      <c r="AJ47" t="s">
        <v>850</v>
      </c>
      <c r="AK47" t="s">
        <v>854</v>
      </c>
      <c r="AL47">
        <v>5</v>
      </c>
      <c r="AM47" t="s">
        <v>860</v>
      </c>
      <c r="AP47" t="s">
        <v>862</v>
      </c>
      <c r="AU47" t="s">
        <v>892</v>
      </c>
      <c r="AV47">
        <v>1</v>
      </c>
      <c r="AW47">
        <v>2</v>
      </c>
      <c r="BD47" t="s">
        <v>841</v>
      </c>
      <c r="BE47">
        <v>0.5</v>
      </c>
    </row>
    <row r="48" spans="1:57" x14ac:dyDescent="0.3">
      <c r="A48" t="s">
        <v>132</v>
      </c>
      <c r="B48" t="s">
        <v>814</v>
      </c>
      <c r="D48">
        <v>2006</v>
      </c>
      <c r="E48">
        <v>46</v>
      </c>
      <c r="F48">
        <v>25</v>
      </c>
      <c r="G48">
        <v>35</v>
      </c>
      <c r="H48">
        <v>1</v>
      </c>
      <c r="I48">
        <f t="shared" si="0"/>
        <v>46.426416666666668</v>
      </c>
      <c r="J48">
        <v>9</v>
      </c>
      <c r="K48">
        <v>56</v>
      </c>
      <c r="L48">
        <v>6</v>
      </c>
      <c r="M48">
        <v>2</v>
      </c>
      <c r="N48">
        <f t="shared" si="1"/>
        <v>9.9350555555555555</v>
      </c>
      <c r="O48">
        <v>2033</v>
      </c>
      <c r="P48">
        <v>35</v>
      </c>
      <c r="Q48">
        <v>286</v>
      </c>
      <c r="R48">
        <v>-0.96</v>
      </c>
      <c r="S48">
        <v>0.28000000000000003</v>
      </c>
      <c r="T48" t="s">
        <v>818</v>
      </c>
      <c r="U48" t="s">
        <v>818</v>
      </c>
      <c r="V48">
        <v>-0.16</v>
      </c>
      <c r="W48">
        <v>95</v>
      </c>
      <c r="X48">
        <v>60</v>
      </c>
      <c r="Y48">
        <v>25</v>
      </c>
      <c r="Z48">
        <v>25</v>
      </c>
      <c r="AA48">
        <v>25</v>
      </c>
      <c r="AB48">
        <f t="shared" si="2"/>
        <v>25</v>
      </c>
      <c r="AC48">
        <v>25</v>
      </c>
      <c r="AD48">
        <v>25</v>
      </c>
      <c r="AE48">
        <v>25</v>
      </c>
      <c r="AF48">
        <f t="shared" si="5"/>
        <v>25</v>
      </c>
      <c r="AH48">
        <v>0</v>
      </c>
      <c r="AI48" t="s">
        <v>848</v>
      </c>
      <c r="AJ48" t="s">
        <v>850</v>
      </c>
      <c r="AK48" t="s">
        <v>854</v>
      </c>
      <c r="AL48">
        <v>7.2</v>
      </c>
      <c r="AP48" t="s">
        <v>878</v>
      </c>
      <c r="AU48" t="s">
        <v>885</v>
      </c>
      <c r="BD48" t="s">
        <v>843</v>
      </c>
      <c r="BE48">
        <v>0</v>
      </c>
    </row>
    <row r="49" spans="1:57" x14ac:dyDescent="0.3">
      <c r="A49" t="s">
        <v>133</v>
      </c>
      <c r="B49" t="s">
        <v>814</v>
      </c>
      <c r="D49">
        <v>2004.3</v>
      </c>
      <c r="E49">
        <v>46</v>
      </c>
      <c r="F49">
        <v>25</v>
      </c>
      <c r="G49">
        <v>36</v>
      </c>
      <c r="H49">
        <v>5</v>
      </c>
      <c r="I49">
        <f t="shared" si="0"/>
        <v>46.426805555555553</v>
      </c>
      <c r="J49">
        <v>9</v>
      </c>
      <c r="K49">
        <v>56</v>
      </c>
      <c r="L49">
        <v>6</v>
      </c>
      <c r="M49">
        <v>6</v>
      </c>
      <c r="N49">
        <f t="shared" si="1"/>
        <v>9.9351666666666674</v>
      </c>
      <c r="O49">
        <v>2027</v>
      </c>
      <c r="P49">
        <v>45</v>
      </c>
      <c r="Q49">
        <v>296</v>
      </c>
      <c r="R49">
        <v>-0.9</v>
      </c>
      <c r="S49">
        <v>0.44</v>
      </c>
      <c r="T49" t="s">
        <v>817</v>
      </c>
      <c r="U49" t="s">
        <v>817</v>
      </c>
      <c r="V49">
        <v>-0.48</v>
      </c>
      <c r="W49">
        <v>70</v>
      </c>
      <c r="X49">
        <v>45</v>
      </c>
      <c r="Y49">
        <v>70</v>
      </c>
      <c r="Z49">
        <v>10</v>
      </c>
      <c r="AA49">
        <v>10</v>
      </c>
      <c r="AB49">
        <f t="shared" si="2"/>
        <v>10</v>
      </c>
      <c r="AC49">
        <v>70</v>
      </c>
      <c r="AD49">
        <v>10</v>
      </c>
      <c r="AE49">
        <v>10</v>
      </c>
      <c r="AF49">
        <f t="shared" si="5"/>
        <v>10</v>
      </c>
      <c r="AH49">
        <v>0</v>
      </c>
      <c r="AI49" t="s">
        <v>848</v>
      </c>
      <c r="AJ49" t="s">
        <v>850</v>
      </c>
      <c r="AK49" t="s">
        <v>854</v>
      </c>
      <c r="AL49">
        <v>7</v>
      </c>
      <c r="AP49" t="s">
        <v>878</v>
      </c>
      <c r="AU49" t="s">
        <v>885</v>
      </c>
      <c r="BD49" t="s">
        <v>843</v>
      </c>
      <c r="BE49">
        <v>0</v>
      </c>
    </row>
    <row r="50" spans="1:57" x14ac:dyDescent="0.3">
      <c r="A50" t="s">
        <v>134</v>
      </c>
      <c r="B50" t="s">
        <v>814</v>
      </c>
      <c r="C50" t="s">
        <v>816</v>
      </c>
      <c r="D50">
        <v>1852.3</v>
      </c>
      <c r="E50">
        <v>46</v>
      </c>
      <c r="F50">
        <v>26</v>
      </c>
      <c r="G50">
        <v>54</v>
      </c>
      <c r="H50">
        <v>1</v>
      </c>
      <c r="I50">
        <f t="shared" si="0"/>
        <v>46.448361111111112</v>
      </c>
      <c r="J50">
        <v>9</v>
      </c>
      <c r="K50">
        <v>56</v>
      </c>
      <c r="L50">
        <v>33</v>
      </c>
      <c r="M50">
        <v>1</v>
      </c>
      <c r="N50">
        <f t="shared" si="1"/>
        <v>9.9425277777777783</v>
      </c>
      <c r="O50">
        <v>1909</v>
      </c>
      <c r="P50">
        <v>30</v>
      </c>
      <c r="Q50">
        <v>242</v>
      </c>
      <c r="R50">
        <v>-0.88</v>
      </c>
      <c r="S50">
        <v>-0.47</v>
      </c>
      <c r="T50" t="s">
        <v>818</v>
      </c>
      <c r="U50" t="s">
        <v>818</v>
      </c>
      <c r="V50">
        <v>-0.32</v>
      </c>
      <c r="W50">
        <v>15</v>
      </c>
      <c r="X50">
        <v>50</v>
      </c>
      <c r="AA50">
        <v>50</v>
      </c>
      <c r="AB50">
        <f t="shared" si="2"/>
        <v>50</v>
      </c>
      <c r="AC50">
        <v>50</v>
      </c>
      <c r="AD50">
        <v>50</v>
      </c>
      <c r="AF50">
        <f t="shared" si="5"/>
        <v>0</v>
      </c>
      <c r="AH50">
        <v>85</v>
      </c>
      <c r="AI50" t="s">
        <v>848</v>
      </c>
      <c r="AJ50" t="s">
        <v>850</v>
      </c>
      <c r="AK50" t="s">
        <v>854</v>
      </c>
      <c r="AL50">
        <v>5</v>
      </c>
      <c r="AM50" t="s">
        <v>877</v>
      </c>
      <c r="AP50" t="s">
        <v>867</v>
      </c>
      <c r="AU50" t="s">
        <v>880</v>
      </c>
      <c r="AV50">
        <v>2</v>
      </c>
      <c r="AW50">
        <v>8</v>
      </c>
      <c r="BD50" t="s">
        <v>841</v>
      </c>
      <c r="BE50">
        <v>3</v>
      </c>
    </row>
    <row r="51" spans="1:57" x14ac:dyDescent="0.3">
      <c r="A51" t="s">
        <v>135</v>
      </c>
      <c r="B51" t="s">
        <v>814</v>
      </c>
      <c r="C51" t="s">
        <v>816</v>
      </c>
      <c r="D51">
        <v>1862.9</v>
      </c>
      <c r="E51">
        <v>46</v>
      </c>
      <c r="F51">
        <v>26</v>
      </c>
      <c r="G51">
        <v>51</v>
      </c>
      <c r="H51">
        <v>0</v>
      </c>
      <c r="I51">
        <f t="shared" si="0"/>
        <v>46.447499999999998</v>
      </c>
      <c r="J51">
        <v>9</v>
      </c>
      <c r="K51">
        <v>56</v>
      </c>
      <c r="L51">
        <v>34</v>
      </c>
      <c r="M51">
        <v>5</v>
      </c>
      <c r="N51">
        <f t="shared" si="1"/>
        <v>9.9429166666666671</v>
      </c>
      <c r="O51">
        <v>1915</v>
      </c>
      <c r="P51">
        <v>2</v>
      </c>
      <c r="Q51">
        <v>16</v>
      </c>
      <c r="R51">
        <v>0.28000000000000003</v>
      </c>
      <c r="S51">
        <v>0.96</v>
      </c>
      <c r="T51" t="s">
        <v>818</v>
      </c>
      <c r="U51" t="s">
        <v>818</v>
      </c>
      <c r="V51">
        <v>-0.48</v>
      </c>
      <c r="W51">
        <v>10</v>
      </c>
      <c r="X51">
        <v>15</v>
      </c>
      <c r="Z51">
        <v>100</v>
      </c>
      <c r="AB51">
        <f t="shared" si="2"/>
        <v>0</v>
      </c>
      <c r="AC51">
        <v>100</v>
      </c>
      <c r="AF51">
        <f t="shared" si="5"/>
        <v>0</v>
      </c>
      <c r="AH51">
        <v>90</v>
      </c>
      <c r="AI51" t="s">
        <v>848</v>
      </c>
      <c r="AJ51" t="s">
        <v>850</v>
      </c>
      <c r="AK51" t="s">
        <v>854</v>
      </c>
      <c r="AL51">
        <v>5.5</v>
      </c>
      <c r="AM51" t="s">
        <v>877</v>
      </c>
      <c r="AP51" t="s">
        <v>863</v>
      </c>
      <c r="AU51" t="s">
        <v>884</v>
      </c>
      <c r="AW51">
        <v>4</v>
      </c>
      <c r="BD51" t="s">
        <v>842</v>
      </c>
      <c r="BE51">
        <v>3.4</v>
      </c>
    </row>
    <row r="52" spans="1:57" x14ac:dyDescent="0.3">
      <c r="A52" t="s">
        <v>136</v>
      </c>
      <c r="B52" t="s">
        <v>814</v>
      </c>
      <c r="C52" t="s">
        <v>816</v>
      </c>
      <c r="D52">
        <v>1881.1</v>
      </c>
      <c r="E52">
        <v>46</v>
      </c>
      <c r="F52">
        <v>26</v>
      </c>
      <c r="G52">
        <v>48</v>
      </c>
      <c r="H52">
        <v>2</v>
      </c>
      <c r="I52">
        <f t="shared" si="0"/>
        <v>46.44672222222222</v>
      </c>
      <c r="J52">
        <v>9</v>
      </c>
      <c r="K52">
        <v>56</v>
      </c>
      <c r="L52">
        <v>32</v>
      </c>
      <c r="M52">
        <v>4</v>
      </c>
      <c r="N52">
        <f t="shared" si="1"/>
        <v>9.9423333333333339</v>
      </c>
      <c r="O52">
        <v>1922</v>
      </c>
      <c r="P52">
        <v>3</v>
      </c>
      <c r="Q52">
        <v>44</v>
      </c>
      <c r="R52">
        <v>0.69</v>
      </c>
      <c r="S52">
        <v>0.72</v>
      </c>
      <c r="T52" t="s">
        <v>819</v>
      </c>
      <c r="U52" t="s">
        <v>819</v>
      </c>
      <c r="V52">
        <v>0.32</v>
      </c>
      <c r="W52">
        <v>90</v>
      </c>
      <c r="X52">
        <v>45</v>
      </c>
      <c r="Z52">
        <v>20</v>
      </c>
      <c r="AA52">
        <v>35</v>
      </c>
      <c r="AB52">
        <f t="shared" si="2"/>
        <v>45</v>
      </c>
      <c r="AD52">
        <v>20</v>
      </c>
      <c r="AE52">
        <v>35</v>
      </c>
      <c r="AF52">
        <v>45</v>
      </c>
      <c r="AH52">
        <v>10</v>
      </c>
      <c r="AI52" t="s">
        <v>848</v>
      </c>
      <c r="AJ52" t="s">
        <v>850</v>
      </c>
      <c r="AK52" t="s">
        <v>854</v>
      </c>
      <c r="AL52">
        <v>6</v>
      </c>
      <c r="AP52" t="s">
        <v>875</v>
      </c>
      <c r="AU52" t="s">
        <v>885</v>
      </c>
      <c r="BD52" t="s">
        <v>843</v>
      </c>
      <c r="BE52">
        <v>0</v>
      </c>
    </row>
    <row r="53" spans="1:57" x14ac:dyDescent="0.3">
      <c r="A53" t="s">
        <v>137</v>
      </c>
      <c r="B53" t="s">
        <v>814</v>
      </c>
      <c r="D53">
        <v>1888.6</v>
      </c>
      <c r="E53">
        <v>46</v>
      </c>
      <c r="F53">
        <v>26</v>
      </c>
      <c r="G53">
        <v>44</v>
      </c>
      <c r="H53">
        <v>9</v>
      </c>
      <c r="I53">
        <f t="shared" si="0"/>
        <v>46.445805555555552</v>
      </c>
      <c r="J53">
        <v>9</v>
      </c>
      <c r="K53">
        <v>56</v>
      </c>
      <c r="L53">
        <v>33</v>
      </c>
      <c r="M53">
        <v>0</v>
      </c>
      <c r="N53">
        <f t="shared" si="1"/>
        <v>9.9425000000000008</v>
      </c>
      <c r="O53">
        <v>1930</v>
      </c>
      <c r="P53">
        <v>5</v>
      </c>
      <c r="Q53">
        <v>344</v>
      </c>
      <c r="R53">
        <v>-0.28000000000000003</v>
      </c>
      <c r="S53">
        <v>0.96</v>
      </c>
      <c r="T53" t="s">
        <v>818</v>
      </c>
      <c r="U53" t="s">
        <v>818</v>
      </c>
      <c r="V53">
        <v>0</v>
      </c>
      <c r="W53">
        <v>40</v>
      </c>
      <c r="X53">
        <v>45</v>
      </c>
      <c r="Z53">
        <v>20</v>
      </c>
      <c r="AA53">
        <v>20</v>
      </c>
      <c r="AB53">
        <f t="shared" si="2"/>
        <v>60</v>
      </c>
      <c r="AC53">
        <v>40</v>
      </c>
      <c r="AD53">
        <v>60</v>
      </c>
      <c r="AF53">
        <f t="shared" ref="AF53:AF57" si="6">100-SUM(AC53:AE53)</f>
        <v>0</v>
      </c>
      <c r="AH53">
        <v>60</v>
      </c>
      <c r="AI53" t="s">
        <v>848</v>
      </c>
      <c r="AJ53" t="s">
        <v>850</v>
      </c>
      <c r="AK53" t="s">
        <v>854</v>
      </c>
      <c r="AL53">
        <v>5</v>
      </c>
      <c r="AM53" t="s">
        <v>877</v>
      </c>
      <c r="AP53" t="s">
        <v>863</v>
      </c>
      <c r="AU53" t="s">
        <v>884</v>
      </c>
      <c r="AW53">
        <v>2</v>
      </c>
      <c r="BD53" t="s">
        <v>841</v>
      </c>
      <c r="BE53">
        <v>1.1000000000000001</v>
      </c>
    </row>
    <row r="54" spans="1:57" x14ac:dyDescent="0.3">
      <c r="A54" t="s">
        <v>138</v>
      </c>
      <c r="B54" t="s">
        <v>814</v>
      </c>
      <c r="C54" t="s">
        <v>815</v>
      </c>
      <c r="D54">
        <v>1897</v>
      </c>
      <c r="E54">
        <v>46</v>
      </c>
      <c r="F54">
        <v>26</v>
      </c>
      <c r="G54">
        <v>42</v>
      </c>
      <c r="H54">
        <v>3</v>
      </c>
      <c r="I54">
        <f t="shared" si="0"/>
        <v>46.445083333333329</v>
      </c>
      <c r="J54">
        <v>9</v>
      </c>
      <c r="K54">
        <v>56</v>
      </c>
      <c r="L54">
        <v>31</v>
      </c>
      <c r="M54">
        <v>4</v>
      </c>
      <c r="N54">
        <f t="shared" si="1"/>
        <v>9.942055555555557</v>
      </c>
      <c r="O54">
        <v>1932</v>
      </c>
      <c r="P54">
        <v>5</v>
      </c>
      <c r="Q54">
        <v>337</v>
      </c>
      <c r="R54">
        <v>-0.39</v>
      </c>
      <c r="S54">
        <v>0.92</v>
      </c>
      <c r="T54" t="s">
        <v>818</v>
      </c>
      <c r="U54" t="s">
        <v>818</v>
      </c>
      <c r="V54">
        <v>-0.48</v>
      </c>
      <c r="W54">
        <v>5</v>
      </c>
      <c r="X54">
        <v>2</v>
      </c>
      <c r="AA54">
        <v>100</v>
      </c>
      <c r="AB54">
        <f t="shared" si="2"/>
        <v>0</v>
      </c>
      <c r="AD54">
        <v>100</v>
      </c>
      <c r="AF54">
        <f t="shared" si="6"/>
        <v>0</v>
      </c>
      <c r="AH54">
        <v>95</v>
      </c>
      <c r="AI54" t="s">
        <v>848</v>
      </c>
      <c r="AJ54" t="s">
        <v>850</v>
      </c>
      <c r="AK54" t="s">
        <v>854</v>
      </c>
      <c r="AL54">
        <v>5</v>
      </c>
      <c r="AM54" t="s">
        <v>863</v>
      </c>
      <c r="AP54" t="s">
        <v>873</v>
      </c>
      <c r="AU54" t="s">
        <v>881</v>
      </c>
      <c r="AV54">
        <v>3</v>
      </c>
      <c r="AW54">
        <v>8</v>
      </c>
      <c r="BD54" t="s">
        <v>842</v>
      </c>
      <c r="BE54">
        <v>4.9000000000000004</v>
      </c>
    </row>
    <row r="55" spans="1:57" x14ac:dyDescent="0.3">
      <c r="A55" t="s">
        <v>139</v>
      </c>
      <c r="B55" t="s">
        <v>814</v>
      </c>
      <c r="C55" t="s">
        <v>815</v>
      </c>
      <c r="D55">
        <v>1900.1</v>
      </c>
      <c r="E55">
        <v>46</v>
      </c>
      <c r="F55">
        <v>26</v>
      </c>
      <c r="G55">
        <v>40</v>
      </c>
      <c r="H55">
        <v>7</v>
      </c>
      <c r="I55">
        <f t="shared" si="0"/>
        <v>46.444638888888889</v>
      </c>
      <c r="J55">
        <v>9</v>
      </c>
      <c r="K55">
        <v>56</v>
      </c>
      <c r="L55">
        <v>30</v>
      </c>
      <c r="M55">
        <v>3</v>
      </c>
      <c r="N55">
        <f t="shared" si="1"/>
        <v>9.941749999999999</v>
      </c>
      <c r="O55">
        <v>1936</v>
      </c>
      <c r="P55">
        <v>7</v>
      </c>
      <c r="Q55">
        <v>247</v>
      </c>
      <c r="R55">
        <v>-0.92</v>
      </c>
      <c r="S55">
        <v>-0.39</v>
      </c>
      <c r="T55" t="s">
        <v>817</v>
      </c>
      <c r="U55" t="s">
        <v>817</v>
      </c>
      <c r="V55">
        <v>0.16</v>
      </c>
      <c r="W55">
        <v>10</v>
      </c>
      <c r="X55">
        <v>10</v>
      </c>
      <c r="AA55" s="5">
        <v>25</v>
      </c>
      <c r="AB55" s="5">
        <f t="shared" si="2"/>
        <v>75</v>
      </c>
      <c r="AC55">
        <v>25</v>
      </c>
      <c r="AD55">
        <v>25</v>
      </c>
      <c r="AF55">
        <f t="shared" si="6"/>
        <v>50</v>
      </c>
      <c r="AH55">
        <v>90</v>
      </c>
      <c r="AI55" t="s">
        <v>848</v>
      </c>
      <c r="AJ55" t="s">
        <v>850</v>
      </c>
      <c r="AK55" t="s">
        <v>854</v>
      </c>
      <c r="AL55">
        <v>5</v>
      </c>
      <c r="AM55" t="s">
        <v>861</v>
      </c>
      <c r="AP55" t="s">
        <v>873</v>
      </c>
      <c r="AU55" t="s">
        <v>884</v>
      </c>
      <c r="AW55">
        <v>1</v>
      </c>
      <c r="BD55" t="s">
        <v>842</v>
      </c>
      <c r="BE55">
        <v>0.9</v>
      </c>
    </row>
    <row r="56" spans="1:57" x14ac:dyDescent="0.3">
      <c r="A56" t="s">
        <v>140</v>
      </c>
      <c r="B56" t="s">
        <v>814</v>
      </c>
      <c r="C56" t="s">
        <v>815</v>
      </c>
      <c r="D56">
        <v>1901.8</v>
      </c>
      <c r="E56">
        <v>46</v>
      </c>
      <c r="F56">
        <v>26</v>
      </c>
      <c r="G56">
        <v>39</v>
      </c>
      <c r="H56">
        <v>6</v>
      </c>
      <c r="I56">
        <f t="shared" si="0"/>
        <v>46.444333333333326</v>
      </c>
      <c r="J56">
        <v>9</v>
      </c>
      <c r="K56">
        <v>56</v>
      </c>
      <c r="L56">
        <v>30</v>
      </c>
      <c r="M56">
        <v>2</v>
      </c>
      <c r="N56">
        <f t="shared" si="1"/>
        <v>9.9417222222222215</v>
      </c>
      <c r="O56">
        <v>1937</v>
      </c>
      <c r="P56">
        <v>0</v>
      </c>
      <c r="T56" t="s">
        <v>818</v>
      </c>
      <c r="U56" t="s">
        <v>817</v>
      </c>
      <c r="V56">
        <v>-0.48</v>
      </c>
      <c r="W56">
        <v>20</v>
      </c>
      <c r="X56">
        <v>5</v>
      </c>
      <c r="Z56">
        <v>10</v>
      </c>
      <c r="AA56">
        <v>20</v>
      </c>
      <c r="AB56">
        <v>70</v>
      </c>
      <c r="AD56">
        <v>10</v>
      </c>
      <c r="AE56">
        <v>20</v>
      </c>
      <c r="AF56">
        <f t="shared" si="6"/>
        <v>70</v>
      </c>
      <c r="AH56">
        <v>80</v>
      </c>
      <c r="AI56" t="s">
        <v>848</v>
      </c>
      <c r="AJ56" t="s">
        <v>850</v>
      </c>
      <c r="AK56" t="s">
        <v>854</v>
      </c>
      <c r="AL56">
        <v>5</v>
      </c>
      <c r="AM56" t="s">
        <v>861</v>
      </c>
      <c r="AP56" t="s">
        <v>875</v>
      </c>
      <c r="AU56" t="s">
        <v>880</v>
      </c>
      <c r="AV56">
        <v>2</v>
      </c>
      <c r="AW56">
        <v>4</v>
      </c>
      <c r="BD56" t="s">
        <v>842</v>
      </c>
      <c r="BE56">
        <v>1.9</v>
      </c>
    </row>
    <row r="57" spans="1:57" x14ac:dyDescent="0.3">
      <c r="A57" t="s">
        <v>141</v>
      </c>
      <c r="B57" t="s">
        <v>814</v>
      </c>
      <c r="C57" t="s">
        <v>815</v>
      </c>
      <c r="D57">
        <v>1900.1</v>
      </c>
      <c r="E57">
        <v>46</v>
      </c>
      <c r="F57">
        <v>26</v>
      </c>
      <c r="G57">
        <v>39</v>
      </c>
      <c r="H57">
        <v>9</v>
      </c>
      <c r="I57">
        <f t="shared" si="0"/>
        <v>46.444416666666662</v>
      </c>
      <c r="J57">
        <v>9</v>
      </c>
      <c r="K57">
        <v>56</v>
      </c>
      <c r="L57">
        <v>31</v>
      </c>
      <c r="M57">
        <v>9</v>
      </c>
      <c r="N57">
        <f t="shared" si="1"/>
        <v>9.9421944444444446</v>
      </c>
      <c r="O57">
        <v>1938</v>
      </c>
      <c r="P57">
        <v>15</v>
      </c>
      <c r="Q57">
        <v>290</v>
      </c>
      <c r="R57">
        <v>-0.94</v>
      </c>
      <c r="S57">
        <v>0.34</v>
      </c>
      <c r="T57" t="s">
        <v>818</v>
      </c>
      <c r="U57" t="s">
        <v>818</v>
      </c>
      <c r="V57">
        <v>-0.48</v>
      </c>
      <c r="W57">
        <v>60</v>
      </c>
      <c r="X57">
        <v>50</v>
      </c>
      <c r="Z57">
        <v>20</v>
      </c>
      <c r="AA57">
        <v>40</v>
      </c>
      <c r="AB57">
        <f t="shared" si="2"/>
        <v>40</v>
      </c>
      <c r="AC57">
        <v>60</v>
      </c>
      <c r="AD57">
        <v>40</v>
      </c>
      <c r="AF57">
        <f t="shared" si="6"/>
        <v>0</v>
      </c>
      <c r="AH57">
        <v>20</v>
      </c>
      <c r="AI57" t="s">
        <v>848</v>
      </c>
      <c r="AJ57" t="s">
        <v>850</v>
      </c>
      <c r="AK57" t="s">
        <v>854</v>
      </c>
      <c r="AL57">
        <v>5.5</v>
      </c>
      <c r="AM57" t="s">
        <v>861</v>
      </c>
      <c r="AP57" t="s">
        <v>875</v>
      </c>
      <c r="AU57" t="s">
        <v>892</v>
      </c>
      <c r="AV57">
        <v>1</v>
      </c>
      <c r="AW57">
        <v>3</v>
      </c>
      <c r="BD57" t="s">
        <v>841</v>
      </c>
      <c r="BE57">
        <v>1</v>
      </c>
    </row>
    <row r="238" spans="1:1" x14ac:dyDescent="0.3">
      <c r="A238">
        <v>46</v>
      </c>
    </row>
    <row r="239" spans="1:1" x14ac:dyDescent="0.3">
      <c r="A239">
        <v>26</v>
      </c>
    </row>
    <row r="240" spans="1:1" x14ac:dyDescent="0.3">
      <c r="A240">
        <v>58.1</v>
      </c>
    </row>
    <row r="241" spans="1:1" x14ac:dyDescent="0.3">
      <c r="A241">
        <v>9</v>
      </c>
    </row>
    <row r="242" spans="1:1" x14ac:dyDescent="0.3">
      <c r="A242">
        <v>56</v>
      </c>
    </row>
    <row r="243" spans="1:1" x14ac:dyDescent="0.3">
      <c r="A243">
        <v>26.5</v>
      </c>
    </row>
    <row r="244" spans="1:1" x14ac:dyDescent="0.3">
      <c r="A244">
        <v>46</v>
      </c>
    </row>
    <row r="245" spans="1:1" x14ac:dyDescent="0.3">
      <c r="A245">
        <v>27</v>
      </c>
    </row>
    <row r="246" spans="1:1" x14ac:dyDescent="0.3">
      <c r="A246">
        <v>1.1000000000000001</v>
      </c>
    </row>
    <row r="247" spans="1:1" x14ac:dyDescent="0.3">
      <c r="A247">
        <v>9</v>
      </c>
    </row>
    <row r="248" spans="1:1" x14ac:dyDescent="0.3">
      <c r="A248">
        <v>56</v>
      </c>
    </row>
    <row r="249" spans="1:1" x14ac:dyDescent="0.3">
      <c r="A249">
        <v>29.3</v>
      </c>
    </row>
    <row r="250" spans="1:1" x14ac:dyDescent="0.3">
      <c r="A250">
        <v>46</v>
      </c>
    </row>
    <row r="251" spans="1:1" x14ac:dyDescent="0.3">
      <c r="A251">
        <v>26</v>
      </c>
    </row>
    <row r="252" spans="1:1" x14ac:dyDescent="0.3">
      <c r="A252">
        <v>59.3</v>
      </c>
    </row>
    <row r="253" spans="1:1" x14ac:dyDescent="0.3">
      <c r="A253">
        <v>9</v>
      </c>
    </row>
    <row r="254" spans="1:1" x14ac:dyDescent="0.3">
      <c r="A254">
        <v>56</v>
      </c>
    </row>
    <row r="255" spans="1:1" x14ac:dyDescent="0.3">
      <c r="A255">
        <v>30.4</v>
      </c>
    </row>
    <row r="256" spans="1:1" x14ac:dyDescent="0.3">
      <c r="A256">
        <v>46</v>
      </c>
    </row>
    <row r="257" spans="1:1" x14ac:dyDescent="0.3">
      <c r="A257">
        <v>26</v>
      </c>
    </row>
    <row r="258" spans="1:1" x14ac:dyDescent="0.3">
      <c r="A258">
        <v>59</v>
      </c>
    </row>
    <row r="259" spans="1:1" x14ac:dyDescent="0.3">
      <c r="A259">
        <v>9</v>
      </c>
    </row>
    <row r="260" spans="1:1" x14ac:dyDescent="0.3">
      <c r="A260">
        <v>56</v>
      </c>
    </row>
    <row r="261" spans="1:1" x14ac:dyDescent="0.3">
      <c r="A261">
        <v>31.2</v>
      </c>
    </row>
    <row r="262" spans="1:1" x14ac:dyDescent="0.3">
      <c r="A262">
        <v>46</v>
      </c>
    </row>
    <row r="263" spans="1:1" x14ac:dyDescent="0.3">
      <c r="A263">
        <v>26</v>
      </c>
    </row>
    <row r="264" spans="1:1" x14ac:dyDescent="0.3">
      <c r="A264">
        <v>56.4</v>
      </c>
    </row>
    <row r="265" spans="1:1" x14ac:dyDescent="0.3">
      <c r="A265">
        <v>9</v>
      </c>
    </row>
    <row r="266" spans="1:1" x14ac:dyDescent="0.3">
      <c r="A266">
        <v>56</v>
      </c>
    </row>
    <row r="267" spans="1:1" x14ac:dyDescent="0.3">
      <c r="A267">
        <v>32.700000000000003</v>
      </c>
    </row>
    <row r="268" spans="1:1" x14ac:dyDescent="0.3">
      <c r="A268">
        <v>46</v>
      </c>
    </row>
    <row r="269" spans="1:1" x14ac:dyDescent="0.3">
      <c r="A269">
        <v>26</v>
      </c>
    </row>
    <row r="270" spans="1:1" x14ac:dyDescent="0.3">
      <c r="A270">
        <v>55.1</v>
      </c>
    </row>
    <row r="271" spans="1:1" x14ac:dyDescent="0.3">
      <c r="A271">
        <v>9</v>
      </c>
    </row>
    <row r="272" spans="1:1" x14ac:dyDescent="0.3">
      <c r="A272">
        <v>56</v>
      </c>
    </row>
    <row r="273" spans="1:1" x14ac:dyDescent="0.3">
      <c r="A273">
        <v>32.6</v>
      </c>
    </row>
    <row r="274" spans="1:1" x14ac:dyDescent="0.3">
      <c r="A274">
        <v>46</v>
      </c>
    </row>
    <row r="275" spans="1:1" x14ac:dyDescent="0.3">
      <c r="A275">
        <v>25</v>
      </c>
    </row>
    <row r="276" spans="1:1" x14ac:dyDescent="0.3">
      <c r="A276">
        <v>42.1</v>
      </c>
    </row>
    <row r="277" spans="1:1" x14ac:dyDescent="0.3">
      <c r="A277">
        <v>9</v>
      </c>
    </row>
    <row r="278" spans="1:1" x14ac:dyDescent="0.3">
      <c r="A278">
        <v>56</v>
      </c>
    </row>
    <row r="279" spans="1:1" x14ac:dyDescent="0.3">
      <c r="A279">
        <v>5.0999999999999996</v>
      </c>
    </row>
    <row r="280" spans="1:1" x14ac:dyDescent="0.3">
      <c r="A280">
        <v>46</v>
      </c>
    </row>
    <row r="281" spans="1:1" x14ac:dyDescent="0.3">
      <c r="A281">
        <v>25</v>
      </c>
    </row>
    <row r="282" spans="1:1" x14ac:dyDescent="0.3">
      <c r="A282">
        <v>43.3</v>
      </c>
    </row>
    <row r="283" spans="1:1" x14ac:dyDescent="0.3">
      <c r="A283">
        <v>9</v>
      </c>
    </row>
    <row r="284" spans="1:1" x14ac:dyDescent="0.3">
      <c r="A284">
        <v>56</v>
      </c>
    </row>
    <row r="285" spans="1:1" x14ac:dyDescent="0.3">
      <c r="A285">
        <v>5.5</v>
      </c>
    </row>
    <row r="286" spans="1:1" x14ac:dyDescent="0.3">
      <c r="A286">
        <v>46</v>
      </c>
    </row>
    <row r="287" spans="1:1" x14ac:dyDescent="0.3">
      <c r="A287">
        <v>25</v>
      </c>
    </row>
    <row r="288" spans="1:1" x14ac:dyDescent="0.3">
      <c r="A288">
        <v>44.8</v>
      </c>
    </row>
    <row r="289" spans="1:1" x14ac:dyDescent="0.3">
      <c r="A289">
        <v>9</v>
      </c>
    </row>
    <row r="290" spans="1:1" x14ac:dyDescent="0.3">
      <c r="A290">
        <v>56</v>
      </c>
    </row>
    <row r="291" spans="1:1" x14ac:dyDescent="0.3">
      <c r="A291">
        <v>4.4000000000000004</v>
      </c>
    </row>
    <row r="292" spans="1:1" x14ac:dyDescent="0.3">
      <c r="A292">
        <v>46</v>
      </c>
    </row>
    <row r="293" spans="1:1" x14ac:dyDescent="0.3">
      <c r="A293">
        <v>26</v>
      </c>
    </row>
    <row r="294" spans="1:1" x14ac:dyDescent="0.3">
      <c r="A294">
        <v>48.2</v>
      </c>
    </row>
    <row r="295" spans="1:1" x14ac:dyDescent="0.3">
      <c r="A295">
        <v>9</v>
      </c>
    </row>
    <row r="296" spans="1:1" x14ac:dyDescent="0.3">
      <c r="A296">
        <v>56</v>
      </c>
    </row>
    <row r="297" spans="1:1" x14ac:dyDescent="0.3">
      <c r="A297">
        <v>36.200000000000003</v>
      </c>
    </row>
    <row r="298" spans="1:1" x14ac:dyDescent="0.3">
      <c r="A298">
        <v>46</v>
      </c>
    </row>
    <row r="299" spans="1:1" x14ac:dyDescent="0.3">
      <c r="A299">
        <v>26</v>
      </c>
    </row>
    <row r="300" spans="1:1" x14ac:dyDescent="0.3">
      <c r="A300">
        <v>33.200000000000003</v>
      </c>
    </row>
    <row r="301" spans="1:1" x14ac:dyDescent="0.3">
      <c r="A301">
        <v>9</v>
      </c>
    </row>
    <row r="302" spans="1:1" x14ac:dyDescent="0.3">
      <c r="A302">
        <v>56</v>
      </c>
    </row>
    <row r="303" spans="1:1" x14ac:dyDescent="0.3">
      <c r="A303">
        <v>30.1</v>
      </c>
    </row>
    <row r="304" spans="1:1" x14ac:dyDescent="0.3">
      <c r="A304">
        <v>46</v>
      </c>
    </row>
    <row r="305" spans="1:1" x14ac:dyDescent="0.3">
      <c r="A305">
        <v>25</v>
      </c>
    </row>
    <row r="306" spans="1:1" x14ac:dyDescent="0.3">
      <c r="A306">
        <v>35.799999999999997</v>
      </c>
    </row>
    <row r="307" spans="1:1" x14ac:dyDescent="0.3">
      <c r="A307">
        <v>9</v>
      </c>
    </row>
    <row r="308" spans="1:1" x14ac:dyDescent="0.3">
      <c r="A308">
        <v>55</v>
      </c>
    </row>
    <row r="309" spans="1:1" x14ac:dyDescent="0.3">
      <c r="A309">
        <v>59.6</v>
      </c>
    </row>
    <row r="310" spans="1:1" x14ac:dyDescent="0.3">
      <c r="A310">
        <v>46</v>
      </c>
    </row>
    <row r="311" spans="1:1" x14ac:dyDescent="0.3">
      <c r="A311">
        <v>25</v>
      </c>
    </row>
    <row r="312" spans="1:1" x14ac:dyDescent="0.3">
      <c r="A312">
        <v>45.7</v>
      </c>
    </row>
    <row r="313" spans="1:1" x14ac:dyDescent="0.3">
      <c r="A313">
        <v>9</v>
      </c>
    </row>
    <row r="314" spans="1:1" x14ac:dyDescent="0.3">
      <c r="A314">
        <v>55</v>
      </c>
    </row>
    <row r="315" spans="1:1" x14ac:dyDescent="0.3">
      <c r="A315">
        <v>57.1</v>
      </c>
    </row>
    <row r="316" spans="1:1" x14ac:dyDescent="0.3">
      <c r="A316">
        <v>46</v>
      </c>
    </row>
    <row r="317" spans="1:1" x14ac:dyDescent="0.3">
      <c r="A317">
        <v>25</v>
      </c>
    </row>
    <row r="318" spans="1:1" x14ac:dyDescent="0.3">
      <c r="A318">
        <v>33.1</v>
      </c>
    </row>
    <row r="319" spans="1:1" x14ac:dyDescent="0.3">
      <c r="A319">
        <v>9</v>
      </c>
    </row>
    <row r="320" spans="1:1" x14ac:dyDescent="0.3">
      <c r="A320">
        <v>56</v>
      </c>
    </row>
    <row r="321" spans="1:1" x14ac:dyDescent="0.3">
      <c r="A321">
        <v>3.3</v>
      </c>
    </row>
    <row r="322" spans="1:1" x14ac:dyDescent="0.3">
      <c r="A322">
        <v>46</v>
      </c>
    </row>
    <row r="323" spans="1:1" x14ac:dyDescent="0.3">
      <c r="A323">
        <v>25</v>
      </c>
    </row>
    <row r="324" spans="1:1" x14ac:dyDescent="0.3">
      <c r="A324">
        <v>33.299999999999997</v>
      </c>
    </row>
    <row r="325" spans="1:1" x14ac:dyDescent="0.3">
      <c r="A325">
        <v>9</v>
      </c>
    </row>
    <row r="326" spans="1:1" x14ac:dyDescent="0.3">
      <c r="A326">
        <v>56</v>
      </c>
    </row>
    <row r="327" spans="1:1" x14ac:dyDescent="0.3">
      <c r="A327">
        <v>3.1</v>
      </c>
    </row>
    <row r="328" spans="1:1" x14ac:dyDescent="0.3">
      <c r="A328">
        <v>46</v>
      </c>
    </row>
    <row r="329" spans="1:1" x14ac:dyDescent="0.3">
      <c r="A329">
        <v>25</v>
      </c>
    </row>
    <row r="330" spans="1:1" x14ac:dyDescent="0.3">
      <c r="A330">
        <v>33.200000000000003</v>
      </c>
    </row>
    <row r="331" spans="1:1" x14ac:dyDescent="0.3">
      <c r="A331">
        <v>9</v>
      </c>
    </row>
    <row r="332" spans="1:1" x14ac:dyDescent="0.3">
      <c r="A332">
        <v>56</v>
      </c>
    </row>
    <row r="333" spans="1:1" x14ac:dyDescent="0.3">
      <c r="A333">
        <v>5.9</v>
      </c>
    </row>
    <row r="334" spans="1:1" x14ac:dyDescent="0.3">
      <c r="A334">
        <v>46</v>
      </c>
    </row>
    <row r="335" spans="1:1" x14ac:dyDescent="0.3">
      <c r="A335">
        <v>25</v>
      </c>
    </row>
    <row r="336" spans="1:1" x14ac:dyDescent="0.3">
      <c r="A336">
        <v>37.4</v>
      </c>
    </row>
    <row r="337" spans="1:1" x14ac:dyDescent="0.3">
      <c r="A337">
        <v>9</v>
      </c>
    </row>
    <row r="338" spans="1:1" x14ac:dyDescent="0.3">
      <c r="A338">
        <v>55</v>
      </c>
    </row>
    <row r="339" spans="1:1" x14ac:dyDescent="0.3">
      <c r="A339">
        <v>58</v>
      </c>
    </row>
    <row r="340" spans="1:1" x14ac:dyDescent="0.3">
      <c r="A340">
        <v>46</v>
      </c>
    </row>
    <row r="341" spans="1:1" x14ac:dyDescent="0.3">
      <c r="A341">
        <v>25</v>
      </c>
    </row>
    <row r="342" spans="1:1" x14ac:dyDescent="0.3">
      <c r="A342">
        <v>37.700000000000003</v>
      </c>
    </row>
    <row r="343" spans="1:1" x14ac:dyDescent="0.3">
      <c r="A343">
        <v>9</v>
      </c>
    </row>
    <row r="344" spans="1:1" x14ac:dyDescent="0.3">
      <c r="A344">
        <v>55</v>
      </c>
    </row>
    <row r="345" spans="1:1" x14ac:dyDescent="0.3">
      <c r="A345">
        <v>57.9</v>
      </c>
    </row>
    <row r="346" spans="1:1" x14ac:dyDescent="0.3">
      <c r="A346">
        <v>46</v>
      </c>
    </row>
    <row r="347" spans="1:1" x14ac:dyDescent="0.3">
      <c r="A347">
        <v>25</v>
      </c>
    </row>
    <row r="348" spans="1:1" x14ac:dyDescent="0.3">
      <c r="A348">
        <v>42.8</v>
      </c>
    </row>
    <row r="349" spans="1:1" x14ac:dyDescent="0.3">
      <c r="A349">
        <v>9</v>
      </c>
    </row>
    <row r="350" spans="1:1" x14ac:dyDescent="0.3">
      <c r="A350">
        <v>56</v>
      </c>
    </row>
    <row r="351" spans="1:1" x14ac:dyDescent="0.3">
      <c r="A351">
        <v>4.0999999999999996</v>
      </c>
    </row>
    <row r="352" spans="1:1" x14ac:dyDescent="0.3">
      <c r="A352">
        <v>46</v>
      </c>
    </row>
    <row r="353" spans="1:1" x14ac:dyDescent="0.3">
      <c r="A353">
        <v>25</v>
      </c>
    </row>
    <row r="354" spans="1:1" x14ac:dyDescent="0.3">
      <c r="A354">
        <v>47.5</v>
      </c>
    </row>
    <row r="355" spans="1:1" x14ac:dyDescent="0.3">
      <c r="A355">
        <v>9</v>
      </c>
    </row>
    <row r="356" spans="1:1" x14ac:dyDescent="0.3">
      <c r="A356">
        <v>55</v>
      </c>
    </row>
    <row r="357" spans="1:1" x14ac:dyDescent="0.3">
      <c r="A357">
        <v>56.9</v>
      </c>
    </row>
    <row r="358" spans="1:1" x14ac:dyDescent="0.3">
      <c r="A358">
        <v>46</v>
      </c>
    </row>
    <row r="359" spans="1:1" x14ac:dyDescent="0.3">
      <c r="A359">
        <v>25</v>
      </c>
    </row>
    <row r="360" spans="1:1" x14ac:dyDescent="0.3">
      <c r="A360">
        <v>48</v>
      </c>
    </row>
    <row r="361" spans="1:1" x14ac:dyDescent="0.3">
      <c r="A361">
        <v>9</v>
      </c>
    </row>
    <row r="362" spans="1:1" x14ac:dyDescent="0.3">
      <c r="A362">
        <v>55</v>
      </c>
    </row>
    <row r="363" spans="1:1" x14ac:dyDescent="0.3">
      <c r="A363">
        <v>56.9</v>
      </c>
    </row>
    <row r="364" spans="1:1" x14ac:dyDescent="0.3">
      <c r="A364">
        <v>46</v>
      </c>
    </row>
    <row r="365" spans="1:1" x14ac:dyDescent="0.3">
      <c r="A365">
        <v>25</v>
      </c>
    </row>
    <row r="366" spans="1:1" x14ac:dyDescent="0.3">
      <c r="A366">
        <v>48.4</v>
      </c>
    </row>
    <row r="367" spans="1:1" x14ac:dyDescent="0.3">
      <c r="A367">
        <v>9</v>
      </c>
    </row>
    <row r="368" spans="1:1" x14ac:dyDescent="0.3">
      <c r="A368">
        <v>55</v>
      </c>
    </row>
    <row r="369" spans="1:1" x14ac:dyDescent="0.3">
      <c r="A369">
        <v>58.6</v>
      </c>
    </row>
    <row r="370" spans="1:1" x14ac:dyDescent="0.3">
      <c r="A370">
        <v>46</v>
      </c>
    </row>
    <row r="371" spans="1:1" x14ac:dyDescent="0.3">
      <c r="A371">
        <v>25</v>
      </c>
    </row>
    <row r="372" spans="1:1" x14ac:dyDescent="0.3">
      <c r="A372">
        <v>50.9</v>
      </c>
    </row>
    <row r="373" spans="1:1" x14ac:dyDescent="0.3">
      <c r="A373">
        <v>9</v>
      </c>
    </row>
    <row r="374" spans="1:1" x14ac:dyDescent="0.3">
      <c r="A374">
        <v>56</v>
      </c>
    </row>
    <row r="375" spans="1:1" x14ac:dyDescent="0.3">
      <c r="A375">
        <v>0.6</v>
      </c>
    </row>
    <row r="376" spans="1:1" x14ac:dyDescent="0.3">
      <c r="A376">
        <v>46</v>
      </c>
    </row>
    <row r="377" spans="1:1" x14ac:dyDescent="0.3">
      <c r="A377">
        <v>25</v>
      </c>
    </row>
    <row r="378" spans="1:1" x14ac:dyDescent="0.3">
      <c r="A378">
        <v>51.4</v>
      </c>
    </row>
    <row r="379" spans="1:1" x14ac:dyDescent="0.3">
      <c r="A379">
        <v>9</v>
      </c>
    </row>
    <row r="380" spans="1:1" x14ac:dyDescent="0.3">
      <c r="A380">
        <v>56</v>
      </c>
    </row>
    <row r="381" spans="1:1" x14ac:dyDescent="0.3">
      <c r="A381">
        <v>0.8</v>
      </c>
    </row>
    <row r="382" spans="1:1" x14ac:dyDescent="0.3">
      <c r="A382">
        <v>46</v>
      </c>
    </row>
    <row r="383" spans="1:1" x14ac:dyDescent="0.3">
      <c r="A383">
        <v>25</v>
      </c>
    </row>
    <row r="384" spans="1:1" x14ac:dyDescent="0.3">
      <c r="A384">
        <v>55.9</v>
      </c>
    </row>
    <row r="385" spans="1:1" x14ac:dyDescent="0.3">
      <c r="A385">
        <v>9</v>
      </c>
    </row>
    <row r="386" spans="1:1" x14ac:dyDescent="0.3">
      <c r="A386">
        <v>56</v>
      </c>
    </row>
    <row r="387" spans="1:1" x14ac:dyDescent="0.3">
      <c r="A387">
        <v>3.3</v>
      </c>
    </row>
    <row r="388" spans="1:1" x14ac:dyDescent="0.3">
      <c r="A388">
        <v>46</v>
      </c>
    </row>
    <row r="389" spans="1:1" x14ac:dyDescent="0.3">
      <c r="A389">
        <v>25</v>
      </c>
    </row>
    <row r="390" spans="1:1" x14ac:dyDescent="0.3">
      <c r="A390">
        <v>55.9</v>
      </c>
    </row>
    <row r="391" spans="1:1" x14ac:dyDescent="0.3">
      <c r="A391">
        <v>9</v>
      </c>
    </row>
    <row r="392" spans="1:1" x14ac:dyDescent="0.3">
      <c r="A392">
        <v>56</v>
      </c>
    </row>
    <row r="393" spans="1:1" x14ac:dyDescent="0.3">
      <c r="A393">
        <v>3.2</v>
      </c>
    </row>
    <row r="394" spans="1:1" x14ac:dyDescent="0.3">
      <c r="A394">
        <v>46</v>
      </c>
    </row>
    <row r="395" spans="1:1" x14ac:dyDescent="0.3">
      <c r="A395">
        <v>25</v>
      </c>
    </row>
    <row r="396" spans="1:1" x14ac:dyDescent="0.3">
      <c r="A396">
        <v>55.9</v>
      </c>
    </row>
    <row r="397" spans="1:1" x14ac:dyDescent="0.3">
      <c r="A397">
        <v>9</v>
      </c>
    </row>
    <row r="398" spans="1:1" x14ac:dyDescent="0.3">
      <c r="A398">
        <v>56</v>
      </c>
    </row>
    <row r="399" spans="1:1" x14ac:dyDescent="0.3">
      <c r="A399">
        <v>3.7</v>
      </c>
    </row>
    <row r="400" spans="1:1" x14ac:dyDescent="0.3">
      <c r="A400">
        <v>46</v>
      </c>
    </row>
    <row r="401" spans="1:1" x14ac:dyDescent="0.3">
      <c r="A401">
        <v>25</v>
      </c>
    </row>
    <row r="402" spans="1:1" x14ac:dyDescent="0.3">
      <c r="A402">
        <v>55.9</v>
      </c>
    </row>
    <row r="403" spans="1:1" x14ac:dyDescent="0.3">
      <c r="A403">
        <v>9</v>
      </c>
    </row>
    <row r="404" spans="1:1" x14ac:dyDescent="0.3">
      <c r="A404">
        <v>56</v>
      </c>
    </row>
    <row r="405" spans="1:1" x14ac:dyDescent="0.3">
      <c r="A405">
        <v>3</v>
      </c>
    </row>
    <row r="406" spans="1:1" x14ac:dyDescent="0.3">
      <c r="A406">
        <v>46</v>
      </c>
    </row>
    <row r="407" spans="1:1" x14ac:dyDescent="0.3">
      <c r="A407">
        <v>26</v>
      </c>
    </row>
    <row r="408" spans="1:1" x14ac:dyDescent="0.3">
      <c r="A408">
        <v>5.9</v>
      </c>
    </row>
    <row r="409" spans="1:1" x14ac:dyDescent="0.3">
      <c r="A409">
        <v>9</v>
      </c>
    </row>
    <row r="410" spans="1:1" x14ac:dyDescent="0.3">
      <c r="A410">
        <v>56</v>
      </c>
    </row>
    <row r="411" spans="1:1" x14ac:dyDescent="0.3">
      <c r="A411">
        <v>5.9</v>
      </c>
    </row>
    <row r="412" spans="1:1" x14ac:dyDescent="0.3">
      <c r="A412">
        <v>46</v>
      </c>
    </row>
    <row r="413" spans="1:1" x14ac:dyDescent="0.3">
      <c r="A413">
        <v>26</v>
      </c>
    </row>
    <row r="414" spans="1:1" x14ac:dyDescent="0.3">
      <c r="A414">
        <v>9.9</v>
      </c>
    </row>
    <row r="415" spans="1:1" x14ac:dyDescent="0.3">
      <c r="A415">
        <v>9</v>
      </c>
    </row>
    <row r="416" spans="1:1" x14ac:dyDescent="0.3">
      <c r="A416">
        <v>56</v>
      </c>
    </row>
    <row r="417" spans="1:1" x14ac:dyDescent="0.3">
      <c r="A417">
        <v>2.9</v>
      </c>
    </row>
    <row r="418" spans="1:1" x14ac:dyDescent="0.3">
      <c r="A418">
        <v>46</v>
      </c>
    </row>
    <row r="419" spans="1:1" x14ac:dyDescent="0.3">
      <c r="A419">
        <v>26</v>
      </c>
    </row>
    <row r="420" spans="1:1" x14ac:dyDescent="0.3">
      <c r="A420">
        <v>14.2</v>
      </c>
    </row>
    <row r="421" spans="1:1" x14ac:dyDescent="0.3">
      <c r="A421">
        <v>9</v>
      </c>
    </row>
    <row r="422" spans="1:1" x14ac:dyDescent="0.3">
      <c r="A422">
        <v>56</v>
      </c>
    </row>
    <row r="423" spans="1:1" x14ac:dyDescent="0.3">
      <c r="A423">
        <v>9.3000000000000007</v>
      </c>
    </row>
    <row r="424" spans="1:1" x14ac:dyDescent="0.3">
      <c r="A424">
        <v>46</v>
      </c>
    </row>
    <row r="425" spans="1:1" x14ac:dyDescent="0.3">
      <c r="A425">
        <v>26</v>
      </c>
    </row>
    <row r="426" spans="1:1" x14ac:dyDescent="0.3">
      <c r="A426">
        <v>18</v>
      </c>
    </row>
    <row r="427" spans="1:1" x14ac:dyDescent="0.3">
      <c r="A427">
        <v>9</v>
      </c>
    </row>
    <row r="428" spans="1:1" x14ac:dyDescent="0.3">
      <c r="A428">
        <v>56</v>
      </c>
    </row>
    <row r="429" spans="1:1" x14ac:dyDescent="0.3">
      <c r="A429">
        <v>11</v>
      </c>
    </row>
    <row r="430" spans="1:1" x14ac:dyDescent="0.3">
      <c r="A430">
        <v>46</v>
      </c>
    </row>
    <row r="431" spans="1:1" x14ac:dyDescent="0.3">
      <c r="A431">
        <v>26</v>
      </c>
    </row>
    <row r="432" spans="1:1" x14ac:dyDescent="0.3">
      <c r="A432">
        <v>27.6</v>
      </c>
    </row>
    <row r="433" spans="1:1" x14ac:dyDescent="0.3">
      <c r="A433">
        <v>9</v>
      </c>
    </row>
    <row r="434" spans="1:1" x14ac:dyDescent="0.3">
      <c r="A434">
        <v>56</v>
      </c>
    </row>
    <row r="435" spans="1:1" x14ac:dyDescent="0.3">
      <c r="A435">
        <v>12.2</v>
      </c>
    </row>
    <row r="436" spans="1:1" x14ac:dyDescent="0.3">
      <c r="A436">
        <v>46</v>
      </c>
    </row>
    <row r="437" spans="1:1" x14ac:dyDescent="0.3">
      <c r="A437">
        <v>26</v>
      </c>
    </row>
    <row r="438" spans="1:1" x14ac:dyDescent="0.3">
      <c r="A438">
        <v>52.8</v>
      </c>
    </row>
    <row r="439" spans="1:1" x14ac:dyDescent="0.3">
      <c r="A439">
        <v>9</v>
      </c>
    </row>
    <row r="440" spans="1:1" x14ac:dyDescent="0.3">
      <c r="A440">
        <v>56</v>
      </c>
    </row>
    <row r="441" spans="1:1" x14ac:dyDescent="0.3">
      <c r="A441">
        <v>29.9</v>
      </c>
    </row>
    <row r="442" spans="1:1" x14ac:dyDescent="0.3">
      <c r="A442">
        <v>46</v>
      </c>
    </row>
    <row r="443" spans="1:1" x14ac:dyDescent="0.3">
      <c r="A443">
        <v>26</v>
      </c>
    </row>
    <row r="444" spans="1:1" x14ac:dyDescent="0.3">
      <c r="A444">
        <v>43.6</v>
      </c>
    </row>
    <row r="445" spans="1:1" x14ac:dyDescent="0.3">
      <c r="A445">
        <v>9</v>
      </c>
    </row>
    <row r="446" spans="1:1" x14ac:dyDescent="0.3">
      <c r="A446">
        <v>56</v>
      </c>
    </row>
    <row r="447" spans="1:1" x14ac:dyDescent="0.3">
      <c r="A447">
        <v>23.8</v>
      </c>
    </row>
    <row r="448" spans="1:1" x14ac:dyDescent="0.3">
      <c r="A448">
        <v>46</v>
      </c>
    </row>
    <row r="449" spans="1:1" x14ac:dyDescent="0.3">
      <c r="A449">
        <v>26</v>
      </c>
    </row>
    <row r="450" spans="1:1" x14ac:dyDescent="0.3">
      <c r="A450">
        <v>40.4</v>
      </c>
    </row>
    <row r="451" spans="1:1" x14ac:dyDescent="0.3">
      <c r="A451">
        <v>9</v>
      </c>
    </row>
    <row r="452" spans="1:1" x14ac:dyDescent="0.3">
      <c r="A452">
        <v>56</v>
      </c>
    </row>
    <row r="453" spans="1:1" x14ac:dyDescent="0.3">
      <c r="A453">
        <v>23.5</v>
      </c>
    </row>
    <row r="454" spans="1:1" x14ac:dyDescent="0.3">
      <c r="A454">
        <v>46</v>
      </c>
    </row>
    <row r="455" spans="1:1" x14ac:dyDescent="0.3">
      <c r="A455">
        <v>26</v>
      </c>
    </row>
    <row r="456" spans="1:1" x14ac:dyDescent="0.3">
      <c r="A456">
        <v>35.9</v>
      </c>
    </row>
    <row r="457" spans="1:1" x14ac:dyDescent="0.3">
      <c r="A457">
        <v>9</v>
      </c>
    </row>
    <row r="458" spans="1:1" x14ac:dyDescent="0.3">
      <c r="A458">
        <v>56</v>
      </c>
    </row>
    <row r="459" spans="1:1" x14ac:dyDescent="0.3">
      <c r="A459">
        <v>19.399999999999999</v>
      </c>
    </row>
    <row r="460" spans="1:1" x14ac:dyDescent="0.3">
      <c r="A460">
        <v>46</v>
      </c>
    </row>
    <row r="461" spans="1:1" x14ac:dyDescent="0.3">
      <c r="A461">
        <v>26</v>
      </c>
    </row>
    <row r="462" spans="1:1" x14ac:dyDescent="0.3">
      <c r="A462">
        <v>33.9</v>
      </c>
    </row>
    <row r="463" spans="1:1" x14ac:dyDescent="0.3">
      <c r="A463">
        <v>9</v>
      </c>
    </row>
    <row r="464" spans="1:1" x14ac:dyDescent="0.3">
      <c r="A464">
        <v>56</v>
      </c>
    </row>
    <row r="465" spans="1:1" x14ac:dyDescent="0.3">
      <c r="A465">
        <v>18.2</v>
      </c>
    </row>
    <row r="466" spans="1:1" x14ac:dyDescent="0.3">
      <c r="A466">
        <v>46</v>
      </c>
    </row>
    <row r="467" spans="1:1" x14ac:dyDescent="0.3">
      <c r="A467">
        <v>26</v>
      </c>
    </row>
    <row r="468" spans="1:1" x14ac:dyDescent="0.3">
      <c r="A468">
        <v>32</v>
      </c>
    </row>
    <row r="469" spans="1:1" x14ac:dyDescent="0.3">
      <c r="A469">
        <v>9</v>
      </c>
    </row>
    <row r="470" spans="1:1" x14ac:dyDescent="0.3">
      <c r="A470">
        <v>56</v>
      </c>
    </row>
    <row r="471" spans="1:1" x14ac:dyDescent="0.3">
      <c r="A471">
        <v>16.7</v>
      </c>
    </row>
    <row r="472" spans="1:1" x14ac:dyDescent="0.3">
      <c r="A472">
        <v>46</v>
      </c>
    </row>
    <row r="473" spans="1:1" x14ac:dyDescent="0.3">
      <c r="A473">
        <v>26</v>
      </c>
    </row>
    <row r="474" spans="1:1" x14ac:dyDescent="0.3">
      <c r="A474">
        <v>28.9</v>
      </c>
    </row>
    <row r="475" spans="1:1" x14ac:dyDescent="0.3">
      <c r="A475">
        <v>9</v>
      </c>
    </row>
    <row r="476" spans="1:1" x14ac:dyDescent="0.3">
      <c r="A476">
        <v>56</v>
      </c>
    </row>
    <row r="477" spans="1:1" x14ac:dyDescent="0.3">
      <c r="A477">
        <v>11.4</v>
      </c>
    </row>
    <row r="478" spans="1:1" x14ac:dyDescent="0.3">
      <c r="A478">
        <v>46</v>
      </c>
    </row>
    <row r="479" spans="1:1" x14ac:dyDescent="0.3">
      <c r="A479">
        <v>26</v>
      </c>
    </row>
    <row r="480" spans="1:1" x14ac:dyDescent="0.3">
      <c r="A480">
        <v>33.799999999999997</v>
      </c>
    </row>
    <row r="481" spans="1:1" x14ac:dyDescent="0.3">
      <c r="A481">
        <v>9</v>
      </c>
    </row>
    <row r="482" spans="1:1" x14ac:dyDescent="0.3">
      <c r="A482">
        <v>56</v>
      </c>
    </row>
    <row r="483" spans="1:1" x14ac:dyDescent="0.3">
      <c r="A483">
        <v>20.7</v>
      </c>
    </row>
    <row r="484" spans="1:1" x14ac:dyDescent="0.3">
      <c r="A484">
        <v>46</v>
      </c>
    </row>
    <row r="485" spans="1:1" x14ac:dyDescent="0.3">
      <c r="A485">
        <v>26</v>
      </c>
    </row>
    <row r="486" spans="1:1" x14ac:dyDescent="0.3">
      <c r="A486">
        <v>33.799999999999997</v>
      </c>
    </row>
    <row r="487" spans="1:1" x14ac:dyDescent="0.3">
      <c r="A487">
        <v>9</v>
      </c>
    </row>
    <row r="488" spans="1:1" x14ac:dyDescent="0.3">
      <c r="A488">
        <v>56</v>
      </c>
    </row>
    <row r="489" spans="1:1" x14ac:dyDescent="0.3">
      <c r="A489">
        <v>20.7</v>
      </c>
    </row>
    <row r="490" spans="1:1" x14ac:dyDescent="0.3">
      <c r="A490">
        <v>46</v>
      </c>
    </row>
    <row r="491" spans="1:1" x14ac:dyDescent="0.3">
      <c r="A491">
        <v>25</v>
      </c>
    </row>
    <row r="492" spans="1:1" x14ac:dyDescent="0.3">
      <c r="A492">
        <v>35.1</v>
      </c>
    </row>
    <row r="493" spans="1:1" x14ac:dyDescent="0.3">
      <c r="A493">
        <v>9</v>
      </c>
    </row>
    <row r="494" spans="1:1" x14ac:dyDescent="0.3">
      <c r="A494">
        <v>56</v>
      </c>
    </row>
    <row r="495" spans="1:1" x14ac:dyDescent="0.3">
      <c r="A495">
        <v>6.2</v>
      </c>
    </row>
    <row r="496" spans="1:1" x14ac:dyDescent="0.3">
      <c r="A496">
        <v>46</v>
      </c>
    </row>
    <row r="497" spans="1:1" x14ac:dyDescent="0.3">
      <c r="A497">
        <v>25</v>
      </c>
    </row>
    <row r="498" spans="1:1" x14ac:dyDescent="0.3">
      <c r="A498">
        <v>36.5</v>
      </c>
    </row>
    <row r="499" spans="1:1" x14ac:dyDescent="0.3">
      <c r="A499">
        <v>9</v>
      </c>
    </row>
    <row r="500" spans="1:1" x14ac:dyDescent="0.3">
      <c r="A500">
        <v>56</v>
      </c>
    </row>
    <row r="501" spans="1:1" x14ac:dyDescent="0.3">
      <c r="A501">
        <v>6.6</v>
      </c>
    </row>
    <row r="502" spans="1:1" x14ac:dyDescent="0.3">
      <c r="A502">
        <v>46</v>
      </c>
    </row>
    <row r="503" spans="1:1" x14ac:dyDescent="0.3">
      <c r="A503">
        <v>26</v>
      </c>
    </row>
    <row r="504" spans="1:1" x14ac:dyDescent="0.3">
      <c r="A504">
        <v>54.1</v>
      </c>
    </row>
    <row r="505" spans="1:1" x14ac:dyDescent="0.3">
      <c r="A505">
        <v>9</v>
      </c>
    </row>
    <row r="506" spans="1:1" x14ac:dyDescent="0.3">
      <c r="A506">
        <v>56</v>
      </c>
    </row>
    <row r="507" spans="1:1" x14ac:dyDescent="0.3">
      <c r="A507">
        <v>33.1</v>
      </c>
    </row>
    <row r="508" spans="1:1" x14ac:dyDescent="0.3">
      <c r="A508">
        <v>46</v>
      </c>
    </row>
    <row r="509" spans="1:1" x14ac:dyDescent="0.3">
      <c r="A509">
        <v>26</v>
      </c>
    </row>
    <row r="510" spans="1:1" x14ac:dyDescent="0.3">
      <c r="A510">
        <v>51</v>
      </c>
    </row>
    <row r="511" spans="1:1" x14ac:dyDescent="0.3">
      <c r="A511">
        <v>9</v>
      </c>
    </row>
    <row r="512" spans="1:1" x14ac:dyDescent="0.3">
      <c r="A512">
        <v>56</v>
      </c>
    </row>
    <row r="513" spans="1:1" x14ac:dyDescent="0.3">
      <c r="A513">
        <v>34.5</v>
      </c>
    </row>
    <row r="514" spans="1:1" x14ac:dyDescent="0.3">
      <c r="A514">
        <v>46</v>
      </c>
    </row>
    <row r="515" spans="1:1" x14ac:dyDescent="0.3">
      <c r="A515">
        <v>26</v>
      </c>
    </row>
    <row r="516" spans="1:1" x14ac:dyDescent="0.3">
      <c r="A516">
        <v>48.2</v>
      </c>
    </row>
    <row r="517" spans="1:1" x14ac:dyDescent="0.3">
      <c r="A517">
        <v>9</v>
      </c>
    </row>
    <row r="518" spans="1:1" x14ac:dyDescent="0.3">
      <c r="A518">
        <v>56</v>
      </c>
    </row>
    <row r="519" spans="1:1" x14ac:dyDescent="0.3">
      <c r="A519">
        <v>32.4</v>
      </c>
    </row>
    <row r="520" spans="1:1" x14ac:dyDescent="0.3">
      <c r="A520">
        <v>46</v>
      </c>
    </row>
    <row r="521" spans="1:1" x14ac:dyDescent="0.3">
      <c r="A521">
        <v>26</v>
      </c>
    </row>
    <row r="522" spans="1:1" x14ac:dyDescent="0.3">
      <c r="A522">
        <v>44.9</v>
      </c>
    </row>
    <row r="523" spans="1:1" x14ac:dyDescent="0.3">
      <c r="A523">
        <v>9</v>
      </c>
    </row>
    <row r="524" spans="1:1" x14ac:dyDescent="0.3">
      <c r="A524">
        <v>56</v>
      </c>
    </row>
    <row r="525" spans="1:1" x14ac:dyDescent="0.3">
      <c r="A525">
        <v>33</v>
      </c>
    </row>
    <row r="526" spans="1:1" x14ac:dyDescent="0.3">
      <c r="A526">
        <v>46</v>
      </c>
    </row>
    <row r="527" spans="1:1" x14ac:dyDescent="0.3">
      <c r="A527">
        <v>26</v>
      </c>
    </row>
    <row r="528" spans="1:1" x14ac:dyDescent="0.3">
      <c r="A528">
        <v>42.3</v>
      </c>
    </row>
    <row r="529" spans="1:1" x14ac:dyDescent="0.3">
      <c r="A529">
        <v>9</v>
      </c>
    </row>
    <row r="530" spans="1:1" x14ac:dyDescent="0.3">
      <c r="A530">
        <v>56</v>
      </c>
    </row>
    <row r="531" spans="1:1" x14ac:dyDescent="0.3">
      <c r="A531">
        <v>31.4</v>
      </c>
    </row>
    <row r="532" spans="1:1" x14ac:dyDescent="0.3">
      <c r="A532">
        <v>46</v>
      </c>
    </row>
    <row r="533" spans="1:1" x14ac:dyDescent="0.3">
      <c r="A533">
        <v>26</v>
      </c>
    </row>
    <row r="534" spans="1:1" x14ac:dyDescent="0.3">
      <c r="A534">
        <v>40.700000000000003</v>
      </c>
    </row>
    <row r="535" spans="1:1" x14ac:dyDescent="0.3">
      <c r="A535">
        <v>9</v>
      </c>
    </row>
    <row r="536" spans="1:1" x14ac:dyDescent="0.3">
      <c r="A536">
        <v>56</v>
      </c>
    </row>
    <row r="537" spans="1:1" x14ac:dyDescent="0.3">
      <c r="A537">
        <v>30.3</v>
      </c>
    </row>
    <row r="538" spans="1:1" x14ac:dyDescent="0.3">
      <c r="A538">
        <v>46</v>
      </c>
    </row>
    <row r="539" spans="1:1" x14ac:dyDescent="0.3">
      <c r="A539">
        <v>26</v>
      </c>
    </row>
    <row r="540" spans="1:1" x14ac:dyDescent="0.3">
      <c r="A540">
        <v>39.6</v>
      </c>
    </row>
    <row r="541" spans="1:1" x14ac:dyDescent="0.3">
      <c r="A541">
        <v>9</v>
      </c>
    </row>
    <row r="542" spans="1:1" x14ac:dyDescent="0.3">
      <c r="A542">
        <v>56</v>
      </c>
    </row>
    <row r="543" spans="1:1" x14ac:dyDescent="0.3">
      <c r="A543">
        <v>30.2</v>
      </c>
    </row>
    <row r="544" spans="1:1" x14ac:dyDescent="0.3">
      <c r="A544">
        <v>46</v>
      </c>
    </row>
    <row r="545" spans="1:1" x14ac:dyDescent="0.3">
      <c r="A545">
        <v>26</v>
      </c>
    </row>
    <row r="546" spans="1:1" x14ac:dyDescent="0.3">
      <c r="A546">
        <v>39.9</v>
      </c>
    </row>
    <row r="547" spans="1:1" x14ac:dyDescent="0.3">
      <c r="A547">
        <v>9</v>
      </c>
    </row>
    <row r="548" spans="1:1" x14ac:dyDescent="0.3">
      <c r="A548">
        <v>56</v>
      </c>
    </row>
    <row r="549" spans="1:1" x14ac:dyDescent="0.3">
      <c r="A549">
        <v>31.9</v>
      </c>
    </row>
    <row r="550" spans="1:1" x14ac:dyDescent="0.3">
      <c r="A550">
        <v>1891</v>
      </c>
    </row>
    <row r="551" spans="1:1" x14ac:dyDescent="0.3">
      <c r="A551">
        <v>1898</v>
      </c>
    </row>
    <row r="552" spans="1:1" x14ac:dyDescent="0.3">
      <c r="A552">
        <v>1897</v>
      </c>
    </row>
    <row r="553" spans="1:1" x14ac:dyDescent="0.3">
      <c r="A553">
        <v>1894</v>
      </c>
    </row>
    <row r="554" spans="1:1" x14ac:dyDescent="0.3">
      <c r="A554">
        <v>1905</v>
      </c>
    </row>
    <row r="555" spans="1:1" x14ac:dyDescent="0.3">
      <c r="A555">
        <v>1906</v>
      </c>
    </row>
    <row r="556" spans="1:1" x14ac:dyDescent="0.3">
      <c r="A556">
        <v>2011</v>
      </c>
    </row>
    <row r="557" spans="1:1" x14ac:dyDescent="0.3">
      <c r="A557">
        <v>2009</v>
      </c>
    </row>
    <row r="558" spans="1:1" x14ac:dyDescent="0.3">
      <c r="A558">
        <v>2011</v>
      </c>
    </row>
    <row r="559" spans="1:1" x14ac:dyDescent="0.3">
      <c r="A559">
        <v>1934</v>
      </c>
    </row>
    <row r="560" spans="1:1" x14ac:dyDescent="0.3">
      <c r="A560">
        <v>1952</v>
      </c>
    </row>
    <row r="561" spans="1:1" x14ac:dyDescent="0.3">
      <c r="A561">
        <v>2048</v>
      </c>
    </row>
    <row r="562" spans="1:1" x14ac:dyDescent="0.3">
      <c r="A562">
        <v>2042</v>
      </c>
    </row>
    <row r="563" spans="1:1" x14ac:dyDescent="0.3">
      <c r="A563">
        <v>2062</v>
      </c>
    </row>
    <row r="564" spans="1:1" x14ac:dyDescent="0.3">
      <c r="A564">
        <v>2062</v>
      </c>
    </row>
    <row r="565" spans="1:1" x14ac:dyDescent="0.3">
      <c r="A565">
        <v>2054</v>
      </c>
    </row>
    <row r="566" spans="1:1" x14ac:dyDescent="0.3">
      <c r="A566">
        <v>2056</v>
      </c>
    </row>
    <row r="567" spans="1:1" x14ac:dyDescent="0.3">
      <c r="A567">
        <v>2052</v>
      </c>
    </row>
    <row r="568" spans="1:1" x14ac:dyDescent="0.3">
      <c r="A568">
        <v>2012</v>
      </c>
    </row>
    <row r="569" spans="1:1" x14ac:dyDescent="0.3">
      <c r="A569">
        <v>2043</v>
      </c>
    </row>
    <row r="570" spans="1:1" x14ac:dyDescent="0.3">
      <c r="A570">
        <v>2043</v>
      </c>
    </row>
    <row r="571" spans="1:1" x14ac:dyDescent="0.3">
      <c r="A571">
        <v>2032</v>
      </c>
    </row>
    <row r="572" spans="1:1" x14ac:dyDescent="0.3">
      <c r="A572">
        <v>2031</v>
      </c>
    </row>
    <row r="573" spans="1:1" x14ac:dyDescent="0.3">
      <c r="A573">
        <v>2033</v>
      </c>
    </row>
    <row r="574" spans="1:1" x14ac:dyDescent="0.3">
      <c r="A574">
        <v>2020</v>
      </c>
    </row>
    <row r="575" spans="1:1" x14ac:dyDescent="0.3">
      <c r="A575">
        <v>2023</v>
      </c>
    </row>
    <row r="576" spans="1:1" x14ac:dyDescent="0.3">
      <c r="A576">
        <v>2020</v>
      </c>
    </row>
    <row r="577" spans="1:1" x14ac:dyDescent="0.3">
      <c r="A577">
        <v>2023</v>
      </c>
    </row>
    <row r="578" spans="1:1" x14ac:dyDescent="0.3">
      <c r="A578">
        <v>2012</v>
      </c>
    </row>
    <row r="579" spans="1:1" x14ac:dyDescent="0.3">
      <c r="A579">
        <v>2021</v>
      </c>
    </row>
    <row r="580" spans="1:1" x14ac:dyDescent="0.3">
      <c r="A580">
        <v>2003</v>
      </c>
    </row>
    <row r="581" spans="1:1" x14ac:dyDescent="0.3">
      <c r="A581">
        <v>1992</v>
      </c>
    </row>
    <row r="582" spans="1:1" x14ac:dyDescent="0.3">
      <c r="A582">
        <v>1977</v>
      </c>
    </row>
    <row r="583" spans="1:1" x14ac:dyDescent="0.3">
      <c r="A583">
        <v>1920</v>
      </c>
    </row>
    <row r="584" spans="1:1" x14ac:dyDescent="0.3">
      <c r="A584">
        <v>1947</v>
      </c>
    </row>
    <row r="585" spans="1:1" x14ac:dyDescent="0.3">
      <c r="A585">
        <v>1946</v>
      </c>
    </row>
    <row r="586" spans="1:1" x14ac:dyDescent="0.3">
      <c r="A586">
        <v>1963</v>
      </c>
    </row>
    <row r="587" spans="1:1" x14ac:dyDescent="0.3">
      <c r="A587">
        <v>1969</v>
      </c>
    </row>
    <row r="588" spans="1:1" x14ac:dyDescent="0.3">
      <c r="A588">
        <v>1974</v>
      </c>
    </row>
    <row r="589" spans="1:1" x14ac:dyDescent="0.3">
      <c r="A589">
        <v>1984</v>
      </c>
    </row>
    <row r="590" spans="1:1" x14ac:dyDescent="0.3">
      <c r="A590">
        <v>1959</v>
      </c>
    </row>
    <row r="591" spans="1:1" x14ac:dyDescent="0.3">
      <c r="A591">
        <v>1959</v>
      </c>
    </row>
    <row r="592" spans="1:1" x14ac:dyDescent="0.3">
      <c r="A592">
        <v>2033</v>
      </c>
    </row>
    <row r="593" spans="1:1" x14ac:dyDescent="0.3">
      <c r="A593">
        <v>2027</v>
      </c>
    </row>
    <row r="594" spans="1:1" x14ac:dyDescent="0.3">
      <c r="A594">
        <v>1909</v>
      </c>
    </row>
    <row r="595" spans="1:1" x14ac:dyDescent="0.3">
      <c r="A595">
        <v>1915</v>
      </c>
    </row>
    <row r="596" spans="1:1" x14ac:dyDescent="0.3">
      <c r="A596">
        <v>1922</v>
      </c>
    </row>
    <row r="597" spans="1:1" x14ac:dyDescent="0.3">
      <c r="A597">
        <v>1930</v>
      </c>
    </row>
    <row r="598" spans="1:1" x14ac:dyDescent="0.3">
      <c r="A598">
        <v>1932</v>
      </c>
    </row>
    <row r="599" spans="1:1" x14ac:dyDescent="0.3">
      <c r="A599">
        <v>1936</v>
      </c>
    </row>
    <row r="600" spans="1:1" x14ac:dyDescent="0.3">
      <c r="A600">
        <v>1937</v>
      </c>
    </row>
    <row r="601" spans="1:1" x14ac:dyDescent="0.3">
      <c r="A601">
        <v>1938</v>
      </c>
    </row>
    <row r="602" spans="1:1" x14ac:dyDescent="0.3">
      <c r="A602" t="s">
        <v>149</v>
      </c>
    </row>
    <row r="603" spans="1:1" x14ac:dyDescent="0.3">
      <c r="A603" t="s">
        <v>150</v>
      </c>
    </row>
    <row r="604" spans="1:1" x14ac:dyDescent="0.3">
      <c r="A604" t="s">
        <v>151</v>
      </c>
    </row>
    <row r="605" spans="1:1" x14ac:dyDescent="0.3">
      <c r="A605" t="s">
        <v>152</v>
      </c>
    </row>
    <row r="606" spans="1:1" x14ac:dyDescent="0.3">
      <c r="A606">
        <v>45</v>
      </c>
    </row>
    <row r="607" spans="1:1" x14ac:dyDescent="0.3">
      <c r="A607">
        <v>10</v>
      </c>
    </row>
    <row r="608" spans="1:1" x14ac:dyDescent="0.3">
      <c r="A608" t="s">
        <v>153</v>
      </c>
    </row>
    <row r="609" spans="1:1" x14ac:dyDescent="0.3">
      <c r="A609">
        <v>25</v>
      </c>
    </row>
    <row r="610" spans="1:1" x14ac:dyDescent="0.3">
      <c r="A610">
        <v>10</v>
      </c>
    </row>
    <row r="611" spans="1:1" x14ac:dyDescent="0.3">
      <c r="A611">
        <v>10</v>
      </c>
    </row>
    <row r="612" spans="1:1" x14ac:dyDescent="0.3">
      <c r="A612">
        <v>20</v>
      </c>
    </row>
    <row r="613" spans="1:1" x14ac:dyDescent="0.3">
      <c r="A613" t="s">
        <v>154</v>
      </c>
    </row>
    <row r="614" spans="1:1" x14ac:dyDescent="0.3">
      <c r="A614" t="s">
        <v>155</v>
      </c>
    </row>
    <row r="615" spans="1:1" x14ac:dyDescent="0.3">
      <c r="A615" t="s">
        <v>156</v>
      </c>
    </row>
    <row r="616" spans="1:1" x14ac:dyDescent="0.3">
      <c r="A616" t="s">
        <v>157</v>
      </c>
    </row>
    <row r="617" spans="1:1" x14ac:dyDescent="0.3">
      <c r="A617">
        <v>15</v>
      </c>
    </row>
    <row r="618" spans="1:1" x14ac:dyDescent="0.3">
      <c r="A618">
        <v>20</v>
      </c>
    </row>
    <row r="619" spans="1:1" x14ac:dyDescent="0.3">
      <c r="A619">
        <v>23</v>
      </c>
    </row>
    <row r="620" spans="1:1" x14ac:dyDescent="0.3">
      <c r="A620" t="s">
        <v>158</v>
      </c>
    </row>
    <row r="621" spans="1:1" x14ac:dyDescent="0.3">
      <c r="A621">
        <v>35</v>
      </c>
    </row>
    <row r="622" spans="1:1" x14ac:dyDescent="0.3">
      <c r="A622">
        <v>45</v>
      </c>
    </row>
    <row r="623" spans="1:1" x14ac:dyDescent="0.3">
      <c r="A623" t="s">
        <v>159</v>
      </c>
    </row>
    <row r="624" spans="1:1" x14ac:dyDescent="0.3">
      <c r="A624">
        <v>15</v>
      </c>
    </row>
    <row r="625" spans="1:1" x14ac:dyDescent="0.3">
      <c r="A625">
        <v>68</v>
      </c>
    </row>
    <row r="626" spans="1:1" x14ac:dyDescent="0.3">
      <c r="A626">
        <v>344</v>
      </c>
    </row>
    <row r="627" spans="1:1" x14ac:dyDescent="0.3">
      <c r="A627">
        <v>224</v>
      </c>
    </row>
    <row r="628" spans="1:1" x14ac:dyDescent="0.3">
      <c r="A628">
        <v>11</v>
      </c>
    </row>
    <row r="629" spans="1:1" x14ac:dyDescent="0.3">
      <c r="A629">
        <v>298</v>
      </c>
    </row>
    <row r="630" spans="1:1" x14ac:dyDescent="0.3">
      <c r="A630">
        <v>356</v>
      </c>
    </row>
    <row r="631" spans="1:1" x14ac:dyDescent="0.3">
      <c r="A631">
        <v>336</v>
      </c>
    </row>
    <row r="632" spans="1:1" x14ac:dyDescent="0.3">
      <c r="A632">
        <v>294</v>
      </c>
    </row>
    <row r="633" spans="1:1" x14ac:dyDescent="0.3">
      <c r="A633">
        <v>344</v>
      </c>
    </row>
    <row r="634" spans="1:1" x14ac:dyDescent="0.3">
      <c r="A634">
        <v>130</v>
      </c>
    </row>
    <row r="635" spans="1:1" x14ac:dyDescent="0.3">
      <c r="A635">
        <v>40</v>
      </c>
    </row>
    <row r="636" spans="1:1" x14ac:dyDescent="0.3">
      <c r="A636">
        <v>345</v>
      </c>
    </row>
    <row r="637" spans="1:1" x14ac:dyDescent="0.3">
      <c r="A637">
        <v>270</v>
      </c>
    </row>
    <row r="638" spans="1:1" x14ac:dyDescent="0.3">
      <c r="A638">
        <v>74</v>
      </c>
    </row>
    <row r="639" spans="1:1" x14ac:dyDescent="0.3">
      <c r="A639">
        <v>130</v>
      </c>
    </row>
    <row r="640" spans="1:1" x14ac:dyDescent="0.3">
      <c r="A640">
        <v>120</v>
      </c>
    </row>
    <row r="641" spans="1:1" x14ac:dyDescent="0.3">
      <c r="A641">
        <v>134</v>
      </c>
    </row>
    <row r="642" spans="1:1" x14ac:dyDescent="0.3">
      <c r="A642">
        <v>95</v>
      </c>
    </row>
    <row r="643" spans="1:1" x14ac:dyDescent="0.3">
      <c r="A643">
        <v>110</v>
      </c>
    </row>
    <row r="644" spans="1:1" x14ac:dyDescent="0.3">
      <c r="A644">
        <v>182</v>
      </c>
    </row>
    <row r="645" spans="1:1" x14ac:dyDescent="0.3">
      <c r="A645">
        <v>332</v>
      </c>
    </row>
    <row r="646" spans="1:1" x14ac:dyDescent="0.3">
      <c r="A646">
        <v>224</v>
      </c>
    </row>
    <row r="647" spans="1:1" x14ac:dyDescent="0.3">
      <c r="A647">
        <v>318</v>
      </c>
    </row>
    <row r="648" spans="1:1" x14ac:dyDescent="0.3">
      <c r="A648">
        <v>224</v>
      </c>
    </row>
    <row r="649" spans="1:1" x14ac:dyDescent="0.3">
      <c r="A649">
        <v>140</v>
      </c>
    </row>
    <row r="650" spans="1:1" x14ac:dyDescent="0.3">
      <c r="A650">
        <v>220</v>
      </c>
    </row>
    <row r="651" spans="1:1" x14ac:dyDescent="0.3">
      <c r="A651">
        <v>148</v>
      </c>
    </row>
    <row r="652" spans="1:1" x14ac:dyDescent="0.3">
      <c r="A652">
        <v>110</v>
      </c>
    </row>
    <row r="653" spans="1:1" x14ac:dyDescent="0.3">
      <c r="A653">
        <v>336</v>
      </c>
    </row>
    <row r="654" spans="1:1" x14ac:dyDescent="0.3">
      <c r="A654">
        <v>10</v>
      </c>
    </row>
    <row r="655" spans="1:1" x14ac:dyDescent="0.3">
      <c r="A655">
        <v>62</v>
      </c>
    </row>
    <row r="656" spans="1:1" x14ac:dyDescent="0.3">
      <c r="A656">
        <v>118</v>
      </c>
    </row>
    <row r="657" spans="1:1" x14ac:dyDescent="0.3">
      <c r="A657">
        <v>328</v>
      </c>
    </row>
    <row r="658" spans="1:1" x14ac:dyDescent="0.3">
      <c r="A658">
        <v>66</v>
      </c>
    </row>
    <row r="659" spans="1:1" x14ac:dyDescent="0.3">
      <c r="A659">
        <v>144</v>
      </c>
    </row>
    <row r="660" spans="1:1" x14ac:dyDescent="0.3">
      <c r="A660">
        <v>170</v>
      </c>
    </row>
    <row r="661" spans="1:1" x14ac:dyDescent="0.3">
      <c r="A661">
        <v>188</v>
      </c>
    </row>
    <row r="662" spans="1:1" x14ac:dyDescent="0.3">
      <c r="A662">
        <v>56</v>
      </c>
    </row>
    <row r="663" spans="1:1" x14ac:dyDescent="0.3">
      <c r="A663">
        <v>286</v>
      </c>
    </row>
    <row r="664" spans="1:1" x14ac:dyDescent="0.3">
      <c r="A664">
        <v>296</v>
      </c>
    </row>
    <row r="665" spans="1:1" x14ac:dyDescent="0.3">
      <c r="A665">
        <v>242</v>
      </c>
    </row>
    <row r="666" spans="1:1" x14ac:dyDescent="0.3">
      <c r="A666">
        <v>16</v>
      </c>
    </row>
    <row r="667" spans="1:1" x14ac:dyDescent="0.3">
      <c r="A667">
        <v>44</v>
      </c>
    </row>
    <row r="668" spans="1:1" x14ac:dyDescent="0.3">
      <c r="A668">
        <v>344</v>
      </c>
    </row>
    <row r="669" spans="1:1" x14ac:dyDescent="0.3">
      <c r="A669">
        <v>337</v>
      </c>
    </row>
    <row r="670" spans="1:1" x14ac:dyDescent="0.3">
      <c r="A670">
        <v>247</v>
      </c>
    </row>
    <row r="671" spans="1:1" x14ac:dyDescent="0.3">
      <c r="A671">
        <v>290</v>
      </c>
    </row>
    <row r="672" spans="1:1" x14ac:dyDescent="0.3">
      <c r="A672">
        <v>0.93</v>
      </c>
    </row>
    <row r="673" spans="1:1" x14ac:dyDescent="0.3">
      <c r="A673">
        <v>-0.28000000000000003</v>
      </c>
    </row>
    <row r="674" spans="1:1" x14ac:dyDescent="0.3">
      <c r="A674">
        <v>-0.69</v>
      </c>
    </row>
    <row r="675" spans="1:1" x14ac:dyDescent="0.3">
      <c r="A675">
        <v>0.19</v>
      </c>
    </row>
    <row r="676" spans="1:1" x14ac:dyDescent="0.3">
      <c r="A676">
        <v>-0.88</v>
      </c>
    </row>
    <row r="677" spans="1:1" x14ac:dyDescent="0.3">
      <c r="A677">
        <v>-7.0000000000000007E-2</v>
      </c>
    </row>
    <row r="678" spans="1:1" x14ac:dyDescent="0.3">
      <c r="A678">
        <v>-0.41</v>
      </c>
    </row>
    <row r="679" spans="1:1" x14ac:dyDescent="0.3">
      <c r="A679">
        <v>-0.91</v>
      </c>
    </row>
    <row r="680" spans="1:1" x14ac:dyDescent="0.3">
      <c r="A680">
        <v>-0.28000000000000003</v>
      </c>
    </row>
    <row r="681" spans="1:1" x14ac:dyDescent="0.3">
      <c r="A681">
        <v>0.77</v>
      </c>
    </row>
    <row r="682" spans="1:1" x14ac:dyDescent="0.3">
      <c r="A682">
        <v>0.64</v>
      </c>
    </row>
    <row r="683" spans="1:1" x14ac:dyDescent="0.3">
      <c r="A683">
        <v>-0.26</v>
      </c>
    </row>
    <row r="684" spans="1:1" x14ac:dyDescent="0.3">
      <c r="A684">
        <v>-1</v>
      </c>
    </row>
    <row r="685" spans="1:1" x14ac:dyDescent="0.3">
      <c r="A685">
        <v>0.96</v>
      </c>
    </row>
    <row r="686" spans="1:1" x14ac:dyDescent="0.3">
      <c r="A686">
        <v>0.77</v>
      </c>
    </row>
    <row r="687" spans="1:1" x14ac:dyDescent="0.3">
      <c r="A687">
        <v>0.87</v>
      </c>
    </row>
    <row r="688" spans="1:1" x14ac:dyDescent="0.3">
      <c r="A688">
        <v>0.72</v>
      </c>
    </row>
    <row r="689" spans="1:1" x14ac:dyDescent="0.3">
      <c r="A689">
        <v>1</v>
      </c>
    </row>
    <row r="690" spans="1:1" x14ac:dyDescent="0.3">
      <c r="A690">
        <v>0.94</v>
      </c>
    </row>
    <row r="691" spans="1:1" x14ac:dyDescent="0.3">
      <c r="A691">
        <v>-0.03</v>
      </c>
    </row>
    <row r="692" spans="1:1" x14ac:dyDescent="0.3">
      <c r="A692">
        <v>-0.47</v>
      </c>
    </row>
    <row r="693" spans="1:1" x14ac:dyDescent="0.3">
      <c r="A693">
        <v>-0.69</v>
      </c>
    </row>
    <row r="694" spans="1:1" x14ac:dyDescent="0.3">
      <c r="A694">
        <v>-0.67</v>
      </c>
    </row>
    <row r="695" spans="1:1" x14ac:dyDescent="0.3">
      <c r="A695">
        <v>-0.69</v>
      </c>
    </row>
    <row r="696" spans="1:1" x14ac:dyDescent="0.3">
      <c r="A696">
        <v>0.64</v>
      </c>
    </row>
    <row r="697" spans="1:1" x14ac:dyDescent="0.3">
      <c r="A697">
        <v>-0.64</v>
      </c>
    </row>
    <row r="698" spans="1:1" x14ac:dyDescent="0.3">
      <c r="A698">
        <v>0.53</v>
      </c>
    </row>
    <row r="699" spans="1:1" x14ac:dyDescent="0.3">
      <c r="A699">
        <v>0.94</v>
      </c>
    </row>
    <row r="700" spans="1:1" x14ac:dyDescent="0.3">
      <c r="A700">
        <v>-0.41</v>
      </c>
    </row>
    <row r="701" spans="1:1" x14ac:dyDescent="0.3">
      <c r="A701">
        <v>0.17</v>
      </c>
    </row>
    <row r="702" spans="1:1" x14ac:dyDescent="0.3">
      <c r="A702">
        <v>0.88</v>
      </c>
    </row>
    <row r="703" spans="1:1" x14ac:dyDescent="0.3">
      <c r="A703">
        <v>0.88</v>
      </c>
    </row>
    <row r="704" spans="1:1" x14ac:dyDescent="0.3">
      <c r="A704">
        <v>-0.53</v>
      </c>
    </row>
    <row r="705" spans="1:1" x14ac:dyDescent="0.3">
      <c r="A705">
        <v>0.91</v>
      </c>
    </row>
    <row r="706" spans="1:1" x14ac:dyDescent="0.3">
      <c r="A706">
        <v>0.59</v>
      </c>
    </row>
    <row r="707" spans="1:1" x14ac:dyDescent="0.3">
      <c r="A707">
        <v>0.17</v>
      </c>
    </row>
    <row r="708" spans="1:1" x14ac:dyDescent="0.3">
      <c r="A708">
        <v>-0.14000000000000001</v>
      </c>
    </row>
    <row r="709" spans="1:1" x14ac:dyDescent="0.3">
      <c r="A709">
        <v>0.83</v>
      </c>
    </row>
    <row r="710" spans="1:1" x14ac:dyDescent="0.3">
      <c r="A710">
        <v>-0.96</v>
      </c>
    </row>
    <row r="711" spans="1:1" x14ac:dyDescent="0.3">
      <c r="A711">
        <v>-0.9</v>
      </c>
    </row>
    <row r="712" spans="1:1" x14ac:dyDescent="0.3">
      <c r="A712">
        <v>-0.88</v>
      </c>
    </row>
    <row r="713" spans="1:1" x14ac:dyDescent="0.3">
      <c r="A713">
        <v>0.28000000000000003</v>
      </c>
    </row>
    <row r="714" spans="1:1" x14ac:dyDescent="0.3">
      <c r="A714">
        <v>0.69</v>
      </c>
    </row>
    <row r="715" spans="1:1" x14ac:dyDescent="0.3">
      <c r="A715">
        <v>-0.28000000000000003</v>
      </c>
    </row>
    <row r="716" spans="1:1" x14ac:dyDescent="0.3">
      <c r="A716">
        <v>-0.39</v>
      </c>
    </row>
    <row r="717" spans="1:1" x14ac:dyDescent="0.3">
      <c r="A717">
        <v>-0.92</v>
      </c>
    </row>
    <row r="718" spans="1:1" x14ac:dyDescent="0.3">
      <c r="A718">
        <v>-0.94</v>
      </c>
    </row>
    <row r="719" spans="1:1" x14ac:dyDescent="0.3">
      <c r="A719">
        <v>0.37</v>
      </c>
    </row>
    <row r="720" spans="1:1" x14ac:dyDescent="0.3">
      <c r="A720">
        <v>0.96</v>
      </c>
    </row>
    <row r="721" spans="1:1" x14ac:dyDescent="0.3">
      <c r="A721">
        <v>-0.72</v>
      </c>
    </row>
    <row r="722" spans="1:1" x14ac:dyDescent="0.3">
      <c r="A722">
        <v>0.98</v>
      </c>
    </row>
    <row r="723" spans="1:1" x14ac:dyDescent="0.3">
      <c r="A723">
        <v>0.47</v>
      </c>
    </row>
    <row r="724" spans="1:1" x14ac:dyDescent="0.3">
      <c r="A724">
        <v>1</v>
      </c>
    </row>
    <row r="725" spans="1:1" x14ac:dyDescent="0.3">
      <c r="A725">
        <v>0.91</v>
      </c>
    </row>
    <row r="726" spans="1:1" x14ac:dyDescent="0.3">
      <c r="A726">
        <v>0.41</v>
      </c>
    </row>
    <row r="727" spans="1:1" x14ac:dyDescent="0.3">
      <c r="A727">
        <v>0.96</v>
      </c>
    </row>
    <row r="728" spans="1:1" x14ac:dyDescent="0.3">
      <c r="A728">
        <v>-0.64</v>
      </c>
    </row>
    <row r="729" spans="1:1" x14ac:dyDescent="0.3">
      <c r="A729">
        <v>0.77</v>
      </c>
    </row>
    <row r="730" spans="1:1" x14ac:dyDescent="0.3">
      <c r="A730">
        <v>0.97</v>
      </c>
    </row>
    <row r="731" spans="1:1" x14ac:dyDescent="0.3">
      <c r="A731">
        <v>0</v>
      </c>
    </row>
    <row r="732" spans="1:1" x14ac:dyDescent="0.3">
      <c r="A732">
        <v>0.28000000000000003</v>
      </c>
    </row>
    <row r="733" spans="1:1" x14ac:dyDescent="0.3">
      <c r="A733">
        <v>-0.64</v>
      </c>
    </row>
    <row r="734" spans="1:1" x14ac:dyDescent="0.3">
      <c r="A734">
        <v>-0.5</v>
      </c>
    </row>
    <row r="735" spans="1:1" x14ac:dyDescent="0.3">
      <c r="A735">
        <v>-0.69</v>
      </c>
    </row>
    <row r="736" spans="1:1" x14ac:dyDescent="0.3">
      <c r="A736">
        <v>-0.09</v>
      </c>
    </row>
    <row r="737" spans="1:1" x14ac:dyDescent="0.3">
      <c r="A737">
        <v>-0.34</v>
      </c>
    </row>
    <row r="738" spans="1:1" x14ac:dyDescent="0.3">
      <c r="A738">
        <v>-1</v>
      </c>
    </row>
    <row r="739" spans="1:1" x14ac:dyDescent="0.3">
      <c r="A739">
        <v>0.88</v>
      </c>
    </row>
    <row r="740" spans="1:1" x14ac:dyDescent="0.3">
      <c r="A740">
        <v>-0.72</v>
      </c>
    </row>
    <row r="741" spans="1:1" x14ac:dyDescent="0.3">
      <c r="A741">
        <v>0.74</v>
      </c>
    </row>
    <row r="742" spans="1:1" x14ac:dyDescent="0.3">
      <c r="A742">
        <v>-0.72</v>
      </c>
    </row>
    <row r="743" spans="1:1" x14ac:dyDescent="0.3">
      <c r="A743">
        <v>-0.77</v>
      </c>
    </row>
    <row r="744" spans="1:1" x14ac:dyDescent="0.3">
      <c r="A744">
        <v>-0.77</v>
      </c>
    </row>
    <row r="745" spans="1:1" x14ac:dyDescent="0.3">
      <c r="A745">
        <v>-0.85</v>
      </c>
    </row>
    <row r="746" spans="1:1" x14ac:dyDescent="0.3">
      <c r="A746">
        <v>-0.34</v>
      </c>
    </row>
    <row r="747" spans="1:1" x14ac:dyDescent="0.3">
      <c r="A747">
        <v>0.91</v>
      </c>
    </row>
    <row r="748" spans="1:1" x14ac:dyDescent="0.3">
      <c r="A748">
        <v>0.98</v>
      </c>
    </row>
    <row r="749" spans="1:1" x14ac:dyDescent="0.3">
      <c r="A749">
        <v>0.47</v>
      </c>
    </row>
    <row r="750" spans="1:1" x14ac:dyDescent="0.3">
      <c r="A750">
        <v>-0.47</v>
      </c>
    </row>
    <row r="751" spans="1:1" x14ac:dyDescent="0.3">
      <c r="A751">
        <v>0.85</v>
      </c>
    </row>
    <row r="752" spans="1:1" x14ac:dyDescent="0.3">
      <c r="A752">
        <v>0.41</v>
      </c>
    </row>
    <row r="753" spans="1:1" x14ac:dyDescent="0.3">
      <c r="A753">
        <v>-0.81</v>
      </c>
    </row>
    <row r="754" spans="1:1" x14ac:dyDescent="0.3">
      <c r="A754">
        <v>-0.98</v>
      </c>
    </row>
    <row r="755" spans="1:1" x14ac:dyDescent="0.3">
      <c r="A755">
        <v>-0.99</v>
      </c>
    </row>
    <row r="756" spans="1:1" x14ac:dyDescent="0.3">
      <c r="A756">
        <v>0.56000000000000005</v>
      </c>
    </row>
    <row r="757" spans="1:1" x14ac:dyDescent="0.3">
      <c r="A757">
        <v>0.28000000000000003</v>
      </c>
    </row>
    <row r="758" spans="1:1" x14ac:dyDescent="0.3">
      <c r="A758">
        <v>0.44</v>
      </c>
    </row>
    <row r="759" spans="1:1" x14ac:dyDescent="0.3">
      <c r="A759">
        <v>-0.47</v>
      </c>
    </row>
    <row r="760" spans="1:1" x14ac:dyDescent="0.3">
      <c r="A760">
        <v>0.96</v>
      </c>
    </row>
    <row r="761" spans="1:1" x14ac:dyDescent="0.3">
      <c r="A761">
        <v>0.72</v>
      </c>
    </row>
    <row r="762" spans="1:1" x14ac:dyDescent="0.3">
      <c r="A762">
        <v>0.96</v>
      </c>
    </row>
    <row r="763" spans="1:1" x14ac:dyDescent="0.3">
      <c r="A763">
        <v>0.92</v>
      </c>
    </row>
    <row r="764" spans="1:1" x14ac:dyDescent="0.3">
      <c r="A764">
        <v>-0.39</v>
      </c>
    </row>
    <row r="765" spans="1:1" x14ac:dyDescent="0.3">
      <c r="A765">
        <v>0.34</v>
      </c>
    </row>
    <row r="766" spans="1:1" x14ac:dyDescent="0.3">
      <c r="A766" t="s">
        <v>160</v>
      </c>
    </row>
    <row r="767" spans="1:1" x14ac:dyDescent="0.3">
      <c r="A767" t="s">
        <v>161</v>
      </c>
    </row>
    <row r="768" spans="1:1" x14ac:dyDescent="0.3">
      <c r="A768" t="s">
        <v>160</v>
      </c>
    </row>
    <row r="769" spans="1:1" x14ac:dyDescent="0.3">
      <c r="A769" t="s">
        <v>161</v>
      </c>
    </row>
    <row r="770" spans="1:1" x14ac:dyDescent="0.3">
      <c r="A770">
        <v>-0.64</v>
      </c>
    </row>
    <row r="771" spans="1:1" x14ac:dyDescent="0.3">
      <c r="A771" t="s">
        <v>68</v>
      </c>
    </row>
    <row r="772" spans="1:1" x14ac:dyDescent="0.3">
      <c r="A772" t="s">
        <v>162</v>
      </c>
    </row>
    <row r="773" spans="1:1" x14ac:dyDescent="0.3">
      <c r="A773" t="s">
        <v>160</v>
      </c>
    </row>
    <row r="774" spans="1:1" x14ac:dyDescent="0.3">
      <c r="A774" t="s">
        <v>161</v>
      </c>
    </row>
    <row r="775" spans="1:1" x14ac:dyDescent="0.3">
      <c r="A775">
        <v>0.32</v>
      </c>
    </row>
    <row r="776" spans="1:1" x14ac:dyDescent="0.3">
      <c r="A776" t="s">
        <v>163</v>
      </c>
    </row>
    <row r="777" spans="1:1" x14ac:dyDescent="0.3">
      <c r="A777" t="s">
        <v>163</v>
      </c>
    </row>
    <row r="778" spans="1:1" x14ac:dyDescent="0.3">
      <c r="A778">
        <v>0.32</v>
      </c>
    </row>
    <row r="779" spans="1:1" x14ac:dyDescent="0.3">
      <c r="A779" t="s">
        <v>68</v>
      </c>
    </row>
    <row r="780" spans="1:1" x14ac:dyDescent="0.3">
      <c r="A780" t="s">
        <v>162</v>
      </c>
    </row>
    <row r="781" spans="1:1" x14ac:dyDescent="0.3">
      <c r="A781" t="s">
        <v>68</v>
      </c>
    </row>
    <row r="782" spans="1:1" x14ac:dyDescent="0.3">
      <c r="A782" t="s">
        <v>164</v>
      </c>
    </row>
    <row r="783" spans="1:1" x14ac:dyDescent="0.3">
      <c r="A783" t="s">
        <v>165</v>
      </c>
    </row>
    <row r="784" spans="1:1" x14ac:dyDescent="0.3">
      <c r="A784" t="s">
        <v>166</v>
      </c>
    </row>
    <row r="785" spans="1:1" x14ac:dyDescent="0.3">
      <c r="A785">
        <v>-0.96</v>
      </c>
    </row>
    <row r="786" spans="1:1" x14ac:dyDescent="0.3">
      <c r="A786" t="s">
        <v>160</v>
      </c>
    </row>
    <row r="787" spans="1:1" x14ac:dyDescent="0.3">
      <c r="A787" t="s">
        <v>161</v>
      </c>
    </row>
    <row r="788" spans="1:1" x14ac:dyDescent="0.3">
      <c r="A788" t="s">
        <v>160</v>
      </c>
    </row>
    <row r="789" spans="1:1" x14ac:dyDescent="0.3">
      <c r="A789" t="s">
        <v>161</v>
      </c>
    </row>
    <row r="790" spans="1:1" x14ac:dyDescent="0.3">
      <c r="A790">
        <v>-0.64</v>
      </c>
    </row>
    <row r="791" spans="1:1" x14ac:dyDescent="0.3">
      <c r="A791" t="s">
        <v>68</v>
      </c>
    </row>
    <row r="792" spans="1:1" x14ac:dyDescent="0.3">
      <c r="A792" t="s">
        <v>162</v>
      </c>
    </row>
    <row r="793" spans="1:1" x14ac:dyDescent="0.3">
      <c r="A793" t="s">
        <v>68</v>
      </c>
    </row>
    <row r="794" spans="1:1" x14ac:dyDescent="0.3">
      <c r="A794" t="s">
        <v>164</v>
      </c>
    </row>
    <row r="795" spans="1:1" x14ac:dyDescent="0.3">
      <c r="A795" t="s">
        <v>165</v>
      </c>
    </row>
    <row r="796" spans="1:1" x14ac:dyDescent="0.3">
      <c r="A796" t="s">
        <v>166</v>
      </c>
    </row>
    <row r="797" spans="1:1" x14ac:dyDescent="0.3">
      <c r="A797">
        <v>-0.32</v>
      </c>
    </row>
    <row r="798" spans="1:1" x14ac:dyDescent="0.3">
      <c r="A798" t="s">
        <v>68</v>
      </c>
    </row>
    <row r="799" spans="1:1" x14ac:dyDescent="0.3">
      <c r="A799" t="s">
        <v>162</v>
      </c>
    </row>
    <row r="800" spans="1:1" x14ac:dyDescent="0.3">
      <c r="A800" t="s">
        <v>68</v>
      </c>
    </row>
    <row r="801" spans="1:1" x14ac:dyDescent="0.3">
      <c r="A801" t="s">
        <v>164</v>
      </c>
    </row>
    <row r="802" spans="1:1" x14ac:dyDescent="0.3">
      <c r="A802" t="s">
        <v>165</v>
      </c>
    </row>
    <row r="803" spans="1:1" x14ac:dyDescent="0.3">
      <c r="A803" t="s">
        <v>166</v>
      </c>
    </row>
    <row r="804" spans="1:1" x14ac:dyDescent="0.3">
      <c r="A804">
        <v>-0.48</v>
      </c>
    </row>
    <row r="805" spans="1:1" x14ac:dyDescent="0.3">
      <c r="A805" t="s">
        <v>68</v>
      </c>
    </row>
    <row r="806" spans="1:1" x14ac:dyDescent="0.3">
      <c r="A806" t="s">
        <v>162</v>
      </c>
    </row>
    <row r="807" spans="1:1" x14ac:dyDescent="0.3">
      <c r="A807" t="s">
        <v>68</v>
      </c>
    </row>
    <row r="808" spans="1:1" x14ac:dyDescent="0.3">
      <c r="A808" t="s">
        <v>164</v>
      </c>
    </row>
    <row r="809" spans="1:1" x14ac:dyDescent="0.3">
      <c r="A809" t="s">
        <v>165</v>
      </c>
    </row>
    <row r="810" spans="1:1" x14ac:dyDescent="0.3">
      <c r="A810" t="s">
        <v>166</v>
      </c>
    </row>
    <row r="811" spans="1:1" x14ac:dyDescent="0.3">
      <c r="A811">
        <v>-0.48</v>
      </c>
    </row>
    <row r="812" spans="1:1" x14ac:dyDescent="0.3">
      <c r="A812" t="s">
        <v>68</v>
      </c>
    </row>
    <row r="813" spans="1:1" x14ac:dyDescent="0.3">
      <c r="A813" t="s">
        <v>162</v>
      </c>
    </row>
    <row r="814" spans="1:1" x14ac:dyDescent="0.3">
      <c r="A814" t="s">
        <v>68</v>
      </c>
    </row>
    <row r="815" spans="1:1" x14ac:dyDescent="0.3">
      <c r="A815" t="s">
        <v>164</v>
      </c>
    </row>
    <row r="816" spans="1:1" x14ac:dyDescent="0.3">
      <c r="A816" t="s">
        <v>165</v>
      </c>
    </row>
    <row r="817" spans="1:1" x14ac:dyDescent="0.3">
      <c r="A817" t="s">
        <v>166</v>
      </c>
    </row>
    <row r="818" spans="1:1" x14ac:dyDescent="0.3">
      <c r="A818">
        <v>-0.32</v>
      </c>
    </row>
    <row r="819" spans="1:1" x14ac:dyDescent="0.3">
      <c r="A819" t="s">
        <v>163</v>
      </c>
    </row>
    <row r="820" spans="1:1" x14ac:dyDescent="0.3">
      <c r="A820" t="s">
        <v>163</v>
      </c>
    </row>
    <row r="821" spans="1:1" x14ac:dyDescent="0.3">
      <c r="A821">
        <v>-0.48</v>
      </c>
    </row>
    <row r="822" spans="1:1" x14ac:dyDescent="0.3">
      <c r="A822" t="s">
        <v>160</v>
      </c>
    </row>
    <row r="823" spans="1:1" x14ac:dyDescent="0.3">
      <c r="A823" t="s">
        <v>161</v>
      </c>
    </row>
    <row r="824" spans="1:1" x14ac:dyDescent="0.3">
      <c r="A824" t="s">
        <v>68</v>
      </c>
    </row>
    <row r="825" spans="1:1" x14ac:dyDescent="0.3">
      <c r="A825" t="s">
        <v>162</v>
      </c>
    </row>
    <row r="826" spans="1:1" x14ac:dyDescent="0.3">
      <c r="A826">
        <v>0</v>
      </c>
    </row>
    <row r="827" spans="1:1" x14ac:dyDescent="0.3">
      <c r="A827" t="s">
        <v>68</v>
      </c>
    </row>
    <row r="828" spans="1:1" x14ac:dyDescent="0.3">
      <c r="A828" t="s">
        <v>162</v>
      </c>
    </row>
    <row r="829" spans="1:1" x14ac:dyDescent="0.3">
      <c r="A829" t="s">
        <v>68</v>
      </c>
    </row>
    <row r="830" spans="1:1" x14ac:dyDescent="0.3">
      <c r="A830" t="s">
        <v>164</v>
      </c>
    </row>
    <row r="831" spans="1:1" x14ac:dyDescent="0.3">
      <c r="A831" t="s">
        <v>165</v>
      </c>
    </row>
    <row r="832" spans="1:1" x14ac:dyDescent="0.3">
      <c r="A832" t="s">
        <v>166</v>
      </c>
    </row>
    <row r="833" spans="1:1" x14ac:dyDescent="0.3">
      <c r="A833">
        <v>-0.8</v>
      </c>
    </row>
    <row r="834" spans="1:1" x14ac:dyDescent="0.3">
      <c r="A834" t="s">
        <v>163</v>
      </c>
    </row>
    <row r="835" spans="1:1" x14ac:dyDescent="0.3">
      <c r="A835" t="s">
        <v>68</v>
      </c>
    </row>
    <row r="836" spans="1:1" x14ac:dyDescent="0.3">
      <c r="A836" t="s">
        <v>164</v>
      </c>
    </row>
    <row r="837" spans="1:1" x14ac:dyDescent="0.3">
      <c r="A837" t="s">
        <v>165</v>
      </c>
    </row>
    <row r="838" spans="1:1" x14ac:dyDescent="0.3">
      <c r="A838" t="s">
        <v>166</v>
      </c>
    </row>
    <row r="839" spans="1:1" x14ac:dyDescent="0.3">
      <c r="A839">
        <v>-0.16</v>
      </c>
    </row>
    <row r="840" spans="1:1" x14ac:dyDescent="0.3">
      <c r="A840" t="s">
        <v>163</v>
      </c>
    </row>
    <row r="841" spans="1:1" x14ac:dyDescent="0.3">
      <c r="A841" t="s">
        <v>163</v>
      </c>
    </row>
    <row r="842" spans="1:1" x14ac:dyDescent="0.3">
      <c r="A842">
        <v>0.32</v>
      </c>
    </row>
    <row r="843" spans="1:1" x14ac:dyDescent="0.3">
      <c r="A843" t="s">
        <v>160</v>
      </c>
    </row>
    <row r="844" spans="1:1" x14ac:dyDescent="0.3">
      <c r="A844" t="s">
        <v>161</v>
      </c>
    </row>
    <row r="845" spans="1:1" x14ac:dyDescent="0.3">
      <c r="A845" t="s">
        <v>160</v>
      </c>
    </row>
    <row r="846" spans="1:1" x14ac:dyDescent="0.3">
      <c r="A846" t="s">
        <v>161</v>
      </c>
    </row>
    <row r="847" spans="1:1" x14ac:dyDescent="0.3">
      <c r="A847">
        <v>0.32</v>
      </c>
    </row>
    <row r="848" spans="1:1" x14ac:dyDescent="0.3">
      <c r="A848" t="s">
        <v>68</v>
      </c>
    </row>
    <row r="849" spans="1:1" x14ac:dyDescent="0.3">
      <c r="A849" t="s">
        <v>162</v>
      </c>
    </row>
    <row r="850" spans="1:1" x14ac:dyDescent="0.3">
      <c r="A850" t="s">
        <v>68</v>
      </c>
    </row>
    <row r="851" spans="1:1" x14ac:dyDescent="0.3">
      <c r="A851" t="s">
        <v>164</v>
      </c>
    </row>
    <row r="852" spans="1:1" x14ac:dyDescent="0.3">
      <c r="A852" t="s">
        <v>165</v>
      </c>
    </row>
    <row r="853" spans="1:1" x14ac:dyDescent="0.3">
      <c r="A853" t="s">
        <v>166</v>
      </c>
    </row>
    <row r="854" spans="1:1" x14ac:dyDescent="0.3">
      <c r="A854">
        <v>0.16</v>
      </c>
    </row>
    <row r="855" spans="1:1" x14ac:dyDescent="0.3">
      <c r="A855" t="s">
        <v>163</v>
      </c>
    </row>
    <row r="856" spans="1:1" x14ac:dyDescent="0.3">
      <c r="A856" t="s">
        <v>163</v>
      </c>
    </row>
    <row r="857" spans="1:1" x14ac:dyDescent="0.3">
      <c r="A857">
        <v>-0.16</v>
      </c>
    </row>
    <row r="858" spans="1:1" x14ac:dyDescent="0.3">
      <c r="A858" t="s">
        <v>68</v>
      </c>
    </row>
    <row r="859" spans="1:1" x14ac:dyDescent="0.3">
      <c r="A859" t="s">
        <v>162</v>
      </c>
    </row>
    <row r="860" spans="1:1" x14ac:dyDescent="0.3">
      <c r="A860" t="s">
        <v>160</v>
      </c>
    </row>
    <row r="861" spans="1:1" x14ac:dyDescent="0.3">
      <c r="A861" t="s">
        <v>161</v>
      </c>
    </row>
    <row r="862" spans="1:1" x14ac:dyDescent="0.3">
      <c r="A862">
        <v>0.16</v>
      </c>
    </row>
    <row r="863" spans="1:1" x14ac:dyDescent="0.3">
      <c r="A863" t="s">
        <v>68</v>
      </c>
    </row>
    <row r="864" spans="1:1" x14ac:dyDescent="0.3">
      <c r="A864" t="s">
        <v>162</v>
      </c>
    </row>
    <row r="865" spans="1:1" x14ac:dyDescent="0.3">
      <c r="A865" t="s">
        <v>68</v>
      </c>
    </row>
    <row r="866" spans="1:1" x14ac:dyDescent="0.3">
      <c r="A866" t="s">
        <v>164</v>
      </c>
    </row>
    <row r="867" spans="1:1" x14ac:dyDescent="0.3">
      <c r="A867" t="s">
        <v>165</v>
      </c>
    </row>
    <row r="868" spans="1:1" x14ac:dyDescent="0.3">
      <c r="A868" t="s">
        <v>166</v>
      </c>
    </row>
    <row r="869" spans="1:1" x14ac:dyDescent="0.3">
      <c r="A869">
        <v>-0.48</v>
      </c>
    </row>
    <row r="870" spans="1:1" x14ac:dyDescent="0.3">
      <c r="A870" t="s">
        <v>68</v>
      </c>
    </row>
    <row r="871" spans="1:1" x14ac:dyDescent="0.3">
      <c r="A871" t="s">
        <v>162</v>
      </c>
    </row>
    <row r="872" spans="1:1" x14ac:dyDescent="0.3">
      <c r="A872" t="s">
        <v>160</v>
      </c>
    </row>
    <row r="873" spans="1:1" x14ac:dyDescent="0.3">
      <c r="A873" t="s">
        <v>161</v>
      </c>
    </row>
    <row r="874" spans="1:1" x14ac:dyDescent="0.3">
      <c r="A874">
        <v>-0.48</v>
      </c>
    </row>
    <row r="875" spans="1:1" x14ac:dyDescent="0.3">
      <c r="A875" t="s">
        <v>160</v>
      </c>
    </row>
    <row r="876" spans="1:1" x14ac:dyDescent="0.3">
      <c r="A876" t="s">
        <v>161</v>
      </c>
    </row>
    <row r="877" spans="1:1" x14ac:dyDescent="0.3">
      <c r="A877" t="s">
        <v>160</v>
      </c>
    </row>
    <row r="878" spans="1:1" x14ac:dyDescent="0.3">
      <c r="A878" t="s">
        <v>161</v>
      </c>
    </row>
    <row r="879" spans="1:1" x14ac:dyDescent="0.3">
      <c r="A879">
        <v>-0.48</v>
      </c>
    </row>
    <row r="880" spans="1:1" x14ac:dyDescent="0.3">
      <c r="A880" t="s">
        <v>68</v>
      </c>
    </row>
    <row r="881" spans="1:1" x14ac:dyDescent="0.3">
      <c r="A881" t="s">
        <v>162</v>
      </c>
    </row>
    <row r="882" spans="1:1" x14ac:dyDescent="0.3">
      <c r="A882" t="s">
        <v>163</v>
      </c>
    </row>
    <row r="883" spans="1:1" x14ac:dyDescent="0.3">
      <c r="A883">
        <v>-0.48</v>
      </c>
    </row>
    <row r="884" spans="1:1" x14ac:dyDescent="0.3">
      <c r="A884" t="s">
        <v>68</v>
      </c>
    </row>
    <row r="885" spans="1:1" x14ac:dyDescent="0.3">
      <c r="A885" t="s">
        <v>162</v>
      </c>
    </row>
    <row r="886" spans="1:1" x14ac:dyDescent="0.3">
      <c r="A886" t="s">
        <v>68</v>
      </c>
    </row>
    <row r="887" spans="1:1" x14ac:dyDescent="0.3">
      <c r="A887" t="s">
        <v>164</v>
      </c>
    </row>
    <row r="888" spans="1:1" x14ac:dyDescent="0.3">
      <c r="A888" t="s">
        <v>165</v>
      </c>
    </row>
    <row r="889" spans="1:1" x14ac:dyDescent="0.3">
      <c r="A889" t="s">
        <v>166</v>
      </c>
    </row>
    <row r="890" spans="1:1" x14ac:dyDescent="0.3">
      <c r="A890">
        <v>-0.32</v>
      </c>
    </row>
    <row r="891" spans="1:1" x14ac:dyDescent="0.3">
      <c r="A891" t="s">
        <v>163</v>
      </c>
    </row>
    <row r="892" spans="1:1" x14ac:dyDescent="0.3">
      <c r="A892" t="s">
        <v>160</v>
      </c>
    </row>
    <row r="893" spans="1:1" x14ac:dyDescent="0.3">
      <c r="A893" t="s">
        <v>161</v>
      </c>
    </row>
    <row r="894" spans="1:1" x14ac:dyDescent="0.3">
      <c r="A894">
        <v>0.16</v>
      </c>
    </row>
    <row r="895" spans="1:1" x14ac:dyDescent="0.3">
      <c r="A895" t="s">
        <v>68</v>
      </c>
    </row>
    <row r="896" spans="1:1" x14ac:dyDescent="0.3">
      <c r="A896" t="s">
        <v>162</v>
      </c>
    </row>
    <row r="897" spans="1:1" x14ac:dyDescent="0.3">
      <c r="A897" t="s">
        <v>160</v>
      </c>
    </row>
    <row r="898" spans="1:1" x14ac:dyDescent="0.3">
      <c r="A898" t="s">
        <v>161</v>
      </c>
    </row>
    <row r="899" spans="1:1" x14ac:dyDescent="0.3">
      <c r="A899">
        <v>-0.48</v>
      </c>
    </row>
    <row r="900" spans="1:1" x14ac:dyDescent="0.3">
      <c r="A900" t="s">
        <v>68</v>
      </c>
    </row>
    <row r="901" spans="1:1" x14ac:dyDescent="0.3">
      <c r="A901" t="s">
        <v>162</v>
      </c>
    </row>
    <row r="902" spans="1:1" x14ac:dyDescent="0.3">
      <c r="A902" t="s">
        <v>68</v>
      </c>
    </row>
    <row r="903" spans="1:1" x14ac:dyDescent="0.3">
      <c r="A903" t="s">
        <v>164</v>
      </c>
    </row>
    <row r="904" spans="1:1" x14ac:dyDescent="0.3">
      <c r="A904" t="s">
        <v>165</v>
      </c>
    </row>
    <row r="905" spans="1:1" x14ac:dyDescent="0.3">
      <c r="A905" t="s">
        <v>166</v>
      </c>
    </row>
    <row r="906" spans="1:1" x14ac:dyDescent="0.3">
      <c r="A906">
        <v>-0.48</v>
      </c>
    </row>
    <row r="907" spans="1:1" x14ac:dyDescent="0.3">
      <c r="A907" t="s">
        <v>163</v>
      </c>
    </row>
    <row r="908" spans="1:1" x14ac:dyDescent="0.3">
      <c r="A908" t="s">
        <v>163</v>
      </c>
    </row>
    <row r="909" spans="1:1" x14ac:dyDescent="0.3">
      <c r="A909">
        <v>-0.48</v>
      </c>
    </row>
    <row r="910" spans="1:1" x14ac:dyDescent="0.3">
      <c r="A910" t="s">
        <v>68</v>
      </c>
    </row>
    <row r="911" spans="1:1" x14ac:dyDescent="0.3">
      <c r="A911" t="s">
        <v>162</v>
      </c>
    </row>
    <row r="912" spans="1:1" x14ac:dyDescent="0.3">
      <c r="A912" t="s">
        <v>68</v>
      </c>
    </row>
    <row r="913" spans="1:1" x14ac:dyDescent="0.3">
      <c r="A913" t="s">
        <v>164</v>
      </c>
    </row>
    <row r="914" spans="1:1" x14ac:dyDescent="0.3">
      <c r="A914" t="s">
        <v>165</v>
      </c>
    </row>
    <row r="915" spans="1:1" x14ac:dyDescent="0.3">
      <c r="A915" t="s">
        <v>166</v>
      </c>
    </row>
    <row r="916" spans="1:1" x14ac:dyDescent="0.3">
      <c r="A916">
        <v>-0.48</v>
      </c>
    </row>
    <row r="917" spans="1:1" x14ac:dyDescent="0.3">
      <c r="A917" t="s">
        <v>68</v>
      </c>
    </row>
    <row r="918" spans="1:1" x14ac:dyDescent="0.3">
      <c r="A918" t="s">
        <v>162</v>
      </c>
    </row>
    <row r="919" spans="1:1" x14ac:dyDescent="0.3">
      <c r="A919" t="s">
        <v>160</v>
      </c>
    </row>
    <row r="920" spans="1:1" x14ac:dyDescent="0.3">
      <c r="A920" t="s">
        <v>161</v>
      </c>
    </row>
    <row r="921" spans="1:1" x14ac:dyDescent="0.3">
      <c r="A921">
        <v>0.32</v>
      </c>
    </row>
    <row r="922" spans="1:1" x14ac:dyDescent="0.3">
      <c r="A922" t="s">
        <v>68</v>
      </c>
    </row>
    <row r="923" spans="1:1" x14ac:dyDescent="0.3">
      <c r="A923" t="s">
        <v>162</v>
      </c>
    </row>
    <row r="924" spans="1:1" x14ac:dyDescent="0.3">
      <c r="A924" t="s">
        <v>163</v>
      </c>
    </row>
    <row r="925" spans="1:1" x14ac:dyDescent="0.3">
      <c r="A925">
        <v>-0.48</v>
      </c>
    </row>
    <row r="926" spans="1:1" x14ac:dyDescent="0.3">
      <c r="A926" t="s">
        <v>163</v>
      </c>
    </row>
    <row r="927" spans="1:1" x14ac:dyDescent="0.3">
      <c r="A927" t="s">
        <v>160</v>
      </c>
    </row>
    <row r="928" spans="1:1" x14ac:dyDescent="0.3">
      <c r="A928" t="s">
        <v>161</v>
      </c>
    </row>
    <row r="929" spans="1:1" x14ac:dyDescent="0.3">
      <c r="A929">
        <v>0</v>
      </c>
    </row>
    <row r="930" spans="1:1" x14ac:dyDescent="0.3">
      <c r="A930" t="s">
        <v>160</v>
      </c>
    </row>
    <row r="931" spans="1:1" x14ac:dyDescent="0.3">
      <c r="A931" t="s">
        <v>161</v>
      </c>
    </row>
    <row r="932" spans="1:1" x14ac:dyDescent="0.3">
      <c r="A932" t="s">
        <v>160</v>
      </c>
    </row>
    <row r="933" spans="1:1" x14ac:dyDescent="0.3">
      <c r="A933" t="s">
        <v>161</v>
      </c>
    </row>
    <row r="934" spans="1:1" x14ac:dyDescent="0.3">
      <c r="A934">
        <v>0</v>
      </c>
    </row>
    <row r="935" spans="1:1" x14ac:dyDescent="0.3">
      <c r="A935" t="s">
        <v>163</v>
      </c>
    </row>
    <row r="936" spans="1:1" x14ac:dyDescent="0.3">
      <c r="A936" t="s">
        <v>163</v>
      </c>
    </row>
    <row r="937" spans="1:1" x14ac:dyDescent="0.3">
      <c r="A937">
        <v>-0.32</v>
      </c>
    </row>
    <row r="938" spans="1:1" x14ac:dyDescent="0.3">
      <c r="A938" t="s">
        <v>163</v>
      </c>
    </row>
    <row r="939" spans="1:1" x14ac:dyDescent="0.3">
      <c r="A939" t="s">
        <v>163</v>
      </c>
    </row>
    <row r="940" spans="1:1" x14ac:dyDescent="0.3">
      <c r="A940">
        <v>-0.32</v>
      </c>
    </row>
    <row r="941" spans="1:1" x14ac:dyDescent="0.3">
      <c r="A941" t="s">
        <v>167</v>
      </c>
    </row>
    <row r="942" spans="1:1" x14ac:dyDescent="0.3">
      <c r="A942" t="s">
        <v>68</v>
      </c>
    </row>
    <row r="943" spans="1:1" x14ac:dyDescent="0.3">
      <c r="A943" t="s">
        <v>164</v>
      </c>
    </row>
    <row r="944" spans="1:1" x14ac:dyDescent="0.3">
      <c r="A944" t="s">
        <v>165</v>
      </c>
    </row>
    <row r="945" spans="1:1" x14ac:dyDescent="0.3">
      <c r="A945" t="s">
        <v>166</v>
      </c>
    </row>
    <row r="946" spans="1:1" x14ac:dyDescent="0.3">
      <c r="A946">
        <v>-0.32</v>
      </c>
    </row>
    <row r="947" spans="1:1" x14ac:dyDescent="0.3">
      <c r="A947" t="s">
        <v>163</v>
      </c>
    </row>
    <row r="948" spans="1:1" x14ac:dyDescent="0.3">
      <c r="A948" t="s">
        <v>163</v>
      </c>
    </row>
    <row r="949" spans="1:1" x14ac:dyDescent="0.3">
      <c r="A949">
        <v>-0.16</v>
      </c>
    </row>
    <row r="950" spans="1:1" x14ac:dyDescent="0.3">
      <c r="A950" t="s">
        <v>163</v>
      </c>
    </row>
    <row r="951" spans="1:1" x14ac:dyDescent="0.3">
      <c r="A951" t="s">
        <v>163</v>
      </c>
    </row>
    <row r="952" spans="1:1" x14ac:dyDescent="0.3">
      <c r="A952">
        <v>0</v>
      </c>
    </row>
    <row r="953" spans="1:1" x14ac:dyDescent="0.3">
      <c r="A953" t="s">
        <v>163</v>
      </c>
    </row>
    <row r="954" spans="1:1" x14ac:dyDescent="0.3">
      <c r="A954" t="s">
        <v>160</v>
      </c>
    </row>
    <row r="955" spans="1:1" x14ac:dyDescent="0.3">
      <c r="A955" t="s">
        <v>161</v>
      </c>
    </row>
    <row r="956" spans="1:1" x14ac:dyDescent="0.3">
      <c r="A956">
        <v>0.64</v>
      </c>
    </row>
    <row r="957" spans="1:1" x14ac:dyDescent="0.3">
      <c r="A957" t="s">
        <v>163</v>
      </c>
    </row>
    <row r="958" spans="1:1" x14ac:dyDescent="0.3">
      <c r="A958" t="s">
        <v>163</v>
      </c>
    </row>
    <row r="959" spans="1:1" x14ac:dyDescent="0.3">
      <c r="A959">
        <v>-0.16</v>
      </c>
    </row>
    <row r="960" spans="1:1" x14ac:dyDescent="0.3">
      <c r="A960" t="s">
        <v>68</v>
      </c>
    </row>
    <row r="961" spans="1:1" x14ac:dyDescent="0.3">
      <c r="A961" t="s">
        <v>162</v>
      </c>
    </row>
    <row r="962" spans="1:1" x14ac:dyDescent="0.3">
      <c r="A962" t="s">
        <v>163</v>
      </c>
    </row>
    <row r="963" spans="1:1" x14ac:dyDescent="0.3">
      <c r="A963">
        <v>-0.64</v>
      </c>
    </row>
    <row r="964" spans="1:1" x14ac:dyDescent="0.3">
      <c r="A964" t="s">
        <v>68</v>
      </c>
    </row>
    <row r="965" spans="1:1" x14ac:dyDescent="0.3">
      <c r="A965" t="s">
        <v>162</v>
      </c>
    </row>
    <row r="966" spans="1:1" x14ac:dyDescent="0.3">
      <c r="A966" t="s">
        <v>68</v>
      </c>
    </row>
    <row r="967" spans="1:1" x14ac:dyDescent="0.3">
      <c r="A967" t="s">
        <v>164</v>
      </c>
    </row>
    <row r="968" spans="1:1" x14ac:dyDescent="0.3">
      <c r="A968" t="s">
        <v>165</v>
      </c>
    </row>
    <row r="969" spans="1:1" x14ac:dyDescent="0.3">
      <c r="A969" t="s">
        <v>166</v>
      </c>
    </row>
    <row r="970" spans="1:1" x14ac:dyDescent="0.3">
      <c r="A970">
        <v>-0.64</v>
      </c>
    </row>
    <row r="971" spans="1:1" x14ac:dyDescent="0.3">
      <c r="A971" t="s">
        <v>163</v>
      </c>
    </row>
    <row r="972" spans="1:1" x14ac:dyDescent="0.3">
      <c r="A972" t="s">
        <v>163</v>
      </c>
    </row>
    <row r="973" spans="1:1" x14ac:dyDescent="0.3">
      <c r="A973">
        <v>-0.64</v>
      </c>
    </row>
    <row r="974" spans="1:1" x14ac:dyDescent="0.3">
      <c r="A974" t="s">
        <v>68</v>
      </c>
    </row>
    <row r="975" spans="1:1" x14ac:dyDescent="0.3">
      <c r="A975" t="s">
        <v>162</v>
      </c>
    </row>
    <row r="976" spans="1:1" x14ac:dyDescent="0.3">
      <c r="A976" t="s">
        <v>68</v>
      </c>
    </row>
    <row r="977" spans="1:1" x14ac:dyDescent="0.3">
      <c r="A977" t="s">
        <v>164</v>
      </c>
    </row>
    <row r="978" spans="1:1" x14ac:dyDescent="0.3">
      <c r="A978" t="s">
        <v>165</v>
      </c>
    </row>
    <row r="979" spans="1:1" x14ac:dyDescent="0.3">
      <c r="A979" t="s">
        <v>166</v>
      </c>
    </row>
    <row r="980" spans="1:1" x14ac:dyDescent="0.3">
      <c r="A980">
        <v>-0.16</v>
      </c>
    </row>
    <row r="981" spans="1:1" x14ac:dyDescent="0.3">
      <c r="A981" t="s">
        <v>160</v>
      </c>
    </row>
    <row r="982" spans="1:1" x14ac:dyDescent="0.3">
      <c r="A982" t="s">
        <v>161</v>
      </c>
    </row>
    <row r="983" spans="1:1" x14ac:dyDescent="0.3">
      <c r="A983" t="s">
        <v>160</v>
      </c>
    </row>
    <row r="984" spans="1:1" x14ac:dyDescent="0.3">
      <c r="A984" t="s">
        <v>161</v>
      </c>
    </row>
    <row r="985" spans="1:1" x14ac:dyDescent="0.3">
      <c r="A985">
        <v>-0.48</v>
      </c>
    </row>
    <row r="986" spans="1:1" x14ac:dyDescent="0.3">
      <c r="A986" t="s">
        <v>68</v>
      </c>
    </row>
    <row r="987" spans="1:1" x14ac:dyDescent="0.3">
      <c r="A987" t="s">
        <v>162</v>
      </c>
    </row>
    <row r="988" spans="1:1" x14ac:dyDescent="0.3">
      <c r="A988" t="s">
        <v>68</v>
      </c>
    </row>
    <row r="989" spans="1:1" x14ac:dyDescent="0.3">
      <c r="A989" t="s">
        <v>162</v>
      </c>
    </row>
    <row r="990" spans="1:1" x14ac:dyDescent="0.3">
      <c r="A990">
        <v>-0.32</v>
      </c>
    </row>
    <row r="991" spans="1:1" x14ac:dyDescent="0.3">
      <c r="A991" t="s">
        <v>68</v>
      </c>
    </row>
    <row r="992" spans="1:1" x14ac:dyDescent="0.3">
      <c r="A992" t="s">
        <v>162</v>
      </c>
    </row>
    <row r="993" spans="1:1" x14ac:dyDescent="0.3">
      <c r="A993" t="s">
        <v>68</v>
      </c>
    </row>
    <row r="994" spans="1:1" x14ac:dyDescent="0.3">
      <c r="A994" t="s">
        <v>162</v>
      </c>
    </row>
    <row r="995" spans="1:1" x14ac:dyDescent="0.3">
      <c r="A995">
        <v>-0.48</v>
      </c>
    </row>
    <row r="996" spans="1:1" x14ac:dyDescent="0.3">
      <c r="A996" t="s">
        <v>163</v>
      </c>
    </row>
    <row r="997" spans="1:1" x14ac:dyDescent="0.3">
      <c r="A997" t="s">
        <v>163</v>
      </c>
    </row>
    <row r="998" spans="1:1" x14ac:dyDescent="0.3">
      <c r="A998">
        <v>0.32</v>
      </c>
    </row>
    <row r="999" spans="1:1" x14ac:dyDescent="0.3">
      <c r="A999" t="s">
        <v>68</v>
      </c>
    </row>
    <row r="1000" spans="1:1" x14ac:dyDescent="0.3">
      <c r="A1000" t="s">
        <v>162</v>
      </c>
    </row>
    <row r="1001" spans="1:1" x14ac:dyDescent="0.3">
      <c r="A1001" t="s">
        <v>68</v>
      </c>
    </row>
    <row r="1002" spans="1:1" x14ac:dyDescent="0.3">
      <c r="A1002" t="s">
        <v>164</v>
      </c>
    </row>
    <row r="1003" spans="1:1" x14ac:dyDescent="0.3">
      <c r="A1003" t="s">
        <v>165</v>
      </c>
    </row>
    <row r="1004" spans="1:1" x14ac:dyDescent="0.3">
      <c r="A1004" t="s">
        <v>166</v>
      </c>
    </row>
    <row r="1005" spans="1:1" x14ac:dyDescent="0.3">
      <c r="A1005">
        <v>0</v>
      </c>
    </row>
    <row r="1006" spans="1:1" x14ac:dyDescent="0.3">
      <c r="A1006" t="s">
        <v>68</v>
      </c>
    </row>
    <row r="1007" spans="1:1" x14ac:dyDescent="0.3">
      <c r="A1007" t="s">
        <v>162</v>
      </c>
    </row>
    <row r="1008" spans="1:1" x14ac:dyDescent="0.3">
      <c r="A1008" t="s">
        <v>68</v>
      </c>
    </row>
    <row r="1009" spans="1:1" x14ac:dyDescent="0.3">
      <c r="A1009" t="s">
        <v>162</v>
      </c>
    </row>
    <row r="1010" spans="1:1" x14ac:dyDescent="0.3">
      <c r="A1010">
        <v>-0.48</v>
      </c>
    </row>
    <row r="1011" spans="1:1" x14ac:dyDescent="0.3">
      <c r="A1011" t="s">
        <v>160</v>
      </c>
    </row>
    <row r="1012" spans="1:1" x14ac:dyDescent="0.3">
      <c r="A1012" t="s">
        <v>161</v>
      </c>
    </row>
    <row r="1013" spans="1:1" x14ac:dyDescent="0.3">
      <c r="A1013" t="s">
        <v>160</v>
      </c>
    </row>
    <row r="1014" spans="1:1" x14ac:dyDescent="0.3">
      <c r="A1014" t="s">
        <v>161</v>
      </c>
    </row>
    <row r="1015" spans="1:1" x14ac:dyDescent="0.3">
      <c r="A1015">
        <v>0.16</v>
      </c>
    </row>
    <row r="1016" spans="1:1" x14ac:dyDescent="0.3">
      <c r="A1016" t="s">
        <v>68</v>
      </c>
    </row>
    <row r="1017" spans="1:1" x14ac:dyDescent="0.3">
      <c r="A1017" t="s">
        <v>162</v>
      </c>
    </row>
    <row r="1018" spans="1:1" x14ac:dyDescent="0.3">
      <c r="A1018" t="s">
        <v>160</v>
      </c>
    </row>
    <row r="1019" spans="1:1" x14ac:dyDescent="0.3">
      <c r="A1019" t="s">
        <v>161</v>
      </c>
    </row>
    <row r="1020" spans="1:1" x14ac:dyDescent="0.3">
      <c r="A1020">
        <v>-0.48</v>
      </c>
    </row>
    <row r="1021" spans="1:1" x14ac:dyDescent="0.3">
      <c r="A1021" t="s">
        <v>68</v>
      </c>
    </row>
    <row r="1022" spans="1:1" x14ac:dyDescent="0.3">
      <c r="A1022" t="s">
        <v>162</v>
      </c>
    </row>
    <row r="1023" spans="1:1" x14ac:dyDescent="0.3">
      <c r="A1023" t="s">
        <v>68</v>
      </c>
    </row>
    <row r="1024" spans="1:1" x14ac:dyDescent="0.3">
      <c r="A1024" t="s">
        <v>162</v>
      </c>
    </row>
    <row r="1025" spans="1:1" x14ac:dyDescent="0.3">
      <c r="A1025">
        <v>-0.48</v>
      </c>
    </row>
    <row r="1026" spans="1:1" x14ac:dyDescent="0.3">
      <c r="A1026">
        <v>80</v>
      </c>
    </row>
    <row r="1027" spans="1:1" x14ac:dyDescent="0.3">
      <c r="A1027">
        <v>15</v>
      </c>
    </row>
    <row r="1028" spans="1:1" x14ac:dyDescent="0.3">
      <c r="A1028">
        <v>10</v>
      </c>
    </row>
    <row r="1029" spans="1:1" x14ac:dyDescent="0.3">
      <c r="A1029">
        <v>15</v>
      </c>
    </row>
    <row r="1030" spans="1:1" x14ac:dyDescent="0.3">
      <c r="A1030">
        <v>5</v>
      </c>
    </row>
    <row r="1031" spans="1:1" x14ac:dyDescent="0.3">
      <c r="A1031">
        <v>0</v>
      </c>
    </row>
    <row r="1032" spans="1:1" x14ac:dyDescent="0.3">
      <c r="A1032">
        <v>60</v>
      </c>
    </row>
    <row r="1033" spans="1:1" x14ac:dyDescent="0.3">
      <c r="A1033">
        <v>20</v>
      </c>
    </row>
    <row r="1034" spans="1:1" x14ac:dyDescent="0.3">
      <c r="A1034">
        <v>30</v>
      </c>
    </row>
    <row r="1035" spans="1:1" x14ac:dyDescent="0.3">
      <c r="A1035">
        <v>35</v>
      </c>
    </row>
    <row r="1036" spans="1:1" x14ac:dyDescent="0.3">
      <c r="A1036">
        <v>15</v>
      </c>
    </row>
    <row r="1037" spans="1:1" x14ac:dyDescent="0.3">
      <c r="A1037">
        <v>15</v>
      </c>
    </row>
    <row r="1038" spans="1:1" x14ac:dyDescent="0.3">
      <c r="A1038">
        <v>60</v>
      </c>
    </row>
    <row r="1039" spans="1:1" x14ac:dyDescent="0.3">
      <c r="A1039">
        <v>25</v>
      </c>
    </row>
    <row r="1040" spans="1:1" x14ac:dyDescent="0.3">
      <c r="A1040">
        <v>50</v>
      </c>
    </row>
    <row r="1041" spans="1:1" x14ac:dyDescent="0.3">
      <c r="A1041">
        <v>25</v>
      </c>
    </row>
    <row r="1042" spans="1:1" x14ac:dyDescent="0.3">
      <c r="A1042">
        <v>1</v>
      </c>
    </row>
    <row r="1043" spans="1:1" x14ac:dyDescent="0.3">
      <c r="A1043">
        <v>0</v>
      </c>
    </row>
    <row r="1044" spans="1:1" x14ac:dyDescent="0.3">
      <c r="A1044">
        <v>20</v>
      </c>
    </row>
    <row r="1045" spans="1:1" x14ac:dyDescent="0.3">
      <c r="A1045">
        <v>30</v>
      </c>
    </row>
    <row r="1046" spans="1:1" x14ac:dyDescent="0.3">
      <c r="A1046">
        <v>20</v>
      </c>
    </row>
    <row r="1047" spans="1:1" x14ac:dyDescent="0.3">
      <c r="A1047">
        <v>20</v>
      </c>
    </row>
    <row r="1048" spans="1:1" x14ac:dyDescent="0.3">
      <c r="A1048">
        <v>85</v>
      </c>
    </row>
    <row r="1049" spans="1:1" x14ac:dyDescent="0.3">
      <c r="A1049">
        <v>50</v>
      </c>
    </row>
    <row r="1050" spans="1:1" x14ac:dyDescent="0.3">
      <c r="A1050">
        <v>85</v>
      </c>
    </row>
    <row r="1051" spans="1:1" x14ac:dyDescent="0.3">
      <c r="A1051">
        <v>40</v>
      </c>
    </row>
    <row r="1052" spans="1:1" x14ac:dyDescent="0.3">
      <c r="A1052">
        <v>80</v>
      </c>
    </row>
    <row r="1053" spans="1:1" x14ac:dyDescent="0.3">
      <c r="A1053">
        <v>40</v>
      </c>
    </row>
    <row r="1054" spans="1:1" x14ac:dyDescent="0.3">
      <c r="A1054">
        <v>95</v>
      </c>
    </row>
    <row r="1055" spans="1:1" x14ac:dyDescent="0.3">
      <c r="A1055">
        <v>45</v>
      </c>
    </row>
    <row r="1056" spans="1:1" x14ac:dyDescent="0.3">
      <c r="A1056">
        <v>85</v>
      </c>
    </row>
    <row r="1057" spans="1:1" x14ac:dyDescent="0.3">
      <c r="A1057">
        <v>35</v>
      </c>
    </row>
    <row r="1058" spans="1:1" x14ac:dyDescent="0.3">
      <c r="A1058">
        <v>95</v>
      </c>
    </row>
    <row r="1059" spans="1:1" x14ac:dyDescent="0.3">
      <c r="A1059">
        <v>60</v>
      </c>
    </row>
    <row r="1060" spans="1:1" x14ac:dyDescent="0.3">
      <c r="A1060">
        <v>80</v>
      </c>
    </row>
    <row r="1061" spans="1:1" x14ac:dyDescent="0.3">
      <c r="A1061">
        <v>40</v>
      </c>
    </row>
    <row r="1062" spans="1:1" x14ac:dyDescent="0.3">
      <c r="A1062">
        <v>80</v>
      </c>
    </row>
    <row r="1063" spans="1:1" x14ac:dyDescent="0.3">
      <c r="A1063">
        <v>40</v>
      </c>
    </row>
    <row r="1064" spans="1:1" x14ac:dyDescent="0.3">
      <c r="A1064">
        <v>70</v>
      </c>
    </row>
    <row r="1065" spans="1:1" x14ac:dyDescent="0.3">
      <c r="A1065">
        <v>25</v>
      </c>
    </row>
    <row r="1066" spans="1:1" x14ac:dyDescent="0.3">
      <c r="A1066">
        <v>15</v>
      </c>
    </row>
    <row r="1067" spans="1:1" x14ac:dyDescent="0.3">
      <c r="A1067">
        <v>25</v>
      </c>
    </row>
    <row r="1068" spans="1:1" x14ac:dyDescent="0.3">
      <c r="A1068">
        <v>85</v>
      </c>
    </row>
    <row r="1069" spans="1:1" x14ac:dyDescent="0.3">
      <c r="A1069">
        <v>40</v>
      </c>
    </row>
    <row r="1070" spans="1:1" x14ac:dyDescent="0.3">
      <c r="A1070">
        <v>85</v>
      </c>
    </row>
    <row r="1071" spans="1:1" x14ac:dyDescent="0.3">
      <c r="A1071">
        <v>45</v>
      </c>
    </row>
    <row r="1072" spans="1:1" x14ac:dyDescent="0.3">
      <c r="A1072">
        <v>75</v>
      </c>
    </row>
    <row r="1073" spans="1:1" x14ac:dyDescent="0.3">
      <c r="A1073">
        <v>20</v>
      </c>
    </row>
    <row r="1074" spans="1:1" x14ac:dyDescent="0.3">
      <c r="A1074">
        <v>60</v>
      </c>
    </row>
    <row r="1075" spans="1:1" x14ac:dyDescent="0.3">
      <c r="A1075">
        <v>15</v>
      </c>
    </row>
    <row r="1076" spans="1:1" x14ac:dyDescent="0.3">
      <c r="A1076">
        <v>60</v>
      </c>
    </row>
    <row r="1077" spans="1:1" x14ac:dyDescent="0.3">
      <c r="A1077">
        <v>25</v>
      </c>
    </row>
    <row r="1078" spans="1:1" x14ac:dyDescent="0.3">
      <c r="A1078">
        <v>60</v>
      </c>
    </row>
    <row r="1079" spans="1:1" x14ac:dyDescent="0.3">
      <c r="A1079">
        <v>25</v>
      </c>
    </row>
    <row r="1080" spans="1:1" x14ac:dyDescent="0.3">
      <c r="A1080">
        <v>60</v>
      </c>
    </row>
    <row r="1081" spans="1:1" x14ac:dyDescent="0.3">
      <c r="A1081">
        <v>25</v>
      </c>
    </row>
    <row r="1082" spans="1:1" x14ac:dyDescent="0.3">
      <c r="A1082">
        <v>60</v>
      </c>
    </row>
    <row r="1083" spans="1:1" x14ac:dyDescent="0.3">
      <c r="A1083">
        <v>15</v>
      </c>
    </row>
    <row r="1084" spans="1:1" x14ac:dyDescent="0.3">
      <c r="A1084">
        <v>20</v>
      </c>
    </row>
    <row r="1085" spans="1:1" x14ac:dyDescent="0.3">
      <c r="A1085">
        <v>10</v>
      </c>
    </row>
    <row r="1086" spans="1:1" x14ac:dyDescent="0.3">
      <c r="A1086">
        <v>70</v>
      </c>
    </row>
    <row r="1087" spans="1:1" x14ac:dyDescent="0.3">
      <c r="A1087">
        <v>35</v>
      </c>
    </row>
    <row r="1088" spans="1:1" x14ac:dyDescent="0.3">
      <c r="A1088">
        <v>20</v>
      </c>
    </row>
    <row r="1089" spans="1:1" x14ac:dyDescent="0.3">
      <c r="A1089">
        <v>5</v>
      </c>
    </row>
    <row r="1090" spans="1:1" x14ac:dyDescent="0.3">
      <c r="A1090">
        <v>20</v>
      </c>
    </row>
    <row r="1091" spans="1:1" x14ac:dyDescent="0.3">
      <c r="A1091">
        <v>15</v>
      </c>
    </row>
    <row r="1092" spans="1:1" x14ac:dyDescent="0.3">
      <c r="A1092">
        <v>10</v>
      </c>
    </row>
    <row r="1093" spans="1:1" x14ac:dyDescent="0.3">
      <c r="A1093">
        <v>10</v>
      </c>
    </row>
    <row r="1094" spans="1:1" x14ac:dyDescent="0.3">
      <c r="A1094">
        <v>15</v>
      </c>
    </row>
    <row r="1095" spans="1:1" x14ac:dyDescent="0.3">
      <c r="A1095">
        <v>5</v>
      </c>
    </row>
    <row r="1096" spans="1:1" x14ac:dyDescent="0.3">
      <c r="A1096">
        <v>70</v>
      </c>
    </row>
    <row r="1097" spans="1:1" x14ac:dyDescent="0.3">
      <c r="A1097">
        <v>40</v>
      </c>
    </row>
    <row r="1098" spans="1:1" x14ac:dyDescent="0.3">
      <c r="A1098">
        <v>80</v>
      </c>
    </row>
    <row r="1099" spans="1:1" x14ac:dyDescent="0.3">
      <c r="A1099">
        <v>40</v>
      </c>
    </row>
    <row r="1100" spans="1:1" x14ac:dyDescent="0.3">
      <c r="A1100">
        <v>85</v>
      </c>
    </row>
    <row r="1101" spans="1:1" x14ac:dyDescent="0.3">
      <c r="A1101">
        <v>50</v>
      </c>
    </row>
    <row r="1102" spans="1:1" x14ac:dyDescent="0.3">
      <c r="A1102">
        <v>90</v>
      </c>
    </row>
    <row r="1103" spans="1:1" x14ac:dyDescent="0.3">
      <c r="A1103">
        <v>50</v>
      </c>
    </row>
    <row r="1104" spans="1:1" x14ac:dyDescent="0.3">
      <c r="A1104">
        <v>85</v>
      </c>
    </row>
    <row r="1105" spans="1:1" x14ac:dyDescent="0.3">
      <c r="A1105">
        <v>35</v>
      </c>
    </row>
    <row r="1106" spans="1:1" x14ac:dyDescent="0.3">
      <c r="A1106">
        <v>20</v>
      </c>
    </row>
    <row r="1107" spans="1:1" x14ac:dyDescent="0.3">
      <c r="A1107">
        <v>40</v>
      </c>
    </row>
    <row r="1108" spans="1:1" x14ac:dyDescent="0.3">
      <c r="A1108">
        <v>80</v>
      </c>
    </row>
    <row r="1109" spans="1:1" x14ac:dyDescent="0.3">
      <c r="A1109">
        <v>50</v>
      </c>
    </row>
    <row r="1110" spans="1:1" x14ac:dyDescent="0.3">
      <c r="A1110">
        <v>95</v>
      </c>
    </row>
    <row r="1111" spans="1:1" x14ac:dyDescent="0.3">
      <c r="A1111">
        <v>60</v>
      </c>
    </row>
    <row r="1112" spans="1:1" x14ac:dyDescent="0.3">
      <c r="A1112">
        <v>70</v>
      </c>
    </row>
    <row r="1113" spans="1:1" x14ac:dyDescent="0.3">
      <c r="A1113">
        <v>45</v>
      </c>
    </row>
    <row r="1114" spans="1:1" x14ac:dyDescent="0.3">
      <c r="A1114">
        <v>15</v>
      </c>
    </row>
    <row r="1115" spans="1:1" x14ac:dyDescent="0.3">
      <c r="A1115">
        <v>50</v>
      </c>
    </row>
    <row r="1116" spans="1:1" x14ac:dyDescent="0.3">
      <c r="A1116">
        <v>10</v>
      </c>
    </row>
    <row r="1117" spans="1:1" x14ac:dyDescent="0.3">
      <c r="A1117">
        <v>15</v>
      </c>
    </row>
    <row r="1118" spans="1:1" x14ac:dyDescent="0.3">
      <c r="A1118">
        <v>90</v>
      </c>
    </row>
    <row r="1119" spans="1:1" x14ac:dyDescent="0.3">
      <c r="A1119">
        <v>45</v>
      </c>
    </row>
    <row r="1120" spans="1:1" x14ac:dyDescent="0.3">
      <c r="A1120">
        <v>40</v>
      </c>
    </row>
    <row r="1121" spans="1:1" x14ac:dyDescent="0.3">
      <c r="A1121">
        <v>45</v>
      </c>
    </row>
    <row r="1122" spans="1:1" x14ac:dyDescent="0.3">
      <c r="A1122">
        <v>5</v>
      </c>
    </row>
    <row r="1123" spans="1:1" x14ac:dyDescent="0.3">
      <c r="A1123">
        <v>2</v>
      </c>
    </row>
    <row r="1124" spans="1:1" x14ac:dyDescent="0.3">
      <c r="A1124">
        <v>10</v>
      </c>
    </row>
    <row r="1125" spans="1:1" x14ac:dyDescent="0.3">
      <c r="A1125">
        <v>10</v>
      </c>
    </row>
    <row r="1126" spans="1:1" x14ac:dyDescent="0.3">
      <c r="A1126">
        <v>20</v>
      </c>
    </row>
    <row r="1127" spans="1:1" x14ac:dyDescent="0.3">
      <c r="A1127">
        <v>5</v>
      </c>
    </row>
    <row r="1128" spans="1:1" x14ac:dyDescent="0.3">
      <c r="A1128">
        <v>60</v>
      </c>
    </row>
    <row r="1129" spans="1:1" x14ac:dyDescent="0.3">
      <c r="A1129">
        <v>50</v>
      </c>
    </row>
    <row r="1130" spans="1:1" x14ac:dyDescent="0.3">
      <c r="A1130">
        <v>40</v>
      </c>
    </row>
    <row r="1131" spans="1:1" x14ac:dyDescent="0.3">
      <c r="A1131">
        <v>10</v>
      </c>
    </row>
    <row r="1132" spans="1:1" x14ac:dyDescent="0.3">
      <c r="A1132">
        <v>80</v>
      </c>
    </row>
    <row r="1133" spans="1:1" x14ac:dyDescent="0.3">
      <c r="A1133">
        <v>100</v>
      </c>
    </row>
    <row r="1134" spans="1:1" x14ac:dyDescent="0.3">
      <c r="A1134" t="s">
        <v>168</v>
      </c>
    </row>
    <row r="1135" spans="1:1" x14ac:dyDescent="0.3">
      <c r="A1135">
        <v>60</v>
      </c>
    </row>
    <row r="1136" spans="1:1" x14ac:dyDescent="0.3">
      <c r="A1136">
        <v>40</v>
      </c>
    </row>
    <row r="1137" spans="1:1" x14ac:dyDescent="0.3">
      <c r="A1137">
        <v>30</v>
      </c>
    </row>
    <row r="1138" spans="1:1" x14ac:dyDescent="0.3">
      <c r="A1138">
        <v>10</v>
      </c>
    </row>
    <row r="1139" spans="1:1" x14ac:dyDescent="0.3">
      <c r="A1139">
        <v>20</v>
      </c>
    </row>
    <row r="1140" spans="1:1" x14ac:dyDescent="0.3">
      <c r="A1140">
        <v>40</v>
      </c>
    </row>
    <row r="1141" spans="1:1" x14ac:dyDescent="0.3">
      <c r="A1141">
        <v>20</v>
      </c>
    </row>
    <row r="1142" spans="1:1" x14ac:dyDescent="0.3">
      <c r="A1142">
        <v>30</v>
      </c>
    </row>
    <row r="1143" spans="1:1" x14ac:dyDescent="0.3">
      <c r="A1143">
        <v>30</v>
      </c>
    </row>
    <row r="1144" spans="1:1" x14ac:dyDescent="0.3">
      <c r="A1144">
        <v>25</v>
      </c>
    </row>
    <row r="1145" spans="1:1" x14ac:dyDescent="0.3">
      <c r="A1145">
        <v>20</v>
      </c>
    </row>
    <row r="1146" spans="1:1" x14ac:dyDescent="0.3">
      <c r="A1146">
        <v>10</v>
      </c>
    </row>
    <row r="1147" spans="1:1" x14ac:dyDescent="0.3">
      <c r="A1147">
        <v>10</v>
      </c>
    </row>
    <row r="1148" spans="1:1" x14ac:dyDescent="0.3">
      <c r="A1148">
        <v>45</v>
      </c>
    </row>
    <row r="1149" spans="1:1" x14ac:dyDescent="0.3">
      <c r="A1149">
        <v>45</v>
      </c>
    </row>
    <row r="1150" spans="1:1" x14ac:dyDescent="0.3">
      <c r="A1150">
        <v>10</v>
      </c>
    </row>
    <row r="1151" spans="1:1" x14ac:dyDescent="0.3">
      <c r="A1151">
        <v>10</v>
      </c>
    </row>
    <row r="1152" spans="1:1" x14ac:dyDescent="0.3">
      <c r="A1152">
        <v>25</v>
      </c>
    </row>
    <row r="1153" spans="1:1" x14ac:dyDescent="0.3">
      <c r="A1153" t="s">
        <v>169</v>
      </c>
    </row>
    <row r="1154" spans="1:1" x14ac:dyDescent="0.3">
      <c r="A1154">
        <v>20</v>
      </c>
    </row>
    <row r="1155" spans="1:1" x14ac:dyDescent="0.3">
      <c r="A1155">
        <v>25</v>
      </c>
    </row>
    <row r="1156" spans="1:1" x14ac:dyDescent="0.3">
      <c r="A1156">
        <v>25</v>
      </c>
    </row>
    <row r="1157" spans="1:1" x14ac:dyDescent="0.3">
      <c r="A1157">
        <v>50</v>
      </c>
    </row>
    <row r="1158" spans="1:1" x14ac:dyDescent="0.3">
      <c r="A1158">
        <v>30</v>
      </c>
    </row>
    <row r="1159" spans="1:1" x14ac:dyDescent="0.3">
      <c r="A1159">
        <v>10</v>
      </c>
    </row>
    <row r="1160" spans="1:1" x14ac:dyDescent="0.3">
      <c r="A1160">
        <v>25</v>
      </c>
    </row>
    <row r="1161" spans="1:1" x14ac:dyDescent="0.3">
      <c r="A1161">
        <v>70</v>
      </c>
    </row>
    <row r="1162" spans="1:1" x14ac:dyDescent="0.3">
      <c r="A1162">
        <v>40</v>
      </c>
    </row>
    <row r="1163" spans="1:1" x14ac:dyDescent="0.3">
      <c r="A1163">
        <v>20</v>
      </c>
    </row>
    <row r="1164" spans="1:1" x14ac:dyDescent="0.3">
      <c r="A1164">
        <v>60</v>
      </c>
    </row>
    <row r="1165" spans="1:1" x14ac:dyDescent="0.3">
      <c r="A1165">
        <v>10</v>
      </c>
    </row>
    <row r="1166" spans="1:1" x14ac:dyDescent="0.3">
      <c r="A1166">
        <v>50</v>
      </c>
    </row>
    <row r="1167" spans="1:1" x14ac:dyDescent="0.3">
      <c r="A1167">
        <v>100</v>
      </c>
    </row>
    <row r="1168" spans="1:1" x14ac:dyDescent="0.3">
      <c r="A1168">
        <v>20</v>
      </c>
    </row>
    <row r="1169" spans="1:1" x14ac:dyDescent="0.3">
      <c r="A1169">
        <v>25</v>
      </c>
    </row>
    <row r="1170" spans="1:1" x14ac:dyDescent="0.3">
      <c r="A1170">
        <v>15</v>
      </c>
    </row>
    <row r="1171" spans="1:1" x14ac:dyDescent="0.3">
      <c r="A1171">
        <v>10</v>
      </c>
    </row>
    <row r="1172" spans="1:1" x14ac:dyDescent="0.3">
      <c r="A1172">
        <v>20</v>
      </c>
    </row>
    <row r="1173" spans="1:1" x14ac:dyDescent="0.3">
      <c r="A1173">
        <v>20</v>
      </c>
    </row>
    <row r="1174" spans="1:1" x14ac:dyDescent="0.3">
      <c r="A1174">
        <v>30</v>
      </c>
    </row>
    <row r="1175" spans="1:1" x14ac:dyDescent="0.3">
      <c r="A1175">
        <v>10</v>
      </c>
    </row>
    <row r="1176" spans="1:1" x14ac:dyDescent="0.3">
      <c r="A1176">
        <v>40</v>
      </c>
    </row>
    <row r="1177" spans="1:1" x14ac:dyDescent="0.3">
      <c r="A1177">
        <v>30</v>
      </c>
    </row>
    <row r="1178" spans="1:1" x14ac:dyDescent="0.3">
      <c r="A1178">
        <v>20</v>
      </c>
    </row>
    <row r="1179" spans="1:1" x14ac:dyDescent="0.3">
      <c r="A1179">
        <v>70</v>
      </c>
    </row>
    <row r="1180" spans="1:1" x14ac:dyDescent="0.3">
      <c r="A1180">
        <v>30</v>
      </c>
    </row>
    <row r="1181" spans="1:1" x14ac:dyDescent="0.3">
      <c r="A1181">
        <v>25</v>
      </c>
    </row>
    <row r="1182" spans="1:1" x14ac:dyDescent="0.3">
      <c r="A1182">
        <v>20</v>
      </c>
    </row>
    <row r="1183" spans="1:1" x14ac:dyDescent="0.3">
      <c r="A1183">
        <v>20</v>
      </c>
    </row>
    <row r="1184" spans="1:1" x14ac:dyDescent="0.3">
      <c r="A1184">
        <v>20</v>
      </c>
    </row>
    <row r="1185" spans="1:1" x14ac:dyDescent="0.3">
      <c r="A1185">
        <v>45</v>
      </c>
    </row>
    <row r="1186" spans="1:1" x14ac:dyDescent="0.3">
      <c r="A1186">
        <v>45</v>
      </c>
    </row>
    <row r="1187" spans="1:1" x14ac:dyDescent="0.3">
      <c r="A1187">
        <v>30</v>
      </c>
    </row>
    <row r="1188" spans="1:1" x14ac:dyDescent="0.3">
      <c r="A1188">
        <v>60</v>
      </c>
    </row>
    <row r="1189" spans="1:1" x14ac:dyDescent="0.3">
      <c r="A1189">
        <v>25</v>
      </c>
    </row>
    <row r="1190" spans="1:1" x14ac:dyDescent="0.3">
      <c r="A1190">
        <v>10</v>
      </c>
    </row>
    <row r="1191" spans="1:1" x14ac:dyDescent="0.3">
      <c r="A1191">
        <v>50</v>
      </c>
    </row>
    <row r="1192" spans="1:1" x14ac:dyDescent="0.3">
      <c r="A1192">
        <v>40</v>
      </c>
    </row>
    <row r="1193" spans="1:1" x14ac:dyDescent="0.3">
      <c r="A1193">
        <v>40</v>
      </c>
    </row>
    <row r="1194" spans="1:1" x14ac:dyDescent="0.3">
      <c r="A1194">
        <v>25</v>
      </c>
    </row>
    <row r="1195" spans="1:1" x14ac:dyDescent="0.3">
      <c r="A1195">
        <v>25</v>
      </c>
    </row>
    <row r="1196" spans="1:1" x14ac:dyDescent="0.3">
      <c r="A1196">
        <v>10</v>
      </c>
    </row>
    <row r="1197" spans="1:1" x14ac:dyDescent="0.3">
      <c r="A1197">
        <v>30</v>
      </c>
    </row>
    <row r="1198" spans="1:1" x14ac:dyDescent="0.3">
      <c r="A1198">
        <v>10</v>
      </c>
    </row>
    <row r="1199" spans="1:1" x14ac:dyDescent="0.3">
      <c r="A1199">
        <v>25</v>
      </c>
    </row>
    <row r="1200" spans="1:1" x14ac:dyDescent="0.3">
      <c r="A1200">
        <v>10</v>
      </c>
    </row>
    <row r="1201" spans="1:1" x14ac:dyDescent="0.3">
      <c r="A1201">
        <v>100</v>
      </c>
    </row>
    <row r="1202" spans="1:1" x14ac:dyDescent="0.3">
      <c r="A1202">
        <v>20</v>
      </c>
    </row>
    <row r="1203" spans="1:1" x14ac:dyDescent="0.3">
      <c r="A1203">
        <v>20</v>
      </c>
    </row>
    <row r="1204" spans="1:1" x14ac:dyDescent="0.3">
      <c r="A1204">
        <v>10</v>
      </c>
    </row>
    <row r="1205" spans="1:1" x14ac:dyDescent="0.3">
      <c r="A1205">
        <v>20</v>
      </c>
    </row>
    <row r="1206" spans="1:1" x14ac:dyDescent="0.3">
      <c r="A1206">
        <v>20</v>
      </c>
    </row>
    <row r="1207" spans="1:1" x14ac:dyDescent="0.3">
      <c r="A1207">
        <v>40</v>
      </c>
    </row>
    <row r="1208" spans="1:1" x14ac:dyDescent="0.3">
      <c r="A1208">
        <v>100</v>
      </c>
    </row>
    <row r="1209" spans="1:1" x14ac:dyDescent="0.3">
      <c r="A1209">
        <v>30</v>
      </c>
    </row>
    <row r="1210" spans="1:1" x14ac:dyDescent="0.3">
      <c r="A1210">
        <v>70</v>
      </c>
    </row>
    <row r="1211" spans="1:1" x14ac:dyDescent="0.3">
      <c r="A1211">
        <v>70</v>
      </c>
    </row>
    <row r="1212" spans="1:1" x14ac:dyDescent="0.3">
      <c r="A1212">
        <v>50</v>
      </c>
    </row>
    <row r="1213" spans="1:1" x14ac:dyDescent="0.3">
      <c r="A1213">
        <v>40</v>
      </c>
    </row>
    <row r="1214" spans="1:1" x14ac:dyDescent="0.3">
      <c r="A1214">
        <v>40</v>
      </c>
    </row>
    <row r="1215" spans="1:1" x14ac:dyDescent="0.3">
      <c r="A1215">
        <v>10</v>
      </c>
    </row>
    <row r="1216" spans="1:1" x14ac:dyDescent="0.3">
      <c r="A1216">
        <v>20</v>
      </c>
    </row>
    <row r="1217" spans="1:1" x14ac:dyDescent="0.3">
      <c r="A1217">
        <v>20</v>
      </c>
    </row>
    <row r="1218" spans="1:1" x14ac:dyDescent="0.3">
      <c r="A1218">
        <v>40</v>
      </c>
    </row>
    <row r="1219" spans="1:1" x14ac:dyDescent="0.3">
      <c r="A1219">
        <v>20</v>
      </c>
    </row>
    <row r="1220" spans="1:1" x14ac:dyDescent="0.3">
      <c r="A1220">
        <v>20</v>
      </c>
    </row>
    <row r="1221" spans="1:1" x14ac:dyDescent="0.3">
      <c r="A1221">
        <v>50</v>
      </c>
    </row>
    <row r="1222" spans="1:1" x14ac:dyDescent="0.3">
      <c r="A1222">
        <v>20</v>
      </c>
    </row>
    <row r="1223" spans="1:1" x14ac:dyDescent="0.3">
      <c r="A1223">
        <v>20</v>
      </c>
    </row>
    <row r="1224" spans="1:1" x14ac:dyDescent="0.3">
      <c r="A1224">
        <v>30</v>
      </c>
    </row>
    <row r="1225" spans="1:1" x14ac:dyDescent="0.3">
      <c r="A1225">
        <v>60</v>
      </c>
    </row>
    <row r="1226" spans="1:1" x14ac:dyDescent="0.3">
      <c r="A1226">
        <v>60</v>
      </c>
    </row>
    <row r="1227" spans="1:1" x14ac:dyDescent="0.3">
      <c r="A1227">
        <v>10</v>
      </c>
    </row>
    <row r="1228" spans="1:1" x14ac:dyDescent="0.3">
      <c r="A1228">
        <v>10</v>
      </c>
    </row>
    <row r="1229" spans="1:1" x14ac:dyDescent="0.3">
      <c r="A1229">
        <v>60</v>
      </c>
    </row>
    <row r="1230" spans="1:1" x14ac:dyDescent="0.3">
      <c r="A1230">
        <v>15</v>
      </c>
    </row>
    <row r="1231" spans="1:1" x14ac:dyDescent="0.3">
      <c r="A1231">
        <v>25</v>
      </c>
    </row>
    <row r="1232" spans="1:1" x14ac:dyDescent="0.3">
      <c r="A1232">
        <v>70</v>
      </c>
    </row>
    <row r="1233" spans="1:1" x14ac:dyDescent="0.3">
      <c r="A1233">
        <v>50</v>
      </c>
    </row>
    <row r="1234" spans="1:1" x14ac:dyDescent="0.3">
      <c r="A1234">
        <v>40</v>
      </c>
    </row>
    <row r="1235" spans="1:1" x14ac:dyDescent="0.3">
      <c r="A1235">
        <v>40</v>
      </c>
    </row>
    <row r="1236" spans="1:1" x14ac:dyDescent="0.3">
      <c r="A1236">
        <v>20</v>
      </c>
    </row>
    <row r="1237" spans="1:1" x14ac:dyDescent="0.3">
      <c r="A1237">
        <v>40</v>
      </c>
    </row>
    <row r="1238" spans="1:1" x14ac:dyDescent="0.3">
      <c r="A1238">
        <v>40</v>
      </c>
    </row>
    <row r="1239" spans="1:1" x14ac:dyDescent="0.3">
      <c r="A1239">
        <v>20</v>
      </c>
    </row>
    <row r="1240" spans="1:1" x14ac:dyDescent="0.3">
      <c r="A1240">
        <v>40</v>
      </c>
    </row>
    <row r="1241" spans="1:1" x14ac:dyDescent="0.3">
      <c r="A1241">
        <v>25</v>
      </c>
    </row>
    <row r="1242" spans="1:1" x14ac:dyDescent="0.3">
      <c r="A1242">
        <v>10</v>
      </c>
    </row>
    <row r="1243" spans="1:1" x14ac:dyDescent="0.3">
      <c r="A1243">
        <v>50</v>
      </c>
    </row>
    <row r="1244" spans="1:1" x14ac:dyDescent="0.3">
      <c r="A1244">
        <v>35</v>
      </c>
    </row>
    <row r="1245" spans="1:1" x14ac:dyDescent="0.3">
      <c r="A1245">
        <v>20</v>
      </c>
    </row>
    <row r="1246" spans="1:1" x14ac:dyDescent="0.3">
      <c r="A1246">
        <v>100</v>
      </c>
    </row>
    <row r="1247" spans="1:1" x14ac:dyDescent="0.3">
      <c r="A1247">
        <v>25</v>
      </c>
    </row>
    <row r="1248" spans="1:1" x14ac:dyDescent="0.3">
      <c r="A1248">
        <v>20</v>
      </c>
    </row>
    <row r="1249" spans="1:1" x14ac:dyDescent="0.3">
      <c r="A1249">
        <v>40</v>
      </c>
    </row>
    <row r="1250" spans="1:1" x14ac:dyDescent="0.3">
      <c r="A1250">
        <v>40</v>
      </c>
    </row>
    <row r="1251" spans="1:1" x14ac:dyDescent="0.3">
      <c r="A1251">
        <v>10</v>
      </c>
    </row>
    <row r="1252" spans="1:1" x14ac:dyDescent="0.3">
      <c r="A1252">
        <v>10</v>
      </c>
    </row>
    <row r="1253" spans="1:1" x14ac:dyDescent="0.3">
      <c r="A1253">
        <v>50</v>
      </c>
    </row>
    <row r="1254" spans="1:1" x14ac:dyDescent="0.3">
      <c r="A1254">
        <v>30</v>
      </c>
    </row>
    <row r="1255" spans="1:1" x14ac:dyDescent="0.3">
      <c r="A1255">
        <v>25</v>
      </c>
    </row>
    <row r="1256" spans="1:1" x14ac:dyDescent="0.3">
      <c r="A1256">
        <v>15</v>
      </c>
    </row>
    <row r="1257" spans="1:1" x14ac:dyDescent="0.3">
      <c r="A1257">
        <v>45</v>
      </c>
    </row>
    <row r="1258" spans="1:1" x14ac:dyDescent="0.3">
      <c r="A1258">
        <v>10</v>
      </c>
    </row>
    <row r="1259" spans="1:1" x14ac:dyDescent="0.3">
      <c r="A1259">
        <v>20</v>
      </c>
    </row>
    <row r="1260" spans="1:1" x14ac:dyDescent="0.3">
      <c r="A1260">
        <v>20</v>
      </c>
    </row>
    <row r="1261" spans="1:1" x14ac:dyDescent="0.3">
      <c r="A1261">
        <v>40</v>
      </c>
    </row>
    <row r="1262" spans="1:1" x14ac:dyDescent="0.3">
      <c r="A1262">
        <v>20</v>
      </c>
    </row>
    <row r="1263" spans="1:1" x14ac:dyDescent="0.3">
      <c r="A1263">
        <v>10</v>
      </c>
    </row>
    <row r="1264" spans="1:1" x14ac:dyDescent="0.3">
      <c r="A1264">
        <v>10</v>
      </c>
    </row>
    <row r="1265" spans="1:1" x14ac:dyDescent="0.3">
      <c r="A1265">
        <v>20</v>
      </c>
    </row>
    <row r="1266" spans="1:1" x14ac:dyDescent="0.3">
      <c r="A1266">
        <v>30</v>
      </c>
    </row>
    <row r="1267" spans="1:1" x14ac:dyDescent="0.3">
      <c r="A1267">
        <v>30</v>
      </c>
    </row>
    <row r="1268" spans="1:1" x14ac:dyDescent="0.3">
      <c r="A1268">
        <v>15</v>
      </c>
    </row>
    <row r="1269" spans="1:1" x14ac:dyDescent="0.3">
      <c r="A1269">
        <v>25</v>
      </c>
    </row>
    <row r="1270" spans="1:1" x14ac:dyDescent="0.3">
      <c r="A1270">
        <v>10</v>
      </c>
    </row>
    <row r="1271" spans="1:1" x14ac:dyDescent="0.3">
      <c r="A1271">
        <v>50</v>
      </c>
    </row>
    <row r="1272" spans="1:1" x14ac:dyDescent="0.3">
      <c r="A1272">
        <v>50</v>
      </c>
    </row>
    <row r="1273" spans="1:1" x14ac:dyDescent="0.3">
      <c r="A1273">
        <v>15</v>
      </c>
    </row>
    <row r="1274" spans="1:1" x14ac:dyDescent="0.3">
      <c r="A1274">
        <v>60</v>
      </c>
    </row>
    <row r="1275" spans="1:1" x14ac:dyDescent="0.3">
      <c r="A1275">
        <v>20</v>
      </c>
    </row>
    <row r="1276" spans="1:1" x14ac:dyDescent="0.3">
      <c r="A1276">
        <v>10</v>
      </c>
    </row>
    <row r="1277" spans="1:1" x14ac:dyDescent="0.3">
      <c r="A1277">
        <v>10</v>
      </c>
    </row>
    <row r="1278" spans="1:1" x14ac:dyDescent="0.3">
      <c r="A1278">
        <v>40</v>
      </c>
    </row>
    <row r="1279" spans="1:1" x14ac:dyDescent="0.3">
      <c r="A1279">
        <v>20</v>
      </c>
    </row>
    <row r="1280" spans="1:1" x14ac:dyDescent="0.3">
      <c r="A1280">
        <v>40</v>
      </c>
    </row>
    <row r="1281" spans="1:1" x14ac:dyDescent="0.3">
      <c r="A1281">
        <v>25</v>
      </c>
    </row>
    <row r="1282" spans="1:1" x14ac:dyDescent="0.3">
      <c r="A1282">
        <v>10</v>
      </c>
    </row>
    <row r="1283" spans="1:1" x14ac:dyDescent="0.3">
      <c r="A1283">
        <v>50</v>
      </c>
    </row>
    <row r="1284" spans="1:1" x14ac:dyDescent="0.3">
      <c r="A1284">
        <v>45</v>
      </c>
    </row>
    <row r="1285" spans="1:1" x14ac:dyDescent="0.3">
      <c r="A1285">
        <v>60</v>
      </c>
    </row>
    <row r="1286" spans="1:1" x14ac:dyDescent="0.3">
      <c r="A1286">
        <v>25</v>
      </c>
    </row>
    <row r="1287" spans="1:1" x14ac:dyDescent="0.3">
      <c r="A1287">
        <v>70</v>
      </c>
    </row>
    <row r="1288" spans="1:1" x14ac:dyDescent="0.3">
      <c r="A1288">
        <v>40</v>
      </c>
    </row>
    <row r="1289" spans="1:1" x14ac:dyDescent="0.3">
      <c r="A1289">
        <v>40</v>
      </c>
    </row>
    <row r="1290" spans="1:1" x14ac:dyDescent="0.3">
      <c r="A1290">
        <v>80</v>
      </c>
    </row>
    <row r="1291" spans="1:1" x14ac:dyDescent="0.3">
      <c r="A1291">
        <v>10</v>
      </c>
    </row>
    <row r="1292" spans="1:1" x14ac:dyDescent="0.3">
      <c r="A1292">
        <v>80</v>
      </c>
    </row>
    <row r="1293" spans="1:1" x14ac:dyDescent="0.3">
      <c r="A1293">
        <v>100</v>
      </c>
    </row>
    <row r="1294" spans="1:1" x14ac:dyDescent="0.3">
      <c r="A1294" t="s">
        <v>168</v>
      </c>
    </row>
    <row r="1295" spans="1:1" x14ac:dyDescent="0.3">
      <c r="A1295">
        <v>60</v>
      </c>
    </row>
    <row r="1296" spans="1:1" x14ac:dyDescent="0.3">
      <c r="A1296">
        <v>40</v>
      </c>
    </row>
    <row r="1297" spans="1:1" x14ac:dyDescent="0.3">
      <c r="A1297">
        <v>30</v>
      </c>
    </row>
    <row r="1298" spans="1:1" x14ac:dyDescent="0.3">
      <c r="A1298">
        <v>10</v>
      </c>
    </row>
    <row r="1299" spans="1:1" x14ac:dyDescent="0.3">
      <c r="A1299">
        <v>20</v>
      </c>
    </row>
    <row r="1300" spans="1:1" x14ac:dyDescent="0.3">
      <c r="A1300">
        <v>40</v>
      </c>
    </row>
    <row r="1301" spans="1:1" x14ac:dyDescent="0.3">
      <c r="A1301">
        <v>100</v>
      </c>
    </row>
    <row r="1302" spans="1:1" x14ac:dyDescent="0.3">
      <c r="A1302">
        <v>80</v>
      </c>
    </row>
    <row r="1303" spans="1:1" x14ac:dyDescent="0.3">
      <c r="A1303">
        <v>30</v>
      </c>
    </row>
    <row r="1304" spans="1:1" x14ac:dyDescent="0.3">
      <c r="A1304">
        <v>25</v>
      </c>
    </row>
    <row r="1305" spans="1:1" x14ac:dyDescent="0.3">
      <c r="A1305">
        <v>20</v>
      </c>
    </row>
    <row r="1306" spans="1:1" x14ac:dyDescent="0.3">
      <c r="A1306">
        <v>10</v>
      </c>
    </row>
    <row r="1307" spans="1:1" x14ac:dyDescent="0.3">
      <c r="A1307">
        <v>10</v>
      </c>
    </row>
    <row r="1308" spans="1:1" x14ac:dyDescent="0.3">
      <c r="A1308">
        <v>45</v>
      </c>
    </row>
    <row r="1309" spans="1:1" x14ac:dyDescent="0.3">
      <c r="A1309">
        <v>45</v>
      </c>
    </row>
    <row r="1310" spans="1:1" x14ac:dyDescent="0.3">
      <c r="A1310">
        <v>10</v>
      </c>
    </row>
    <row r="1311" spans="1:1" x14ac:dyDescent="0.3">
      <c r="A1311">
        <v>100</v>
      </c>
    </row>
    <row r="1312" spans="1:1" x14ac:dyDescent="0.3">
      <c r="A1312">
        <v>25</v>
      </c>
    </row>
    <row r="1313" spans="1:1" x14ac:dyDescent="0.3">
      <c r="A1313">
        <v>50</v>
      </c>
    </row>
    <row r="1314" spans="1:1" x14ac:dyDescent="0.3">
      <c r="A1314" t="s">
        <v>170</v>
      </c>
    </row>
    <row r="1315" spans="1:1" x14ac:dyDescent="0.3">
      <c r="A1315">
        <v>20</v>
      </c>
    </row>
    <row r="1316" spans="1:1" x14ac:dyDescent="0.3">
      <c r="A1316">
        <v>25</v>
      </c>
    </row>
    <row r="1317" spans="1:1" x14ac:dyDescent="0.3">
      <c r="A1317">
        <v>25</v>
      </c>
    </row>
    <row r="1318" spans="1:1" x14ac:dyDescent="0.3">
      <c r="A1318">
        <v>50</v>
      </c>
    </row>
    <row r="1319" spans="1:1" x14ac:dyDescent="0.3">
      <c r="A1319">
        <v>30</v>
      </c>
    </row>
    <row r="1320" spans="1:1" x14ac:dyDescent="0.3">
      <c r="A1320">
        <v>10</v>
      </c>
    </row>
    <row r="1321" spans="1:1" x14ac:dyDescent="0.3">
      <c r="A1321">
        <v>25</v>
      </c>
    </row>
    <row r="1322" spans="1:1" x14ac:dyDescent="0.3">
      <c r="A1322">
        <v>70</v>
      </c>
    </row>
    <row r="1323" spans="1:1" x14ac:dyDescent="0.3">
      <c r="A1323">
        <v>50</v>
      </c>
    </row>
    <row r="1324" spans="1:1" x14ac:dyDescent="0.3">
      <c r="A1324">
        <v>100</v>
      </c>
    </row>
    <row r="1325" spans="1:1" x14ac:dyDescent="0.3">
      <c r="A1325">
        <v>40</v>
      </c>
    </row>
    <row r="1326" spans="1:1" x14ac:dyDescent="0.3">
      <c r="A1326">
        <v>25</v>
      </c>
    </row>
    <row r="1327" spans="1:1" x14ac:dyDescent="0.3">
      <c r="A1327">
        <v>60</v>
      </c>
    </row>
    <row r="1328" spans="1:1" x14ac:dyDescent="0.3">
      <c r="A1328">
        <v>40</v>
      </c>
    </row>
    <row r="1329" spans="1:1" x14ac:dyDescent="0.3">
      <c r="A1329">
        <v>60</v>
      </c>
    </row>
    <row r="1330" spans="1:1" x14ac:dyDescent="0.3">
      <c r="A1330">
        <v>10</v>
      </c>
    </row>
    <row r="1331" spans="1:1" x14ac:dyDescent="0.3">
      <c r="A1331">
        <v>20</v>
      </c>
    </row>
    <row r="1332" spans="1:1" x14ac:dyDescent="0.3">
      <c r="A1332">
        <v>100</v>
      </c>
    </row>
    <row r="1333" spans="1:1" x14ac:dyDescent="0.3">
      <c r="A1333">
        <v>80</v>
      </c>
    </row>
    <row r="1334" spans="1:1" x14ac:dyDescent="0.3">
      <c r="A1334">
        <v>25</v>
      </c>
    </row>
    <row r="1335" spans="1:1" x14ac:dyDescent="0.3">
      <c r="A1335">
        <v>15</v>
      </c>
    </row>
    <row r="1336" spans="1:1" x14ac:dyDescent="0.3">
      <c r="A1336">
        <v>10</v>
      </c>
    </row>
    <row r="1337" spans="1:1" x14ac:dyDescent="0.3">
      <c r="A1337">
        <v>20</v>
      </c>
    </row>
    <row r="1338" spans="1:1" x14ac:dyDescent="0.3">
      <c r="A1338">
        <v>20</v>
      </c>
    </row>
    <row r="1339" spans="1:1" x14ac:dyDescent="0.3">
      <c r="A1339">
        <v>30</v>
      </c>
    </row>
    <row r="1340" spans="1:1" x14ac:dyDescent="0.3">
      <c r="A1340">
        <v>10</v>
      </c>
    </row>
    <row r="1341" spans="1:1" x14ac:dyDescent="0.3">
      <c r="A1341">
        <v>40</v>
      </c>
    </row>
    <row r="1342" spans="1:1" x14ac:dyDescent="0.3">
      <c r="A1342">
        <v>30</v>
      </c>
    </row>
    <row r="1343" spans="1:1" x14ac:dyDescent="0.3">
      <c r="A1343">
        <v>20</v>
      </c>
    </row>
    <row r="1344" spans="1:1" x14ac:dyDescent="0.3">
      <c r="A1344">
        <v>30</v>
      </c>
    </row>
    <row r="1345" spans="1:1" x14ac:dyDescent="0.3">
      <c r="A1345">
        <v>25</v>
      </c>
    </row>
    <row r="1346" spans="1:1" x14ac:dyDescent="0.3">
      <c r="A1346">
        <v>20</v>
      </c>
    </row>
    <row r="1347" spans="1:1" x14ac:dyDescent="0.3">
      <c r="A1347">
        <v>30</v>
      </c>
    </row>
    <row r="1348" spans="1:1" x14ac:dyDescent="0.3">
      <c r="A1348">
        <v>30</v>
      </c>
    </row>
    <row r="1349" spans="1:1" x14ac:dyDescent="0.3">
      <c r="A1349">
        <v>45</v>
      </c>
    </row>
    <row r="1350" spans="1:1" x14ac:dyDescent="0.3">
      <c r="A1350">
        <v>45</v>
      </c>
    </row>
    <row r="1351" spans="1:1" x14ac:dyDescent="0.3">
      <c r="A1351">
        <v>30</v>
      </c>
    </row>
    <row r="1352" spans="1:1" x14ac:dyDescent="0.3">
      <c r="A1352">
        <v>25</v>
      </c>
    </row>
    <row r="1353" spans="1:1" x14ac:dyDescent="0.3">
      <c r="A1353">
        <v>50</v>
      </c>
    </row>
    <row r="1354" spans="1:1" x14ac:dyDescent="0.3">
      <c r="A1354">
        <v>60</v>
      </c>
    </row>
    <row r="1355" spans="1:1" x14ac:dyDescent="0.3">
      <c r="A1355">
        <v>50</v>
      </c>
    </row>
    <row r="1356" spans="1:1" x14ac:dyDescent="0.3">
      <c r="A1356">
        <v>40</v>
      </c>
    </row>
    <row r="1357" spans="1:1" x14ac:dyDescent="0.3">
      <c r="A1357">
        <v>40</v>
      </c>
    </row>
    <row r="1358" spans="1:1" x14ac:dyDescent="0.3">
      <c r="A1358">
        <v>40</v>
      </c>
    </row>
    <row r="1359" spans="1:1" x14ac:dyDescent="0.3">
      <c r="A1359">
        <v>25</v>
      </c>
    </row>
    <row r="1360" spans="1:1" x14ac:dyDescent="0.3">
      <c r="A1360">
        <v>25</v>
      </c>
    </row>
    <row r="1361" spans="1:1" x14ac:dyDescent="0.3">
      <c r="A1361">
        <v>50</v>
      </c>
    </row>
    <row r="1362" spans="1:1" x14ac:dyDescent="0.3">
      <c r="A1362">
        <v>30</v>
      </c>
    </row>
    <row r="1363" spans="1:1" x14ac:dyDescent="0.3">
      <c r="A1363">
        <v>10</v>
      </c>
    </row>
    <row r="1364" spans="1:1" x14ac:dyDescent="0.3">
      <c r="A1364">
        <v>25</v>
      </c>
    </row>
    <row r="1365" spans="1:1" x14ac:dyDescent="0.3">
      <c r="A1365">
        <v>10</v>
      </c>
    </row>
    <row r="1366" spans="1:1" x14ac:dyDescent="0.3">
      <c r="A1366">
        <v>50</v>
      </c>
    </row>
    <row r="1367" spans="1:1" x14ac:dyDescent="0.3">
      <c r="A1367">
        <v>20</v>
      </c>
    </row>
    <row r="1368" spans="1:1" x14ac:dyDescent="0.3">
      <c r="A1368">
        <v>60</v>
      </c>
    </row>
    <row r="1369" spans="1:1" x14ac:dyDescent="0.3">
      <c r="A1369">
        <v>100</v>
      </c>
    </row>
    <row r="1370" spans="1:1" x14ac:dyDescent="0.3">
      <c r="A1370">
        <v>25</v>
      </c>
    </row>
    <row r="1371" spans="1:1" x14ac:dyDescent="0.3">
      <c r="A1371">
        <v>10</v>
      </c>
    </row>
    <row r="1372" spans="1:1" x14ac:dyDescent="0.3">
      <c r="A1372">
        <v>40</v>
      </c>
    </row>
    <row r="1373" spans="1:1" x14ac:dyDescent="0.3">
      <c r="A1373">
        <v>20</v>
      </c>
    </row>
    <row r="1374" spans="1:1" x14ac:dyDescent="0.3">
      <c r="A1374">
        <v>20</v>
      </c>
    </row>
    <row r="1375" spans="1:1" x14ac:dyDescent="0.3">
      <c r="A1375">
        <v>30</v>
      </c>
    </row>
    <row r="1376" spans="1:1" x14ac:dyDescent="0.3">
      <c r="A1376">
        <v>70</v>
      </c>
    </row>
    <row r="1377" spans="1:1" x14ac:dyDescent="0.3">
      <c r="A1377">
        <v>20</v>
      </c>
    </row>
    <row r="1378" spans="1:1" x14ac:dyDescent="0.3">
      <c r="A1378">
        <v>70</v>
      </c>
    </row>
    <row r="1379" spans="1:1" x14ac:dyDescent="0.3">
      <c r="A1379">
        <v>50</v>
      </c>
    </row>
    <row r="1380" spans="1:1" x14ac:dyDescent="0.3">
      <c r="A1380">
        <v>40</v>
      </c>
    </row>
    <row r="1381" spans="1:1" x14ac:dyDescent="0.3">
      <c r="A1381">
        <v>40</v>
      </c>
    </row>
    <row r="1382" spans="1:1" x14ac:dyDescent="0.3">
      <c r="A1382">
        <v>10</v>
      </c>
    </row>
    <row r="1383" spans="1:1" x14ac:dyDescent="0.3">
      <c r="A1383">
        <v>20</v>
      </c>
    </row>
    <row r="1384" spans="1:1" x14ac:dyDescent="0.3">
      <c r="A1384">
        <v>20</v>
      </c>
    </row>
    <row r="1385" spans="1:1" x14ac:dyDescent="0.3">
      <c r="A1385">
        <v>40</v>
      </c>
    </row>
    <row r="1386" spans="1:1" x14ac:dyDescent="0.3">
      <c r="A1386">
        <v>20</v>
      </c>
    </row>
    <row r="1387" spans="1:1" x14ac:dyDescent="0.3">
      <c r="A1387">
        <v>20</v>
      </c>
    </row>
    <row r="1388" spans="1:1" x14ac:dyDescent="0.3">
      <c r="A1388">
        <v>20</v>
      </c>
    </row>
    <row r="1389" spans="1:1" x14ac:dyDescent="0.3">
      <c r="A1389">
        <v>20</v>
      </c>
    </row>
    <row r="1390" spans="1:1" x14ac:dyDescent="0.3">
      <c r="A1390">
        <v>30</v>
      </c>
    </row>
    <row r="1391" spans="1:1" x14ac:dyDescent="0.3">
      <c r="A1391">
        <v>60</v>
      </c>
    </row>
    <row r="1392" spans="1:1" x14ac:dyDescent="0.3">
      <c r="A1392">
        <v>60</v>
      </c>
    </row>
    <row r="1393" spans="1:1" x14ac:dyDescent="0.3">
      <c r="A1393">
        <v>10</v>
      </c>
    </row>
    <row r="1394" spans="1:1" x14ac:dyDescent="0.3">
      <c r="A1394">
        <v>10</v>
      </c>
    </row>
    <row r="1395" spans="1:1" x14ac:dyDescent="0.3">
      <c r="A1395">
        <v>60</v>
      </c>
    </row>
    <row r="1396" spans="1:1" x14ac:dyDescent="0.3">
      <c r="A1396">
        <v>25</v>
      </c>
    </row>
    <row r="1397" spans="1:1" x14ac:dyDescent="0.3">
      <c r="A1397">
        <v>40</v>
      </c>
    </row>
    <row r="1398" spans="1:1" x14ac:dyDescent="0.3">
      <c r="A1398">
        <v>60</v>
      </c>
    </row>
    <row r="1399" spans="1:1" x14ac:dyDescent="0.3">
      <c r="A1399">
        <v>20</v>
      </c>
    </row>
    <row r="1400" spans="1:1" x14ac:dyDescent="0.3">
      <c r="A1400">
        <v>40</v>
      </c>
    </row>
    <row r="1401" spans="1:1" x14ac:dyDescent="0.3">
      <c r="A1401">
        <v>40</v>
      </c>
    </row>
    <row r="1402" spans="1:1" x14ac:dyDescent="0.3">
      <c r="A1402">
        <v>20</v>
      </c>
    </row>
    <row r="1403" spans="1:1" x14ac:dyDescent="0.3">
      <c r="A1403">
        <v>40</v>
      </c>
    </row>
    <row r="1404" spans="1:1" x14ac:dyDescent="0.3">
      <c r="A1404">
        <v>25</v>
      </c>
    </row>
    <row r="1405" spans="1:1" x14ac:dyDescent="0.3">
      <c r="A1405">
        <v>10</v>
      </c>
    </row>
    <row r="1406" spans="1:1" x14ac:dyDescent="0.3">
      <c r="A1406">
        <v>35</v>
      </c>
    </row>
    <row r="1407" spans="1:1" x14ac:dyDescent="0.3">
      <c r="A1407">
        <v>20</v>
      </c>
    </row>
    <row r="1409" spans="1:1" x14ac:dyDescent="0.3">
      <c r="A1409">
        <v>120</v>
      </c>
    </row>
    <row r="1411" spans="1:1" x14ac:dyDescent="0.3">
      <c r="A1411" t="s">
        <v>52</v>
      </c>
    </row>
    <row r="1412" spans="1:1" x14ac:dyDescent="0.3">
      <c r="A1412" t="s">
        <v>54</v>
      </c>
    </row>
    <row r="1413" spans="1:1" x14ac:dyDescent="0.3">
      <c r="A1413" t="s">
        <v>171</v>
      </c>
    </row>
    <row r="1414" spans="1:1" x14ac:dyDescent="0.3">
      <c r="A1414" t="s">
        <v>172</v>
      </c>
    </row>
    <row r="1415" spans="1:1" x14ac:dyDescent="0.3">
      <c r="A1415" t="s">
        <v>68</v>
      </c>
    </row>
    <row r="1416" spans="1:1" x14ac:dyDescent="0.3">
      <c r="A1416" t="s">
        <v>68</v>
      </c>
    </row>
    <row r="1417" spans="1:1" x14ac:dyDescent="0.3">
      <c r="A1417" t="s">
        <v>68</v>
      </c>
    </row>
    <row r="1418" spans="1:1" x14ac:dyDescent="0.3">
      <c r="A1418" t="s">
        <v>173</v>
      </c>
    </row>
    <row r="1419" spans="1:1" x14ac:dyDescent="0.3">
      <c r="A1419" t="s">
        <v>68</v>
      </c>
    </row>
    <row r="1420" spans="1:1" x14ac:dyDescent="0.3">
      <c r="A1420" t="s">
        <v>0</v>
      </c>
    </row>
    <row r="1421" spans="1:1" x14ac:dyDescent="0.3">
      <c r="A1421" t="s">
        <v>174</v>
      </c>
    </row>
    <row r="1422" spans="1:1" x14ac:dyDescent="0.3">
      <c r="A1422" t="s">
        <v>175</v>
      </c>
    </row>
    <row r="1423" spans="1:1" x14ac:dyDescent="0.3">
      <c r="A1423" t="s">
        <v>176</v>
      </c>
    </row>
    <row r="1424" spans="1:1" x14ac:dyDescent="0.3">
      <c r="A1424" t="s">
        <v>177</v>
      </c>
    </row>
    <row r="1425" spans="1:1" x14ac:dyDescent="0.3">
      <c r="A1425" t="s">
        <v>23</v>
      </c>
    </row>
    <row r="1426" spans="1:1" x14ac:dyDescent="0.3">
      <c r="A1426" t="s">
        <v>178</v>
      </c>
    </row>
    <row r="1427" spans="1:1" x14ac:dyDescent="0.3">
      <c r="A1427" t="s">
        <v>179</v>
      </c>
    </row>
    <row r="1428" spans="1:1" x14ac:dyDescent="0.3">
      <c r="A1428" t="s">
        <v>180</v>
      </c>
    </row>
    <row r="1429" spans="1:1" x14ac:dyDescent="0.3">
      <c r="A1429" t="s">
        <v>181</v>
      </c>
    </row>
    <row r="1430" spans="1:1" x14ac:dyDescent="0.3">
      <c r="A1430" t="s">
        <v>182</v>
      </c>
    </row>
    <row r="1431" spans="1:1" x14ac:dyDescent="0.3">
      <c r="A1431" t="s">
        <v>55</v>
      </c>
    </row>
    <row r="1432" spans="1:1" x14ac:dyDescent="0.3">
      <c r="A1432" t="s">
        <v>183</v>
      </c>
    </row>
    <row r="1433" spans="1:1" x14ac:dyDescent="0.3">
      <c r="A1433" t="s">
        <v>70</v>
      </c>
    </row>
    <row r="1434" spans="1:1" x14ac:dyDescent="0.3">
      <c r="A1434" t="s">
        <v>39</v>
      </c>
    </row>
    <row r="1435" spans="1:1" x14ac:dyDescent="0.3">
      <c r="A1435" t="s">
        <v>40</v>
      </c>
    </row>
    <row r="1436" spans="1:1" x14ac:dyDescent="0.3">
      <c r="A1436" t="s">
        <v>184</v>
      </c>
    </row>
    <row r="1437" spans="1:1" x14ac:dyDescent="0.3">
      <c r="A1437" t="s">
        <v>42</v>
      </c>
    </row>
    <row r="1438" spans="1:1" x14ac:dyDescent="0.3">
      <c r="A1438" t="s">
        <v>185</v>
      </c>
    </row>
    <row r="1439" spans="1:1" x14ac:dyDescent="0.3">
      <c r="A1439" t="s">
        <v>186</v>
      </c>
    </row>
    <row r="1440" spans="1:1" x14ac:dyDescent="0.3">
      <c r="A1440" t="s">
        <v>68</v>
      </c>
    </row>
    <row r="1441" spans="1:1" x14ac:dyDescent="0.3">
      <c r="A1441" t="s">
        <v>82</v>
      </c>
    </row>
    <row r="1442" spans="1:1" x14ac:dyDescent="0.3">
      <c r="A1442" t="s">
        <v>36</v>
      </c>
    </row>
    <row r="1443" spans="1:1" x14ac:dyDescent="0.3">
      <c r="A1443" t="s">
        <v>31</v>
      </c>
    </row>
    <row r="1444" spans="1:1" x14ac:dyDescent="0.3">
      <c r="A1444" t="s">
        <v>37</v>
      </c>
    </row>
    <row r="1445" spans="1:1" x14ac:dyDescent="0.3">
      <c r="A1445" t="s">
        <v>43</v>
      </c>
    </row>
    <row r="1446" spans="1:1" x14ac:dyDescent="0.3">
      <c r="A1446" t="s">
        <v>187</v>
      </c>
    </row>
    <row r="1447" spans="1:1" x14ac:dyDescent="0.3">
      <c r="A1447" t="s">
        <v>91</v>
      </c>
    </row>
    <row r="1448" spans="1:1" x14ac:dyDescent="0.3">
      <c r="A1448" t="s">
        <v>92</v>
      </c>
    </row>
    <row r="1449" spans="1:1" x14ac:dyDescent="0.3">
      <c r="A1449" t="s">
        <v>93</v>
      </c>
    </row>
    <row r="1450" spans="1:1" x14ac:dyDescent="0.3">
      <c r="A1450" t="s">
        <v>94</v>
      </c>
    </row>
    <row r="1451" spans="1:1" x14ac:dyDescent="0.3">
      <c r="A1451" t="s">
        <v>95</v>
      </c>
    </row>
    <row r="1452" spans="1:1" x14ac:dyDescent="0.3">
      <c r="A1452" t="s">
        <v>96</v>
      </c>
    </row>
    <row r="1453" spans="1:1" x14ac:dyDescent="0.3">
      <c r="A1453" t="s">
        <v>97</v>
      </c>
    </row>
    <row r="1454" spans="1:1" x14ac:dyDescent="0.3">
      <c r="A1454" t="s">
        <v>98</v>
      </c>
    </row>
    <row r="1455" spans="1:1" x14ac:dyDescent="0.3">
      <c r="A1455" t="s">
        <v>99</v>
      </c>
    </row>
    <row r="1456" spans="1:1" x14ac:dyDescent="0.3">
      <c r="A1456" t="s">
        <v>100</v>
      </c>
    </row>
    <row r="1457" spans="1:1" x14ac:dyDescent="0.3">
      <c r="A1457" t="s">
        <v>101</v>
      </c>
    </row>
    <row r="1458" spans="1:1" x14ac:dyDescent="0.3">
      <c r="A1458" t="s">
        <v>102</v>
      </c>
    </row>
    <row r="1459" spans="1:1" x14ac:dyDescent="0.3">
      <c r="A1459" t="s">
        <v>103</v>
      </c>
    </row>
    <row r="1460" spans="1:1" x14ac:dyDescent="0.3">
      <c r="A1460" t="s">
        <v>104</v>
      </c>
    </row>
    <row r="1461" spans="1:1" x14ac:dyDescent="0.3">
      <c r="A1461" t="s">
        <v>105</v>
      </c>
    </row>
    <row r="1462" spans="1:1" x14ac:dyDescent="0.3">
      <c r="A1462" t="s">
        <v>106</v>
      </c>
    </row>
    <row r="1463" spans="1:1" x14ac:dyDescent="0.3">
      <c r="A1463" t="s">
        <v>107</v>
      </c>
    </row>
    <row r="1464" spans="1:1" x14ac:dyDescent="0.3">
      <c r="A1464" t="s">
        <v>108</v>
      </c>
    </row>
    <row r="1465" spans="1:1" x14ac:dyDescent="0.3">
      <c r="A1465" t="s">
        <v>109</v>
      </c>
    </row>
    <row r="1466" spans="1:1" x14ac:dyDescent="0.3">
      <c r="A1466" t="s">
        <v>110</v>
      </c>
    </row>
    <row r="1467" spans="1:1" x14ac:dyDescent="0.3">
      <c r="A1467" t="s">
        <v>111</v>
      </c>
    </row>
    <row r="1468" spans="1:1" x14ac:dyDescent="0.3">
      <c r="A1468" t="s">
        <v>112</v>
      </c>
    </row>
    <row r="1469" spans="1:1" x14ac:dyDescent="0.3">
      <c r="A1469" t="s">
        <v>113</v>
      </c>
    </row>
    <row r="1470" spans="1:1" x14ac:dyDescent="0.3">
      <c r="A1470" t="s">
        <v>114</v>
      </c>
    </row>
    <row r="1471" spans="1:1" x14ac:dyDescent="0.3">
      <c r="A1471" t="s">
        <v>115</v>
      </c>
    </row>
    <row r="1472" spans="1:1" x14ac:dyDescent="0.3">
      <c r="A1472" t="s">
        <v>116</v>
      </c>
    </row>
    <row r="1473" spans="1:1" x14ac:dyDescent="0.3">
      <c r="A1473" t="s">
        <v>117</v>
      </c>
    </row>
    <row r="1474" spans="1:1" x14ac:dyDescent="0.3">
      <c r="A1474" t="s">
        <v>118</v>
      </c>
    </row>
    <row r="1475" spans="1:1" x14ac:dyDescent="0.3">
      <c r="A1475" t="s">
        <v>119</v>
      </c>
    </row>
    <row r="1476" spans="1:1" x14ac:dyDescent="0.3">
      <c r="A1476" t="s">
        <v>120</v>
      </c>
    </row>
    <row r="1477" spans="1:1" x14ac:dyDescent="0.3">
      <c r="A1477" t="s">
        <v>121</v>
      </c>
    </row>
    <row r="1478" spans="1:1" x14ac:dyDescent="0.3">
      <c r="A1478" t="s">
        <v>122</v>
      </c>
    </row>
    <row r="1479" spans="1:1" x14ac:dyDescent="0.3">
      <c r="A1479" t="s">
        <v>123</v>
      </c>
    </row>
    <row r="1480" spans="1:1" x14ac:dyDescent="0.3">
      <c r="A1480" t="s">
        <v>124</v>
      </c>
    </row>
    <row r="1481" spans="1:1" x14ac:dyDescent="0.3">
      <c r="A1481" t="s">
        <v>125</v>
      </c>
    </row>
    <row r="1482" spans="1:1" x14ac:dyDescent="0.3">
      <c r="A1482" t="s">
        <v>126</v>
      </c>
    </row>
    <row r="1483" spans="1:1" x14ac:dyDescent="0.3">
      <c r="A1483" t="s">
        <v>127</v>
      </c>
    </row>
    <row r="1484" spans="1:1" x14ac:dyDescent="0.3">
      <c r="A1484" t="s">
        <v>128</v>
      </c>
    </row>
    <row r="1485" spans="1:1" x14ac:dyDescent="0.3">
      <c r="A1485" t="s">
        <v>129</v>
      </c>
    </row>
    <row r="1486" spans="1:1" x14ac:dyDescent="0.3">
      <c r="A1486" t="s">
        <v>130</v>
      </c>
    </row>
    <row r="1487" spans="1:1" x14ac:dyDescent="0.3">
      <c r="A1487" t="s">
        <v>131</v>
      </c>
    </row>
    <row r="1488" spans="1:1" x14ac:dyDescent="0.3">
      <c r="A1488" t="s">
        <v>132</v>
      </c>
    </row>
    <row r="1489" spans="1:1" x14ac:dyDescent="0.3">
      <c r="A1489" t="s">
        <v>133</v>
      </c>
    </row>
    <row r="1490" spans="1:1" x14ac:dyDescent="0.3">
      <c r="A1490" t="s">
        <v>134</v>
      </c>
    </row>
    <row r="1491" spans="1:1" x14ac:dyDescent="0.3">
      <c r="A1491" t="s">
        <v>135</v>
      </c>
    </row>
    <row r="1492" spans="1:1" x14ac:dyDescent="0.3">
      <c r="A1492" t="s">
        <v>136</v>
      </c>
    </row>
    <row r="1493" spans="1:1" x14ac:dyDescent="0.3">
      <c r="A1493" t="s">
        <v>137</v>
      </c>
    </row>
    <row r="1494" spans="1:1" x14ac:dyDescent="0.3">
      <c r="A1494" t="s">
        <v>138</v>
      </c>
    </row>
    <row r="1495" spans="1:1" x14ac:dyDescent="0.3">
      <c r="A1495" t="s">
        <v>139</v>
      </c>
    </row>
    <row r="1496" spans="1:1" x14ac:dyDescent="0.3">
      <c r="A1496" t="s">
        <v>140</v>
      </c>
    </row>
    <row r="1497" spans="1:1" x14ac:dyDescent="0.3">
      <c r="A1497" t="s">
        <v>141</v>
      </c>
    </row>
    <row r="1498" spans="1:1" x14ac:dyDescent="0.3">
      <c r="A1498" t="s">
        <v>68</v>
      </c>
    </row>
    <row r="1499" spans="1:1" x14ac:dyDescent="0.3">
      <c r="A1499" t="s">
        <v>0</v>
      </c>
    </row>
    <row r="1500" spans="1:1" x14ac:dyDescent="0.3">
      <c r="A1500" t="s">
        <v>174</v>
      </c>
    </row>
    <row r="1501" spans="1:1" x14ac:dyDescent="0.3">
      <c r="A1501" t="s">
        <v>188</v>
      </c>
    </row>
    <row r="1502" spans="1:1" x14ac:dyDescent="0.3">
      <c r="A1502" t="s">
        <v>189</v>
      </c>
    </row>
    <row r="1503" spans="1:1" x14ac:dyDescent="0.3">
      <c r="A1503" t="s">
        <v>190</v>
      </c>
    </row>
    <row r="1504" spans="1:1" x14ac:dyDescent="0.3">
      <c r="A1504" t="s">
        <v>191</v>
      </c>
    </row>
    <row r="1505" spans="1:1" x14ac:dyDescent="0.3">
      <c r="A1505" t="s">
        <v>68</v>
      </c>
    </row>
    <row r="1506" spans="1:1" x14ac:dyDescent="0.3">
      <c r="A1506" t="s">
        <v>0</v>
      </c>
    </row>
    <row r="1507" spans="1:1" x14ac:dyDescent="0.3">
      <c r="A1507" t="s">
        <v>174</v>
      </c>
    </row>
    <row r="1508" spans="1:1" x14ac:dyDescent="0.3">
      <c r="A1508" t="s">
        <v>68</v>
      </c>
    </row>
    <row r="1509" spans="1:1" x14ac:dyDescent="0.3">
      <c r="A1509" t="s">
        <v>0</v>
      </c>
    </row>
    <row r="1510" spans="1:1" x14ac:dyDescent="0.3">
      <c r="A1510" t="s">
        <v>174</v>
      </c>
    </row>
    <row r="1511" spans="1:1" x14ac:dyDescent="0.3">
      <c r="A1511" t="s">
        <v>188</v>
      </c>
    </row>
    <row r="1512" spans="1:1" x14ac:dyDescent="0.3">
      <c r="A1512" t="s">
        <v>189</v>
      </c>
    </row>
    <row r="1513" spans="1:1" x14ac:dyDescent="0.3">
      <c r="A1513" t="s">
        <v>190</v>
      </c>
    </row>
    <row r="1514" spans="1:1" x14ac:dyDescent="0.3">
      <c r="A1514" t="s">
        <v>191</v>
      </c>
    </row>
    <row r="1515" spans="1:1" x14ac:dyDescent="0.3">
      <c r="A1515" t="s">
        <v>68</v>
      </c>
    </row>
    <row r="1516" spans="1:1" x14ac:dyDescent="0.3">
      <c r="A1516" t="s">
        <v>0</v>
      </c>
    </row>
    <row r="1517" spans="1:1" x14ac:dyDescent="0.3">
      <c r="A1517" t="s">
        <v>174</v>
      </c>
    </row>
    <row r="1518" spans="1:1" x14ac:dyDescent="0.3">
      <c r="A1518" t="s">
        <v>68</v>
      </c>
    </row>
    <row r="1519" spans="1:1" x14ac:dyDescent="0.3">
      <c r="A1519" t="s">
        <v>0</v>
      </c>
    </row>
    <row r="1520" spans="1:1" x14ac:dyDescent="0.3">
      <c r="A1520" t="s">
        <v>174</v>
      </c>
    </row>
    <row r="1521" spans="1:1" x14ac:dyDescent="0.3">
      <c r="A1521" t="s">
        <v>192</v>
      </c>
    </row>
    <row r="1522" spans="1:1" x14ac:dyDescent="0.3">
      <c r="A1522" t="s">
        <v>193</v>
      </c>
    </row>
    <row r="1523" spans="1:1" x14ac:dyDescent="0.3">
      <c r="A1523" t="s">
        <v>194</v>
      </c>
    </row>
    <row r="1524" spans="1:1" x14ac:dyDescent="0.3">
      <c r="A1524" t="s">
        <v>68</v>
      </c>
    </row>
    <row r="1525" spans="1:1" x14ac:dyDescent="0.3">
      <c r="A1525" t="s">
        <v>0</v>
      </c>
    </row>
    <row r="1526" spans="1:1" x14ac:dyDescent="0.3">
      <c r="A1526" t="s">
        <v>174</v>
      </c>
    </row>
    <row r="1527" spans="1:1" x14ac:dyDescent="0.3">
      <c r="A1527" t="s">
        <v>68</v>
      </c>
    </row>
    <row r="1528" spans="1:1" x14ac:dyDescent="0.3">
      <c r="A1528" t="s">
        <v>0</v>
      </c>
    </row>
    <row r="1529" spans="1:1" x14ac:dyDescent="0.3">
      <c r="A1529" t="s">
        <v>174</v>
      </c>
    </row>
    <row r="1530" spans="1:1" x14ac:dyDescent="0.3">
      <c r="A1530" t="s">
        <v>188</v>
      </c>
    </row>
    <row r="1531" spans="1:1" x14ac:dyDescent="0.3">
      <c r="A1531" t="s">
        <v>189</v>
      </c>
    </row>
    <row r="1532" spans="1:1" x14ac:dyDescent="0.3">
      <c r="A1532" t="s">
        <v>190</v>
      </c>
    </row>
    <row r="1533" spans="1:1" x14ac:dyDescent="0.3">
      <c r="A1533" t="s">
        <v>191</v>
      </c>
    </row>
    <row r="1534" spans="1:1" x14ac:dyDescent="0.3">
      <c r="A1534" t="s">
        <v>68</v>
      </c>
    </row>
    <row r="1535" spans="1:1" x14ac:dyDescent="0.3">
      <c r="A1535" t="s">
        <v>0</v>
      </c>
    </row>
    <row r="1536" spans="1:1" x14ac:dyDescent="0.3">
      <c r="A1536" t="s">
        <v>174</v>
      </c>
    </row>
    <row r="1537" spans="1:1" x14ac:dyDescent="0.3">
      <c r="A1537" t="s">
        <v>68</v>
      </c>
    </row>
    <row r="1538" spans="1:1" x14ac:dyDescent="0.3">
      <c r="A1538" t="s">
        <v>0</v>
      </c>
    </row>
    <row r="1539" spans="1:1" x14ac:dyDescent="0.3">
      <c r="A1539" t="s">
        <v>174</v>
      </c>
    </row>
    <row r="1540" spans="1:1" x14ac:dyDescent="0.3">
      <c r="A1540" t="s">
        <v>188</v>
      </c>
    </row>
    <row r="1541" spans="1:1" x14ac:dyDescent="0.3">
      <c r="A1541" t="s">
        <v>189</v>
      </c>
    </row>
    <row r="1542" spans="1:1" x14ac:dyDescent="0.3">
      <c r="A1542" t="s">
        <v>190</v>
      </c>
    </row>
    <row r="1543" spans="1:1" x14ac:dyDescent="0.3">
      <c r="A1543" t="s">
        <v>191</v>
      </c>
    </row>
    <row r="1544" spans="1:1" x14ac:dyDescent="0.3">
      <c r="A1544" t="s">
        <v>68</v>
      </c>
    </row>
    <row r="1545" spans="1:1" x14ac:dyDescent="0.3">
      <c r="A1545" t="s">
        <v>0</v>
      </c>
    </row>
    <row r="1546" spans="1:1" x14ac:dyDescent="0.3">
      <c r="A1546" t="s">
        <v>174</v>
      </c>
    </row>
    <row r="1547" spans="1:1" x14ac:dyDescent="0.3">
      <c r="A1547" t="s">
        <v>68</v>
      </c>
    </row>
    <row r="1548" spans="1:1" x14ac:dyDescent="0.3">
      <c r="A1548" t="s">
        <v>0</v>
      </c>
    </row>
    <row r="1549" spans="1:1" x14ac:dyDescent="0.3">
      <c r="A1549" t="s">
        <v>174</v>
      </c>
    </row>
    <row r="1550" spans="1:1" x14ac:dyDescent="0.3">
      <c r="A1550" t="s">
        <v>188</v>
      </c>
    </row>
    <row r="1551" spans="1:1" x14ac:dyDescent="0.3">
      <c r="A1551" t="s">
        <v>189</v>
      </c>
    </row>
    <row r="1552" spans="1:1" x14ac:dyDescent="0.3">
      <c r="A1552" t="s">
        <v>190</v>
      </c>
    </row>
    <row r="1553" spans="1:1" x14ac:dyDescent="0.3">
      <c r="A1553" t="s">
        <v>191</v>
      </c>
    </row>
    <row r="1554" spans="1:1" x14ac:dyDescent="0.3">
      <c r="A1554" t="s">
        <v>68</v>
      </c>
    </row>
    <row r="1555" spans="1:1" x14ac:dyDescent="0.3">
      <c r="A1555" t="s">
        <v>0</v>
      </c>
    </row>
    <row r="1556" spans="1:1" x14ac:dyDescent="0.3">
      <c r="A1556" t="s">
        <v>174</v>
      </c>
    </row>
    <row r="1557" spans="1:1" x14ac:dyDescent="0.3">
      <c r="A1557" t="s">
        <v>68</v>
      </c>
    </row>
    <row r="1558" spans="1:1" x14ac:dyDescent="0.3">
      <c r="A1558" t="s">
        <v>0</v>
      </c>
    </row>
    <row r="1559" spans="1:1" x14ac:dyDescent="0.3">
      <c r="A1559" t="s">
        <v>174</v>
      </c>
    </row>
    <row r="1560" spans="1:1" x14ac:dyDescent="0.3">
      <c r="A1560" t="s">
        <v>188</v>
      </c>
    </row>
    <row r="1561" spans="1:1" x14ac:dyDescent="0.3">
      <c r="A1561" t="s">
        <v>189</v>
      </c>
    </row>
    <row r="1562" spans="1:1" x14ac:dyDescent="0.3">
      <c r="A1562" t="s">
        <v>190</v>
      </c>
    </row>
    <row r="1563" spans="1:1" x14ac:dyDescent="0.3">
      <c r="A1563" t="s">
        <v>191</v>
      </c>
    </row>
    <row r="1564" spans="1:1" x14ac:dyDescent="0.3">
      <c r="A1564" t="s">
        <v>68</v>
      </c>
    </row>
    <row r="1565" spans="1:1" x14ac:dyDescent="0.3">
      <c r="A1565" t="s">
        <v>0</v>
      </c>
    </row>
    <row r="1566" spans="1:1" x14ac:dyDescent="0.3">
      <c r="A1566" t="s">
        <v>174</v>
      </c>
    </row>
    <row r="1567" spans="1:1" x14ac:dyDescent="0.3">
      <c r="A1567" t="s">
        <v>68</v>
      </c>
    </row>
    <row r="1568" spans="1:1" x14ac:dyDescent="0.3">
      <c r="A1568" t="s">
        <v>0</v>
      </c>
    </row>
    <row r="1569" spans="1:1" x14ac:dyDescent="0.3">
      <c r="A1569" t="s">
        <v>174</v>
      </c>
    </row>
    <row r="1570" spans="1:1" x14ac:dyDescent="0.3">
      <c r="A1570" t="s">
        <v>195</v>
      </c>
    </row>
    <row r="1571" spans="1:1" x14ac:dyDescent="0.3">
      <c r="A1571" t="s">
        <v>196</v>
      </c>
    </row>
    <row r="1572" spans="1:1" x14ac:dyDescent="0.3">
      <c r="A1572" t="s">
        <v>197</v>
      </c>
    </row>
    <row r="1573" spans="1:1" x14ac:dyDescent="0.3">
      <c r="A1573" t="s">
        <v>198</v>
      </c>
    </row>
    <row r="1574" spans="1:1" x14ac:dyDescent="0.3">
      <c r="A1574" t="s">
        <v>189</v>
      </c>
    </row>
    <row r="1575" spans="1:1" x14ac:dyDescent="0.3">
      <c r="A1575" t="s">
        <v>190</v>
      </c>
    </row>
    <row r="1576" spans="1:1" x14ac:dyDescent="0.3">
      <c r="A1576" t="s">
        <v>191</v>
      </c>
    </row>
    <row r="1577" spans="1:1" x14ac:dyDescent="0.3">
      <c r="A1577" t="s">
        <v>68</v>
      </c>
    </row>
    <row r="1578" spans="1:1" x14ac:dyDescent="0.3">
      <c r="A1578" t="s">
        <v>0</v>
      </c>
    </row>
    <row r="1579" spans="1:1" x14ac:dyDescent="0.3">
      <c r="A1579" t="s">
        <v>174</v>
      </c>
    </row>
    <row r="1580" spans="1:1" x14ac:dyDescent="0.3">
      <c r="A1580" t="s">
        <v>199</v>
      </c>
    </row>
    <row r="1581" spans="1:1" x14ac:dyDescent="0.3">
      <c r="A1581" t="s">
        <v>200</v>
      </c>
    </row>
    <row r="1582" spans="1:1" x14ac:dyDescent="0.3">
      <c r="A1582" t="s">
        <v>68</v>
      </c>
    </row>
    <row r="1583" spans="1:1" x14ac:dyDescent="0.3">
      <c r="A1583" t="s">
        <v>0</v>
      </c>
    </row>
    <row r="1584" spans="1:1" x14ac:dyDescent="0.3">
      <c r="A1584" t="s">
        <v>201</v>
      </c>
    </row>
    <row r="1585" spans="1:1" x14ac:dyDescent="0.3">
      <c r="A1585" t="s">
        <v>68</v>
      </c>
    </row>
    <row r="1586" spans="1:1" x14ac:dyDescent="0.3">
      <c r="A1586" t="s">
        <v>0</v>
      </c>
    </row>
    <row r="1587" spans="1:1" x14ac:dyDescent="0.3">
      <c r="A1587" t="s">
        <v>174</v>
      </c>
    </row>
    <row r="1588" spans="1:1" x14ac:dyDescent="0.3">
      <c r="A1588" t="s">
        <v>197</v>
      </c>
    </row>
    <row r="1589" spans="1:1" x14ac:dyDescent="0.3">
      <c r="A1589" t="s">
        <v>202</v>
      </c>
    </row>
    <row r="1590" spans="1:1" x14ac:dyDescent="0.3">
      <c r="A1590" t="s">
        <v>203</v>
      </c>
    </row>
    <row r="1591" spans="1:1" x14ac:dyDescent="0.3">
      <c r="A1591" t="s">
        <v>189</v>
      </c>
    </row>
    <row r="1592" spans="1:1" x14ac:dyDescent="0.3">
      <c r="A1592" t="s">
        <v>190</v>
      </c>
    </row>
    <row r="1593" spans="1:1" x14ac:dyDescent="0.3">
      <c r="A1593" t="s">
        <v>204</v>
      </c>
    </row>
    <row r="1594" spans="1:1" x14ac:dyDescent="0.3">
      <c r="A1594" t="s">
        <v>68</v>
      </c>
    </row>
    <row r="1595" spans="1:1" x14ac:dyDescent="0.3">
      <c r="A1595" t="s">
        <v>0</v>
      </c>
    </row>
    <row r="1596" spans="1:1" x14ac:dyDescent="0.3">
      <c r="A1596" t="s">
        <v>174</v>
      </c>
    </row>
    <row r="1597" spans="1:1" x14ac:dyDescent="0.3">
      <c r="A1597" t="s">
        <v>188</v>
      </c>
    </row>
    <row r="1598" spans="1:1" x14ac:dyDescent="0.3">
      <c r="A1598" t="s">
        <v>189</v>
      </c>
    </row>
    <row r="1599" spans="1:1" x14ac:dyDescent="0.3">
      <c r="A1599" t="s">
        <v>190</v>
      </c>
    </row>
    <row r="1600" spans="1:1" x14ac:dyDescent="0.3">
      <c r="A1600" t="s">
        <v>191</v>
      </c>
    </row>
    <row r="1601" spans="1:1" x14ac:dyDescent="0.3">
      <c r="A1601" t="s">
        <v>68</v>
      </c>
    </row>
    <row r="1602" spans="1:1" x14ac:dyDescent="0.3">
      <c r="A1602" t="s">
        <v>0</v>
      </c>
    </row>
    <row r="1603" spans="1:1" x14ac:dyDescent="0.3">
      <c r="A1603" t="s">
        <v>174</v>
      </c>
    </row>
    <row r="1604" spans="1:1" x14ac:dyDescent="0.3">
      <c r="A1604" t="s">
        <v>68</v>
      </c>
    </row>
    <row r="1605" spans="1:1" x14ac:dyDescent="0.3">
      <c r="A1605" t="s">
        <v>0</v>
      </c>
    </row>
    <row r="1606" spans="1:1" x14ac:dyDescent="0.3">
      <c r="A1606" t="s">
        <v>174</v>
      </c>
    </row>
    <row r="1607" spans="1:1" x14ac:dyDescent="0.3">
      <c r="A1607" t="s">
        <v>188</v>
      </c>
    </row>
    <row r="1608" spans="1:1" x14ac:dyDescent="0.3">
      <c r="A1608" t="s">
        <v>189</v>
      </c>
    </row>
    <row r="1609" spans="1:1" x14ac:dyDescent="0.3">
      <c r="A1609" t="s">
        <v>190</v>
      </c>
    </row>
    <row r="1610" spans="1:1" x14ac:dyDescent="0.3">
      <c r="A1610" t="s">
        <v>191</v>
      </c>
    </row>
    <row r="1611" spans="1:1" x14ac:dyDescent="0.3">
      <c r="A1611" t="s">
        <v>68</v>
      </c>
    </row>
    <row r="1612" spans="1:1" x14ac:dyDescent="0.3">
      <c r="A1612" t="s">
        <v>0</v>
      </c>
    </row>
    <row r="1613" spans="1:1" x14ac:dyDescent="0.3">
      <c r="A1613" t="s">
        <v>174</v>
      </c>
    </row>
    <row r="1614" spans="1:1" x14ac:dyDescent="0.3">
      <c r="A1614" t="s">
        <v>68</v>
      </c>
    </row>
    <row r="1615" spans="1:1" x14ac:dyDescent="0.3">
      <c r="A1615" t="s">
        <v>0</v>
      </c>
    </row>
    <row r="1616" spans="1:1" x14ac:dyDescent="0.3">
      <c r="A1616" t="s">
        <v>174</v>
      </c>
    </row>
    <row r="1617" spans="1:1" x14ac:dyDescent="0.3">
      <c r="A1617" t="s">
        <v>188</v>
      </c>
    </row>
    <row r="1618" spans="1:1" x14ac:dyDescent="0.3">
      <c r="A1618" t="s">
        <v>189</v>
      </c>
    </row>
    <row r="1619" spans="1:1" x14ac:dyDescent="0.3">
      <c r="A1619" t="s">
        <v>190</v>
      </c>
    </row>
    <row r="1620" spans="1:1" x14ac:dyDescent="0.3">
      <c r="A1620" t="s">
        <v>191</v>
      </c>
    </row>
    <row r="1621" spans="1:1" x14ac:dyDescent="0.3">
      <c r="A1621" t="s">
        <v>68</v>
      </c>
    </row>
    <row r="1622" spans="1:1" x14ac:dyDescent="0.3">
      <c r="A1622" t="s">
        <v>0</v>
      </c>
    </row>
    <row r="1623" spans="1:1" x14ac:dyDescent="0.3">
      <c r="A1623" t="s">
        <v>174</v>
      </c>
    </row>
    <row r="1624" spans="1:1" x14ac:dyDescent="0.3">
      <c r="A1624" t="s">
        <v>68</v>
      </c>
    </row>
    <row r="1625" spans="1:1" x14ac:dyDescent="0.3">
      <c r="A1625" t="s">
        <v>0</v>
      </c>
    </row>
    <row r="1626" spans="1:1" x14ac:dyDescent="0.3">
      <c r="A1626" t="s">
        <v>174</v>
      </c>
    </row>
    <row r="1627" spans="1:1" x14ac:dyDescent="0.3">
      <c r="A1627" t="s">
        <v>188</v>
      </c>
    </row>
    <row r="1628" spans="1:1" x14ac:dyDescent="0.3">
      <c r="A1628" t="s">
        <v>189</v>
      </c>
    </row>
    <row r="1629" spans="1:1" x14ac:dyDescent="0.3">
      <c r="A1629" t="s">
        <v>190</v>
      </c>
    </row>
    <row r="1630" spans="1:1" x14ac:dyDescent="0.3">
      <c r="A1630" t="s">
        <v>191</v>
      </c>
    </row>
    <row r="1631" spans="1:1" x14ac:dyDescent="0.3">
      <c r="A1631" t="s">
        <v>68</v>
      </c>
    </row>
    <row r="1632" spans="1:1" x14ac:dyDescent="0.3">
      <c r="A1632" t="s">
        <v>0</v>
      </c>
    </row>
    <row r="1633" spans="1:1" x14ac:dyDescent="0.3">
      <c r="A1633" t="s">
        <v>174</v>
      </c>
    </row>
    <row r="1634" spans="1:1" x14ac:dyDescent="0.3">
      <c r="A1634" t="s">
        <v>68</v>
      </c>
    </row>
    <row r="1635" spans="1:1" x14ac:dyDescent="0.3">
      <c r="A1635" t="s">
        <v>0</v>
      </c>
    </row>
    <row r="1636" spans="1:1" x14ac:dyDescent="0.3">
      <c r="A1636" t="s">
        <v>174</v>
      </c>
    </row>
    <row r="1637" spans="1:1" x14ac:dyDescent="0.3">
      <c r="A1637" t="s">
        <v>188</v>
      </c>
    </row>
    <row r="1638" spans="1:1" x14ac:dyDescent="0.3">
      <c r="A1638" t="s">
        <v>189</v>
      </c>
    </row>
    <row r="1639" spans="1:1" x14ac:dyDescent="0.3">
      <c r="A1639" t="s">
        <v>190</v>
      </c>
    </row>
    <row r="1640" spans="1:1" x14ac:dyDescent="0.3">
      <c r="A1640" t="s">
        <v>191</v>
      </c>
    </row>
    <row r="1641" spans="1:1" x14ac:dyDescent="0.3">
      <c r="A1641" t="s">
        <v>68</v>
      </c>
    </row>
    <row r="1642" spans="1:1" x14ac:dyDescent="0.3">
      <c r="A1642" t="s">
        <v>0</v>
      </c>
    </row>
    <row r="1643" spans="1:1" x14ac:dyDescent="0.3">
      <c r="A1643" t="s">
        <v>174</v>
      </c>
    </row>
    <row r="1644" spans="1:1" x14ac:dyDescent="0.3">
      <c r="A1644" t="s">
        <v>68</v>
      </c>
    </row>
    <row r="1645" spans="1:1" x14ac:dyDescent="0.3">
      <c r="A1645" t="s">
        <v>0</v>
      </c>
    </row>
    <row r="1646" spans="1:1" x14ac:dyDescent="0.3">
      <c r="A1646" t="s">
        <v>174</v>
      </c>
    </row>
    <row r="1647" spans="1:1" x14ac:dyDescent="0.3">
      <c r="A1647" t="s">
        <v>188</v>
      </c>
    </row>
    <row r="1648" spans="1:1" x14ac:dyDescent="0.3">
      <c r="A1648" t="s">
        <v>189</v>
      </c>
    </row>
    <row r="1649" spans="1:1" x14ac:dyDescent="0.3">
      <c r="A1649" t="s">
        <v>190</v>
      </c>
    </row>
    <row r="1650" spans="1:1" x14ac:dyDescent="0.3">
      <c r="A1650" t="s">
        <v>191</v>
      </c>
    </row>
    <row r="1651" spans="1:1" x14ac:dyDescent="0.3">
      <c r="A1651" t="s">
        <v>68</v>
      </c>
    </row>
    <row r="1652" spans="1:1" x14ac:dyDescent="0.3">
      <c r="A1652" t="s">
        <v>0</v>
      </c>
    </row>
    <row r="1653" spans="1:1" x14ac:dyDescent="0.3">
      <c r="A1653" t="s">
        <v>174</v>
      </c>
    </row>
    <row r="1654" spans="1:1" x14ac:dyDescent="0.3">
      <c r="A1654" t="s">
        <v>68</v>
      </c>
    </row>
    <row r="1655" spans="1:1" x14ac:dyDescent="0.3">
      <c r="A1655" t="s">
        <v>0</v>
      </c>
    </row>
    <row r="1656" spans="1:1" x14ac:dyDescent="0.3">
      <c r="A1656" t="s">
        <v>174</v>
      </c>
    </row>
    <row r="1657" spans="1:1" x14ac:dyDescent="0.3">
      <c r="A1657" t="s">
        <v>188</v>
      </c>
    </row>
    <row r="1658" spans="1:1" x14ac:dyDescent="0.3">
      <c r="A1658" t="s">
        <v>189</v>
      </c>
    </row>
    <row r="1659" spans="1:1" x14ac:dyDescent="0.3">
      <c r="A1659" t="s">
        <v>190</v>
      </c>
    </row>
    <row r="1660" spans="1:1" x14ac:dyDescent="0.3">
      <c r="A1660" t="s">
        <v>191</v>
      </c>
    </row>
    <row r="1661" spans="1:1" x14ac:dyDescent="0.3">
      <c r="A1661" t="s">
        <v>68</v>
      </c>
    </row>
    <row r="1662" spans="1:1" x14ac:dyDescent="0.3">
      <c r="A1662" t="s">
        <v>0</v>
      </c>
    </row>
    <row r="1663" spans="1:1" x14ac:dyDescent="0.3">
      <c r="A1663" t="s">
        <v>174</v>
      </c>
    </row>
    <row r="1664" spans="1:1" x14ac:dyDescent="0.3">
      <c r="A1664" t="s">
        <v>68</v>
      </c>
    </row>
    <row r="1665" spans="1:1" x14ac:dyDescent="0.3">
      <c r="A1665" t="s">
        <v>0</v>
      </c>
    </row>
    <row r="1666" spans="1:1" x14ac:dyDescent="0.3">
      <c r="A1666" t="s">
        <v>174</v>
      </c>
    </row>
    <row r="1667" spans="1:1" x14ac:dyDescent="0.3">
      <c r="A1667" t="s">
        <v>188</v>
      </c>
    </row>
    <row r="1668" spans="1:1" x14ac:dyDescent="0.3">
      <c r="A1668" t="s">
        <v>189</v>
      </c>
    </row>
    <row r="1669" spans="1:1" x14ac:dyDescent="0.3">
      <c r="A1669" t="s">
        <v>190</v>
      </c>
    </row>
    <row r="1670" spans="1:1" x14ac:dyDescent="0.3">
      <c r="A1670" t="s">
        <v>191</v>
      </c>
    </row>
    <row r="1671" spans="1:1" x14ac:dyDescent="0.3">
      <c r="A1671" t="s">
        <v>68</v>
      </c>
    </row>
    <row r="1672" spans="1:1" x14ac:dyDescent="0.3">
      <c r="A1672" t="s">
        <v>0</v>
      </c>
    </row>
    <row r="1673" spans="1:1" x14ac:dyDescent="0.3">
      <c r="A1673" t="s">
        <v>174</v>
      </c>
    </row>
    <row r="1674" spans="1:1" x14ac:dyDescent="0.3">
      <c r="A1674" t="s">
        <v>68</v>
      </c>
    </row>
    <row r="1675" spans="1:1" x14ac:dyDescent="0.3">
      <c r="A1675" t="s">
        <v>0</v>
      </c>
    </row>
    <row r="1676" spans="1:1" x14ac:dyDescent="0.3">
      <c r="A1676" t="s">
        <v>174</v>
      </c>
    </row>
    <row r="1677" spans="1:1" x14ac:dyDescent="0.3">
      <c r="A1677" t="s">
        <v>188</v>
      </c>
    </row>
    <row r="1678" spans="1:1" x14ac:dyDescent="0.3">
      <c r="A1678" t="s">
        <v>189</v>
      </c>
    </row>
    <row r="1679" spans="1:1" x14ac:dyDescent="0.3">
      <c r="A1679" t="s">
        <v>190</v>
      </c>
    </row>
    <row r="1680" spans="1:1" x14ac:dyDescent="0.3">
      <c r="A1680" t="s">
        <v>191</v>
      </c>
    </row>
    <row r="1681" spans="1:1" x14ac:dyDescent="0.3">
      <c r="A1681" t="s">
        <v>68</v>
      </c>
    </row>
    <row r="1682" spans="1:1" x14ac:dyDescent="0.3">
      <c r="A1682" t="s">
        <v>0</v>
      </c>
    </row>
    <row r="1683" spans="1:1" x14ac:dyDescent="0.3">
      <c r="A1683" t="s">
        <v>174</v>
      </c>
    </row>
    <row r="1684" spans="1:1" x14ac:dyDescent="0.3">
      <c r="A1684" t="s">
        <v>68</v>
      </c>
    </row>
    <row r="1685" spans="1:1" x14ac:dyDescent="0.3">
      <c r="A1685" t="s">
        <v>0</v>
      </c>
    </row>
    <row r="1686" spans="1:1" x14ac:dyDescent="0.3">
      <c r="A1686" t="s">
        <v>174</v>
      </c>
    </row>
    <row r="1687" spans="1:1" x14ac:dyDescent="0.3">
      <c r="A1687" t="s">
        <v>188</v>
      </c>
    </row>
    <row r="1688" spans="1:1" x14ac:dyDescent="0.3">
      <c r="A1688" t="s">
        <v>189</v>
      </c>
    </row>
    <row r="1689" spans="1:1" x14ac:dyDescent="0.3">
      <c r="A1689" t="s">
        <v>190</v>
      </c>
    </row>
    <row r="1690" spans="1:1" x14ac:dyDescent="0.3">
      <c r="A1690" t="s">
        <v>191</v>
      </c>
    </row>
    <row r="1691" spans="1:1" x14ac:dyDescent="0.3">
      <c r="A1691" t="s">
        <v>68</v>
      </c>
    </row>
    <row r="1692" spans="1:1" x14ac:dyDescent="0.3">
      <c r="A1692" t="s">
        <v>0</v>
      </c>
    </row>
    <row r="1693" spans="1:1" x14ac:dyDescent="0.3">
      <c r="A1693" t="s">
        <v>174</v>
      </c>
    </row>
    <row r="1694" spans="1:1" x14ac:dyDescent="0.3">
      <c r="A1694" t="s">
        <v>68</v>
      </c>
    </row>
    <row r="1695" spans="1:1" x14ac:dyDescent="0.3">
      <c r="A1695" t="s">
        <v>0</v>
      </c>
    </row>
    <row r="1696" spans="1:1" x14ac:dyDescent="0.3">
      <c r="A1696" t="s">
        <v>174</v>
      </c>
    </row>
    <row r="1697" spans="1:1" x14ac:dyDescent="0.3">
      <c r="A1697" t="s">
        <v>188</v>
      </c>
    </row>
    <row r="1698" spans="1:1" x14ac:dyDescent="0.3">
      <c r="A1698" t="s">
        <v>189</v>
      </c>
    </row>
    <row r="1699" spans="1:1" x14ac:dyDescent="0.3">
      <c r="A1699" t="s">
        <v>190</v>
      </c>
    </row>
    <row r="1700" spans="1:1" x14ac:dyDescent="0.3">
      <c r="A1700" t="s">
        <v>191</v>
      </c>
    </row>
    <row r="1701" spans="1:1" x14ac:dyDescent="0.3">
      <c r="A1701" t="s">
        <v>68</v>
      </c>
    </row>
    <row r="1702" spans="1:1" x14ac:dyDescent="0.3">
      <c r="A1702" t="s">
        <v>0</v>
      </c>
    </row>
    <row r="1703" spans="1:1" x14ac:dyDescent="0.3">
      <c r="A1703" t="s">
        <v>174</v>
      </c>
    </row>
    <row r="1704" spans="1:1" x14ac:dyDescent="0.3">
      <c r="A1704" t="s">
        <v>68</v>
      </c>
    </row>
    <row r="1705" spans="1:1" x14ac:dyDescent="0.3">
      <c r="A1705" t="s">
        <v>0</v>
      </c>
    </row>
    <row r="1706" spans="1:1" x14ac:dyDescent="0.3">
      <c r="A1706" t="s">
        <v>174</v>
      </c>
    </row>
    <row r="1707" spans="1:1" x14ac:dyDescent="0.3">
      <c r="A1707" t="s">
        <v>188</v>
      </c>
    </row>
    <row r="1708" spans="1:1" x14ac:dyDescent="0.3">
      <c r="A1708" t="s">
        <v>189</v>
      </c>
    </row>
    <row r="1709" spans="1:1" x14ac:dyDescent="0.3">
      <c r="A1709" t="s">
        <v>190</v>
      </c>
    </row>
    <row r="1710" spans="1:1" x14ac:dyDescent="0.3">
      <c r="A1710" t="s">
        <v>191</v>
      </c>
    </row>
    <row r="1711" spans="1:1" x14ac:dyDescent="0.3">
      <c r="A1711" t="s">
        <v>68</v>
      </c>
    </row>
    <row r="1712" spans="1:1" x14ac:dyDescent="0.3">
      <c r="A1712" t="s">
        <v>0</v>
      </c>
    </row>
    <row r="1713" spans="1:1" x14ac:dyDescent="0.3">
      <c r="A1713" t="s">
        <v>174</v>
      </c>
    </row>
    <row r="1714" spans="1:1" x14ac:dyDescent="0.3">
      <c r="A1714" t="s">
        <v>68</v>
      </c>
    </row>
    <row r="1715" spans="1:1" x14ac:dyDescent="0.3">
      <c r="A1715" t="s">
        <v>0</v>
      </c>
    </row>
    <row r="1716" spans="1:1" x14ac:dyDescent="0.3">
      <c r="A1716" t="s">
        <v>174</v>
      </c>
    </row>
    <row r="1717" spans="1:1" x14ac:dyDescent="0.3">
      <c r="A1717" t="s">
        <v>188</v>
      </c>
    </row>
    <row r="1718" spans="1:1" x14ac:dyDescent="0.3">
      <c r="A1718" t="s">
        <v>189</v>
      </c>
    </row>
    <row r="1719" spans="1:1" x14ac:dyDescent="0.3">
      <c r="A1719" t="s">
        <v>190</v>
      </c>
    </row>
    <row r="1720" spans="1:1" x14ac:dyDescent="0.3">
      <c r="A1720" t="s">
        <v>191</v>
      </c>
    </row>
    <row r="1721" spans="1:1" x14ac:dyDescent="0.3">
      <c r="A1721" t="s">
        <v>68</v>
      </c>
    </row>
    <row r="1722" spans="1:1" x14ac:dyDescent="0.3">
      <c r="A1722" t="s">
        <v>0</v>
      </c>
    </row>
    <row r="1723" spans="1:1" x14ac:dyDescent="0.3">
      <c r="A1723" t="s">
        <v>174</v>
      </c>
    </row>
    <row r="1724" spans="1:1" x14ac:dyDescent="0.3">
      <c r="A1724" t="s">
        <v>68</v>
      </c>
    </row>
    <row r="1725" spans="1:1" x14ac:dyDescent="0.3">
      <c r="A1725" t="s">
        <v>0</v>
      </c>
    </row>
    <row r="1726" spans="1:1" x14ac:dyDescent="0.3">
      <c r="A1726" t="s">
        <v>174</v>
      </c>
    </row>
    <row r="1727" spans="1:1" x14ac:dyDescent="0.3">
      <c r="A1727" t="s">
        <v>188</v>
      </c>
    </row>
    <row r="1728" spans="1:1" x14ac:dyDescent="0.3">
      <c r="A1728" t="s">
        <v>189</v>
      </c>
    </row>
    <row r="1729" spans="1:1" x14ac:dyDescent="0.3">
      <c r="A1729" t="s">
        <v>190</v>
      </c>
    </row>
    <row r="1730" spans="1:1" x14ac:dyDescent="0.3">
      <c r="A1730" t="s">
        <v>191</v>
      </c>
    </row>
    <row r="1731" spans="1:1" x14ac:dyDescent="0.3">
      <c r="A1731" t="s">
        <v>68</v>
      </c>
    </row>
    <row r="1732" spans="1:1" x14ac:dyDescent="0.3">
      <c r="A1732" t="s">
        <v>0</v>
      </c>
    </row>
    <row r="1733" spans="1:1" x14ac:dyDescent="0.3">
      <c r="A1733" t="s">
        <v>174</v>
      </c>
    </row>
    <row r="1734" spans="1:1" x14ac:dyDescent="0.3">
      <c r="A1734" t="s">
        <v>68</v>
      </c>
    </row>
    <row r="1735" spans="1:1" x14ac:dyDescent="0.3">
      <c r="A1735" t="s">
        <v>0</v>
      </c>
    </row>
    <row r="1736" spans="1:1" x14ac:dyDescent="0.3">
      <c r="A1736" t="s">
        <v>174</v>
      </c>
    </row>
    <row r="1737" spans="1:1" x14ac:dyDescent="0.3">
      <c r="A1737" t="s">
        <v>188</v>
      </c>
    </row>
    <row r="1738" spans="1:1" x14ac:dyDescent="0.3">
      <c r="A1738" t="s">
        <v>189</v>
      </c>
    </row>
    <row r="1739" spans="1:1" x14ac:dyDescent="0.3">
      <c r="A1739" t="s">
        <v>190</v>
      </c>
    </row>
    <row r="1740" spans="1:1" x14ac:dyDescent="0.3">
      <c r="A1740" t="s">
        <v>191</v>
      </c>
    </row>
    <row r="1741" spans="1:1" x14ac:dyDescent="0.3">
      <c r="A1741" t="s">
        <v>68</v>
      </c>
    </row>
    <row r="1742" spans="1:1" x14ac:dyDescent="0.3">
      <c r="A1742" t="s">
        <v>0</v>
      </c>
    </row>
    <row r="1743" spans="1:1" x14ac:dyDescent="0.3">
      <c r="A1743" t="s">
        <v>174</v>
      </c>
    </row>
    <row r="1744" spans="1:1" x14ac:dyDescent="0.3">
      <c r="A1744" t="s">
        <v>68</v>
      </c>
    </row>
    <row r="1745" spans="1:1" x14ac:dyDescent="0.3">
      <c r="A1745" t="s">
        <v>0</v>
      </c>
    </row>
    <row r="1746" spans="1:1" x14ac:dyDescent="0.3">
      <c r="A1746" t="s">
        <v>174</v>
      </c>
    </row>
    <row r="1747" spans="1:1" x14ac:dyDescent="0.3">
      <c r="A1747" t="s">
        <v>205</v>
      </c>
    </row>
    <row r="1748" spans="1:1" x14ac:dyDescent="0.3">
      <c r="A1748" t="s">
        <v>206</v>
      </c>
    </row>
    <row r="1749" spans="1:1" x14ac:dyDescent="0.3">
      <c r="A1749" t="s">
        <v>207</v>
      </c>
    </row>
    <row r="1750" spans="1:1" x14ac:dyDescent="0.3">
      <c r="A1750" t="s">
        <v>193</v>
      </c>
    </row>
    <row r="1751" spans="1:1" x14ac:dyDescent="0.3">
      <c r="A1751" t="s">
        <v>194</v>
      </c>
    </row>
    <row r="1752" spans="1:1" x14ac:dyDescent="0.3">
      <c r="A1752" t="s">
        <v>68</v>
      </c>
    </row>
    <row r="1753" spans="1:1" x14ac:dyDescent="0.3">
      <c r="A1753" t="s">
        <v>0</v>
      </c>
    </row>
    <row r="1754" spans="1:1" x14ac:dyDescent="0.3">
      <c r="A1754" t="s">
        <v>174</v>
      </c>
    </row>
    <row r="1755" spans="1:1" x14ac:dyDescent="0.3">
      <c r="A1755" t="s">
        <v>68</v>
      </c>
    </row>
    <row r="1756" spans="1:1" x14ac:dyDescent="0.3">
      <c r="A1756" t="s">
        <v>0</v>
      </c>
    </row>
    <row r="1757" spans="1:1" x14ac:dyDescent="0.3">
      <c r="A1757" t="s">
        <v>174</v>
      </c>
    </row>
    <row r="1758" spans="1:1" x14ac:dyDescent="0.3">
      <c r="A1758" t="s">
        <v>205</v>
      </c>
    </row>
    <row r="1759" spans="1:1" x14ac:dyDescent="0.3">
      <c r="A1759" t="s">
        <v>206</v>
      </c>
    </row>
    <row r="1760" spans="1:1" x14ac:dyDescent="0.3">
      <c r="A1760" t="s">
        <v>207</v>
      </c>
    </row>
    <row r="1761" spans="1:1" x14ac:dyDescent="0.3">
      <c r="A1761" t="s">
        <v>193</v>
      </c>
    </row>
    <row r="1762" spans="1:1" x14ac:dyDescent="0.3">
      <c r="A1762" t="s">
        <v>194</v>
      </c>
    </row>
    <row r="1763" spans="1:1" x14ac:dyDescent="0.3">
      <c r="A1763" t="s">
        <v>68</v>
      </c>
    </row>
    <row r="1764" spans="1:1" x14ac:dyDescent="0.3">
      <c r="A1764" t="s">
        <v>0</v>
      </c>
    </row>
    <row r="1765" spans="1:1" x14ac:dyDescent="0.3">
      <c r="A1765" t="s">
        <v>174</v>
      </c>
    </row>
    <row r="1766" spans="1:1" x14ac:dyDescent="0.3">
      <c r="A1766" t="s">
        <v>68</v>
      </c>
    </row>
    <row r="1767" spans="1:1" x14ac:dyDescent="0.3">
      <c r="A1767" t="s">
        <v>0</v>
      </c>
    </row>
    <row r="1768" spans="1:1" x14ac:dyDescent="0.3">
      <c r="A1768" t="s">
        <v>174</v>
      </c>
    </row>
    <row r="1769" spans="1:1" x14ac:dyDescent="0.3">
      <c r="A1769" t="s">
        <v>205</v>
      </c>
    </row>
    <row r="1770" spans="1:1" x14ac:dyDescent="0.3">
      <c r="A1770" t="s">
        <v>206</v>
      </c>
    </row>
    <row r="1771" spans="1:1" x14ac:dyDescent="0.3">
      <c r="A1771" t="s">
        <v>207</v>
      </c>
    </row>
    <row r="1772" spans="1:1" x14ac:dyDescent="0.3">
      <c r="A1772" t="s">
        <v>193</v>
      </c>
    </row>
    <row r="1773" spans="1:1" x14ac:dyDescent="0.3">
      <c r="A1773" t="s">
        <v>194</v>
      </c>
    </row>
    <row r="1774" spans="1:1" x14ac:dyDescent="0.3">
      <c r="A1774" t="s">
        <v>68</v>
      </c>
    </row>
    <row r="1775" spans="1:1" x14ac:dyDescent="0.3">
      <c r="A1775" t="s">
        <v>0</v>
      </c>
    </row>
    <row r="1776" spans="1:1" x14ac:dyDescent="0.3">
      <c r="A1776" t="s">
        <v>174</v>
      </c>
    </row>
    <row r="1777" spans="1:1" x14ac:dyDescent="0.3">
      <c r="A1777" t="s">
        <v>68</v>
      </c>
    </row>
    <row r="1778" spans="1:1" x14ac:dyDescent="0.3">
      <c r="A1778" t="s">
        <v>0</v>
      </c>
    </row>
    <row r="1779" spans="1:1" x14ac:dyDescent="0.3">
      <c r="A1779" t="s">
        <v>174</v>
      </c>
    </row>
    <row r="1780" spans="1:1" x14ac:dyDescent="0.3">
      <c r="A1780" t="s">
        <v>205</v>
      </c>
    </row>
    <row r="1781" spans="1:1" x14ac:dyDescent="0.3">
      <c r="A1781" t="s">
        <v>206</v>
      </c>
    </row>
    <row r="1782" spans="1:1" x14ac:dyDescent="0.3">
      <c r="A1782" t="s">
        <v>207</v>
      </c>
    </row>
    <row r="1783" spans="1:1" x14ac:dyDescent="0.3">
      <c r="A1783" t="s">
        <v>193</v>
      </c>
    </row>
    <row r="1784" spans="1:1" x14ac:dyDescent="0.3">
      <c r="A1784" t="s">
        <v>194</v>
      </c>
    </row>
    <row r="1785" spans="1:1" x14ac:dyDescent="0.3">
      <c r="A1785" t="s">
        <v>68</v>
      </c>
    </row>
    <row r="1786" spans="1:1" x14ac:dyDescent="0.3">
      <c r="A1786" t="s">
        <v>0</v>
      </c>
    </row>
    <row r="1787" spans="1:1" x14ac:dyDescent="0.3">
      <c r="A1787" t="s">
        <v>174</v>
      </c>
    </row>
    <row r="1788" spans="1:1" x14ac:dyDescent="0.3">
      <c r="A1788" t="s">
        <v>68</v>
      </c>
    </row>
    <row r="1789" spans="1:1" x14ac:dyDescent="0.3">
      <c r="A1789" t="s">
        <v>0</v>
      </c>
    </row>
    <row r="1790" spans="1:1" x14ac:dyDescent="0.3">
      <c r="A1790" t="s">
        <v>174</v>
      </c>
    </row>
    <row r="1791" spans="1:1" x14ac:dyDescent="0.3">
      <c r="A1791" t="s">
        <v>205</v>
      </c>
    </row>
    <row r="1792" spans="1:1" x14ac:dyDescent="0.3">
      <c r="A1792" t="s">
        <v>206</v>
      </c>
    </row>
    <row r="1793" spans="1:1" x14ac:dyDescent="0.3">
      <c r="A1793" t="s">
        <v>207</v>
      </c>
    </row>
    <row r="1794" spans="1:1" x14ac:dyDescent="0.3">
      <c r="A1794" t="s">
        <v>193</v>
      </c>
    </row>
    <row r="1795" spans="1:1" x14ac:dyDescent="0.3">
      <c r="A1795" t="s">
        <v>194</v>
      </c>
    </row>
    <row r="1796" spans="1:1" x14ac:dyDescent="0.3">
      <c r="A1796" t="s">
        <v>68</v>
      </c>
    </row>
    <row r="1797" spans="1:1" x14ac:dyDescent="0.3">
      <c r="A1797" t="s">
        <v>0</v>
      </c>
    </row>
    <row r="1798" spans="1:1" x14ac:dyDescent="0.3">
      <c r="A1798" t="s">
        <v>174</v>
      </c>
    </row>
    <row r="1799" spans="1:1" x14ac:dyDescent="0.3">
      <c r="A1799" t="s">
        <v>68</v>
      </c>
    </row>
    <row r="1800" spans="1:1" x14ac:dyDescent="0.3">
      <c r="A1800" t="s">
        <v>0</v>
      </c>
    </row>
    <row r="1801" spans="1:1" x14ac:dyDescent="0.3">
      <c r="A1801" t="s">
        <v>174</v>
      </c>
    </row>
    <row r="1802" spans="1:1" x14ac:dyDescent="0.3">
      <c r="A1802" t="s">
        <v>205</v>
      </c>
    </row>
    <row r="1803" spans="1:1" x14ac:dyDescent="0.3">
      <c r="A1803" t="s">
        <v>208</v>
      </c>
    </row>
    <row r="1804" spans="1:1" x14ac:dyDescent="0.3">
      <c r="A1804" t="s">
        <v>193</v>
      </c>
    </row>
    <row r="1805" spans="1:1" x14ac:dyDescent="0.3">
      <c r="A1805" t="s">
        <v>194</v>
      </c>
    </row>
    <row r="1806" spans="1:1" x14ac:dyDescent="0.3">
      <c r="A1806" t="s">
        <v>68</v>
      </c>
    </row>
    <row r="1807" spans="1:1" x14ac:dyDescent="0.3">
      <c r="A1807" t="s">
        <v>0</v>
      </c>
    </row>
    <row r="1808" spans="1:1" x14ac:dyDescent="0.3">
      <c r="A1808" t="s">
        <v>174</v>
      </c>
    </row>
    <row r="1809" spans="1:1" x14ac:dyDescent="0.3">
      <c r="A1809" t="s">
        <v>68</v>
      </c>
    </row>
    <row r="1810" spans="1:1" x14ac:dyDescent="0.3">
      <c r="A1810" t="s">
        <v>0</v>
      </c>
    </row>
    <row r="1811" spans="1:1" x14ac:dyDescent="0.3">
      <c r="A1811" t="s">
        <v>174</v>
      </c>
    </row>
    <row r="1812" spans="1:1" x14ac:dyDescent="0.3">
      <c r="A1812" t="s">
        <v>205</v>
      </c>
    </row>
    <row r="1813" spans="1:1" x14ac:dyDescent="0.3">
      <c r="A1813" t="s">
        <v>208</v>
      </c>
    </row>
    <row r="1814" spans="1:1" x14ac:dyDescent="0.3">
      <c r="A1814" t="s">
        <v>193</v>
      </c>
    </row>
    <row r="1815" spans="1:1" x14ac:dyDescent="0.3">
      <c r="A1815" t="s">
        <v>194</v>
      </c>
    </row>
    <row r="1816" spans="1:1" x14ac:dyDescent="0.3">
      <c r="A1816" t="s">
        <v>68</v>
      </c>
    </row>
    <row r="1817" spans="1:1" x14ac:dyDescent="0.3">
      <c r="A1817" t="s">
        <v>0</v>
      </c>
    </row>
    <row r="1818" spans="1:1" x14ac:dyDescent="0.3">
      <c r="A1818" t="s">
        <v>174</v>
      </c>
    </row>
    <row r="1819" spans="1:1" x14ac:dyDescent="0.3">
      <c r="A1819" t="s">
        <v>68</v>
      </c>
    </row>
    <row r="1820" spans="1:1" x14ac:dyDescent="0.3">
      <c r="A1820" t="s">
        <v>0</v>
      </c>
    </row>
    <row r="1821" spans="1:1" x14ac:dyDescent="0.3">
      <c r="A1821" t="s">
        <v>174</v>
      </c>
    </row>
    <row r="1822" spans="1:1" x14ac:dyDescent="0.3">
      <c r="A1822" t="s">
        <v>197</v>
      </c>
    </row>
    <row r="1823" spans="1:1" x14ac:dyDescent="0.3">
      <c r="A1823" t="s">
        <v>209</v>
      </c>
    </row>
    <row r="1824" spans="1:1" x14ac:dyDescent="0.3">
      <c r="A1824" t="s">
        <v>193</v>
      </c>
    </row>
    <row r="1825" spans="1:1" x14ac:dyDescent="0.3">
      <c r="A1825" t="s">
        <v>210</v>
      </c>
    </row>
    <row r="1826" spans="1:1" x14ac:dyDescent="0.3">
      <c r="A1826" t="s">
        <v>190</v>
      </c>
    </row>
    <row r="1827" spans="1:1" x14ac:dyDescent="0.3">
      <c r="A1827" t="s">
        <v>191</v>
      </c>
    </row>
    <row r="1828" spans="1:1" x14ac:dyDescent="0.3">
      <c r="A1828" t="s">
        <v>68</v>
      </c>
    </row>
    <row r="1829" spans="1:1" x14ac:dyDescent="0.3">
      <c r="A1829" t="s">
        <v>0</v>
      </c>
    </row>
    <row r="1830" spans="1:1" x14ac:dyDescent="0.3">
      <c r="A1830" t="s">
        <v>174</v>
      </c>
    </row>
    <row r="1831" spans="1:1" x14ac:dyDescent="0.3">
      <c r="A1831" t="s">
        <v>188</v>
      </c>
    </row>
    <row r="1832" spans="1:1" x14ac:dyDescent="0.3">
      <c r="A1832" t="s">
        <v>189</v>
      </c>
    </row>
    <row r="1833" spans="1:1" x14ac:dyDescent="0.3">
      <c r="A1833" t="s">
        <v>190</v>
      </c>
    </row>
    <row r="1834" spans="1:1" x14ac:dyDescent="0.3">
      <c r="A1834" t="s">
        <v>191</v>
      </c>
    </row>
    <row r="1835" spans="1:1" x14ac:dyDescent="0.3">
      <c r="A1835" t="s">
        <v>68</v>
      </c>
    </row>
    <row r="1836" spans="1:1" x14ac:dyDescent="0.3">
      <c r="A1836" t="s">
        <v>0</v>
      </c>
    </row>
    <row r="1837" spans="1:1" x14ac:dyDescent="0.3">
      <c r="A1837" t="s">
        <v>174</v>
      </c>
    </row>
    <row r="1838" spans="1:1" x14ac:dyDescent="0.3">
      <c r="A1838" t="s">
        <v>199</v>
      </c>
    </row>
    <row r="1839" spans="1:1" x14ac:dyDescent="0.3">
      <c r="A1839" t="s">
        <v>200</v>
      </c>
    </row>
    <row r="1840" spans="1:1" x14ac:dyDescent="0.3">
      <c r="A1840" t="s">
        <v>68</v>
      </c>
    </row>
    <row r="1841" spans="1:1" x14ac:dyDescent="0.3">
      <c r="A1841" t="s">
        <v>0</v>
      </c>
    </row>
    <row r="1842" spans="1:1" x14ac:dyDescent="0.3">
      <c r="A1842" t="s">
        <v>201</v>
      </c>
    </row>
    <row r="1843" spans="1:1" x14ac:dyDescent="0.3">
      <c r="A1843" t="s">
        <v>68</v>
      </c>
    </row>
    <row r="1844" spans="1:1" x14ac:dyDescent="0.3">
      <c r="A1844" t="s">
        <v>0</v>
      </c>
    </row>
    <row r="1845" spans="1:1" x14ac:dyDescent="0.3">
      <c r="A1845" t="s">
        <v>174</v>
      </c>
    </row>
    <row r="1846" spans="1:1" x14ac:dyDescent="0.3">
      <c r="A1846" t="s">
        <v>188</v>
      </c>
    </row>
    <row r="1847" spans="1:1" x14ac:dyDescent="0.3">
      <c r="A1847" t="s">
        <v>193</v>
      </c>
    </row>
    <row r="1848" spans="1:1" x14ac:dyDescent="0.3">
      <c r="A1848" t="s">
        <v>210</v>
      </c>
    </row>
    <row r="1849" spans="1:1" x14ac:dyDescent="0.3">
      <c r="A1849" t="s">
        <v>190</v>
      </c>
    </row>
    <row r="1850" spans="1:1" x14ac:dyDescent="0.3">
      <c r="A1850" t="s">
        <v>191</v>
      </c>
    </row>
    <row r="1851" spans="1:1" x14ac:dyDescent="0.3">
      <c r="A1851" t="s">
        <v>68</v>
      </c>
    </row>
    <row r="1852" spans="1:1" x14ac:dyDescent="0.3">
      <c r="A1852" t="s">
        <v>0</v>
      </c>
    </row>
    <row r="1853" spans="1:1" x14ac:dyDescent="0.3">
      <c r="A1853" t="s">
        <v>174</v>
      </c>
    </row>
    <row r="1854" spans="1:1" x14ac:dyDescent="0.3">
      <c r="A1854" t="s">
        <v>197</v>
      </c>
    </row>
    <row r="1855" spans="1:1" x14ac:dyDescent="0.3">
      <c r="A1855" t="s">
        <v>209</v>
      </c>
    </row>
    <row r="1856" spans="1:1" x14ac:dyDescent="0.3">
      <c r="A1856" t="s">
        <v>193</v>
      </c>
    </row>
    <row r="1857" spans="1:1" x14ac:dyDescent="0.3">
      <c r="A1857" t="s">
        <v>210</v>
      </c>
    </row>
    <row r="1858" spans="1:1" x14ac:dyDescent="0.3">
      <c r="A1858" t="s">
        <v>190</v>
      </c>
    </row>
    <row r="1859" spans="1:1" x14ac:dyDescent="0.3">
      <c r="A1859" t="s">
        <v>191</v>
      </c>
    </row>
    <row r="1860" spans="1:1" x14ac:dyDescent="0.3">
      <c r="A1860" t="s">
        <v>68</v>
      </c>
    </row>
    <row r="1861" spans="1:1" x14ac:dyDescent="0.3">
      <c r="A1861" t="s">
        <v>0</v>
      </c>
    </row>
    <row r="1862" spans="1:1" x14ac:dyDescent="0.3">
      <c r="A1862" t="s">
        <v>174</v>
      </c>
    </row>
    <row r="1863" spans="1:1" x14ac:dyDescent="0.3">
      <c r="A1863" t="s">
        <v>188</v>
      </c>
    </row>
    <row r="1864" spans="1:1" x14ac:dyDescent="0.3">
      <c r="A1864" t="s">
        <v>189</v>
      </c>
    </row>
    <row r="1865" spans="1:1" x14ac:dyDescent="0.3">
      <c r="A1865" t="s">
        <v>190</v>
      </c>
    </row>
    <row r="1866" spans="1:1" x14ac:dyDescent="0.3">
      <c r="A1866" t="s">
        <v>191</v>
      </c>
    </row>
    <row r="1867" spans="1:1" x14ac:dyDescent="0.3">
      <c r="A1867" t="s">
        <v>68</v>
      </c>
    </row>
    <row r="1868" spans="1:1" x14ac:dyDescent="0.3">
      <c r="A1868" t="s">
        <v>0</v>
      </c>
    </row>
    <row r="1869" spans="1:1" x14ac:dyDescent="0.3">
      <c r="A1869" t="s">
        <v>174</v>
      </c>
    </row>
    <row r="1870" spans="1:1" x14ac:dyDescent="0.3">
      <c r="A1870" t="s">
        <v>68</v>
      </c>
    </row>
    <row r="1871" spans="1:1" x14ac:dyDescent="0.3">
      <c r="A1871" t="s">
        <v>0</v>
      </c>
    </row>
    <row r="1872" spans="1:1" x14ac:dyDescent="0.3">
      <c r="A1872" t="s">
        <v>174</v>
      </c>
    </row>
    <row r="1873" spans="1:1" x14ac:dyDescent="0.3">
      <c r="A1873" t="s">
        <v>188</v>
      </c>
    </row>
    <row r="1874" spans="1:1" x14ac:dyDescent="0.3">
      <c r="A1874" t="s">
        <v>189</v>
      </c>
    </row>
    <row r="1875" spans="1:1" x14ac:dyDescent="0.3">
      <c r="A1875" t="s">
        <v>190</v>
      </c>
    </row>
    <row r="1876" spans="1:1" x14ac:dyDescent="0.3">
      <c r="A1876" t="s">
        <v>191</v>
      </c>
    </row>
    <row r="1877" spans="1:1" x14ac:dyDescent="0.3">
      <c r="A1877" t="s">
        <v>68</v>
      </c>
    </row>
    <row r="1878" spans="1:1" x14ac:dyDescent="0.3">
      <c r="A1878" t="s">
        <v>0</v>
      </c>
    </row>
    <row r="1879" spans="1:1" x14ac:dyDescent="0.3">
      <c r="A1879" t="s">
        <v>174</v>
      </c>
    </row>
    <row r="1880" spans="1:1" x14ac:dyDescent="0.3">
      <c r="A1880" t="s">
        <v>68</v>
      </c>
    </row>
    <row r="1881" spans="1:1" x14ac:dyDescent="0.3">
      <c r="A1881" t="s">
        <v>0</v>
      </c>
    </row>
    <row r="1882" spans="1:1" x14ac:dyDescent="0.3">
      <c r="A1882" t="s">
        <v>174</v>
      </c>
    </row>
    <row r="1883" spans="1:1" x14ac:dyDescent="0.3">
      <c r="A1883" t="s">
        <v>188</v>
      </c>
    </row>
    <row r="1884" spans="1:1" x14ac:dyDescent="0.3">
      <c r="A1884" t="s">
        <v>189</v>
      </c>
    </row>
    <row r="1885" spans="1:1" x14ac:dyDescent="0.3">
      <c r="A1885" t="s">
        <v>190</v>
      </c>
    </row>
    <row r="1886" spans="1:1" x14ac:dyDescent="0.3">
      <c r="A1886" t="s">
        <v>191</v>
      </c>
    </row>
    <row r="1887" spans="1:1" x14ac:dyDescent="0.3">
      <c r="A1887" t="s">
        <v>68</v>
      </c>
    </row>
    <row r="1888" spans="1:1" x14ac:dyDescent="0.3">
      <c r="A1888" t="s">
        <v>0</v>
      </c>
    </row>
    <row r="1889" spans="1:1" x14ac:dyDescent="0.3">
      <c r="A1889" t="s">
        <v>174</v>
      </c>
    </row>
    <row r="1890" spans="1:1" x14ac:dyDescent="0.3">
      <c r="A1890" t="s">
        <v>68</v>
      </c>
    </row>
    <row r="1891" spans="1:1" x14ac:dyDescent="0.3">
      <c r="A1891" t="s">
        <v>0</v>
      </c>
    </row>
    <row r="1892" spans="1:1" x14ac:dyDescent="0.3">
      <c r="A1892" t="s">
        <v>174</v>
      </c>
    </row>
    <row r="1893" spans="1:1" x14ac:dyDescent="0.3">
      <c r="A1893" t="s">
        <v>188</v>
      </c>
    </row>
    <row r="1894" spans="1:1" x14ac:dyDescent="0.3">
      <c r="A1894" t="s">
        <v>189</v>
      </c>
    </row>
    <row r="1895" spans="1:1" x14ac:dyDescent="0.3">
      <c r="A1895" t="s">
        <v>190</v>
      </c>
    </row>
    <row r="1896" spans="1:1" x14ac:dyDescent="0.3">
      <c r="A1896" t="s">
        <v>191</v>
      </c>
    </row>
    <row r="1897" spans="1:1" x14ac:dyDescent="0.3">
      <c r="A1897" t="s">
        <v>68</v>
      </c>
    </row>
    <row r="1898" spans="1:1" x14ac:dyDescent="0.3">
      <c r="A1898" t="s">
        <v>0</v>
      </c>
    </row>
    <row r="1899" spans="1:1" x14ac:dyDescent="0.3">
      <c r="A1899" t="s">
        <v>174</v>
      </c>
    </row>
    <row r="1900" spans="1:1" x14ac:dyDescent="0.3">
      <c r="A1900" t="s">
        <v>68</v>
      </c>
    </row>
    <row r="1901" spans="1:1" x14ac:dyDescent="0.3">
      <c r="A1901" t="s">
        <v>0</v>
      </c>
    </row>
    <row r="1902" spans="1:1" x14ac:dyDescent="0.3">
      <c r="A1902" t="s">
        <v>174</v>
      </c>
    </row>
    <row r="1903" spans="1:1" x14ac:dyDescent="0.3">
      <c r="A1903" t="s">
        <v>188</v>
      </c>
    </row>
    <row r="1904" spans="1:1" x14ac:dyDescent="0.3">
      <c r="A1904" t="s">
        <v>189</v>
      </c>
    </row>
    <row r="1905" spans="1:1" x14ac:dyDescent="0.3">
      <c r="A1905" t="s">
        <v>190</v>
      </c>
    </row>
    <row r="1906" spans="1:1" x14ac:dyDescent="0.3">
      <c r="A1906" t="s">
        <v>191</v>
      </c>
    </row>
    <row r="1907" spans="1:1" x14ac:dyDescent="0.3">
      <c r="A1907" t="s">
        <v>68</v>
      </c>
    </row>
    <row r="1908" spans="1:1" x14ac:dyDescent="0.3">
      <c r="A1908" t="s">
        <v>0</v>
      </c>
    </row>
    <row r="1909" spans="1:1" x14ac:dyDescent="0.3">
      <c r="A1909" t="s">
        <v>174</v>
      </c>
    </row>
    <row r="1910" spans="1:1" x14ac:dyDescent="0.3">
      <c r="A1910" t="s">
        <v>68</v>
      </c>
    </row>
    <row r="1911" spans="1:1" x14ac:dyDescent="0.3">
      <c r="A1911" t="s">
        <v>0</v>
      </c>
    </row>
    <row r="1912" spans="1:1" x14ac:dyDescent="0.3">
      <c r="A1912" t="s">
        <v>174</v>
      </c>
    </row>
    <row r="1913" spans="1:1" x14ac:dyDescent="0.3">
      <c r="A1913" t="s">
        <v>188</v>
      </c>
    </row>
    <row r="1914" spans="1:1" x14ac:dyDescent="0.3">
      <c r="A1914" t="s">
        <v>189</v>
      </c>
    </row>
    <row r="1915" spans="1:1" x14ac:dyDescent="0.3">
      <c r="A1915" t="s">
        <v>190</v>
      </c>
    </row>
    <row r="1916" spans="1:1" x14ac:dyDescent="0.3">
      <c r="A1916" t="s">
        <v>191</v>
      </c>
    </row>
    <row r="1917" spans="1:1" x14ac:dyDescent="0.3">
      <c r="A1917" t="s">
        <v>68</v>
      </c>
    </row>
    <row r="1918" spans="1:1" x14ac:dyDescent="0.3">
      <c r="A1918" t="s">
        <v>0</v>
      </c>
    </row>
    <row r="1919" spans="1:1" x14ac:dyDescent="0.3">
      <c r="A1919" t="s">
        <v>174</v>
      </c>
    </row>
    <row r="1920" spans="1:1" x14ac:dyDescent="0.3">
      <c r="A1920" t="s">
        <v>68</v>
      </c>
    </row>
    <row r="1921" spans="1:1" x14ac:dyDescent="0.3">
      <c r="A1921" t="s">
        <v>0</v>
      </c>
    </row>
    <row r="1922" spans="1:1" x14ac:dyDescent="0.3">
      <c r="A1922" t="s">
        <v>174</v>
      </c>
    </row>
    <row r="1923" spans="1:1" x14ac:dyDescent="0.3">
      <c r="A1923" t="s">
        <v>188</v>
      </c>
    </row>
    <row r="1924" spans="1:1" x14ac:dyDescent="0.3">
      <c r="A1924" t="s">
        <v>189</v>
      </c>
    </row>
    <row r="1925" spans="1:1" x14ac:dyDescent="0.3">
      <c r="A1925" t="s">
        <v>190</v>
      </c>
    </row>
    <row r="1926" spans="1:1" x14ac:dyDescent="0.3">
      <c r="A1926" t="s">
        <v>191</v>
      </c>
    </row>
    <row r="1927" spans="1:1" x14ac:dyDescent="0.3">
      <c r="A1927" t="s">
        <v>68</v>
      </c>
    </row>
    <row r="1928" spans="1:1" x14ac:dyDescent="0.3">
      <c r="A1928" t="s">
        <v>0</v>
      </c>
    </row>
    <row r="1929" spans="1:1" x14ac:dyDescent="0.3">
      <c r="A1929" t="s">
        <v>174</v>
      </c>
    </row>
    <row r="1930" spans="1:1" x14ac:dyDescent="0.3">
      <c r="A1930" t="s">
        <v>68</v>
      </c>
    </row>
    <row r="1931" spans="1:1" x14ac:dyDescent="0.3">
      <c r="A1931" t="s">
        <v>0</v>
      </c>
    </row>
    <row r="1932" spans="1:1" x14ac:dyDescent="0.3">
      <c r="A1932" t="s">
        <v>174</v>
      </c>
    </row>
    <row r="1933" spans="1:1" x14ac:dyDescent="0.3">
      <c r="A1933" t="s">
        <v>188</v>
      </c>
    </row>
    <row r="1934" spans="1:1" x14ac:dyDescent="0.3">
      <c r="A1934" t="s">
        <v>189</v>
      </c>
    </row>
    <row r="1935" spans="1:1" x14ac:dyDescent="0.3">
      <c r="A1935" t="s">
        <v>190</v>
      </c>
    </row>
    <row r="1936" spans="1:1" x14ac:dyDescent="0.3">
      <c r="A1936" t="s">
        <v>191</v>
      </c>
    </row>
    <row r="1937" spans="1:1" x14ac:dyDescent="0.3">
      <c r="A1937" t="s">
        <v>68</v>
      </c>
    </row>
    <row r="1938" spans="1:1" x14ac:dyDescent="0.3">
      <c r="A1938" t="s">
        <v>0</v>
      </c>
    </row>
    <row r="1939" spans="1:1" x14ac:dyDescent="0.3">
      <c r="A1939" t="s">
        <v>174</v>
      </c>
    </row>
    <row r="1940" spans="1:1" x14ac:dyDescent="0.3">
      <c r="A1940" t="s">
        <v>68</v>
      </c>
    </row>
    <row r="1941" spans="1:1" x14ac:dyDescent="0.3">
      <c r="A1941" t="s">
        <v>0</v>
      </c>
    </row>
    <row r="1942" spans="1:1" x14ac:dyDescent="0.3">
      <c r="A1942" t="s">
        <v>174</v>
      </c>
    </row>
    <row r="1943" spans="1:1" x14ac:dyDescent="0.3">
      <c r="A1943" t="s">
        <v>188</v>
      </c>
    </row>
    <row r="1944" spans="1:1" x14ac:dyDescent="0.3">
      <c r="A1944" t="s">
        <v>189</v>
      </c>
    </row>
    <row r="1945" spans="1:1" x14ac:dyDescent="0.3">
      <c r="A1945" t="s">
        <v>190</v>
      </c>
    </row>
    <row r="1946" spans="1:1" x14ac:dyDescent="0.3">
      <c r="A1946" t="s">
        <v>191</v>
      </c>
    </row>
    <row r="1947" spans="1:1" x14ac:dyDescent="0.3">
      <c r="A1947" t="s">
        <v>68</v>
      </c>
    </row>
    <row r="1948" spans="1:1" x14ac:dyDescent="0.3">
      <c r="A1948" t="s">
        <v>0</v>
      </c>
    </row>
    <row r="1949" spans="1:1" x14ac:dyDescent="0.3">
      <c r="A1949" t="s">
        <v>174</v>
      </c>
    </row>
    <row r="1950" spans="1:1" x14ac:dyDescent="0.3">
      <c r="A1950" t="s">
        <v>68</v>
      </c>
    </row>
    <row r="1951" spans="1:1" x14ac:dyDescent="0.3">
      <c r="A1951" t="s">
        <v>0</v>
      </c>
    </row>
    <row r="1952" spans="1:1" x14ac:dyDescent="0.3">
      <c r="A1952" t="s">
        <v>174</v>
      </c>
    </row>
    <row r="1953" spans="1:1" x14ac:dyDescent="0.3">
      <c r="A1953" t="s">
        <v>188</v>
      </c>
    </row>
    <row r="1954" spans="1:1" x14ac:dyDescent="0.3">
      <c r="A1954" t="s">
        <v>189</v>
      </c>
    </row>
    <row r="1955" spans="1:1" x14ac:dyDescent="0.3">
      <c r="A1955" t="s">
        <v>190</v>
      </c>
    </row>
    <row r="1956" spans="1:1" x14ac:dyDescent="0.3">
      <c r="A1956" t="s">
        <v>191</v>
      </c>
    </row>
    <row r="1957" spans="1:1" x14ac:dyDescent="0.3">
      <c r="A1957" t="s">
        <v>68</v>
      </c>
    </row>
    <row r="1958" spans="1:1" x14ac:dyDescent="0.3">
      <c r="A1958" t="s">
        <v>0</v>
      </c>
    </row>
    <row r="1959" spans="1:1" x14ac:dyDescent="0.3">
      <c r="A1959" t="s">
        <v>174</v>
      </c>
    </row>
    <row r="1960" spans="1:1" x14ac:dyDescent="0.3">
      <c r="A1960" t="s">
        <v>68</v>
      </c>
    </row>
    <row r="1961" spans="1:1" x14ac:dyDescent="0.3">
      <c r="A1961" t="s">
        <v>0</v>
      </c>
    </row>
    <row r="1962" spans="1:1" x14ac:dyDescent="0.3">
      <c r="A1962" t="s">
        <v>174</v>
      </c>
    </row>
    <row r="1963" spans="1:1" x14ac:dyDescent="0.3">
      <c r="A1963" t="s">
        <v>188</v>
      </c>
    </row>
    <row r="1964" spans="1:1" x14ac:dyDescent="0.3">
      <c r="A1964" t="s">
        <v>189</v>
      </c>
    </row>
    <row r="1965" spans="1:1" x14ac:dyDescent="0.3">
      <c r="A1965" t="s">
        <v>190</v>
      </c>
    </row>
    <row r="1966" spans="1:1" x14ac:dyDescent="0.3">
      <c r="A1966" t="s">
        <v>191</v>
      </c>
    </row>
    <row r="1967" spans="1:1" x14ac:dyDescent="0.3">
      <c r="A1967" t="s">
        <v>68</v>
      </c>
    </row>
    <row r="1968" spans="1:1" x14ac:dyDescent="0.3">
      <c r="A1968" t="s">
        <v>0</v>
      </c>
    </row>
    <row r="1969" spans="1:1" x14ac:dyDescent="0.3">
      <c r="A1969" t="s">
        <v>174</v>
      </c>
    </row>
    <row r="1970" spans="1:1" x14ac:dyDescent="0.3">
      <c r="A1970" t="s">
        <v>68</v>
      </c>
    </row>
    <row r="1971" spans="1:1" x14ac:dyDescent="0.3">
      <c r="A1971" t="s">
        <v>0</v>
      </c>
    </row>
    <row r="1972" spans="1:1" x14ac:dyDescent="0.3">
      <c r="A1972" t="s">
        <v>174</v>
      </c>
    </row>
    <row r="1973" spans="1:1" x14ac:dyDescent="0.3">
      <c r="A1973" t="s">
        <v>188</v>
      </c>
    </row>
    <row r="1974" spans="1:1" x14ac:dyDescent="0.3">
      <c r="A1974" t="s">
        <v>189</v>
      </c>
    </row>
    <row r="1975" spans="1:1" x14ac:dyDescent="0.3">
      <c r="A1975" t="s">
        <v>190</v>
      </c>
    </row>
    <row r="1976" spans="1:1" x14ac:dyDescent="0.3">
      <c r="A1976" t="s">
        <v>191</v>
      </c>
    </row>
    <row r="1977" spans="1:1" x14ac:dyDescent="0.3">
      <c r="A1977" t="s">
        <v>68</v>
      </c>
    </row>
    <row r="1978" spans="1:1" x14ac:dyDescent="0.3">
      <c r="A1978" t="s">
        <v>0</v>
      </c>
    </row>
    <row r="1979" spans="1:1" x14ac:dyDescent="0.3">
      <c r="A1979" t="s">
        <v>174</v>
      </c>
    </row>
    <row r="1980" spans="1:1" x14ac:dyDescent="0.3">
      <c r="A1980" t="s">
        <v>68</v>
      </c>
    </row>
    <row r="1981" spans="1:1" x14ac:dyDescent="0.3">
      <c r="A1981" t="s">
        <v>0</v>
      </c>
    </row>
    <row r="1982" spans="1:1" x14ac:dyDescent="0.3">
      <c r="A1982" t="s">
        <v>174</v>
      </c>
    </row>
    <row r="1983" spans="1:1" x14ac:dyDescent="0.3">
      <c r="A1983" t="s">
        <v>188</v>
      </c>
    </row>
    <row r="1984" spans="1:1" x14ac:dyDescent="0.3">
      <c r="A1984" t="s">
        <v>189</v>
      </c>
    </row>
    <row r="1985" spans="1:1" x14ac:dyDescent="0.3">
      <c r="A1985" t="s">
        <v>190</v>
      </c>
    </row>
    <row r="1986" spans="1:1" x14ac:dyDescent="0.3">
      <c r="A1986" t="s">
        <v>191</v>
      </c>
    </row>
    <row r="1987" spans="1:1" x14ac:dyDescent="0.3">
      <c r="A1987" t="s">
        <v>68</v>
      </c>
    </row>
    <row r="1988" spans="1:1" x14ac:dyDescent="0.3">
      <c r="A1988" t="s">
        <v>0</v>
      </c>
    </row>
    <row r="1989" spans="1:1" x14ac:dyDescent="0.3">
      <c r="A1989" t="s">
        <v>174</v>
      </c>
    </row>
    <row r="1990" spans="1:1" x14ac:dyDescent="0.3">
      <c r="A1990" t="s">
        <v>68</v>
      </c>
    </row>
    <row r="1991" spans="1:1" x14ac:dyDescent="0.3">
      <c r="A1991" t="s">
        <v>0</v>
      </c>
    </row>
    <row r="1992" spans="1:1" x14ac:dyDescent="0.3">
      <c r="A1992" t="s">
        <v>174</v>
      </c>
    </row>
    <row r="1993" spans="1:1" x14ac:dyDescent="0.3">
      <c r="A1993" t="s">
        <v>188</v>
      </c>
    </row>
    <row r="1994" spans="1:1" x14ac:dyDescent="0.3">
      <c r="A1994" t="s">
        <v>189</v>
      </c>
    </row>
    <row r="1995" spans="1:1" x14ac:dyDescent="0.3">
      <c r="A1995" t="s">
        <v>190</v>
      </c>
    </row>
    <row r="1996" spans="1:1" x14ac:dyDescent="0.3">
      <c r="A1996" t="s">
        <v>191</v>
      </c>
    </row>
    <row r="1997" spans="1:1" x14ac:dyDescent="0.3">
      <c r="A1997" t="s">
        <v>68</v>
      </c>
    </row>
    <row r="1998" spans="1:1" x14ac:dyDescent="0.3">
      <c r="A1998" t="s">
        <v>0</v>
      </c>
    </row>
    <row r="1999" spans="1:1" x14ac:dyDescent="0.3">
      <c r="A1999" t="s">
        <v>174</v>
      </c>
    </row>
    <row r="2000" spans="1:1" x14ac:dyDescent="0.3">
      <c r="A2000" t="s">
        <v>68</v>
      </c>
    </row>
    <row r="2001" spans="1:1" x14ac:dyDescent="0.3">
      <c r="A2001" t="s">
        <v>0</v>
      </c>
    </row>
    <row r="2002" spans="1:1" x14ac:dyDescent="0.3">
      <c r="A2002" t="s">
        <v>174</v>
      </c>
    </row>
    <row r="2003" spans="1:1" x14ac:dyDescent="0.3">
      <c r="A2003" t="s">
        <v>188</v>
      </c>
    </row>
    <row r="2004" spans="1:1" x14ac:dyDescent="0.3">
      <c r="A2004" t="s">
        <v>189</v>
      </c>
    </row>
    <row r="2005" spans="1:1" x14ac:dyDescent="0.3">
      <c r="A2005" t="s">
        <v>190</v>
      </c>
    </row>
    <row r="2006" spans="1:1" x14ac:dyDescent="0.3">
      <c r="A2006" t="s">
        <v>191</v>
      </c>
    </row>
    <row r="2007" spans="1:1" x14ac:dyDescent="0.3">
      <c r="A2007" t="s">
        <v>68</v>
      </c>
    </row>
    <row r="2008" spans="1:1" x14ac:dyDescent="0.3">
      <c r="A2008" t="s">
        <v>0</v>
      </c>
    </row>
    <row r="2009" spans="1:1" x14ac:dyDescent="0.3">
      <c r="A2009" t="s">
        <v>174</v>
      </c>
    </row>
    <row r="2010" spans="1:1" x14ac:dyDescent="0.3">
      <c r="A2010" t="s">
        <v>68</v>
      </c>
    </row>
    <row r="2011" spans="1:1" x14ac:dyDescent="0.3">
      <c r="A2011" t="s">
        <v>0</v>
      </c>
    </row>
    <row r="2012" spans="1:1" x14ac:dyDescent="0.3">
      <c r="A2012" t="s">
        <v>174</v>
      </c>
    </row>
    <row r="2013" spans="1:1" x14ac:dyDescent="0.3">
      <c r="A2013" t="s">
        <v>188</v>
      </c>
    </row>
    <row r="2014" spans="1:1" x14ac:dyDescent="0.3">
      <c r="A2014" t="s">
        <v>189</v>
      </c>
    </row>
    <row r="2015" spans="1:1" x14ac:dyDescent="0.3">
      <c r="A2015" t="s">
        <v>190</v>
      </c>
    </row>
    <row r="2016" spans="1:1" x14ac:dyDescent="0.3">
      <c r="A2016" t="s">
        <v>191</v>
      </c>
    </row>
    <row r="2017" spans="1:1" x14ac:dyDescent="0.3">
      <c r="A2017" t="s">
        <v>68</v>
      </c>
    </row>
    <row r="2018" spans="1:1" x14ac:dyDescent="0.3">
      <c r="A2018" t="s">
        <v>0</v>
      </c>
    </row>
    <row r="2019" spans="1:1" x14ac:dyDescent="0.3">
      <c r="A2019" t="s">
        <v>174</v>
      </c>
    </row>
    <row r="2020" spans="1:1" x14ac:dyDescent="0.3">
      <c r="A2020" t="s">
        <v>68</v>
      </c>
    </row>
    <row r="2021" spans="1:1" x14ac:dyDescent="0.3">
      <c r="A2021" t="s">
        <v>0</v>
      </c>
    </row>
    <row r="2022" spans="1:1" x14ac:dyDescent="0.3">
      <c r="A2022" t="s">
        <v>174</v>
      </c>
    </row>
    <row r="2023" spans="1:1" x14ac:dyDescent="0.3">
      <c r="A2023" t="s">
        <v>188</v>
      </c>
    </row>
    <row r="2024" spans="1:1" x14ac:dyDescent="0.3">
      <c r="A2024" t="s">
        <v>189</v>
      </c>
    </row>
    <row r="2025" spans="1:1" x14ac:dyDescent="0.3">
      <c r="A2025" t="s">
        <v>190</v>
      </c>
    </row>
    <row r="2026" spans="1:1" x14ac:dyDescent="0.3">
      <c r="A2026" t="s">
        <v>191</v>
      </c>
    </row>
    <row r="2027" spans="1:1" x14ac:dyDescent="0.3">
      <c r="A2027" t="s">
        <v>68</v>
      </c>
    </row>
    <row r="2028" spans="1:1" x14ac:dyDescent="0.3">
      <c r="A2028" t="s">
        <v>0</v>
      </c>
    </row>
    <row r="2029" spans="1:1" x14ac:dyDescent="0.3">
      <c r="A2029" t="s">
        <v>174</v>
      </c>
    </row>
    <row r="2030" spans="1:1" x14ac:dyDescent="0.3">
      <c r="A2030" t="s">
        <v>211</v>
      </c>
    </row>
    <row r="2031" spans="1:1" x14ac:dyDescent="0.3">
      <c r="A2031" t="s">
        <v>212</v>
      </c>
    </row>
    <row r="2032" spans="1:1" x14ac:dyDescent="0.3">
      <c r="A2032">
        <v>4.5</v>
      </c>
    </row>
    <row r="2033" spans="1:1" x14ac:dyDescent="0.3">
      <c r="A2033">
        <v>4.2</v>
      </c>
    </row>
    <row r="2034" spans="1:1" x14ac:dyDescent="0.3">
      <c r="A2034">
        <v>5.5</v>
      </c>
    </row>
    <row r="2035" spans="1:1" x14ac:dyDescent="0.3">
      <c r="A2035">
        <v>6.5</v>
      </c>
    </row>
    <row r="2036" spans="1:1" x14ac:dyDescent="0.3">
      <c r="A2036">
        <v>7.5</v>
      </c>
    </row>
    <row r="2037" spans="1:1" x14ac:dyDescent="0.3">
      <c r="A2037">
        <v>7.5</v>
      </c>
    </row>
    <row r="2038" spans="1:1" x14ac:dyDescent="0.3">
      <c r="A2038">
        <v>7.5</v>
      </c>
    </row>
    <row r="2039" spans="1:1" x14ac:dyDescent="0.3">
      <c r="A2039">
        <v>7.2</v>
      </c>
    </row>
    <row r="2040" spans="1:1" x14ac:dyDescent="0.3">
      <c r="A2040" t="s">
        <v>213</v>
      </c>
    </row>
    <row r="2041" spans="1:1" x14ac:dyDescent="0.3">
      <c r="A2041">
        <v>5.8</v>
      </c>
    </row>
    <row r="2042" spans="1:1" x14ac:dyDescent="0.3">
      <c r="A2042">
        <v>5.8</v>
      </c>
    </row>
    <row r="2043" spans="1:1" x14ac:dyDescent="0.3">
      <c r="A2043">
        <v>6.5</v>
      </c>
    </row>
    <row r="2044" spans="1:1" x14ac:dyDescent="0.3">
      <c r="A2044">
        <v>6.5</v>
      </c>
    </row>
    <row r="2045" spans="1:1" x14ac:dyDescent="0.3">
      <c r="A2045">
        <v>6.5</v>
      </c>
    </row>
    <row r="2046" spans="1:1" x14ac:dyDescent="0.3">
      <c r="A2046">
        <v>5.8</v>
      </c>
    </row>
    <row r="2047" spans="1:1" x14ac:dyDescent="0.3">
      <c r="A2047">
        <v>5.5</v>
      </c>
    </row>
    <row r="2048" spans="1:1" x14ac:dyDescent="0.3">
      <c r="A2048">
        <v>5.5</v>
      </c>
    </row>
    <row r="2049" spans="1:1" x14ac:dyDescent="0.3">
      <c r="A2049">
        <v>5.5</v>
      </c>
    </row>
    <row r="2050" spans="1:1" x14ac:dyDescent="0.3">
      <c r="A2050" t="s">
        <v>214</v>
      </c>
    </row>
    <row r="2051" spans="1:1" x14ac:dyDescent="0.3">
      <c r="A2051" t="s">
        <v>215</v>
      </c>
    </row>
    <row r="2052" spans="1:1" x14ac:dyDescent="0.3">
      <c r="A2052" t="s">
        <v>216</v>
      </c>
    </row>
    <row r="2053" spans="1:1" x14ac:dyDescent="0.3">
      <c r="A2053" t="s">
        <v>217</v>
      </c>
    </row>
    <row r="2054" spans="1:1" x14ac:dyDescent="0.3">
      <c r="A2054">
        <v>5.5</v>
      </c>
    </row>
    <row r="2055" spans="1:1" x14ac:dyDescent="0.3">
      <c r="A2055" t="s">
        <v>218</v>
      </c>
    </row>
    <row r="2056" spans="1:1" x14ac:dyDescent="0.3">
      <c r="A2056" t="s">
        <v>219</v>
      </c>
    </row>
    <row r="2057" spans="1:1" x14ac:dyDescent="0.3">
      <c r="A2057">
        <v>2</v>
      </c>
    </row>
    <row r="2058" spans="1:1" x14ac:dyDescent="0.3">
      <c r="A2058" t="s">
        <v>220</v>
      </c>
    </row>
    <row r="2059" spans="1:1" x14ac:dyDescent="0.3">
      <c r="A2059" t="s">
        <v>219</v>
      </c>
    </row>
    <row r="2060" spans="1:1" x14ac:dyDescent="0.3">
      <c r="A2060">
        <v>2</v>
      </c>
    </row>
    <row r="2061" spans="1:1" x14ac:dyDescent="0.3">
      <c r="A2061" t="s">
        <v>218</v>
      </c>
    </row>
    <row r="2062" spans="1:1" x14ac:dyDescent="0.3">
      <c r="A2062" t="s">
        <v>219</v>
      </c>
    </row>
    <row r="2063" spans="1:1" x14ac:dyDescent="0.3">
      <c r="A2063">
        <v>2</v>
      </c>
    </row>
    <row r="2064" spans="1:1" x14ac:dyDescent="0.3">
      <c r="A2064" t="s">
        <v>220</v>
      </c>
    </row>
    <row r="2065" spans="1:1" x14ac:dyDescent="0.3">
      <c r="A2065" t="s">
        <v>219</v>
      </c>
    </row>
    <row r="2066" spans="1:1" x14ac:dyDescent="0.3">
      <c r="A2066">
        <v>2</v>
      </c>
    </row>
    <row r="2067" spans="1:1" x14ac:dyDescent="0.3">
      <c r="A2067" t="s">
        <v>220</v>
      </c>
    </row>
    <row r="2068" spans="1:1" x14ac:dyDescent="0.3">
      <c r="A2068" t="s">
        <v>219</v>
      </c>
    </row>
    <row r="2069" spans="1:1" x14ac:dyDescent="0.3">
      <c r="A2069">
        <v>2</v>
      </c>
    </row>
    <row r="2070" spans="1:1" x14ac:dyDescent="0.3">
      <c r="A2070" t="s">
        <v>220</v>
      </c>
    </row>
    <row r="2071" spans="1:1" x14ac:dyDescent="0.3">
      <c r="A2071" t="s">
        <v>219</v>
      </c>
    </row>
    <row r="2072" spans="1:1" x14ac:dyDescent="0.3">
      <c r="A2072">
        <v>2</v>
      </c>
    </row>
    <row r="2073" spans="1:1" x14ac:dyDescent="0.3">
      <c r="A2073" t="s">
        <v>218</v>
      </c>
    </row>
    <row r="2074" spans="1:1" x14ac:dyDescent="0.3">
      <c r="A2074" t="s">
        <v>219</v>
      </c>
    </row>
    <row r="2075" spans="1:1" x14ac:dyDescent="0.3">
      <c r="A2075">
        <v>2</v>
      </c>
    </row>
    <row r="2076" spans="1:1" x14ac:dyDescent="0.3">
      <c r="A2076" t="s">
        <v>218</v>
      </c>
    </row>
    <row r="2077" spans="1:1" x14ac:dyDescent="0.3">
      <c r="A2077" t="s">
        <v>221</v>
      </c>
    </row>
    <row r="2078" spans="1:1" x14ac:dyDescent="0.3">
      <c r="A2078">
        <v>1</v>
      </c>
    </row>
    <row r="2079" spans="1:1" x14ac:dyDescent="0.3">
      <c r="A2079" t="s">
        <v>218</v>
      </c>
    </row>
    <row r="2080" spans="1:1" x14ac:dyDescent="0.3">
      <c r="A2080" t="s">
        <v>219</v>
      </c>
    </row>
    <row r="2081" spans="1:1" x14ac:dyDescent="0.3">
      <c r="A2081">
        <v>2</v>
      </c>
    </row>
    <row r="2082" spans="1:1" x14ac:dyDescent="0.3">
      <c r="A2082" t="s">
        <v>218</v>
      </c>
    </row>
    <row r="2083" spans="1:1" x14ac:dyDescent="0.3">
      <c r="A2083" t="s">
        <v>219</v>
      </c>
    </row>
    <row r="2084" spans="1:1" x14ac:dyDescent="0.3">
      <c r="A2084">
        <v>2</v>
      </c>
    </row>
    <row r="2085" spans="1:1" x14ac:dyDescent="0.3">
      <c r="A2085" t="s">
        <v>220</v>
      </c>
    </row>
    <row r="2086" spans="1:1" x14ac:dyDescent="0.3">
      <c r="A2086" t="s">
        <v>221</v>
      </c>
    </row>
    <row r="2087" spans="1:1" x14ac:dyDescent="0.3">
      <c r="A2087">
        <v>2</v>
      </c>
    </row>
    <row r="2088" spans="1:1" x14ac:dyDescent="0.3">
      <c r="A2088" t="s">
        <v>218</v>
      </c>
    </row>
    <row r="2089" spans="1:1" x14ac:dyDescent="0.3">
      <c r="A2089" t="s">
        <v>219</v>
      </c>
    </row>
    <row r="2090" spans="1:1" x14ac:dyDescent="0.3">
      <c r="A2090">
        <v>2</v>
      </c>
    </row>
    <row r="2091" spans="1:1" x14ac:dyDescent="0.3">
      <c r="A2091" t="s">
        <v>218</v>
      </c>
    </row>
    <row r="2092" spans="1:1" x14ac:dyDescent="0.3">
      <c r="A2092" t="s">
        <v>219</v>
      </c>
    </row>
    <row r="2093" spans="1:1" x14ac:dyDescent="0.3">
      <c r="A2093">
        <v>2</v>
      </c>
    </row>
    <row r="2094" spans="1:1" x14ac:dyDescent="0.3">
      <c r="A2094" t="s">
        <v>218</v>
      </c>
    </row>
    <row r="2095" spans="1:1" x14ac:dyDescent="0.3">
      <c r="A2095" t="s">
        <v>219</v>
      </c>
    </row>
    <row r="2096" spans="1:1" x14ac:dyDescent="0.3">
      <c r="A2096">
        <v>2</v>
      </c>
    </row>
    <row r="2097" spans="1:1" x14ac:dyDescent="0.3">
      <c r="A2097" t="s">
        <v>218</v>
      </c>
    </row>
    <row r="2098" spans="1:1" x14ac:dyDescent="0.3">
      <c r="A2098" t="s">
        <v>219</v>
      </c>
    </row>
    <row r="2099" spans="1:1" x14ac:dyDescent="0.3">
      <c r="A2099">
        <v>2</v>
      </c>
    </row>
    <row r="2100" spans="1:1" x14ac:dyDescent="0.3">
      <c r="A2100" t="s">
        <v>218</v>
      </c>
    </row>
    <row r="2101" spans="1:1" x14ac:dyDescent="0.3">
      <c r="A2101" t="s">
        <v>219</v>
      </c>
    </row>
    <row r="2102" spans="1:1" x14ac:dyDescent="0.3">
      <c r="A2102">
        <v>2</v>
      </c>
    </row>
    <row r="2103" spans="1:1" x14ac:dyDescent="0.3">
      <c r="A2103" t="s">
        <v>218</v>
      </c>
    </row>
    <row r="2104" spans="1:1" x14ac:dyDescent="0.3">
      <c r="A2104" t="s">
        <v>219</v>
      </c>
    </row>
    <row r="2105" spans="1:1" x14ac:dyDescent="0.3">
      <c r="A2105">
        <v>2</v>
      </c>
    </row>
    <row r="2106" spans="1:1" x14ac:dyDescent="0.3">
      <c r="A2106" t="s">
        <v>218</v>
      </c>
    </row>
    <row r="2107" spans="1:1" x14ac:dyDescent="0.3">
      <c r="A2107" t="s">
        <v>219</v>
      </c>
    </row>
    <row r="2108" spans="1:1" x14ac:dyDescent="0.3">
      <c r="A2108">
        <v>2</v>
      </c>
    </row>
    <row r="2109" spans="1:1" x14ac:dyDescent="0.3">
      <c r="A2109" t="s">
        <v>218</v>
      </c>
    </row>
    <row r="2110" spans="1:1" x14ac:dyDescent="0.3">
      <c r="A2110" t="s">
        <v>219</v>
      </c>
    </row>
    <row r="2111" spans="1:1" x14ac:dyDescent="0.3">
      <c r="A2111">
        <v>2</v>
      </c>
    </row>
    <row r="2112" spans="1:1" x14ac:dyDescent="0.3">
      <c r="A2112" t="s">
        <v>218</v>
      </c>
    </row>
    <row r="2113" spans="1:1" x14ac:dyDescent="0.3">
      <c r="A2113" t="s">
        <v>219</v>
      </c>
    </row>
    <row r="2114" spans="1:1" x14ac:dyDescent="0.3">
      <c r="A2114">
        <v>2</v>
      </c>
    </row>
    <row r="2115" spans="1:1" x14ac:dyDescent="0.3">
      <c r="A2115" t="s">
        <v>218</v>
      </c>
    </row>
    <row r="2116" spans="1:1" x14ac:dyDescent="0.3">
      <c r="A2116" t="s">
        <v>219</v>
      </c>
    </row>
    <row r="2117" spans="1:1" x14ac:dyDescent="0.3">
      <c r="A2117">
        <v>2</v>
      </c>
    </row>
    <row r="2118" spans="1:1" x14ac:dyDescent="0.3">
      <c r="A2118" t="s">
        <v>218</v>
      </c>
    </row>
    <row r="2119" spans="1:1" x14ac:dyDescent="0.3">
      <c r="A2119" t="s">
        <v>219</v>
      </c>
    </row>
    <row r="2120" spans="1:1" x14ac:dyDescent="0.3">
      <c r="A2120">
        <v>1</v>
      </c>
    </row>
    <row r="2121" spans="1:1" x14ac:dyDescent="0.3">
      <c r="A2121" t="s">
        <v>218</v>
      </c>
    </row>
    <row r="2122" spans="1:1" x14ac:dyDescent="0.3">
      <c r="A2122" t="s">
        <v>219</v>
      </c>
    </row>
    <row r="2123" spans="1:1" x14ac:dyDescent="0.3">
      <c r="A2123">
        <v>1</v>
      </c>
    </row>
    <row r="2124" spans="1:1" x14ac:dyDescent="0.3">
      <c r="A2124" t="s">
        <v>218</v>
      </c>
    </row>
    <row r="2125" spans="1:1" x14ac:dyDescent="0.3">
      <c r="A2125" t="s">
        <v>219</v>
      </c>
    </row>
    <row r="2126" spans="1:1" x14ac:dyDescent="0.3">
      <c r="A2126">
        <v>2</v>
      </c>
    </row>
    <row r="2127" spans="1:1" x14ac:dyDescent="0.3">
      <c r="A2127" t="s">
        <v>218</v>
      </c>
    </row>
    <row r="2128" spans="1:1" x14ac:dyDescent="0.3">
      <c r="A2128" t="s">
        <v>219</v>
      </c>
    </row>
    <row r="2129" spans="1:1" x14ac:dyDescent="0.3">
      <c r="A2129">
        <v>2</v>
      </c>
    </row>
    <row r="2130" spans="1:1" x14ac:dyDescent="0.3">
      <c r="A2130" t="s">
        <v>222</v>
      </c>
    </row>
    <row r="2131" spans="1:1" x14ac:dyDescent="0.3">
      <c r="A2131">
        <v>2</v>
      </c>
    </row>
    <row r="2132" spans="1:1" x14ac:dyDescent="0.3">
      <c r="A2132" t="s">
        <v>218</v>
      </c>
    </row>
    <row r="2133" spans="1:1" x14ac:dyDescent="0.3">
      <c r="A2133" t="s">
        <v>223</v>
      </c>
    </row>
    <row r="2134" spans="1:1" x14ac:dyDescent="0.3">
      <c r="A2134">
        <v>1</v>
      </c>
    </row>
    <row r="2135" spans="1:1" x14ac:dyDescent="0.3">
      <c r="A2135" t="s">
        <v>218</v>
      </c>
    </row>
    <row r="2136" spans="1:1" x14ac:dyDescent="0.3">
      <c r="A2136" t="s">
        <v>223</v>
      </c>
    </row>
    <row r="2137" spans="1:1" x14ac:dyDescent="0.3">
      <c r="A2137">
        <v>1</v>
      </c>
    </row>
    <row r="2138" spans="1:1" x14ac:dyDescent="0.3">
      <c r="A2138">
        <v>10</v>
      </c>
    </row>
    <row r="2139" spans="1:1" x14ac:dyDescent="0.3">
      <c r="A2139" t="s">
        <v>224</v>
      </c>
    </row>
    <row r="2140" spans="1:1" x14ac:dyDescent="0.3">
      <c r="A2140" t="s">
        <v>223</v>
      </c>
    </row>
    <row r="2141" spans="1:1" x14ac:dyDescent="0.3">
      <c r="A2141">
        <v>1</v>
      </c>
    </row>
    <row r="2142" spans="1:1" x14ac:dyDescent="0.3">
      <c r="A2142" t="s">
        <v>218</v>
      </c>
    </row>
    <row r="2143" spans="1:1" x14ac:dyDescent="0.3">
      <c r="A2143" t="s">
        <v>221</v>
      </c>
    </row>
    <row r="2144" spans="1:1" x14ac:dyDescent="0.3">
      <c r="A2144">
        <v>1</v>
      </c>
    </row>
    <row r="2145" spans="1:1" x14ac:dyDescent="0.3">
      <c r="A2145" t="s">
        <v>220</v>
      </c>
    </row>
    <row r="2146" spans="1:1" x14ac:dyDescent="0.3">
      <c r="A2146" t="s">
        <v>219</v>
      </c>
    </row>
    <row r="2147" spans="1:1" x14ac:dyDescent="0.3">
      <c r="A2147">
        <v>2</v>
      </c>
    </row>
    <row r="2148" spans="1:1" x14ac:dyDescent="0.3">
      <c r="A2148" t="s">
        <v>220</v>
      </c>
    </row>
    <row r="2149" spans="1:1" x14ac:dyDescent="0.3">
      <c r="A2149" t="s">
        <v>219</v>
      </c>
    </row>
    <row r="2150" spans="1:1" x14ac:dyDescent="0.3">
      <c r="A2150">
        <v>2</v>
      </c>
    </row>
    <row r="2151" spans="1:1" x14ac:dyDescent="0.3">
      <c r="A2151" t="s">
        <v>220</v>
      </c>
    </row>
    <row r="2152" spans="1:1" x14ac:dyDescent="0.3">
      <c r="A2152" t="s">
        <v>219</v>
      </c>
    </row>
    <row r="2153" spans="1:1" x14ac:dyDescent="0.3">
      <c r="A2153">
        <v>2</v>
      </c>
    </row>
    <row r="2154" spans="1:1" x14ac:dyDescent="0.3">
      <c r="A2154" t="s">
        <v>218</v>
      </c>
    </row>
    <row r="2155" spans="1:1" x14ac:dyDescent="0.3">
      <c r="A2155" t="s">
        <v>225</v>
      </c>
    </row>
    <row r="2156" spans="1:1" x14ac:dyDescent="0.3">
      <c r="A2156">
        <v>2</v>
      </c>
    </row>
    <row r="2157" spans="1:1" x14ac:dyDescent="0.3">
      <c r="A2157" t="s">
        <v>218</v>
      </c>
    </row>
    <row r="2158" spans="1:1" x14ac:dyDescent="0.3">
      <c r="A2158" t="s">
        <v>223</v>
      </c>
    </row>
    <row r="2159" spans="1:1" x14ac:dyDescent="0.3">
      <c r="A2159">
        <v>2</v>
      </c>
    </row>
    <row r="2160" spans="1:1" x14ac:dyDescent="0.3">
      <c r="A2160" t="s">
        <v>218</v>
      </c>
    </row>
    <row r="2161" spans="1:1" x14ac:dyDescent="0.3">
      <c r="A2161" t="s">
        <v>221</v>
      </c>
    </row>
    <row r="2162" spans="1:1" x14ac:dyDescent="0.3">
      <c r="A2162">
        <v>4</v>
      </c>
    </row>
    <row r="2163" spans="1:1" x14ac:dyDescent="0.3">
      <c r="A2163" t="s">
        <v>218</v>
      </c>
    </row>
    <row r="2164" spans="1:1" x14ac:dyDescent="0.3">
      <c r="A2164" t="s">
        <v>221</v>
      </c>
    </row>
    <row r="2165" spans="1:1" x14ac:dyDescent="0.3">
      <c r="A2165">
        <v>2</v>
      </c>
    </row>
    <row r="2166" spans="1:1" x14ac:dyDescent="0.3">
      <c r="A2166" t="s">
        <v>218</v>
      </c>
    </row>
    <row r="2167" spans="1:1" x14ac:dyDescent="0.3">
      <c r="A2167" t="s">
        <v>221</v>
      </c>
    </row>
    <row r="2168" spans="1:1" x14ac:dyDescent="0.3">
      <c r="A2168">
        <v>3</v>
      </c>
    </row>
    <row r="2169" spans="1:1" x14ac:dyDescent="0.3">
      <c r="A2169" t="s">
        <v>218</v>
      </c>
    </row>
    <row r="2170" spans="1:1" x14ac:dyDescent="0.3">
      <c r="A2170" t="s">
        <v>221</v>
      </c>
    </row>
    <row r="2171" spans="1:1" x14ac:dyDescent="0.3">
      <c r="A2171">
        <v>1</v>
      </c>
    </row>
    <row r="2172" spans="1:1" x14ac:dyDescent="0.3">
      <c r="A2172" t="s">
        <v>218</v>
      </c>
    </row>
    <row r="2173" spans="1:1" x14ac:dyDescent="0.3">
      <c r="A2173" t="s">
        <v>219</v>
      </c>
    </row>
    <row r="2174" spans="1:1" x14ac:dyDescent="0.3">
      <c r="A2174">
        <v>1</v>
      </c>
    </row>
    <row r="2175" spans="1:1" x14ac:dyDescent="0.3">
      <c r="A2175" t="s">
        <v>226</v>
      </c>
    </row>
    <row r="2176" spans="1:1" x14ac:dyDescent="0.3">
      <c r="A2176" t="s">
        <v>219</v>
      </c>
    </row>
    <row r="2177" spans="1:1" x14ac:dyDescent="0.3">
      <c r="A2177">
        <v>1</v>
      </c>
    </row>
    <row r="2178" spans="1:1" x14ac:dyDescent="0.3">
      <c r="A2178" t="s">
        <v>220</v>
      </c>
    </row>
    <row r="2179" spans="1:1" x14ac:dyDescent="0.3">
      <c r="A2179" t="s">
        <v>221</v>
      </c>
    </row>
    <row r="2180" spans="1:1" x14ac:dyDescent="0.3">
      <c r="A2180">
        <v>2</v>
      </c>
    </row>
    <row r="2181" spans="1:1" x14ac:dyDescent="0.3">
      <c r="A2181" t="s">
        <v>220</v>
      </c>
    </row>
    <row r="2182" spans="1:1" x14ac:dyDescent="0.3">
      <c r="A2182" t="s">
        <v>221</v>
      </c>
    </row>
    <row r="2183" spans="1:1" x14ac:dyDescent="0.3">
      <c r="A2183">
        <v>2</v>
      </c>
    </row>
    <row r="2184" spans="1:1" x14ac:dyDescent="0.3">
      <c r="A2184" t="s">
        <v>218</v>
      </c>
    </row>
    <row r="2185" spans="1:1" x14ac:dyDescent="0.3">
      <c r="A2185" t="s">
        <v>221</v>
      </c>
    </row>
    <row r="2186" spans="1:1" x14ac:dyDescent="0.3">
      <c r="A2186">
        <v>1</v>
      </c>
    </row>
    <row r="2187" spans="1:1" x14ac:dyDescent="0.3">
      <c r="A2187" t="s">
        <v>220</v>
      </c>
    </row>
    <row r="2188" spans="1:1" x14ac:dyDescent="0.3">
      <c r="A2188" t="s">
        <v>227</v>
      </c>
    </row>
    <row r="2189" spans="1:1" x14ac:dyDescent="0.3">
      <c r="A2189">
        <v>1</v>
      </c>
    </row>
    <row r="2190" spans="1:1" x14ac:dyDescent="0.3">
      <c r="A2190" t="s">
        <v>220</v>
      </c>
    </row>
    <row r="2191" spans="1:1" x14ac:dyDescent="0.3">
      <c r="A2191" t="s">
        <v>227</v>
      </c>
    </row>
    <row r="2192" spans="1:1" x14ac:dyDescent="0.3">
      <c r="A2192">
        <v>1</v>
      </c>
    </row>
    <row r="2193" spans="1:1" x14ac:dyDescent="0.3">
      <c r="A2193" t="s">
        <v>218</v>
      </c>
    </row>
    <row r="2194" spans="1:1" x14ac:dyDescent="0.3">
      <c r="A2194" t="s">
        <v>227</v>
      </c>
    </row>
    <row r="2195" spans="1:1" x14ac:dyDescent="0.3">
      <c r="A2195">
        <v>1</v>
      </c>
    </row>
    <row r="2196" spans="1:1" x14ac:dyDescent="0.3">
      <c r="A2196" t="s">
        <v>218</v>
      </c>
    </row>
    <row r="2197" spans="1:1" x14ac:dyDescent="0.3">
      <c r="A2197" t="s">
        <v>227</v>
      </c>
    </row>
    <row r="2198" spans="1:1" x14ac:dyDescent="0.3">
      <c r="A2198">
        <v>1</v>
      </c>
    </row>
    <row r="2199" spans="1:1" x14ac:dyDescent="0.3">
      <c r="A2199" t="s">
        <v>218</v>
      </c>
    </row>
    <row r="2200" spans="1:1" x14ac:dyDescent="0.3">
      <c r="A2200" t="s">
        <v>227</v>
      </c>
    </row>
    <row r="2201" spans="1:1" x14ac:dyDescent="0.3">
      <c r="A2201">
        <v>1</v>
      </c>
    </row>
    <row r="2202" spans="1:1" x14ac:dyDescent="0.3">
      <c r="A2202" t="s">
        <v>220</v>
      </c>
    </row>
    <row r="2203" spans="1:1" x14ac:dyDescent="0.3">
      <c r="A2203" t="s">
        <v>227</v>
      </c>
    </row>
    <row r="2204" spans="1:1" x14ac:dyDescent="0.3">
      <c r="A2204">
        <v>2</v>
      </c>
    </row>
    <row r="2205" spans="1:1" x14ac:dyDescent="0.3">
      <c r="A2205" t="s">
        <v>220</v>
      </c>
    </row>
    <row r="2206" spans="1:1" x14ac:dyDescent="0.3">
      <c r="A2206" t="s">
        <v>227</v>
      </c>
    </row>
    <row r="2207" spans="1:1" x14ac:dyDescent="0.3">
      <c r="A2207">
        <v>2</v>
      </c>
    </row>
    <row r="2208" spans="1:1" x14ac:dyDescent="0.3">
      <c r="A2208" t="s">
        <v>220</v>
      </c>
    </row>
    <row r="2209" spans="1:1" x14ac:dyDescent="0.3">
      <c r="A2209" t="s">
        <v>225</v>
      </c>
    </row>
    <row r="2210" spans="1:1" x14ac:dyDescent="0.3">
      <c r="A2210">
        <v>2</v>
      </c>
    </row>
    <row r="2211" spans="1:1" x14ac:dyDescent="0.3">
      <c r="A2211" t="s">
        <v>220</v>
      </c>
    </row>
    <row r="2212" spans="1:1" x14ac:dyDescent="0.3">
      <c r="A2212" t="s">
        <v>227</v>
      </c>
    </row>
    <row r="2213" spans="1:1" x14ac:dyDescent="0.3">
      <c r="A2213">
        <v>2</v>
      </c>
    </row>
    <row r="2214" spans="1:1" x14ac:dyDescent="0.3">
      <c r="A2214" t="s">
        <v>220</v>
      </c>
    </row>
    <row r="2215" spans="1:1" x14ac:dyDescent="0.3">
      <c r="A2215" t="s">
        <v>221</v>
      </c>
    </row>
    <row r="2216" spans="1:1" x14ac:dyDescent="0.3">
      <c r="A2216">
        <v>2</v>
      </c>
    </row>
    <row r="2217" spans="1:1" x14ac:dyDescent="0.3">
      <c r="A2217" t="s">
        <v>218</v>
      </c>
    </row>
    <row r="2218" spans="1:1" x14ac:dyDescent="0.3">
      <c r="A2218" t="s">
        <v>221</v>
      </c>
    </row>
    <row r="2219" spans="1:1" x14ac:dyDescent="0.3">
      <c r="A2219">
        <v>1</v>
      </c>
    </row>
    <row r="2220" spans="1:1" x14ac:dyDescent="0.3">
      <c r="A2220" t="s">
        <v>218</v>
      </c>
    </row>
    <row r="2221" spans="1:1" x14ac:dyDescent="0.3">
      <c r="A2221" t="s">
        <v>221</v>
      </c>
    </row>
    <row r="2222" spans="1:1" x14ac:dyDescent="0.3">
      <c r="A2222">
        <v>1</v>
      </c>
    </row>
    <row r="2223" spans="1:1" x14ac:dyDescent="0.3">
      <c r="A2223" t="s">
        <v>220</v>
      </c>
    </row>
    <row r="2224" spans="1:1" x14ac:dyDescent="0.3">
      <c r="A2224" t="s">
        <v>227</v>
      </c>
    </row>
    <row r="2225" spans="1:1" x14ac:dyDescent="0.3">
      <c r="A2225">
        <v>2</v>
      </c>
    </row>
    <row r="2226" spans="1:1" x14ac:dyDescent="0.3">
      <c r="A2226" t="s">
        <v>220</v>
      </c>
    </row>
    <row r="2227" spans="1:1" x14ac:dyDescent="0.3">
      <c r="A2227" t="s">
        <v>227</v>
      </c>
    </row>
    <row r="2228" spans="1:1" x14ac:dyDescent="0.3">
      <c r="A2228">
        <v>2</v>
      </c>
    </row>
    <row r="2229" spans="1:1" x14ac:dyDescent="0.3">
      <c r="A2229" t="s">
        <v>220</v>
      </c>
    </row>
    <row r="2230" spans="1:1" x14ac:dyDescent="0.3">
      <c r="A2230" t="s">
        <v>221</v>
      </c>
    </row>
    <row r="2231" spans="1:1" x14ac:dyDescent="0.3">
      <c r="A2231">
        <v>1</v>
      </c>
    </row>
    <row r="2232" spans="1:1" x14ac:dyDescent="0.3">
      <c r="A2232" t="s">
        <v>220</v>
      </c>
    </row>
    <row r="2233" spans="1:1" x14ac:dyDescent="0.3">
      <c r="A2233" t="s">
        <v>227</v>
      </c>
    </row>
    <row r="2234" spans="1:1" x14ac:dyDescent="0.3">
      <c r="A2234">
        <v>2</v>
      </c>
    </row>
    <row r="2235" spans="1:1" x14ac:dyDescent="0.3">
      <c r="A2235" t="s">
        <v>220</v>
      </c>
    </row>
    <row r="2236" spans="1:1" x14ac:dyDescent="0.3">
      <c r="A2236" t="s">
        <v>227</v>
      </c>
    </row>
    <row r="2237" spans="1:1" x14ac:dyDescent="0.3">
      <c r="A2237">
        <v>2</v>
      </c>
    </row>
    <row r="2238" spans="1:1" x14ac:dyDescent="0.3">
      <c r="A2238" t="s">
        <v>218</v>
      </c>
    </row>
    <row r="2239" spans="1:1" x14ac:dyDescent="0.3">
      <c r="A2239" t="s">
        <v>221</v>
      </c>
    </row>
    <row r="2240" spans="1:1" x14ac:dyDescent="0.3">
      <c r="A2240">
        <v>2</v>
      </c>
    </row>
    <row r="2241" spans="1:1" x14ac:dyDescent="0.3">
      <c r="A2241" t="s">
        <v>218</v>
      </c>
    </row>
    <row r="2242" spans="1:1" x14ac:dyDescent="0.3">
      <c r="A2242" t="s">
        <v>221</v>
      </c>
    </row>
    <row r="2243" spans="1:1" x14ac:dyDescent="0.3">
      <c r="A2243">
        <v>2</v>
      </c>
    </row>
    <row r="2244" spans="1:1" x14ac:dyDescent="0.3">
      <c r="A2244" t="s">
        <v>220</v>
      </c>
    </row>
    <row r="2245" spans="1:1" x14ac:dyDescent="0.3">
      <c r="A2245" t="s">
        <v>227</v>
      </c>
    </row>
    <row r="2246" spans="1:1" x14ac:dyDescent="0.3">
      <c r="A2246">
        <v>2</v>
      </c>
    </row>
    <row r="2247" spans="1:1" x14ac:dyDescent="0.3">
      <c r="A2247" t="s">
        <v>220</v>
      </c>
    </row>
    <row r="2248" spans="1:1" x14ac:dyDescent="0.3">
      <c r="A2248" t="s">
        <v>227</v>
      </c>
    </row>
    <row r="2249" spans="1:1" x14ac:dyDescent="0.3">
      <c r="A2249">
        <v>2</v>
      </c>
    </row>
    <row r="2250" spans="1:1" x14ac:dyDescent="0.3">
      <c r="A2250" t="s">
        <v>220</v>
      </c>
    </row>
    <row r="2251" spans="1:1" x14ac:dyDescent="0.3">
      <c r="A2251" t="s">
        <v>227</v>
      </c>
    </row>
    <row r="2252" spans="1:1" x14ac:dyDescent="0.3">
      <c r="A2252">
        <v>2</v>
      </c>
    </row>
    <row r="2253" spans="1:1" x14ac:dyDescent="0.3">
      <c r="A2253" t="s">
        <v>220</v>
      </c>
    </row>
    <row r="2254" spans="1:1" x14ac:dyDescent="0.3">
      <c r="A2254" t="s">
        <v>227</v>
      </c>
    </row>
    <row r="2255" spans="1:1" x14ac:dyDescent="0.3">
      <c r="A2255">
        <v>2</v>
      </c>
    </row>
    <row r="2256" spans="1:1" x14ac:dyDescent="0.3">
      <c r="A2256" t="s">
        <v>220</v>
      </c>
    </row>
    <row r="2257" spans="1:1" x14ac:dyDescent="0.3">
      <c r="A2257" t="s">
        <v>221</v>
      </c>
    </row>
    <row r="2258" spans="1:1" x14ac:dyDescent="0.3">
      <c r="A2258">
        <v>2</v>
      </c>
    </row>
    <row r="2259" spans="1:1" x14ac:dyDescent="0.3">
      <c r="A2259" t="s">
        <v>220</v>
      </c>
    </row>
    <row r="2260" spans="1:1" x14ac:dyDescent="0.3">
      <c r="A2260" t="s">
        <v>221</v>
      </c>
    </row>
    <row r="2261" spans="1:1" x14ac:dyDescent="0.3">
      <c r="A2261">
        <v>2</v>
      </c>
    </row>
    <row r="2262" spans="1:1" x14ac:dyDescent="0.3">
      <c r="A2262" t="s">
        <v>220</v>
      </c>
    </row>
    <row r="2263" spans="1:1" x14ac:dyDescent="0.3">
      <c r="A2263" t="s">
        <v>221</v>
      </c>
    </row>
    <row r="2264" spans="1:1" x14ac:dyDescent="0.3">
      <c r="A2264">
        <v>2</v>
      </c>
    </row>
    <row r="2265" spans="1:1" x14ac:dyDescent="0.3">
      <c r="A2265" t="s">
        <v>220</v>
      </c>
    </row>
    <row r="2266" spans="1:1" x14ac:dyDescent="0.3">
      <c r="A2266" t="s">
        <v>219</v>
      </c>
    </row>
    <row r="2267" spans="1:1" x14ac:dyDescent="0.3">
      <c r="A2267">
        <v>1</v>
      </c>
    </row>
    <row r="2268" spans="1:1" x14ac:dyDescent="0.3">
      <c r="A2268" t="s">
        <v>220</v>
      </c>
    </row>
    <row r="2269" spans="1:1" x14ac:dyDescent="0.3">
      <c r="A2269" t="s">
        <v>219</v>
      </c>
    </row>
    <row r="2270" spans="1:1" x14ac:dyDescent="0.3">
      <c r="A2270">
        <v>1</v>
      </c>
    </row>
    <row r="2271" spans="1:1" x14ac:dyDescent="0.3">
      <c r="A2271" t="s">
        <v>218</v>
      </c>
    </row>
    <row r="2272" spans="1:1" x14ac:dyDescent="0.3">
      <c r="A2272" t="s">
        <v>221</v>
      </c>
    </row>
    <row r="2273" spans="1:1" x14ac:dyDescent="0.3">
      <c r="A2273">
        <v>1</v>
      </c>
    </row>
    <row r="2274" spans="1:1" x14ac:dyDescent="0.3">
      <c r="A2274" t="s">
        <v>218</v>
      </c>
    </row>
    <row r="2275" spans="1:1" x14ac:dyDescent="0.3">
      <c r="A2275" t="s">
        <v>221</v>
      </c>
    </row>
    <row r="2276" spans="1:1" x14ac:dyDescent="0.3">
      <c r="A2276">
        <v>1</v>
      </c>
    </row>
    <row r="2277" spans="1:1" x14ac:dyDescent="0.3">
      <c r="A2277" t="s">
        <v>220</v>
      </c>
    </row>
    <row r="2278" spans="1:1" x14ac:dyDescent="0.3">
      <c r="A2278" t="s">
        <v>221</v>
      </c>
    </row>
    <row r="2279" spans="1:1" x14ac:dyDescent="0.3">
      <c r="A2279">
        <v>2</v>
      </c>
    </row>
    <row r="2280" spans="1:1" x14ac:dyDescent="0.3">
      <c r="A2280" t="s">
        <v>220</v>
      </c>
    </row>
    <row r="2281" spans="1:1" x14ac:dyDescent="0.3">
      <c r="A2281" t="s">
        <v>221</v>
      </c>
    </row>
    <row r="2282" spans="1:1" x14ac:dyDescent="0.3">
      <c r="A2282">
        <v>2</v>
      </c>
    </row>
    <row r="2283" spans="1:1" x14ac:dyDescent="0.3">
      <c r="A2283" t="s">
        <v>220</v>
      </c>
    </row>
    <row r="2284" spans="1:1" x14ac:dyDescent="0.3">
      <c r="A2284" t="s">
        <v>221</v>
      </c>
    </row>
    <row r="2285" spans="1:1" x14ac:dyDescent="0.3">
      <c r="A2285">
        <v>2</v>
      </c>
    </row>
    <row r="2286" spans="1:1" x14ac:dyDescent="0.3">
      <c r="A2286" t="s">
        <v>220</v>
      </c>
    </row>
    <row r="2287" spans="1:1" x14ac:dyDescent="0.3">
      <c r="A2287" t="s">
        <v>227</v>
      </c>
    </row>
    <row r="2288" spans="1:1" x14ac:dyDescent="0.3">
      <c r="A2288">
        <v>3</v>
      </c>
    </row>
    <row r="2289" spans="1:1" x14ac:dyDescent="0.3">
      <c r="A2289" t="s">
        <v>220</v>
      </c>
    </row>
    <row r="2290" spans="1:1" x14ac:dyDescent="0.3">
      <c r="A2290" t="s">
        <v>227</v>
      </c>
    </row>
    <row r="2291" spans="1:1" x14ac:dyDescent="0.3">
      <c r="A2291">
        <v>3</v>
      </c>
    </row>
    <row r="2292" spans="1:1" x14ac:dyDescent="0.3">
      <c r="A2292" t="s">
        <v>218</v>
      </c>
    </row>
    <row r="2293" spans="1:1" x14ac:dyDescent="0.3">
      <c r="A2293" t="s">
        <v>221</v>
      </c>
    </row>
    <row r="2294" spans="1:1" x14ac:dyDescent="0.3">
      <c r="A2294">
        <v>2</v>
      </c>
    </row>
    <row r="2295" spans="1:1" x14ac:dyDescent="0.3">
      <c r="A2295" t="s">
        <v>218</v>
      </c>
    </row>
    <row r="2296" spans="1:1" x14ac:dyDescent="0.3">
      <c r="A2296" t="s">
        <v>221</v>
      </c>
    </row>
    <row r="2297" spans="1:1" x14ac:dyDescent="0.3">
      <c r="A2297">
        <v>1</v>
      </c>
    </row>
    <row r="2298" spans="1:1" x14ac:dyDescent="0.3">
      <c r="A2298" t="s">
        <v>220</v>
      </c>
    </row>
    <row r="2299" spans="1:1" x14ac:dyDescent="0.3">
      <c r="A2299" t="s">
        <v>221</v>
      </c>
    </row>
    <row r="2300" spans="1:1" x14ac:dyDescent="0.3">
      <c r="A2300">
        <v>1</v>
      </c>
    </row>
    <row r="2301" spans="1:1" x14ac:dyDescent="0.3">
      <c r="A2301" t="s">
        <v>218</v>
      </c>
    </row>
    <row r="2302" spans="1:1" x14ac:dyDescent="0.3">
      <c r="A2302" t="s">
        <v>221</v>
      </c>
    </row>
    <row r="2303" spans="1:1" x14ac:dyDescent="0.3">
      <c r="A2303">
        <v>1</v>
      </c>
    </row>
    <row r="2304" spans="1:1" x14ac:dyDescent="0.3">
      <c r="A2304" t="s">
        <v>220</v>
      </c>
    </row>
    <row r="2305" spans="1:1" x14ac:dyDescent="0.3">
      <c r="A2305" t="s">
        <v>227</v>
      </c>
    </row>
    <row r="2306" spans="1:1" x14ac:dyDescent="0.3">
      <c r="A2306">
        <v>2</v>
      </c>
    </row>
    <row r="2307" spans="1:1" x14ac:dyDescent="0.3">
      <c r="A2307" t="s">
        <v>220</v>
      </c>
    </row>
    <row r="2308" spans="1:1" x14ac:dyDescent="0.3">
      <c r="A2308" t="s">
        <v>227</v>
      </c>
    </row>
    <row r="2309" spans="1:1" x14ac:dyDescent="0.3">
      <c r="A2309">
        <v>2</v>
      </c>
    </row>
    <row r="2310" spans="1:1" x14ac:dyDescent="0.3">
      <c r="A2310" t="s">
        <v>220</v>
      </c>
    </row>
    <row r="2311" spans="1:1" x14ac:dyDescent="0.3">
      <c r="A2311" t="s">
        <v>221</v>
      </c>
    </row>
    <row r="2312" spans="1:1" x14ac:dyDescent="0.3">
      <c r="A2312">
        <v>1</v>
      </c>
    </row>
    <row r="2313" spans="1:1" x14ac:dyDescent="0.3">
      <c r="A2313" t="s">
        <v>220</v>
      </c>
    </row>
    <row r="2314" spans="1:1" x14ac:dyDescent="0.3">
      <c r="A2314" t="s">
        <v>221</v>
      </c>
    </row>
    <row r="2315" spans="1:1" x14ac:dyDescent="0.3">
      <c r="A2315">
        <v>1</v>
      </c>
    </row>
    <row r="2316" spans="1:1" x14ac:dyDescent="0.3">
      <c r="A2316" t="s">
        <v>218</v>
      </c>
    </row>
    <row r="2317" spans="1:1" x14ac:dyDescent="0.3">
      <c r="A2317" t="s">
        <v>227</v>
      </c>
    </row>
    <row r="2318" spans="1:1" x14ac:dyDescent="0.3">
      <c r="A2318">
        <v>6</v>
      </c>
    </row>
    <row r="2319" spans="1:1" x14ac:dyDescent="0.3">
      <c r="A2319" t="s">
        <v>220</v>
      </c>
    </row>
    <row r="2320" spans="1:1" x14ac:dyDescent="0.3">
      <c r="A2320" t="s">
        <v>227</v>
      </c>
    </row>
    <row r="2321" spans="1:1" x14ac:dyDescent="0.3">
      <c r="A2321">
        <v>1</v>
      </c>
    </row>
    <row r="2322" spans="1:1" x14ac:dyDescent="0.3">
      <c r="A2322" t="s">
        <v>220</v>
      </c>
    </row>
    <row r="2323" spans="1:1" x14ac:dyDescent="0.3">
      <c r="A2323" t="s">
        <v>221</v>
      </c>
    </row>
    <row r="2324" spans="1:1" x14ac:dyDescent="0.3">
      <c r="A2324">
        <v>1</v>
      </c>
    </row>
    <row r="2325" spans="1:1" x14ac:dyDescent="0.3">
      <c r="A2325" t="s">
        <v>218</v>
      </c>
    </row>
    <row r="2326" spans="1:1" x14ac:dyDescent="0.3">
      <c r="A2326" t="s">
        <v>221</v>
      </c>
    </row>
    <row r="2327" spans="1:1" x14ac:dyDescent="0.3">
      <c r="A2327">
        <v>4</v>
      </c>
    </row>
    <row r="2328" spans="1:1" x14ac:dyDescent="0.3">
      <c r="A2328" t="s">
        <v>218</v>
      </c>
    </row>
    <row r="2329" spans="1:1" x14ac:dyDescent="0.3">
      <c r="A2329" t="s">
        <v>221</v>
      </c>
    </row>
    <row r="2330" spans="1:1" x14ac:dyDescent="0.3">
      <c r="A2330">
        <v>1</v>
      </c>
    </row>
    <row r="2331" spans="1:1" x14ac:dyDescent="0.3">
      <c r="A2331" t="s">
        <v>220</v>
      </c>
    </row>
    <row r="2332" spans="1:1" x14ac:dyDescent="0.3">
      <c r="A2332" t="s">
        <v>221</v>
      </c>
    </row>
    <row r="2333" spans="1:1" x14ac:dyDescent="0.3">
      <c r="A2333">
        <v>2</v>
      </c>
    </row>
    <row r="2334" spans="1:1" x14ac:dyDescent="0.3">
      <c r="A2334" t="s">
        <v>220</v>
      </c>
    </row>
    <row r="2335" spans="1:1" x14ac:dyDescent="0.3">
      <c r="A2335" t="s">
        <v>221</v>
      </c>
    </row>
    <row r="2336" spans="1:1" x14ac:dyDescent="0.3">
      <c r="A2336">
        <v>2</v>
      </c>
    </row>
    <row r="2337" spans="1:1" x14ac:dyDescent="0.3">
      <c r="A2337" t="s">
        <v>220</v>
      </c>
    </row>
    <row r="2338" spans="1:1" x14ac:dyDescent="0.3">
      <c r="A2338" t="s">
        <v>227</v>
      </c>
    </row>
    <row r="2339" spans="1:1" x14ac:dyDescent="0.3">
      <c r="A2339">
        <v>1</v>
      </c>
    </row>
    <row r="2340" spans="1:1" x14ac:dyDescent="0.3">
      <c r="A2340" t="s">
        <v>228</v>
      </c>
    </row>
    <row r="2341" spans="1:1" x14ac:dyDescent="0.3">
      <c r="A2341" t="s">
        <v>38</v>
      </c>
    </row>
    <row r="2342" spans="1:1" x14ac:dyDescent="0.3">
      <c r="A2342" t="s">
        <v>229</v>
      </c>
    </row>
    <row r="2343" spans="1:1" x14ac:dyDescent="0.3">
      <c r="A2343">
        <v>1</v>
      </c>
    </row>
    <row r="2344" spans="1:1" x14ac:dyDescent="0.3">
      <c r="A2344">
        <v>7</v>
      </c>
    </row>
    <row r="2345" spans="1:1" x14ac:dyDescent="0.3">
      <c r="A2345" t="s">
        <v>228</v>
      </c>
    </row>
    <row r="2346" spans="1:1" x14ac:dyDescent="0.3">
      <c r="A2346" t="s">
        <v>230</v>
      </c>
    </row>
    <row r="2347" spans="1:1" x14ac:dyDescent="0.3">
      <c r="A2347" t="s">
        <v>229</v>
      </c>
    </row>
    <row r="2348" spans="1:1" x14ac:dyDescent="0.3">
      <c r="A2348">
        <v>1</v>
      </c>
    </row>
    <row r="2349" spans="1:1" x14ac:dyDescent="0.3">
      <c r="A2349">
        <v>3</v>
      </c>
    </row>
    <row r="2350" spans="1:1" x14ac:dyDescent="0.3">
      <c r="A2350" t="s">
        <v>228</v>
      </c>
    </row>
    <row r="2351" spans="1:1" x14ac:dyDescent="0.3">
      <c r="A2351" t="s">
        <v>38</v>
      </c>
    </row>
    <row r="2352" spans="1:1" x14ac:dyDescent="0.3">
      <c r="A2352" t="s">
        <v>70</v>
      </c>
    </row>
    <row r="2353" spans="1:1" x14ac:dyDescent="0.3">
      <c r="A2353" t="s">
        <v>39</v>
      </c>
    </row>
    <row r="2354" spans="1:1" x14ac:dyDescent="0.3">
      <c r="A2354" t="s">
        <v>231</v>
      </c>
    </row>
    <row r="2355" spans="1:1" x14ac:dyDescent="0.3">
      <c r="A2355">
        <v>1</v>
      </c>
    </row>
    <row r="2356" spans="1:1" x14ac:dyDescent="0.3">
      <c r="A2356">
        <v>3</v>
      </c>
    </row>
    <row r="2357" spans="1:1" x14ac:dyDescent="0.3">
      <c r="A2357">
        <v>7</v>
      </c>
    </row>
    <row r="2358" spans="1:1" x14ac:dyDescent="0.3">
      <c r="A2358">
        <v>13</v>
      </c>
    </row>
    <row r="2359" spans="1:1" x14ac:dyDescent="0.3">
      <c r="A2359" t="s">
        <v>230</v>
      </c>
    </row>
    <row r="2360" spans="1:1" x14ac:dyDescent="0.3">
      <c r="A2360" t="s">
        <v>229</v>
      </c>
    </row>
    <row r="2361" spans="1:1" x14ac:dyDescent="0.3">
      <c r="A2361">
        <v>1</v>
      </c>
    </row>
    <row r="2362" spans="1:1" x14ac:dyDescent="0.3">
      <c r="A2362" t="s">
        <v>38</v>
      </c>
    </row>
    <row r="2363" spans="1:1" x14ac:dyDescent="0.3">
      <c r="A2363" t="s">
        <v>229</v>
      </c>
    </row>
    <row r="2364" spans="1:1" x14ac:dyDescent="0.3">
      <c r="A2364">
        <v>2</v>
      </c>
    </row>
    <row r="2365" spans="1:1" x14ac:dyDescent="0.3">
      <c r="A2365" t="s">
        <v>228</v>
      </c>
    </row>
    <row r="2366" spans="1:1" x14ac:dyDescent="0.3">
      <c r="A2366" t="s">
        <v>38</v>
      </c>
    </row>
    <row r="2367" spans="1:1" x14ac:dyDescent="0.3">
      <c r="A2367" t="s">
        <v>229</v>
      </c>
    </row>
    <row r="2368" spans="1:1" x14ac:dyDescent="0.3">
      <c r="A2368">
        <v>1</v>
      </c>
    </row>
    <row r="2369" spans="1:1" x14ac:dyDescent="0.3">
      <c r="A2369">
        <v>2</v>
      </c>
    </row>
    <row r="2370" spans="1:1" x14ac:dyDescent="0.3">
      <c r="A2370" t="s">
        <v>232</v>
      </c>
    </row>
    <row r="2371" spans="1:1" x14ac:dyDescent="0.3">
      <c r="A2371" t="s">
        <v>42</v>
      </c>
    </row>
    <row r="2372" spans="1:1" x14ac:dyDescent="0.3">
      <c r="A2372" t="s">
        <v>186</v>
      </c>
    </row>
    <row r="2373" spans="1:1" x14ac:dyDescent="0.3">
      <c r="A2373" t="s">
        <v>40</v>
      </c>
    </row>
    <row r="2374" spans="1:1" x14ac:dyDescent="0.3">
      <c r="A2374" t="s">
        <v>42</v>
      </c>
    </row>
    <row r="2375" spans="1:1" x14ac:dyDescent="0.3">
      <c r="A2375" t="s">
        <v>38</v>
      </c>
    </row>
    <row r="2376" spans="1:1" x14ac:dyDescent="0.3">
      <c r="A2376" t="s">
        <v>39</v>
      </c>
    </row>
    <row r="2377" spans="1:1" x14ac:dyDescent="0.3">
      <c r="A2377" t="s">
        <v>229</v>
      </c>
    </row>
    <row r="2378" spans="1:1" x14ac:dyDescent="0.3">
      <c r="A2378">
        <v>2</v>
      </c>
    </row>
    <row r="2379" spans="1:1" x14ac:dyDescent="0.3">
      <c r="A2379">
        <v>25</v>
      </c>
    </row>
    <row r="2380" spans="1:1" x14ac:dyDescent="0.3">
      <c r="A2380" t="s">
        <v>233</v>
      </c>
    </row>
    <row r="2381" spans="1:1" x14ac:dyDescent="0.3">
      <c r="A2381" t="s">
        <v>70</v>
      </c>
    </row>
    <row r="2382" spans="1:1" x14ac:dyDescent="0.3">
      <c r="A2382" t="s">
        <v>234</v>
      </c>
    </row>
    <row r="2383" spans="1:1" x14ac:dyDescent="0.3">
      <c r="A2383" t="s">
        <v>41</v>
      </c>
    </row>
    <row r="2384" spans="1:1" x14ac:dyDescent="0.3">
      <c r="A2384" t="s">
        <v>229</v>
      </c>
    </row>
    <row r="2385" spans="1:1" x14ac:dyDescent="0.3">
      <c r="A2385">
        <v>1</v>
      </c>
    </row>
    <row r="2386" spans="1:1" x14ac:dyDescent="0.3">
      <c r="A2386">
        <v>2</v>
      </c>
    </row>
    <row r="2387" spans="1:1" x14ac:dyDescent="0.3">
      <c r="A2387" t="s">
        <v>235</v>
      </c>
    </row>
    <row r="2388" spans="1:1" x14ac:dyDescent="0.3">
      <c r="A2388" t="s">
        <v>229</v>
      </c>
    </row>
    <row r="2389" spans="1:1" x14ac:dyDescent="0.3">
      <c r="A2389">
        <v>1</v>
      </c>
    </row>
    <row r="2390" spans="1:1" x14ac:dyDescent="0.3">
      <c r="A2390" t="s">
        <v>236</v>
      </c>
    </row>
    <row r="2391" spans="1:1" x14ac:dyDescent="0.3">
      <c r="A2391" t="s">
        <v>229</v>
      </c>
    </row>
    <row r="2392" spans="1:1" x14ac:dyDescent="0.3">
      <c r="A2392">
        <v>1</v>
      </c>
    </row>
    <row r="2393" spans="1:1" x14ac:dyDescent="0.3">
      <c r="A2393" t="s">
        <v>228</v>
      </c>
    </row>
    <row r="2394" spans="1:1" x14ac:dyDescent="0.3">
      <c r="A2394" t="s">
        <v>38</v>
      </c>
    </row>
    <row r="2395" spans="1:1" x14ac:dyDescent="0.3">
      <c r="A2395" t="s">
        <v>229</v>
      </c>
    </row>
    <row r="2396" spans="1:1" x14ac:dyDescent="0.3">
      <c r="A2396">
        <v>0.5</v>
      </c>
    </row>
    <row r="2397" spans="1:1" x14ac:dyDescent="0.3">
      <c r="A2397">
        <v>7</v>
      </c>
    </row>
    <row r="2398" spans="1:1" x14ac:dyDescent="0.3">
      <c r="A2398" t="s">
        <v>237</v>
      </c>
    </row>
    <row r="2399" spans="1:1" x14ac:dyDescent="0.3">
      <c r="A2399" t="s">
        <v>229</v>
      </c>
    </row>
    <row r="2400" spans="1:1" x14ac:dyDescent="0.3">
      <c r="A2400">
        <v>1</v>
      </c>
    </row>
    <row r="2401" spans="1:1" x14ac:dyDescent="0.3">
      <c r="A2401" t="s">
        <v>38</v>
      </c>
    </row>
    <row r="2402" spans="1:1" x14ac:dyDescent="0.3">
      <c r="A2402" t="s">
        <v>229</v>
      </c>
    </row>
    <row r="2403" spans="1:1" x14ac:dyDescent="0.3">
      <c r="A2403">
        <v>2</v>
      </c>
    </row>
    <row r="2404" spans="1:1" x14ac:dyDescent="0.3">
      <c r="A2404" t="s">
        <v>238</v>
      </c>
    </row>
    <row r="2405" spans="1:1" x14ac:dyDescent="0.3">
      <c r="A2405" t="s">
        <v>229</v>
      </c>
    </row>
    <row r="2406" spans="1:1" x14ac:dyDescent="0.3">
      <c r="A2406">
        <v>2</v>
      </c>
    </row>
    <row r="2407" spans="1:1" x14ac:dyDescent="0.3">
      <c r="A2407" t="s">
        <v>38</v>
      </c>
    </row>
    <row r="2408" spans="1:1" x14ac:dyDescent="0.3">
      <c r="A2408" t="s">
        <v>229</v>
      </c>
    </row>
    <row r="2409" spans="1:1" x14ac:dyDescent="0.3">
      <c r="A2409">
        <v>2</v>
      </c>
    </row>
    <row r="2410" spans="1:1" x14ac:dyDescent="0.3">
      <c r="A2410" t="s">
        <v>38</v>
      </c>
    </row>
    <row r="2411" spans="1:1" x14ac:dyDescent="0.3">
      <c r="A2411" t="s">
        <v>229</v>
      </c>
    </row>
    <row r="2412" spans="1:1" x14ac:dyDescent="0.3">
      <c r="A2412">
        <v>3</v>
      </c>
    </row>
    <row r="2413" spans="1:1" x14ac:dyDescent="0.3">
      <c r="A2413" t="s">
        <v>38</v>
      </c>
    </row>
    <row r="2414" spans="1:1" x14ac:dyDescent="0.3">
      <c r="A2414" t="s">
        <v>40</v>
      </c>
    </row>
    <row r="2415" spans="1:1" x14ac:dyDescent="0.3">
      <c r="A2415" t="s">
        <v>42</v>
      </c>
    </row>
    <row r="2416" spans="1:1" x14ac:dyDescent="0.3">
      <c r="A2416">
        <v>1</v>
      </c>
    </row>
    <row r="2417" spans="1:1" x14ac:dyDescent="0.3">
      <c r="A2417" t="s">
        <v>38</v>
      </c>
    </row>
    <row r="2418" spans="1:1" x14ac:dyDescent="0.3">
      <c r="A2418" t="s">
        <v>229</v>
      </c>
    </row>
    <row r="2419" spans="1:1" x14ac:dyDescent="0.3">
      <c r="A2419">
        <v>4</v>
      </c>
    </row>
    <row r="2420" spans="1:1" x14ac:dyDescent="0.3">
      <c r="A2420" t="s">
        <v>228</v>
      </c>
    </row>
    <row r="2421" spans="1:1" x14ac:dyDescent="0.3">
      <c r="A2421" t="s">
        <v>230</v>
      </c>
    </row>
    <row r="2422" spans="1:1" x14ac:dyDescent="0.3">
      <c r="A2422" t="s">
        <v>229</v>
      </c>
    </row>
    <row r="2423" spans="1:1" x14ac:dyDescent="0.3">
      <c r="A2423">
        <v>1</v>
      </c>
    </row>
    <row r="2424" spans="1:1" x14ac:dyDescent="0.3">
      <c r="A2424">
        <v>6</v>
      </c>
    </row>
    <row r="2425" spans="1:1" x14ac:dyDescent="0.3">
      <c r="A2425" t="s">
        <v>228</v>
      </c>
    </row>
    <row r="2426" spans="1:1" x14ac:dyDescent="0.3">
      <c r="A2426" t="s">
        <v>38</v>
      </c>
    </row>
    <row r="2427" spans="1:1" x14ac:dyDescent="0.3">
      <c r="A2427" t="s">
        <v>40</v>
      </c>
    </row>
    <row r="2428" spans="1:1" x14ac:dyDescent="0.3">
      <c r="A2428" t="s">
        <v>42</v>
      </c>
    </row>
    <row r="2429" spans="1:1" x14ac:dyDescent="0.3">
      <c r="A2429">
        <v>1</v>
      </c>
    </row>
    <row r="2430" spans="1:1" x14ac:dyDescent="0.3">
      <c r="A2430">
        <v>4</v>
      </c>
    </row>
    <row r="2431" spans="1:1" x14ac:dyDescent="0.3">
      <c r="A2431" t="s">
        <v>228</v>
      </c>
    </row>
    <row r="2432" spans="1:1" x14ac:dyDescent="0.3">
      <c r="A2432" t="s">
        <v>230</v>
      </c>
    </row>
    <row r="2433" spans="1:1" x14ac:dyDescent="0.3">
      <c r="A2433" t="s">
        <v>229</v>
      </c>
    </row>
    <row r="2434" spans="1:1" x14ac:dyDescent="0.3">
      <c r="A2434">
        <v>1</v>
      </c>
    </row>
    <row r="2435" spans="1:1" x14ac:dyDescent="0.3">
      <c r="A2435">
        <v>3</v>
      </c>
    </row>
    <row r="2436" spans="1:1" x14ac:dyDescent="0.3">
      <c r="A2436" t="s">
        <v>230</v>
      </c>
    </row>
    <row r="2437" spans="1:1" x14ac:dyDescent="0.3">
      <c r="A2437" t="s">
        <v>229</v>
      </c>
    </row>
    <row r="2438" spans="1:1" x14ac:dyDescent="0.3">
      <c r="A2438">
        <v>3</v>
      </c>
    </row>
    <row r="2439" spans="1:1" x14ac:dyDescent="0.3">
      <c r="A2439" t="s">
        <v>228</v>
      </c>
    </row>
    <row r="2440" spans="1:1" x14ac:dyDescent="0.3">
      <c r="A2440" t="s">
        <v>230</v>
      </c>
    </row>
    <row r="2441" spans="1:1" x14ac:dyDescent="0.3">
      <c r="A2441" t="s">
        <v>229</v>
      </c>
    </row>
    <row r="2442" spans="1:1" x14ac:dyDescent="0.3">
      <c r="A2442">
        <v>0.5</v>
      </c>
    </row>
    <row r="2443" spans="1:1" x14ac:dyDescent="0.3">
      <c r="A2443">
        <v>3</v>
      </c>
    </row>
    <row r="2444" spans="1:1" x14ac:dyDescent="0.3">
      <c r="A2444" t="s">
        <v>228</v>
      </c>
    </row>
    <row r="2445" spans="1:1" x14ac:dyDescent="0.3">
      <c r="A2445" t="s">
        <v>38</v>
      </c>
    </row>
    <row r="2446" spans="1:1" x14ac:dyDescent="0.3">
      <c r="A2446" t="s">
        <v>229</v>
      </c>
    </row>
    <row r="2447" spans="1:1" x14ac:dyDescent="0.3">
      <c r="A2447">
        <v>1</v>
      </c>
    </row>
    <row r="2448" spans="1:1" x14ac:dyDescent="0.3">
      <c r="A2448">
        <v>2</v>
      </c>
    </row>
    <row r="2449" spans="1:1" x14ac:dyDescent="0.3">
      <c r="A2449" t="s">
        <v>230</v>
      </c>
    </row>
    <row r="2450" spans="1:1" x14ac:dyDescent="0.3">
      <c r="A2450" t="s">
        <v>40</v>
      </c>
    </row>
    <row r="2451" spans="1:1" x14ac:dyDescent="0.3">
      <c r="A2451" t="s">
        <v>42</v>
      </c>
    </row>
    <row r="2452" spans="1:1" x14ac:dyDescent="0.3">
      <c r="A2452">
        <v>1</v>
      </c>
    </row>
    <row r="2453" spans="1:1" x14ac:dyDescent="0.3">
      <c r="A2453" t="s">
        <v>38</v>
      </c>
    </row>
    <row r="2454" spans="1:1" x14ac:dyDescent="0.3">
      <c r="A2454" t="s">
        <v>229</v>
      </c>
    </row>
    <row r="2455" spans="1:1" x14ac:dyDescent="0.3">
      <c r="A2455">
        <v>8</v>
      </c>
    </row>
    <row r="2456" spans="1:1" x14ac:dyDescent="0.3">
      <c r="A2456" t="s">
        <v>37</v>
      </c>
    </row>
    <row r="2457" spans="1:1" x14ac:dyDescent="0.3">
      <c r="A2457" t="s">
        <v>38</v>
      </c>
    </row>
    <row r="2458" spans="1:1" x14ac:dyDescent="0.3">
      <c r="A2458" t="s">
        <v>229</v>
      </c>
    </row>
    <row r="2459" spans="1:1" x14ac:dyDescent="0.3">
      <c r="A2459">
        <v>1</v>
      </c>
    </row>
    <row r="2460" spans="1:1" x14ac:dyDescent="0.3">
      <c r="A2460">
        <v>2</v>
      </c>
    </row>
    <row r="2461" spans="1:1" x14ac:dyDescent="0.3">
      <c r="A2461" t="s">
        <v>239</v>
      </c>
    </row>
    <row r="2462" spans="1:1" x14ac:dyDescent="0.3">
      <c r="A2462" t="s">
        <v>38</v>
      </c>
    </row>
    <row r="2463" spans="1:1" x14ac:dyDescent="0.3">
      <c r="A2463" t="s">
        <v>229</v>
      </c>
    </row>
    <row r="2464" spans="1:1" x14ac:dyDescent="0.3">
      <c r="A2464">
        <v>2</v>
      </c>
    </row>
    <row r="2465" spans="1:1" x14ac:dyDescent="0.3">
      <c r="A2465">
        <v>8</v>
      </c>
    </row>
    <row r="2466" spans="1:1" x14ac:dyDescent="0.3">
      <c r="A2466" t="s">
        <v>38</v>
      </c>
    </row>
    <row r="2467" spans="1:1" x14ac:dyDescent="0.3">
      <c r="A2467" t="s">
        <v>229</v>
      </c>
    </row>
    <row r="2468" spans="1:1" x14ac:dyDescent="0.3">
      <c r="A2468">
        <v>4</v>
      </c>
    </row>
    <row r="2469" spans="1:1" x14ac:dyDescent="0.3">
      <c r="A2469" t="s">
        <v>235</v>
      </c>
    </row>
    <row r="2470" spans="1:1" x14ac:dyDescent="0.3">
      <c r="A2470" t="s">
        <v>229</v>
      </c>
    </row>
    <row r="2471" spans="1:1" x14ac:dyDescent="0.3">
      <c r="A2471">
        <v>2</v>
      </c>
    </row>
    <row r="2472" spans="1:1" x14ac:dyDescent="0.3">
      <c r="A2472" t="s">
        <v>228</v>
      </c>
    </row>
    <row r="2473" spans="1:1" x14ac:dyDescent="0.3">
      <c r="A2473" t="s">
        <v>230</v>
      </c>
    </row>
    <row r="2474" spans="1:1" x14ac:dyDescent="0.3">
      <c r="A2474" t="s">
        <v>229</v>
      </c>
    </row>
    <row r="2475" spans="1:1" x14ac:dyDescent="0.3">
      <c r="A2475">
        <v>3</v>
      </c>
    </row>
    <row r="2476" spans="1:1" x14ac:dyDescent="0.3">
      <c r="A2476">
        <v>8</v>
      </c>
    </row>
    <row r="2477" spans="1:1" x14ac:dyDescent="0.3">
      <c r="A2477" t="s">
        <v>38</v>
      </c>
    </row>
    <row r="2478" spans="1:1" x14ac:dyDescent="0.3">
      <c r="A2478" t="s">
        <v>229</v>
      </c>
    </row>
    <row r="2479" spans="1:1" x14ac:dyDescent="0.3">
      <c r="A2479">
        <v>1</v>
      </c>
    </row>
    <row r="2480" spans="1:1" x14ac:dyDescent="0.3">
      <c r="A2480" t="s">
        <v>228</v>
      </c>
    </row>
    <row r="2481" spans="1:1" x14ac:dyDescent="0.3">
      <c r="A2481" t="s">
        <v>38</v>
      </c>
    </row>
    <row r="2482" spans="1:1" x14ac:dyDescent="0.3">
      <c r="A2482" t="s">
        <v>229</v>
      </c>
    </row>
    <row r="2483" spans="1:1" x14ac:dyDescent="0.3">
      <c r="A2483">
        <v>2</v>
      </c>
    </row>
    <row r="2484" spans="1:1" x14ac:dyDescent="0.3">
      <c r="A2484">
        <v>4</v>
      </c>
    </row>
    <row r="2485" spans="1:1" x14ac:dyDescent="0.3">
      <c r="A2485" t="s">
        <v>37</v>
      </c>
    </row>
    <row r="2486" spans="1:1" x14ac:dyDescent="0.3">
      <c r="A2486" t="s">
        <v>38</v>
      </c>
    </row>
    <row r="2487" spans="1:1" x14ac:dyDescent="0.3">
      <c r="A2487" t="s">
        <v>229</v>
      </c>
    </row>
    <row r="2488" spans="1:1" x14ac:dyDescent="0.3">
      <c r="A2488">
        <v>1</v>
      </c>
    </row>
    <row r="2489" spans="1:1" x14ac:dyDescent="0.3">
      <c r="A2489">
        <v>3</v>
      </c>
    </row>
    <row r="2491" spans="1:1" x14ac:dyDescent="0.3">
      <c r="A2491">
        <v>121</v>
      </c>
    </row>
    <row r="2493" spans="1:1" x14ac:dyDescent="0.3">
      <c r="A2493" t="s">
        <v>52</v>
      </c>
    </row>
    <row r="2494" spans="1:1" x14ac:dyDescent="0.3">
      <c r="A2494" t="s">
        <v>5</v>
      </c>
    </row>
    <row r="2495" spans="1:1" x14ac:dyDescent="0.3">
      <c r="A2495" t="s">
        <v>53</v>
      </c>
    </row>
    <row r="2497" spans="1:1" x14ac:dyDescent="0.3">
      <c r="A2497" t="s">
        <v>54</v>
      </c>
    </row>
    <row r="2498" spans="1:1" x14ac:dyDescent="0.3">
      <c r="A2498" t="s">
        <v>55</v>
      </c>
    </row>
    <row r="2499" spans="1:1" x14ac:dyDescent="0.3">
      <c r="A2499" t="s">
        <v>56</v>
      </c>
    </row>
    <row r="2500" spans="1:1" x14ac:dyDescent="0.3">
      <c r="A2500" t="s">
        <v>57</v>
      </c>
    </row>
    <row r="2501" spans="1:1" x14ac:dyDescent="0.3">
      <c r="A2501" t="s">
        <v>8</v>
      </c>
    </row>
    <row r="2502" spans="1:1" x14ac:dyDescent="0.3">
      <c r="A2502" t="s">
        <v>58</v>
      </c>
    </row>
    <row r="2503" spans="1:1" x14ac:dyDescent="0.3">
      <c r="A2503" t="s">
        <v>57</v>
      </c>
    </row>
    <row r="2504" spans="1:1" x14ac:dyDescent="0.3">
      <c r="A2504" t="s">
        <v>59</v>
      </c>
    </row>
    <row r="2505" spans="1:1" x14ac:dyDescent="0.3">
      <c r="A2505" t="s">
        <v>60</v>
      </c>
    </row>
    <row r="2506" spans="1:1" x14ac:dyDescent="0.3">
      <c r="A2506" t="s">
        <v>61</v>
      </c>
    </row>
    <row r="2507" spans="1:1" x14ac:dyDescent="0.3">
      <c r="A2507" t="s">
        <v>26</v>
      </c>
    </row>
    <row r="2508" spans="1:1" x14ac:dyDescent="0.3">
      <c r="A2508" t="s">
        <v>62</v>
      </c>
    </row>
    <row r="2509" spans="1:1" x14ac:dyDescent="0.3">
      <c r="A2509" t="s">
        <v>63</v>
      </c>
    </row>
    <row r="2510" spans="1:1" x14ac:dyDescent="0.3">
      <c r="A2510" t="s">
        <v>64</v>
      </c>
    </row>
    <row r="2511" spans="1:1" x14ac:dyDescent="0.3">
      <c r="A2511" t="s">
        <v>65</v>
      </c>
    </row>
    <row r="2512" spans="1:1" x14ac:dyDescent="0.3">
      <c r="A2512" t="s">
        <v>66</v>
      </c>
    </row>
    <row r="2513" spans="1:1" x14ac:dyDescent="0.3">
      <c r="A2513" t="s">
        <v>20</v>
      </c>
    </row>
    <row r="2514" spans="1:1" x14ac:dyDescent="0.3">
      <c r="A2514" t="s">
        <v>67</v>
      </c>
    </row>
    <row r="2515" spans="1:1" x14ac:dyDescent="0.3">
      <c r="A2515" t="s">
        <v>0</v>
      </c>
    </row>
    <row r="2516" spans="1:1" x14ac:dyDescent="0.3">
      <c r="A2516" t="s">
        <v>68</v>
      </c>
    </row>
    <row r="2517" spans="1:1" x14ac:dyDescent="0.3">
      <c r="A2517" t="s">
        <v>240</v>
      </c>
    </row>
    <row r="2518" spans="1:1" x14ac:dyDescent="0.3">
      <c r="A2518" t="s">
        <v>69</v>
      </c>
    </row>
    <row r="2519" spans="1:1" x14ac:dyDescent="0.3">
      <c r="A2519" t="s">
        <v>70</v>
      </c>
    </row>
    <row r="2520" spans="1:1" x14ac:dyDescent="0.3">
      <c r="A2520" t="s">
        <v>71</v>
      </c>
    </row>
    <row r="2521" spans="1:1" x14ac:dyDescent="0.3">
      <c r="A2521" t="s">
        <v>241</v>
      </c>
    </row>
    <row r="2522" spans="1:1" x14ac:dyDescent="0.3">
      <c r="A2522" t="s">
        <v>72</v>
      </c>
    </row>
    <row r="2523" spans="1:1" x14ac:dyDescent="0.3">
      <c r="A2523" t="s">
        <v>73</v>
      </c>
    </row>
    <row r="2524" spans="1:1" x14ac:dyDescent="0.3">
      <c r="A2524" t="s">
        <v>74</v>
      </c>
    </row>
    <row r="2525" spans="1:1" x14ac:dyDescent="0.3">
      <c r="A2525" t="s">
        <v>36</v>
      </c>
    </row>
    <row r="2526" spans="1:1" x14ac:dyDescent="0.3">
      <c r="A2526" t="s">
        <v>73</v>
      </c>
    </row>
    <row r="2527" spans="1:1" x14ac:dyDescent="0.3">
      <c r="A2527" t="s">
        <v>74</v>
      </c>
    </row>
    <row r="2528" spans="1:1" x14ac:dyDescent="0.3">
      <c r="A2528" t="s">
        <v>75</v>
      </c>
    </row>
    <row r="2529" spans="1:1" x14ac:dyDescent="0.3">
      <c r="A2529" t="s">
        <v>76</v>
      </c>
    </row>
    <row r="2530" spans="1:1" x14ac:dyDescent="0.3">
      <c r="A2530" t="s">
        <v>68</v>
      </c>
    </row>
    <row r="2531" spans="1:1" x14ac:dyDescent="0.3">
      <c r="A2531" t="s">
        <v>77</v>
      </c>
    </row>
    <row r="2532" spans="1:1" x14ac:dyDescent="0.3">
      <c r="A2532" t="s">
        <v>68</v>
      </c>
    </row>
    <row r="2533" spans="1:1" x14ac:dyDescent="0.3">
      <c r="A2533" t="s">
        <v>78</v>
      </c>
    </row>
    <row r="2534" spans="1:1" x14ac:dyDescent="0.3">
      <c r="A2534" t="s">
        <v>79</v>
      </c>
    </row>
    <row r="2535" spans="1:1" x14ac:dyDescent="0.3">
      <c r="A2535" t="s">
        <v>80</v>
      </c>
    </row>
    <row r="2536" spans="1:1" x14ac:dyDescent="0.3">
      <c r="A2536" t="s">
        <v>81</v>
      </c>
    </row>
    <row r="2537" spans="1:1" x14ac:dyDescent="0.3">
      <c r="A2537" t="s">
        <v>68</v>
      </c>
    </row>
    <row r="2538" spans="1:1" x14ac:dyDescent="0.3">
      <c r="A2538" t="s">
        <v>77</v>
      </c>
    </row>
    <row r="2539" spans="1:1" x14ac:dyDescent="0.3">
      <c r="A2539" t="s">
        <v>68</v>
      </c>
    </row>
    <row r="2540" spans="1:1" x14ac:dyDescent="0.3">
      <c r="A2540" t="s">
        <v>82</v>
      </c>
    </row>
    <row r="2541" spans="1:1" x14ac:dyDescent="0.3">
      <c r="A2541" t="s">
        <v>80</v>
      </c>
    </row>
    <row r="2542" spans="1:1" x14ac:dyDescent="0.3">
      <c r="A2542" t="s">
        <v>81</v>
      </c>
    </row>
    <row r="2543" spans="1:1" x14ac:dyDescent="0.3">
      <c r="A2543" t="s">
        <v>68</v>
      </c>
    </row>
    <row r="2544" spans="1:1" x14ac:dyDescent="0.3">
      <c r="A2544" t="s">
        <v>78</v>
      </c>
    </row>
    <row r="2545" spans="1:1" x14ac:dyDescent="0.3">
      <c r="A2545" t="s">
        <v>79</v>
      </c>
    </row>
    <row r="2546" spans="1:1" x14ac:dyDescent="0.3">
      <c r="A2546" t="s">
        <v>68</v>
      </c>
    </row>
    <row r="2547" spans="1:1" x14ac:dyDescent="0.3">
      <c r="A2547" t="s">
        <v>83</v>
      </c>
    </row>
    <row r="2548" spans="1:1" x14ac:dyDescent="0.3">
      <c r="A2548" t="s">
        <v>84</v>
      </c>
    </row>
    <row r="2549" spans="1:1" x14ac:dyDescent="0.3">
      <c r="A2549" t="s">
        <v>85</v>
      </c>
    </row>
    <row r="2550" spans="1:1" x14ac:dyDescent="0.3">
      <c r="A2550" t="s">
        <v>81</v>
      </c>
    </row>
    <row r="2551" spans="1:1" x14ac:dyDescent="0.3">
      <c r="A2551" t="s">
        <v>86</v>
      </c>
    </row>
    <row r="2552" spans="1:1" x14ac:dyDescent="0.3">
      <c r="A2552">
        <v>5</v>
      </c>
    </row>
    <row r="2553" spans="1:1" x14ac:dyDescent="0.3">
      <c r="A2553" s="1">
        <v>43952</v>
      </c>
    </row>
    <row r="2554" spans="1:1" x14ac:dyDescent="0.3">
      <c r="A2554" t="s">
        <v>87</v>
      </c>
    </row>
    <row r="2555" spans="1:1" x14ac:dyDescent="0.3">
      <c r="A2555" t="s">
        <v>88</v>
      </c>
    </row>
    <row r="2556" spans="1:1" x14ac:dyDescent="0.3">
      <c r="A2556" t="s">
        <v>89</v>
      </c>
    </row>
    <row r="2557" spans="1:1" x14ac:dyDescent="0.3">
      <c r="A2557" t="s">
        <v>68</v>
      </c>
    </row>
    <row r="2558" spans="1:1" x14ac:dyDescent="0.3">
      <c r="A2558" t="s">
        <v>82</v>
      </c>
    </row>
    <row r="2559" spans="1:1" x14ac:dyDescent="0.3">
      <c r="A2559" t="s">
        <v>68</v>
      </c>
    </row>
    <row r="2560" spans="1:1" x14ac:dyDescent="0.3">
      <c r="A2560" t="s">
        <v>83</v>
      </c>
    </row>
    <row r="2561" spans="1:1" x14ac:dyDescent="0.3">
      <c r="A2561" t="s">
        <v>84</v>
      </c>
    </row>
    <row r="2562" spans="1:1" x14ac:dyDescent="0.3">
      <c r="A2562" t="s">
        <v>85</v>
      </c>
    </row>
    <row r="2563" spans="1:1" x14ac:dyDescent="0.3">
      <c r="A2563" t="s">
        <v>81</v>
      </c>
    </row>
    <row r="2564" spans="1:1" x14ac:dyDescent="0.3">
      <c r="A2564" t="s">
        <v>86</v>
      </c>
    </row>
    <row r="2565" spans="1:1" x14ac:dyDescent="0.3">
      <c r="A2565">
        <v>5</v>
      </c>
    </row>
    <row r="2566" spans="1:1" x14ac:dyDescent="0.3">
      <c r="A2566" s="1">
        <v>43952</v>
      </c>
    </row>
    <row r="2567" spans="1:1" x14ac:dyDescent="0.3">
      <c r="A2567" t="s">
        <v>87</v>
      </c>
    </row>
    <row r="2568" spans="1:1" x14ac:dyDescent="0.3">
      <c r="A2568" t="s">
        <v>242</v>
      </c>
    </row>
    <row r="2569" spans="1:1" x14ac:dyDescent="0.3">
      <c r="A2569" t="s">
        <v>243</v>
      </c>
    </row>
    <row r="2570" spans="1:1" x14ac:dyDescent="0.3">
      <c r="A2570" t="s">
        <v>244</v>
      </c>
    </row>
    <row r="2571" spans="1:1" x14ac:dyDescent="0.3">
      <c r="A2571" t="s">
        <v>245</v>
      </c>
    </row>
    <row r="2572" spans="1:1" x14ac:dyDescent="0.3">
      <c r="A2572" t="s">
        <v>246</v>
      </c>
    </row>
    <row r="2573" spans="1:1" x14ac:dyDescent="0.3">
      <c r="A2573" t="s">
        <v>247</v>
      </c>
    </row>
    <row r="2574" spans="1:1" x14ac:dyDescent="0.3">
      <c r="A2574" t="s">
        <v>248</v>
      </c>
    </row>
    <row r="2575" spans="1:1" x14ac:dyDescent="0.3">
      <c r="A2575" t="s">
        <v>249</v>
      </c>
    </row>
    <row r="2576" spans="1:1" x14ac:dyDescent="0.3">
      <c r="A2576" t="s">
        <v>250</v>
      </c>
    </row>
    <row r="2577" spans="1:1" x14ac:dyDescent="0.3">
      <c r="A2577" t="s">
        <v>251</v>
      </c>
    </row>
    <row r="2578" spans="1:1" x14ac:dyDescent="0.3">
      <c r="A2578" t="s">
        <v>252</v>
      </c>
    </row>
    <row r="2579" spans="1:1" x14ac:dyDescent="0.3">
      <c r="A2579" t="s">
        <v>253</v>
      </c>
    </row>
    <row r="2580" spans="1:1" x14ac:dyDescent="0.3">
      <c r="A2580" t="s">
        <v>254</v>
      </c>
    </row>
    <row r="2581" spans="1:1" x14ac:dyDescent="0.3">
      <c r="A2581" t="s">
        <v>255</v>
      </c>
    </row>
    <row r="2582" spans="1:1" x14ac:dyDescent="0.3">
      <c r="A2582" t="s">
        <v>256</v>
      </c>
    </row>
    <row r="2583" spans="1:1" x14ac:dyDescent="0.3">
      <c r="A2583" t="s">
        <v>257</v>
      </c>
    </row>
    <row r="2584" spans="1:1" x14ac:dyDescent="0.3">
      <c r="A2584" t="s">
        <v>258</v>
      </c>
    </row>
    <row r="2585" spans="1:1" x14ac:dyDescent="0.3">
      <c r="A2585" t="s">
        <v>259</v>
      </c>
    </row>
    <row r="2586" spans="1:1" x14ac:dyDescent="0.3">
      <c r="A2586" t="s">
        <v>260</v>
      </c>
    </row>
    <row r="2587" spans="1:1" x14ac:dyDescent="0.3">
      <c r="A2587" t="s">
        <v>261</v>
      </c>
    </row>
    <row r="2588" spans="1:1" x14ac:dyDescent="0.3">
      <c r="A2588" t="s">
        <v>262</v>
      </c>
    </row>
    <row r="2589" spans="1:1" x14ac:dyDescent="0.3">
      <c r="A2589" t="s">
        <v>263</v>
      </c>
    </row>
    <row r="2590" spans="1:1" x14ac:dyDescent="0.3">
      <c r="A2590" t="s">
        <v>264</v>
      </c>
    </row>
    <row r="2591" spans="1:1" x14ac:dyDescent="0.3">
      <c r="A2591" t="s">
        <v>265</v>
      </c>
    </row>
    <row r="2592" spans="1:1" x14ac:dyDescent="0.3">
      <c r="A2592" t="s">
        <v>266</v>
      </c>
    </row>
    <row r="2593" spans="1:1" x14ac:dyDescent="0.3">
      <c r="A2593" t="s">
        <v>267</v>
      </c>
    </row>
    <row r="2594" spans="1:1" x14ac:dyDescent="0.3">
      <c r="A2594" t="s">
        <v>268</v>
      </c>
    </row>
    <row r="2595" spans="1:1" x14ac:dyDescent="0.3">
      <c r="A2595" t="s">
        <v>269</v>
      </c>
    </row>
    <row r="2596" spans="1:1" x14ac:dyDescent="0.3">
      <c r="A2596" t="s">
        <v>270</v>
      </c>
    </row>
    <row r="2597" spans="1:1" x14ac:dyDescent="0.3">
      <c r="A2597" t="s">
        <v>271</v>
      </c>
    </row>
    <row r="2598" spans="1:1" x14ac:dyDescent="0.3">
      <c r="A2598" t="s">
        <v>272</v>
      </c>
    </row>
    <row r="2599" spans="1:1" x14ac:dyDescent="0.3">
      <c r="A2599" t="s">
        <v>273</v>
      </c>
    </row>
    <row r="2600" spans="1:1" x14ac:dyDescent="0.3">
      <c r="A2600" t="s">
        <v>274</v>
      </c>
    </row>
    <row r="2601" spans="1:1" x14ac:dyDescent="0.3">
      <c r="A2601" t="s">
        <v>275</v>
      </c>
    </row>
    <row r="2602" spans="1:1" x14ac:dyDescent="0.3">
      <c r="A2602" t="s">
        <v>276</v>
      </c>
    </row>
    <row r="2603" spans="1:1" x14ac:dyDescent="0.3">
      <c r="A2603" t="s">
        <v>277</v>
      </c>
    </row>
    <row r="2604" spans="1:1" x14ac:dyDescent="0.3">
      <c r="A2604" t="s">
        <v>278</v>
      </c>
    </row>
    <row r="2605" spans="1:1" x14ac:dyDescent="0.3">
      <c r="A2605" t="s">
        <v>279</v>
      </c>
    </row>
    <row r="2606" spans="1:1" x14ac:dyDescent="0.3">
      <c r="A2606" t="s">
        <v>280</v>
      </c>
    </row>
    <row r="2607" spans="1:1" x14ac:dyDescent="0.3">
      <c r="A2607" t="s">
        <v>142</v>
      </c>
    </row>
    <row r="2608" spans="1:1" x14ac:dyDescent="0.3">
      <c r="A2608">
        <v>1850</v>
      </c>
    </row>
    <row r="2609" spans="1:1" x14ac:dyDescent="0.3">
      <c r="A2609" t="s">
        <v>142</v>
      </c>
    </row>
    <row r="2610" spans="1:1" x14ac:dyDescent="0.3">
      <c r="A2610">
        <v>1852.9</v>
      </c>
    </row>
    <row r="2611" spans="1:1" x14ac:dyDescent="0.3">
      <c r="A2611" t="s">
        <v>143</v>
      </c>
    </row>
    <row r="2612" spans="1:1" x14ac:dyDescent="0.3">
      <c r="A2612" t="s">
        <v>57</v>
      </c>
    </row>
    <row r="2613" spans="1:1" x14ac:dyDescent="0.3">
      <c r="A2613">
        <v>1957.6</v>
      </c>
    </row>
    <row r="2614" spans="1:1" x14ac:dyDescent="0.3">
      <c r="A2614" t="s">
        <v>143</v>
      </c>
    </row>
    <row r="2615" spans="1:1" x14ac:dyDescent="0.3">
      <c r="A2615" t="s">
        <v>57</v>
      </c>
    </row>
    <row r="2616" spans="1:1" x14ac:dyDescent="0.3">
      <c r="A2616">
        <v>1874.3</v>
      </c>
    </row>
    <row r="2617" spans="1:1" x14ac:dyDescent="0.3">
      <c r="A2617" t="s">
        <v>143</v>
      </c>
    </row>
    <row r="2618" spans="1:1" x14ac:dyDescent="0.3">
      <c r="A2618" t="s">
        <v>57</v>
      </c>
    </row>
    <row r="2619" spans="1:1" x14ac:dyDescent="0.3">
      <c r="A2619">
        <v>1876.6</v>
      </c>
    </row>
    <row r="2620" spans="1:1" x14ac:dyDescent="0.3">
      <c r="A2620" t="s">
        <v>143</v>
      </c>
    </row>
    <row r="2621" spans="1:1" x14ac:dyDescent="0.3">
      <c r="A2621" t="s">
        <v>57</v>
      </c>
    </row>
    <row r="2622" spans="1:1" x14ac:dyDescent="0.3">
      <c r="A2622">
        <v>1877.2</v>
      </c>
    </row>
    <row r="2623" spans="1:1" x14ac:dyDescent="0.3">
      <c r="A2623" t="s">
        <v>143</v>
      </c>
    </row>
    <row r="2624" spans="1:1" x14ac:dyDescent="0.3">
      <c r="A2624" t="s">
        <v>57</v>
      </c>
    </row>
    <row r="2625" spans="1:1" x14ac:dyDescent="0.3">
      <c r="A2625">
        <v>1939.2</v>
      </c>
    </row>
    <row r="2626" spans="1:1" x14ac:dyDescent="0.3">
      <c r="A2626" t="s">
        <v>143</v>
      </c>
    </row>
    <row r="2627" spans="1:1" x14ac:dyDescent="0.3">
      <c r="A2627" t="s">
        <v>57</v>
      </c>
    </row>
    <row r="2628" spans="1:1" x14ac:dyDescent="0.3">
      <c r="A2628">
        <v>1887.8</v>
      </c>
    </row>
    <row r="2629" spans="1:1" x14ac:dyDescent="0.3">
      <c r="A2629" t="s">
        <v>143</v>
      </c>
    </row>
    <row r="2630" spans="1:1" x14ac:dyDescent="0.3">
      <c r="A2630" t="s">
        <v>57</v>
      </c>
    </row>
    <row r="2631" spans="1:1" x14ac:dyDescent="0.3">
      <c r="A2631">
        <v>1891.5</v>
      </c>
    </row>
    <row r="2632" spans="1:1" x14ac:dyDescent="0.3">
      <c r="A2632" t="s">
        <v>144</v>
      </c>
    </row>
    <row r="2633" spans="1:1" x14ac:dyDescent="0.3">
      <c r="A2633" t="s">
        <v>145</v>
      </c>
    </row>
    <row r="2634" spans="1:1" x14ac:dyDescent="0.3">
      <c r="A2634">
        <v>1955.6</v>
      </c>
    </row>
    <row r="2635" spans="1:1" x14ac:dyDescent="0.3">
      <c r="A2635" t="s">
        <v>144</v>
      </c>
    </row>
    <row r="2636" spans="1:1" x14ac:dyDescent="0.3">
      <c r="A2636" t="s">
        <v>145</v>
      </c>
    </row>
    <row r="2637" spans="1:1" x14ac:dyDescent="0.3">
      <c r="A2637">
        <v>1956.4</v>
      </c>
    </row>
    <row r="2638" spans="1:1" x14ac:dyDescent="0.3">
      <c r="A2638" t="s">
        <v>144</v>
      </c>
    </row>
    <row r="2639" spans="1:1" x14ac:dyDescent="0.3">
      <c r="A2639" t="s">
        <v>145</v>
      </c>
    </row>
    <row r="2640" spans="1:1" x14ac:dyDescent="0.3">
      <c r="A2640">
        <v>1956.9</v>
      </c>
    </row>
    <row r="2641" spans="1:1" x14ac:dyDescent="0.3">
      <c r="A2641" t="s">
        <v>144</v>
      </c>
    </row>
    <row r="2642" spans="1:1" x14ac:dyDescent="0.3">
      <c r="A2642" t="s">
        <v>145</v>
      </c>
    </row>
    <row r="2643" spans="1:1" x14ac:dyDescent="0.3">
      <c r="A2643">
        <v>1883.9</v>
      </c>
    </row>
    <row r="2644" spans="1:1" x14ac:dyDescent="0.3">
      <c r="A2644" t="s">
        <v>144</v>
      </c>
    </row>
    <row r="2645" spans="1:1" x14ac:dyDescent="0.3">
      <c r="A2645" t="s">
        <v>145</v>
      </c>
    </row>
    <row r="2646" spans="1:1" x14ac:dyDescent="0.3">
      <c r="A2646">
        <v>1882.5</v>
      </c>
    </row>
    <row r="2647" spans="1:1" x14ac:dyDescent="0.3">
      <c r="A2647" t="s">
        <v>144</v>
      </c>
    </row>
    <row r="2648" spans="1:1" x14ac:dyDescent="0.3">
      <c r="A2648" t="s">
        <v>145</v>
      </c>
    </row>
    <row r="2649" spans="1:1" x14ac:dyDescent="0.3">
      <c r="A2649">
        <v>1880.7</v>
      </c>
    </row>
    <row r="2650" spans="1:1" x14ac:dyDescent="0.3">
      <c r="A2650" t="s">
        <v>144</v>
      </c>
    </row>
    <row r="2651" spans="1:1" x14ac:dyDescent="0.3">
      <c r="A2651" t="s">
        <v>145</v>
      </c>
    </row>
    <row r="2652" spans="1:1" x14ac:dyDescent="0.3">
      <c r="A2652">
        <v>1885.3</v>
      </c>
    </row>
    <row r="2653" spans="1:1" x14ac:dyDescent="0.3">
      <c r="A2653" t="s">
        <v>144</v>
      </c>
    </row>
    <row r="2654" spans="1:1" x14ac:dyDescent="0.3">
      <c r="A2654" t="s">
        <v>145</v>
      </c>
    </row>
    <row r="2655" spans="1:1" x14ac:dyDescent="0.3">
      <c r="A2655">
        <v>1888.2</v>
      </c>
    </row>
    <row r="2656" spans="1:1" x14ac:dyDescent="0.3">
      <c r="A2656" t="s">
        <v>144</v>
      </c>
    </row>
    <row r="2657" spans="1:1" x14ac:dyDescent="0.3">
      <c r="A2657" t="s">
        <v>145</v>
      </c>
    </row>
    <row r="2658" spans="1:1" x14ac:dyDescent="0.3">
      <c r="A2658">
        <v>1910</v>
      </c>
    </row>
    <row r="2659" spans="1:1" x14ac:dyDescent="0.3">
      <c r="A2659" t="s">
        <v>144</v>
      </c>
    </row>
    <row r="2660" spans="1:1" x14ac:dyDescent="0.3">
      <c r="A2660" t="s">
        <v>145</v>
      </c>
    </row>
    <row r="2661" spans="1:1" x14ac:dyDescent="0.3">
      <c r="A2661">
        <v>1928.6</v>
      </c>
    </row>
    <row r="2662" spans="1:1" x14ac:dyDescent="0.3">
      <c r="A2662" t="s">
        <v>144</v>
      </c>
    </row>
    <row r="2663" spans="1:1" x14ac:dyDescent="0.3">
      <c r="A2663" t="s">
        <v>145</v>
      </c>
    </row>
    <row r="2664" spans="1:1" x14ac:dyDescent="0.3">
      <c r="A2664">
        <v>1935.9</v>
      </c>
    </row>
    <row r="2665" spans="1:1" x14ac:dyDescent="0.3">
      <c r="A2665" t="s">
        <v>144</v>
      </c>
    </row>
    <row r="2666" spans="1:1" x14ac:dyDescent="0.3">
      <c r="A2666" t="s">
        <v>145</v>
      </c>
    </row>
    <row r="2667" spans="1:1" x14ac:dyDescent="0.3">
      <c r="A2667">
        <v>1939.1</v>
      </c>
    </row>
    <row r="2668" spans="1:1" x14ac:dyDescent="0.3">
      <c r="A2668" t="s">
        <v>144</v>
      </c>
    </row>
    <row r="2669" spans="1:1" x14ac:dyDescent="0.3">
      <c r="A2669" t="s">
        <v>145</v>
      </c>
    </row>
    <row r="2670" spans="1:1" x14ac:dyDescent="0.3">
      <c r="A2670">
        <v>1940.4</v>
      </c>
    </row>
    <row r="2671" spans="1:1" x14ac:dyDescent="0.3">
      <c r="A2671" t="s">
        <v>144</v>
      </c>
    </row>
    <row r="2672" spans="1:1" x14ac:dyDescent="0.3">
      <c r="A2672" t="s">
        <v>145</v>
      </c>
    </row>
    <row r="2673" spans="1:1" x14ac:dyDescent="0.3">
      <c r="A2673">
        <v>1853.8</v>
      </c>
    </row>
    <row r="2674" spans="1:1" x14ac:dyDescent="0.3">
      <c r="A2674" t="s">
        <v>144</v>
      </c>
    </row>
    <row r="2675" spans="1:1" x14ac:dyDescent="0.3">
      <c r="A2675" t="s">
        <v>145</v>
      </c>
    </row>
    <row r="2676" spans="1:1" x14ac:dyDescent="0.3">
      <c r="A2676">
        <v>1870</v>
      </c>
    </row>
    <row r="2677" spans="1:1" x14ac:dyDescent="0.3">
      <c r="A2677" t="s">
        <v>144</v>
      </c>
    </row>
    <row r="2678" spans="1:1" x14ac:dyDescent="0.3">
      <c r="A2678" t="s">
        <v>145</v>
      </c>
    </row>
    <row r="2679" spans="1:1" x14ac:dyDescent="0.3">
      <c r="A2679">
        <v>1872.7</v>
      </c>
    </row>
    <row r="2680" spans="1:1" x14ac:dyDescent="0.3">
      <c r="A2680" t="s">
        <v>144</v>
      </c>
    </row>
    <row r="2681" spans="1:1" x14ac:dyDescent="0.3">
      <c r="A2681" t="s">
        <v>145</v>
      </c>
    </row>
    <row r="2682" spans="1:1" x14ac:dyDescent="0.3">
      <c r="A2682">
        <v>1871.2</v>
      </c>
    </row>
    <row r="2683" spans="1:1" x14ac:dyDescent="0.3">
      <c r="A2683" t="s">
        <v>144</v>
      </c>
    </row>
    <row r="2684" spans="1:1" x14ac:dyDescent="0.3">
      <c r="A2684" t="s">
        <v>145</v>
      </c>
    </row>
    <row r="2685" spans="1:1" x14ac:dyDescent="0.3">
      <c r="A2685">
        <v>1873.7</v>
      </c>
    </row>
    <row r="2686" spans="1:1" x14ac:dyDescent="0.3">
      <c r="A2686" t="s">
        <v>144</v>
      </c>
    </row>
    <row r="2687" spans="1:1" x14ac:dyDescent="0.3">
      <c r="A2687" t="s">
        <v>145</v>
      </c>
    </row>
    <row r="2688" spans="1:1" x14ac:dyDescent="0.3">
      <c r="A2688">
        <v>1877.6</v>
      </c>
    </row>
    <row r="2689" spans="1:1" x14ac:dyDescent="0.3">
      <c r="A2689" t="s">
        <v>144</v>
      </c>
    </row>
    <row r="2690" spans="1:1" x14ac:dyDescent="0.3">
      <c r="A2690" t="s">
        <v>145</v>
      </c>
    </row>
    <row r="2691" spans="1:1" x14ac:dyDescent="0.3">
      <c r="A2691">
        <v>1881.2</v>
      </c>
    </row>
    <row r="2692" spans="1:1" x14ac:dyDescent="0.3">
      <c r="A2692" t="s">
        <v>144</v>
      </c>
    </row>
    <row r="2693" spans="1:1" x14ac:dyDescent="0.3">
      <c r="A2693" t="s">
        <v>145</v>
      </c>
    </row>
    <row r="2694" spans="1:1" x14ac:dyDescent="0.3">
      <c r="A2694">
        <v>1881.7</v>
      </c>
    </row>
    <row r="2695" spans="1:1" x14ac:dyDescent="0.3">
      <c r="A2695" t="s">
        <v>144</v>
      </c>
    </row>
    <row r="2696" spans="1:1" x14ac:dyDescent="0.3">
      <c r="A2696" t="s">
        <v>145</v>
      </c>
    </row>
    <row r="2697" spans="1:1" x14ac:dyDescent="0.3">
      <c r="A2697">
        <v>1899.1</v>
      </c>
    </row>
    <row r="2698" spans="1:1" x14ac:dyDescent="0.3">
      <c r="A2698" t="s">
        <v>144</v>
      </c>
    </row>
    <row r="2699" spans="1:1" x14ac:dyDescent="0.3">
      <c r="A2699" t="s">
        <v>145</v>
      </c>
    </row>
    <row r="2700" spans="1:1" x14ac:dyDescent="0.3">
      <c r="A2700">
        <v>1893.7</v>
      </c>
    </row>
    <row r="2701" spans="1:1" x14ac:dyDescent="0.3">
      <c r="A2701" t="s">
        <v>144</v>
      </c>
    </row>
    <row r="2702" spans="1:1" x14ac:dyDescent="0.3">
      <c r="A2702" t="s">
        <v>145</v>
      </c>
    </row>
    <row r="2703" spans="1:1" x14ac:dyDescent="0.3">
      <c r="A2703">
        <v>1920.7</v>
      </c>
    </row>
    <row r="2704" spans="1:1" x14ac:dyDescent="0.3">
      <c r="A2704" t="s">
        <v>144</v>
      </c>
    </row>
    <row r="2705" spans="1:1" x14ac:dyDescent="0.3">
      <c r="A2705" t="s">
        <v>145</v>
      </c>
    </row>
    <row r="2706" spans="1:1" x14ac:dyDescent="0.3">
      <c r="A2706">
        <v>1907.7</v>
      </c>
    </row>
    <row r="2707" spans="1:1" x14ac:dyDescent="0.3">
      <c r="A2707" t="s">
        <v>144</v>
      </c>
    </row>
    <row r="2708" spans="1:1" x14ac:dyDescent="0.3">
      <c r="A2708" t="s">
        <v>145</v>
      </c>
    </row>
    <row r="2709" spans="1:1" x14ac:dyDescent="0.3">
      <c r="A2709">
        <v>1908.5</v>
      </c>
    </row>
    <row r="2710" spans="1:1" x14ac:dyDescent="0.3">
      <c r="A2710" t="s">
        <v>144</v>
      </c>
    </row>
    <row r="2711" spans="1:1" x14ac:dyDescent="0.3">
      <c r="A2711" t="s">
        <v>145</v>
      </c>
    </row>
    <row r="2712" spans="1:1" x14ac:dyDescent="0.3">
      <c r="A2712">
        <v>1897.8</v>
      </c>
    </row>
    <row r="2713" spans="1:1" x14ac:dyDescent="0.3">
      <c r="A2713" t="s">
        <v>144</v>
      </c>
    </row>
    <row r="2714" spans="1:1" x14ac:dyDescent="0.3">
      <c r="A2714" t="s">
        <v>145</v>
      </c>
    </row>
    <row r="2715" spans="1:1" x14ac:dyDescent="0.3">
      <c r="A2715">
        <v>1852.9</v>
      </c>
    </row>
    <row r="2716" spans="1:1" x14ac:dyDescent="0.3">
      <c r="A2716" t="s">
        <v>144</v>
      </c>
    </row>
    <row r="2717" spans="1:1" x14ac:dyDescent="0.3">
      <c r="A2717" t="s">
        <v>145</v>
      </c>
    </row>
    <row r="2718" spans="1:1" x14ac:dyDescent="0.3">
      <c r="A2718">
        <v>1852.9</v>
      </c>
    </row>
    <row r="2719" spans="1:1" x14ac:dyDescent="0.3">
      <c r="A2719" t="s">
        <v>66</v>
      </c>
    </row>
    <row r="2720" spans="1:1" x14ac:dyDescent="0.3">
      <c r="A2720">
        <v>1987.1</v>
      </c>
    </row>
    <row r="2721" spans="1:1" x14ac:dyDescent="0.3">
      <c r="A2721">
        <v>46</v>
      </c>
    </row>
    <row r="2722" spans="1:1" x14ac:dyDescent="0.3">
      <c r="A2722">
        <v>25</v>
      </c>
    </row>
    <row r="2723" spans="1:1" x14ac:dyDescent="0.3">
      <c r="A2723">
        <v>14.9</v>
      </c>
    </row>
    <row r="2724" spans="1:1" x14ac:dyDescent="0.3">
      <c r="A2724">
        <v>9</v>
      </c>
    </row>
    <row r="2725" spans="1:1" x14ac:dyDescent="0.3">
      <c r="A2725">
        <v>51</v>
      </c>
    </row>
    <row r="2726" spans="1:1" x14ac:dyDescent="0.3">
      <c r="A2726">
        <v>25.2</v>
      </c>
    </row>
    <row r="2727" spans="1:1" x14ac:dyDescent="0.3">
      <c r="A2727">
        <v>46</v>
      </c>
    </row>
    <row r="2728" spans="1:1" x14ac:dyDescent="0.3">
      <c r="A2728">
        <v>24</v>
      </c>
    </row>
    <row r="2729" spans="1:1" x14ac:dyDescent="0.3">
      <c r="A2729">
        <v>34.4</v>
      </c>
    </row>
    <row r="2730" spans="1:1" x14ac:dyDescent="0.3">
      <c r="A2730">
        <v>9</v>
      </c>
    </row>
    <row r="2731" spans="1:1" x14ac:dyDescent="0.3">
      <c r="A2731">
        <v>51</v>
      </c>
    </row>
    <row r="2732" spans="1:1" x14ac:dyDescent="0.3">
      <c r="A2732">
        <v>16.399999999999999</v>
      </c>
    </row>
    <row r="2733" spans="1:1" x14ac:dyDescent="0.3">
      <c r="A2733">
        <v>46</v>
      </c>
    </row>
    <row r="2734" spans="1:1" x14ac:dyDescent="0.3">
      <c r="A2734">
        <v>24</v>
      </c>
    </row>
    <row r="2735" spans="1:1" x14ac:dyDescent="0.3">
      <c r="A2735">
        <v>34.299999999999997</v>
      </c>
    </row>
    <row r="2736" spans="1:1" x14ac:dyDescent="0.3">
      <c r="A2736">
        <v>9</v>
      </c>
    </row>
    <row r="2737" spans="1:1" x14ac:dyDescent="0.3">
      <c r="A2737">
        <v>51</v>
      </c>
    </row>
    <row r="2738" spans="1:1" x14ac:dyDescent="0.3">
      <c r="A2738">
        <v>34.6</v>
      </c>
    </row>
    <row r="2739" spans="1:1" x14ac:dyDescent="0.3">
      <c r="A2739">
        <v>46</v>
      </c>
    </row>
    <row r="2740" spans="1:1" x14ac:dyDescent="0.3">
      <c r="A2740">
        <v>25</v>
      </c>
    </row>
    <row r="2741" spans="1:1" x14ac:dyDescent="0.3">
      <c r="A2741">
        <v>7</v>
      </c>
    </row>
    <row r="2742" spans="1:1" x14ac:dyDescent="0.3">
      <c r="A2742">
        <v>9</v>
      </c>
    </row>
    <row r="2743" spans="1:1" x14ac:dyDescent="0.3">
      <c r="A2743">
        <v>51</v>
      </c>
    </row>
    <row r="2744" spans="1:1" x14ac:dyDescent="0.3">
      <c r="A2744">
        <v>30.7</v>
      </c>
    </row>
    <row r="2745" spans="1:1" x14ac:dyDescent="0.3">
      <c r="A2745">
        <v>46</v>
      </c>
    </row>
    <row r="2746" spans="1:1" x14ac:dyDescent="0.3">
      <c r="A2746">
        <v>25</v>
      </c>
    </row>
    <row r="2747" spans="1:1" x14ac:dyDescent="0.3">
      <c r="A2747">
        <v>5.8</v>
      </c>
    </row>
    <row r="2748" spans="1:1" x14ac:dyDescent="0.3">
      <c r="A2748">
        <v>9</v>
      </c>
    </row>
    <row r="2749" spans="1:1" x14ac:dyDescent="0.3">
      <c r="A2749">
        <v>51</v>
      </c>
    </row>
    <row r="2750" spans="1:1" x14ac:dyDescent="0.3">
      <c r="A2750">
        <v>29.6</v>
      </c>
    </row>
    <row r="2751" spans="1:1" x14ac:dyDescent="0.3">
      <c r="A2751">
        <v>46</v>
      </c>
    </row>
    <row r="2752" spans="1:1" x14ac:dyDescent="0.3">
      <c r="A2752">
        <v>25</v>
      </c>
    </row>
    <row r="2753" spans="1:1" x14ac:dyDescent="0.3">
      <c r="A2753">
        <v>4.8</v>
      </c>
    </row>
    <row r="2754" spans="1:1" x14ac:dyDescent="0.3">
      <c r="A2754">
        <v>9</v>
      </c>
    </row>
    <row r="2755" spans="1:1" x14ac:dyDescent="0.3">
      <c r="A2755">
        <v>51</v>
      </c>
    </row>
    <row r="2756" spans="1:1" x14ac:dyDescent="0.3">
      <c r="A2756">
        <v>27.1</v>
      </c>
    </row>
    <row r="2757" spans="1:1" x14ac:dyDescent="0.3">
      <c r="A2757">
        <v>46</v>
      </c>
    </row>
    <row r="2758" spans="1:1" x14ac:dyDescent="0.3">
      <c r="A2758">
        <v>24</v>
      </c>
    </row>
    <row r="2759" spans="1:1" x14ac:dyDescent="0.3">
      <c r="A2759">
        <v>49.1</v>
      </c>
    </row>
    <row r="2760" spans="1:1" x14ac:dyDescent="0.3">
      <c r="A2760">
        <v>9</v>
      </c>
    </row>
    <row r="2761" spans="1:1" x14ac:dyDescent="0.3">
      <c r="A2761">
        <v>51</v>
      </c>
    </row>
    <row r="2762" spans="1:1" x14ac:dyDescent="0.3">
      <c r="A2762">
        <v>26</v>
      </c>
    </row>
    <row r="2763" spans="1:1" x14ac:dyDescent="0.3">
      <c r="A2763">
        <v>46</v>
      </c>
    </row>
    <row r="2764" spans="1:1" x14ac:dyDescent="0.3">
      <c r="A2764">
        <v>25</v>
      </c>
    </row>
    <row r="2765" spans="1:1" x14ac:dyDescent="0.3">
      <c r="A2765">
        <v>2.2000000000000002</v>
      </c>
    </row>
    <row r="2766" spans="1:1" x14ac:dyDescent="0.3">
      <c r="A2766">
        <v>9</v>
      </c>
    </row>
    <row r="2767" spans="1:1" x14ac:dyDescent="0.3">
      <c r="A2767">
        <v>51</v>
      </c>
    </row>
    <row r="2768" spans="1:1" x14ac:dyDescent="0.3">
      <c r="A2768">
        <v>25.3</v>
      </c>
    </row>
    <row r="2769" spans="1:1" x14ac:dyDescent="0.3">
      <c r="A2769">
        <v>46</v>
      </c>
    </row>
    <row r="2770" spans="1:1" x14ac:dyDescent="0.3">
      <c r="A2770">
        <v>25</v>
      </c>
    </row>
    <row r="2771" spans="1:1" x14ac:dyDescent="0.3">
      <c r="A2771">
        <v>2.1</v>
      </c>
    </row>
    <row r="2772" spans="1:1" x14ac:dyDescent="0.3">
      <c r="A2772">
        <v>9</v>
      </c>
    </row>
    <row r="2773" spans="1:1" x14ac:dyDescent="0.3">
      <c r="A2773">
        <v>51</v>
      </c>
    </row>
    <row r="2774" spans="1:1" x14ac:dyDescent="0.3">
      <c r="A2774">
        <v>27.7</v>
      </c>
    </row>
    <row r="2775" spans="1:1" x14ac:dyDescent="0.3">
      <c r="A2775">
        <v>46</v>
      </c>
    </row>
    <row r="2776" spans="1:1" x14ac:dyDescent="0.3">
      <c r="A2776">
        <v>24</v>
      </c>
    </row>
    <row r="2777" spans="1:1" x14ac:dyDescent="0.3">
      <c r="A2777">
        <v>33.700000000000003</v>
      </c>
    </row>
    <row r="2778" spans="1:1" x14ac:dyDescent="0.3">
      <c r="A2778">
        <v>9</v>
      </c>
    </row>
    <row r="2779" spans="1:1" x14ac:dyDescent="0.3">
      <c r="A2779">
        <v>51</v>
      </c>
    </row>
    <row r="2780" spans="1:1" x14ac:dyDescent="0.3">
      <c r="A2780">
        <v>27.9</v>
      </c>
    </row>
    <row r="2781" spans="1:1" x14ac:dyDescent="0.3">
      <c r="A2781">
        <v>46</v>
      </c>
    </row>
    <row r="2782" spans="1:1" x14ac:dyDescent="0.3">
      <c r="A2782">
        <v>24</v>
      </c>
    </row>
    <row r="2783" spans="1:1" x14ac:dyDescent="0.3">
      <c r="A2783">
        <v>33.200000000000003</v>
      </c>
    </row>
    <row r="2784" spans="1:1" x14ac:dyDescent="0.3">
      <c r="A2784">
        <v>9</v>
      </c>
    </row>
    <row r="2785" spans="1:1" x14ac:dyDescent="0.3">
      <c r="A2785">
        <v>51</v>
      </c>
    </row>
    <row r="2786" spans="1:1" x14ac:dyDescent="0.3">
      <c r="A2786">
        <v>28.3</v>
      </c>
    </row>
    <row r="2787" spans="1:1" x14ac:dyDescent="0.3">
      <c r="A2787">
        <v>46</v>
      </c>
    </row>
    <row r="2788" spans="1:1" x14ac:dyDescent="0.3">
      <c r="A2788">
        <v>24</v>
      </c>
    </row>
    <row r="2789" spans="1:1" x14ac:dyDescent="0.3">
      <c r="A2789">
        <v>34.299999999999997</v>
      </c>
    </row>
    <row r="2790" spans="1:1" x14ac:dyDescent="0.3">
      <c r="A2790">
        <v>9</v>
      </c>
    </row>
    <row r="2791" spans="1:1" x14ac:dyDescent="0.3">
      <c r="A2791">
        <v>51</v>
      </c>
    </row>
    <row r="2792" spans="1:1" x14ac:dyDescent="0.3">
      <c r="A2792">
        <v>30.7</v>
      </c>
    </row>
    <row r="2793" spans="1:1" x14ac:dyDescent="0.3">
      <c r="A2793">
        <v>46</v>
      </c>
    </row>
    <row r="2794" spans="1:1" x14ac:dyDescent="0.3">
      <c r="A2794">
        <v>25</v>
      </c>
    </row>
    <row r="2795" spans="1:1" x14ac:dyDescent="0.3">
      <c r="A2795">
        <v>4</v>
      </c>
    </row>
    <row r="2796" spans="1:1" x14ac:dyDescent="0.3">
      <c r="A2796">
        <v>9</v>
      </c>
    </row>
    <row r="2797" spans="1:1" x14ac:dyDescent="0.3">
      <c r="A2797">
        <v>51</v>
      </c>
    </row>
    <row r="2798" spans="1:1" x14ac:dyDescent="0.3">
      <c r="A2798">
        <v>31.5</v>
      </c>
    </row>
    <row r="2799" spans="1:1" x14ac:dyDescent="0.3">
      <c r="A2799">
        <v>46</v>
      </c>
    </row>
    <row r="2800" spans="1:1" x14ac:dyDescent="0.3">
      <c r="A2800">
        <v>25</v>
      </c>
    </row>
    <row r="2801" spans="1:1" x14ac:dyDescent="0.3">
      <c r="A2801">
        <v>3.5</v>
      </c>
    </row>
    <row r="2802" spans="1:1" x14ac:dyDescent="0.3">
      <c r="A2802">
        <v>9</v>
      </c>
    </row>
    <row r="2803" spans="1:1" x14ac:dyDescent="0.3">
      <c r="A2803">
        <v>51</v>
      </c>
    </row>
    <row r="2804" spans="1:1" x14ac:dyDescent="0.3">
      <c r="A2804">
        <v>35.6</v>
      </c>
    </row>
    <row r="2805" spans="1:1" x14ac:dyDescent="0.3">
      <c r="A2805">
        <v>46</v>
      </c>
    </row>
    <row r="2806" spans="1:1" x14ac:dyDescent="0.3">
      <c r="A2806">
        <v>25</v>
      </c>
    </row>
    <row r="2807" spans="1:1" x14ac:dyDescent="0.3">
      <c r="A2807">
        <v>3.5</v>
      </c>
    </row>
    <row r="2808" spans="1:1" x14ac:dyDescent="0.3">
      <c r="A2808">
        <v>9</v>
      </c>
    </row>
    <row r="2809" spans="1:1" x14ac:dyDescent="0.3">
      <c r="A2809">
        <v>51</v>
      </c>
    </row>
    <row r="2810" spans="1:1" x14ac:dyDescent="0.3">
      <c r="A2810">
        <v>36.5</v>
      </c>
    </row>
    <row r="2811" spans="1:1" x14ac:dyDescent="0.3">
      <c r="A2811">
        <v>46</v>
      </c>
    </row>
    <row r="2812" spans="1:1" x14ac:dyDescent="0.3">
      <c r="A2812">
        <v>25</v>
      </c>
    </row>
    <row r="2813" spans="1:1" x14ac:dyDescent="0.3">
      <c r="A2813">
        <v>1.4</v>
      </c>
    </row>
    <row r="2814" spans="1:1" x14ac:dyDescent="0.3">
      <c r="A2814">
        <v>9</v>
      </c>
    </row>
    <row r="2815" spans="1:1" x14ac:dyDescent="0.3">
      <c r="A2815">
        <v>51</v>
      </c>
    </row>
    <row r="2816" spans="1:1" x14ac:dyDescent="0.3">
      <c r="A2816">
        <v>36.9</v>
      </c>
    </row>
    <row r="2817" spans="1:1" x14ac:dyDescent="0.3">
      <c r="A2817">
        <v>46</v>
      </c>
    </row>
    <row r="2818" spans="1:1" x14ac:dyDescent="0.3">
      <c r="A2818">
        <v>25</v>
      </c>
    </row>
    <row r="2819" spans="1:1" x14ac:dyDescent="0.3">
      <c r="A2819">
        <v>0.8</v>
      </c>
    </row>
    <row r="2820" spans="1:1" x14ac:dyDescent="0.3">
      <c r="A2820">
        <v>9</v>
      </c>
    </row>
    <row r="2821" spans="1:1" x14ac:dyDescent="0.3">
      <c r="A2821">
        <v>51</v>
      </c>
    </row>
    <row r="2822" spans="1:1" x14ac:dyDescent="0.3">
      <c r="A2822">
        <v>37.6</v>
      </c>
    </row>
    <row r="2823" spans="1:1" x14ac:dyDescent="0.3">
      <c r="A2823">
        <v>46</v>
      </c>
    </row>
    <row r="2824" spans="1:1" x14ac:dyDescent="0.3">
      <c r="A2824">
        <v>24</v>
      </c>
    </row>
    <row r="2825" spans="1:1" x14ac:dyDescent="0.3">
      <c r="A2825">
        <v>57.4</v>
      </c>
    </row>
    <row r="2826" spans="1:1" x14ac:dyDescent="0.3">
      <c r="A2826">
        <v>9</v>
      </c>
    </row>
    <row r="2827" spans="1:1" x14ac:dyDescent="0.3">
      <c r="A2827">
        <v>51</v>
      </c>
    </row>
    <row r="2828" spans="1:1" x14ac:dyDescent="0.3">
      <c r="A2828">
        <v>34.6</v>
      </c>
    </row>
    <row r="2829" spans="1:1" x14ac:dyDescent="0.3">
      <c r="A2829">
        <v>46</v>
      </c>
    </row>
    <row r="2830" spans="1:1" x14ac:dyDescent="0.3">
      <c r="A2830">
        <v>24</v>
      </c>
    </row>
    <row r="2831" spans="1:1" x14ac:dyDescent="0.3">
      <c r="A2831">
        <v>55.7</v>
      </c>
    </row>
    <row r="2832" spans="1:1" x14ac:dyDescent="0.3">
      <c r="A2832">
        <v>9</v>
      </c>
    </row>
    <row r="2833" spans="1:1" x14ac:dyDescent="0.3">
      <c r="A2833">
        <v>51</v>
      </c>
    </row>
    <row r="2834" spans="1:1" x14ac:dyDescent="0.3">
      <c r="A2834">
        <v>32.799999999999997</v>
      </c>
    </row>
    <row r="2835" spans="1:1" x14ac:dyDescent="0.3">
      <c r="A2835">
        <v>46</v>
      </c>
    </row>
    <row r="2836" spans="1:1" x14ac:dyDescent="0.3">
      <c r="A2836">
        <v>24</v>
      </c>
    </row>
    <row r="2837" spans="1:1" x14ac:dyDescent="0.3">
      <c r="A2837">
        <v>53</v>
      </c>
    </row>
    <row r="2838" spans="1:1" x14ac:dyDescent="0.3">
      <c r="A2838">
        <v>9</v>
      </c>
    </row>
    <row r="2839" spans="1:1" x14ac:dyDescent="0.3">
      <c r="A2839">
        <v>51</v>
      </c>
    </row>
    <row r="2840" spans="1:1" x14ac:dyDescent="0.3">
      <c r="A2840">
        <v>29.8</v>
      </c>
    </row>
    <row r="2841" spans="1:1" x14ac:dyDescent="0.3">
      <c r="A2841">
        <v>46</v>
      </c>
    </row>
    <row r="2842" spans="1:1" x14ac:dyDescent="0.3">
      <c r="A2842">
        <v>24</v>
      </c>
    </row>
    <row r="2843" spans="1:1" x14ac:dyDescent="0.3">
      <c r="A2843">
        <v>49.8</v>
      </c>
    </row>
    <row r="2844" spans="1:1" x14ac:dyDescent="0.3">
      <c r="A2844">
        <v>9</v>
      </c>
    </row>
    <row r="2845" spans="1:1" x14ac:dyDescent="0.3">
      <c r="A2845">
        <v>51</v>
      </c>
    </row>
    <row r="2846" spans="1:1" x14ac:dyDescent="0.3">
      <c r="A2846">
        <v>28.9</v>
      </c>
    </row>
    <row r="2847" spans="1:1" x14ac:dyDescent="0.3">
      <c r="A2847">
        <v>46</v>
      </c>
    </row>
    <row r="2848" spans="1:1" x14ac:dyDescent="0.3">
      <c r="A2848">
        <v>24</v>
      </c>
    </row>
    <row r="2849" spans="1:1" x14ac:dyDescent="0.3">
      <c r="A2849">
        <v>48.8</v>
      </c>
    </row>
    <row r="2850" spans="1:1" x14ac:dyDescent="0.3">
      <c r="A2850">
        <v>9</v>
      </c>
    </row>
    <row r="2851" spans="1:1" x14ac:dyDescent="0.3">
      <c r="A2851">
        <v>51</v>
      </c>
    </row>
    <row r="2852" spans="1:1" x14ac:dyDescent="0.3">
      <c r="A2852">
        <v>32.4</v>
      </c>
    </row>
    <row r="2853" spans="1:1" x14ac:dyDescent="0.3">
      <c r="A2853">
        <v>46</v>
      </c>
    </row>
    <row r="2854" spans="1:1" x14ac:dyDescent="0.3">
      <c r="A2854">
        <v>25</v>
      </c>
    </row>
    <row r="2855" spans="1:1" x14ac:dyDescent="0.3">
      <c r="A2855">
        <v>13.8</v>
      </c>
    </row>
    <row r="2856" spans="1:1" x14ac:dyDescent="0.3">
      <c r="A2856">
        <v>9</v>
      </c>
    </row>
    <row r="2857" spans="1:1" x14ac:dyDescent="0.3">
      <c r="A2857">
        <v>51</v>
      </c>
    </row>
    <row r="2858" spans="1:1" x14ac:dyDescent="0.3">
      <c r="A2858">
        <v>28.2</v>
      </c>
    </row>
    <row r="2859" spans="1:1" x14ac:dyDescent="0.3">
      <c r="A2859">
        <v>46</v>
      </c>
    </row>
    <row r="2860" spans="1:1" x14ac:dyDescent="0.3">
      <c r="A2860">
        <v>25</v>
      </c>
    </row>
    <row r="2861" spans="1:1" x14ac:dyDescent="0.3">
      <c r="A2861">
        <v>6.4</v>
      </c>
    </row>
    <row r="2862" spans="1:1" x14ac:dyDescent="0.3">
      <c r="A2862">
        <v>9</v>
      </c>
    </row>
    <row r="2863" spans="1:1" x14ac:dyDescent="0.3">
      <c r="A2863">
        <v>51</v>
      </c>
    </row>
    <row r="2864" spans="1:1" x14ac:dyDescent="0.3">
      <c r="A2864">
        <v>25.9</v>
      </c>
    </row>
    <row r="2865" spans="1:1" x14ac:dyDescent="0.3">
      <c r="A2865">
        <v>46</v>
      </c>
    </row>
    <row r="2866" spans="1:1" x14ac:dyDescent="0.3">
      <c r="A2866">
        <v>25</v>
      </c>
    </row>
    <row r="2867" spans="1:1" x14ac:dyDescent="0.3">
      <c r="A2867">
        <v>5.2</v>
      </c>
    </row>
    <row r="2868" spans="1:1" x14ac:dyDescent="0.3">
      <c r="A2868">
        <v>9</v>
      </c>
    </row>
    <row r="2869" spans="1:1" x14ac:dyDescent="0.3">
      <c r="A2869">
        <v>51</v>
      </c>
    </row>
    <row r="2870" spans="1:1" x14ac:dyDescent="0.3">
      <c r="A2870">
        <v>25</v>
      </c>
    </row>
    <row r="2871" spans="1:1" x14ac:dyDescent="0.3">
      <c r="A2871">
        <v>46</v>
      </c>
    </row>
    <row r="2872" spans="1:1" x14ac:dyDescent="0.3">
      <c r="A2872">
        <v>25</v>
      </c>
    </row>
    <row r="2873" spans="1:1" x14ac:dyDescent="0.3">
      <c r="A2873">
        <v>4.4000000000000004</v>
      </c>
    </row>
    <row r="2874" spans="1:1" x14ac:dyDescent="0.3">
      <c r="A2874">
        <v>9</v>
      </c>
    </row>
    <row r="2875" spans="1:1" x14ac:dyDescent="0.3">
      <c r="A2875">
        <v>51</v>
      </c>
    </row>
    <row r="2876" spans="1:1" x14ac:dyDescent="0.3">
      <c r="A2876">
        <v>23.2</v>
      </c>
    </row>
    <row r="2877" spans="1:1" x14ac:dyDescent="0.3">
      <c r="A2877">
        <v>46</v>
      </c>
    </row>
    <row r="2878" spans="1:1" x14ac:dyDescent="0.3">
      <c r="A2878">
        <v>25</v>
      </c>
    </row>
    <row r="2879" spans="1:1" x14ac:dyDescent="0.3">
      <c r="A2879">
        <v>3.6</v>
      </c>
    </row>
    <row r="2880" spans="1:1" x14ac:dyDescent="0.3">
      <c r="A2880">
        <v>9</v>
      </c>
    </row>
    <row r="2881" spans="1:1" x14ac:dyDescent="0.3">
      <c r="A2881">
        <v>51</v>
      </c>
    </row>
    <row r="2882" spans="1:1" x14ac:dyDescent="0.3">
      <c r="A2882">
        <v>23.4</v>
      </c>
    </row>
    <row r="2883" spans="1:1" x14ac:dyDescent="0.3">
      <c r="A2883">
        <v>46</v>
      </c>
    </row>
    <row r="2884" spans="1:1" x14ac:dyDescent="0.3">
      <c r="A2884">
        <v>25</v>
      </c>
    </row>
    <row r="2885" spans="1:1" x14ac:dyDescent="0.3">
      <c r="A2885">
        <v>2.9</v>
      </c>
    </row>
    <row r="2886" spans="1:1" x14ac:dyDescent="0.3">
      <c r="A2886">
        <v>9</v>
      </c>
    </row>
    <row r="2887" spans="1:1" x14ac:dyDescent="0.3">
      <c r="A2887">
        <v>51</v>
      </c>
    </row>
    <row r="2888" spans="1:1" x14ac:dyDescent="0.3">
      <c r="A2888">
        <v>23.8</v>
      </c>
    </row>
    <row r="2889" spans="1:1" x14ac:dyDescent="0.3">
      <c r="A2889">
        <v>46</v>
      </c>
    </row>
    <row r="2890" spans="1:1" x14ac:dyDescent="0.3">
      <c r="A2890">
        <v>25</v>
      </c>
    </row>
    <row r="2891" spans="1:1" x14ac:dyDescent="0.3">
      <c r="A2891">
        <v>2.8</v>
      </c>
    </row>
    <row r="2892" spans="1:1" x14ac:dyDescent="0.3">
      <c r="A2892">
        <v>9</v>
      </c>
    </row>
    <row r="2893" spans="1:1" x14ac:dyDescent="0.3">
      <c r="A2893">
        <v>51</v>
      </c>
    </row>
    <row r="2894" spans="1:1" x14ac:dyDescent="0.3">
      <c r="A2894">
        <v>24.8</v>
      </c>
    </row>
    <row r="2895" spans="1:1" x14ac:dyDescent="0.3">
      <c r="A2895">
        <v>46</v>
      </c>
    </row>
    <row r="2896" spans="1:1" x14ac:dyDescent="0.3">
      <c r="A2896">
        <v>24</v>
      </c>
    </row>
    <row r="2897" spans="1:1" x14ac:dyDescent="0.3">
      <c r="A2897">
        <v>59.4</v>
      </c>
    </row>
    <row r="2898" spans="1:1" x14ac:dyDescent="0.3">
      <c r="A2898">
        <v>9</v>
      </c>
    </row>
    <row r="2899" spans="1:1" x14ac:dyDescent="0.3">
      <c r="A2899">
        <v>51</v>
      </c>
    </row>
    <row r="2900" spans="1:1" x14ac:dyDescent="0.3">
      <c r="A2900">
        <v>21.1</v>
      </c>
    </row>
    <row r="2901" spans="1:1" x14ac:dyDescent="0.3">
      <c r="A2901">
        <v>46</v>
      </c>
    </row>
    <row r="2902" spans="1:1" x14ac:dyDescent="0.3">
      <c r="A2902">
        <v>24</v>
      </c>
    </row>
    <row r="2903" spans="1:1" x14ac:dyDescent="0.3">
      <c r="A2903">
        <v>56.6</v>
      </c>
    </row>
    <row r="2904" spans="1:1" x14ac:dyDescent="0.3">
      <c r="A2904">
        <v>9</v>
      </c>
    </row>
    <row r="2905" spans="1:1" x14ac:dyDescent="0.3">
      <c r="A2905">
        <v>51</v>
      </c>
    </row>
    <row r="2906" spans="1:1" x14ac:dyDescent="0.3">
      <c r="A2906">
        <v>21.6</v>
      </c>
    </row>
    <row r="2907" spans="1:1" x14ac:dyDescent="0.3">
      <c r="A2907">
        <v>46</v>
      </c>
    </row>
    <row r="2908" spans="1:1" x14ac:dyDescent="0.3">
      <c r="A2908">
        <v>24</v>
      </c>
    </row>
    <row r="2909" spans="1:1" x14ac:dyDescent="0.3">
      <c r="A2909">
        <v>55</v>
      </c>
    </row>
    <row r="2910" spans="1:1" x14ac:dyDescent="0.3">
      <c r="A2910">
        <v>9</v>
      </c>
    </row>
    <row r="2911" spans="1:1" x14ac:dyDescent="0.3">
      <c r="A2911">
        <v>51</v>
      </c>
    </row>
    <row r="2912" spans="1:1" x14ac:dyDescent="0.3">
      <c r="A2912">
        <v>19.7</v>
      </c>
    </row>
    <row r="2913" spans="1:1" x14ac:dyDescent="0.3">
      <c r="A2913">
        <v>46</v>
      </c>
    </row>
    <row r="2914" spans="1:1" x14ac:dyDescent="0.3">
      <c r="A2914">
        <v>24</v>
      </c>
    </row>
    <row r="2915" spans="1:1" x14ac:dyDescent="0.3">
      <c r="A2915">
        <v>53.2</v>
      </c>
    </row>
    <row r="2916" spans="1:1" x14ac:dyDescent="0.3">
      <c r="A2916">
        <v>9</v>
      </c>
    </row>
    <row r="2917" spans="1:1" x14ac:dyDescent="0.3">
      <c r="A2917">
        <v>51</v>
      </c>
    </row>
    <row r="2918" spans="1:1" x14ac:dyDescent="0.3">
      <c r="A2918">
        <v>22</v>
      </c>
    </row>
    <row r="2919" spans="1:1" x14ac:dyDescent="0.3">
      <c r="A2919">
        <v>46</v>
      </c>
    </row>
    <row r="2920" spans="1:1" x14ac:dyDescent="0.3">
      <c r="A2920">
        <v>24</v>
      </c>
    </row>
    <row r="2921" spans="1:1" x14ac:dyDescent="0.3">
      <c r="A2921">
        <v>52.2</v>
      </c>
    </row>
    <row r="2922" spans="1:1" x14ac:dyDescent="0.3">
      <c r="A2922">
        <v>9</v>
      </c>
    </row>
    <row r="2923" spans="1:1" x14ac:dyDescent="0.3">
      <c r="A2923">
        <v>51</v>
      </c>
    </row>
    <row r="2924" spans="1:1" x14ac:dyDescent="0.3">
      <c r="A2924">
        <v>20.100000000000001</v>
      </c>
    </row>
    <row r="2925" spans="1:1" x14ac:dyDescent="0.3">
      <c r="A2925">
        <v>46</v>
      </c>
    </row>
    <row r="2926" spans="1:1" x14ac:dyDescent="0.3">
      <c r="A2926">
        <v>24</v>
      </c>
    </row>
    <row r="2927" spans="1:1" x14ac:dyDescent="0.3">
      <c r="A2927">
        <v>49.5</v>
      </c>
    </row>
    <row r="2928" spans="1:1" x14ac:dyDescent="0.3">
      <c r="A2928">
        <v>9</v>
      </c>
    </row>
    <row r="2929" spans="1:1" x14ac:dyDescent="0.3">
      <c r="A2929">
        <v>51</v>
      </c>
    </row>
    <row r="2930" spans="1:1" x14ac:dyDescent="0.3">
      <c r="A2930">
        <v>18.600000000000001</v>
      </c>
    </row>
    <row r="2931" spans="1:1" x14ac:dyDescent="0.3">
      <c r="A2931">
        <v>46</v>
      </c>
    </row>
    <row r="2932" spans="1:1" x14ac:dyDescent="0.3">
      <c r="A2932">
        <v>24</v>
      </c>
    </row>
    <row r="2933" spans="1:1" x14ac:dyDescent="0.3">
      <c r="A2933">
        <v>48.9</v>
      </c>
    </row>
    <row r="2934" spans="1:1" x14ac:dyDescent="0.3">
      <c r="A2934">
        <v>9</v>
      </c>
    </row>
    <row r="2935" spans="1:1" x14ac:dyDescent="0.3">
      <c r="A2935">
        <v>51</v>
      </c>
    </row>
    <row r="2936" spans="1:1" x14ac:dyDescent="0.3">
      <c r="A2936">
        <v>17.8</v>
      </c>
    </row>
    <row r="2937" spans="1:1" x14ac:dyDescent="0.3">
      <c r="A2937">
        <v>46</v>
      </c>
    </row>
    <row r="2938" spans="1:1" x14ac:dyDescent="0.3">
      <c r="A2938">
        <v>24</v>
      </c>
    </row>
    <row r="2939" spans="1:1" x14ac:dyDescent="0.3">
      <c r="A2939">
        <v>34.4</v>
      </c>
    </row>
    <row r="2940" spans="1:1" x14ac:dyDescent="0.3">
      <c r="A2940">
        <v>9</v>
      </c>
    </row>
    <row r="2941" spans="1:1" x14ac:dyDescent="0.3">
      <c r="A2941">
        <v>51</v>
      </c>
    </row>
    <row r="2942" spans="1:1" x14ac:dyDescent="0.3">
      <c r="A2942">
        <v>17.3</v>
      </c>
    </row>
    <row r="2943" spans="1:1" x14ac:dyDescent="0.3">
      <c r="A2943">
        <v>46</v>
      </c>
    </row>
    <row r="2944" spans="1:1" x14ac:dyDescent="0.3">
      <c r="A2944">
        <v>24</v>
      </c>
    </row>
    <row r="2945" spans="1:1" x14ac:dyDescent="0.3">
      <c r="A2945">
        <v>35.1</v>
      </c>
    </row>
    <row r="2946" spans="1:1" x14ac:dyDescent="0.3">
      <c r="A2946">
        <v>9</v>
      </c>
    </row>
    <row r="2947" spans="1:1" x14ac:dyDescent="0.3">
      <c r="A2947">
        <v>51</v>
      </c>
    </row>
    <row r="2948" spans="1:1" x14ac:dyDescent="0.3">
      <c r="A2948">
        <v>15.9</v>
      </c>
    </row>
    <row r="2949" spans="1:1" x14ac:dyDescent="0.3">
      <c r="A2949">
        <v>46</v>
      </c>
    </row>
    <row r="2950" spans="1:1" x14ac:dyDescent="0.3">
      <c r="A2950">
        <v>24</v>
      </c>
    </row>
    <row r="2951" spans="1:1" x14ac:dyDescent="0.3">
      <c r="A2951">
        <v>30.7</v>
      </c>
    </row>
    <row r="2952" spans="1:1" x14ac:dyDescent="0.3">
      <c r="A2952">
        <v>9</v>
      </c>
    </row>
    <row r="2953" spans="1:1" x14ac:dyDescent="0.3">
      <c r="A2953">
        <v>51</v>
      </c>
    </row>
    <row r="2954" spans="1:1" x14ac:dyDescent="0.3">
      <c r="A2954">
        <v>34.9</v>
      </c>
    </row>
    <row r="2955" spans="1:1" x14ac:dyDescent="0.3">
      <c r="A2955">
        <v>2059</v>
      </c>
    </row>
    <row r="2956" spans="1:1" x14ac:dyDescent="0.3">
      <c r="A2956">
        <v>2149</v>
      </c>
    </row>
    <row r="2957" spans="1:1" x14ac:dyDescent="0.3">
      <c r="A2957">
        <v>2120</v>
      </c>
    </row>
    <row r="2958" spans="1:1" x14ac:dyDescent="0.3">
      <c r="A2958">
        <v>2069</v>
      </c>
    </row>
    <row r="2959" spans="1:1" x14ac:dyDescent="0.3">
      <c r="A2959">
        <v>2071</v>
      </c>
    </row>
    <row r="2960" spans="1:1" x14ac:dyDescent="0.3">
      <c r="A2960">
        <v>2074</v>
      </c>
    </row>
    <row r="2961" spans="1:1" x14ac:dyDescent="0.3">
      <c r="A2961">
        <v>2093</v>
      </c>
    </row>
    <row r="2962" spans="1:1" x14ac:dyDescent="0.3">
      <c r="A2962">
        <v>2077</v>
      </c>
    </row>
    <row r="2963" spans="1:1" x14ac:dyDescent="0.3">
      <c r="A2963">
        <v>2075</v>
      </c>
    </row>
    <row r="2964" spans="1:1" x14ac:dyDescent="0.3">
      <c r="A2964">
        <v>2130</v>
      </c>
    </row>
    <row r="2965" spans="1:1" x14ac:dyDescent="0.3">
      <c r="A2965">
        <v>2129</v>
      </c>
    </row>
    <row r="2966" spans="1:1" x14ac:dyDescent="0.3">
      <c r="A2966">
        <v>2122</v>
      </c>
    </row>
    <row r="2967" spans="1:1" x14ac:dyDescent="0.3">
      <c r="A2967">
        <v>2067</v>
      </c>
    </row>
    <row r="2968" spans="1:1" x14ac:dyDescent="0.3">
      <c r="A2968">
        <v>2061</v>
      </c>
    </row>
    <row r="2969" spans="1:1" x14ac:dyDescent="0.3">
      <c r="A2969">
        <v>2059</v>
      </c>
    </row>
    <row r="2970" spans="1:1" x14ac:dyDescent="0.3">
      <c r="A2970">
        <v>2057</v>
      </c>
    </row>
    <row r="2971" spans="1:1" x14ac:dyDescent="0.3">
      <c r="A2971">
        <v>2059</v>
      </c>
    </row>
    <row r="2972" spans="1:1" x14ac:dyDescent="0.3">
      <c r="A2972">
        <v>2073</v>
      </c>
    </row>
    <row r="2973" spans="1:1" x14ac:dyDescent="0.3">
      <c r="A2973">
        <v>2082</v>
      </c>
    </row>
    <row r="2974" spans="1:1" x14ac:dyDescent="0.3">
      <c r="A2974">
        <v>2087</v>
      </c>
    </row>
    <row r="2975" spans="1:1" x14ac:dyDescent="0.3">
      <c r="A2975">
        <v>2095</v>
      </c>
    </row>
    <row r="2976" spans="1:1" x14ac:dyDescent="0.3">
      <c r="A2976">
        <v>2105</v>
      </c>
    </row>
    <row r="2977" spans="1:1" x14ac:dyDescent="0.3">
      <c r="A2977">
        <v>2055</v>
      </c>
    </row>
    <row r="2978" spans="1:1" x14ac:dyDescent="0.3">
      <c r="A2978">
        <v>2074</v>
      </c>
    </row>
    <row r="2979" spans="1:1" x14ac:dyDescent="0.3">
      <c r="A2979">
        <v>2076</v>
      </c>
    </row>
    <row r="2980" spans="1:1" x14ac:dyDescent="0.3">
      <c r="A2980">
        <v>2077</v>
      </c>
    </row>
    <row r="2981" spans="1:1" x14ac:dyDescent="0.3">
      <c r="A2981">
        <v>2077</v>
      </c>
    </row>
    <row r="2982" spans="1:1" x14ac:dyDescent="0.3">
      <c r="A2982">
        <v>2077</v>
      </c>
    </row>
    <row r="2983" spans="1:1" x14ac:dyDescent="0.3">
      <c r="A2983">
        <v>2076</v>
      </c>
    </row>
    <row r="2984" spans="1:1" x14ac:dyDescent="0.3">
      <c r="A2984">
        <v>2079</v>
      </c>
    </row>
    <row r="2985" spans="1:1" x14ac:dyDescent="0.3">
      <c r="A2985">
        <v>2078</v>
      </c>
    </row>
    <row r="2986" spans="1:1" x14ac:dyDescent="0.3">
      <c r="A2986">
        <v>2087</v>
      </c>
    </row>
    <row r="2987" spans="1:1" x14ac:dyDescent="0.3">
      <c r="A2987">
        <v>2089</v>
      </c>
    </row>
    <row r="2988" spans="1:1" x14ac:dyDescent="0.3">
      <c r="A2988">
        <v>2094</v>
      </c>
    </row>
    <row r="2989" spans="1:1" x14ac:dyDescent="0.3">
      <c r="A2989">
        <v>2105</v>
      </c>
    </row>
    <row r="2990" spans="1:1" x14ac:dyDescent="0.3">
      <c r="A2990">
        <v>2111</v>
      </c>
    </row>
    <row r="2991" spans="1:1" x14ac:dyDescent="0.3">
      <c r="A2991">
        <v>2149</v>
      </c>
    </row>
    <row r="2992" spans="1:1" x14ac:dyDescent="0.3">
      <c r="A2992">
        <v>2147</v>
      </c>
    </row>
    <row r="2993" spans="1:1" x14ac:dyDescent="0.3">
      <c r="A2993">
        <v>2139</v>
      </c>
    </row>
    <row r="2994" spans="1:1" x14ac:dyDescent="0.3">
      <c r="A2994">
        <v>0</v>
      </c>
    </row>
    <row r="2995" spans="1:1" x14ac:dyDescent="0.3">
      <c r="A2995" t="s">
        <v>281</v>
      </c>
    </row>
    <row r="2996" spans="1:1" x14ac:dyDescent="0.3">
      <c r="A2996" t="s">
        <v>282</v>
      </c>
    </row>
    <row r="2997" spans="1:1" x14ac:dyDescent="0.3">
      <c r="A2997" t="s">
        <v>283</v>
      </c>
    </row>
    <row r="2998" spans="1:1" x14ac:dyDescent="0.3">
      <c r="A2998">
        <v>35</v>
      </c>
    </row>
    <row r="2999" spans="1:1" x14ac:dyDescent="0.3">
      <c r="A2999">
        <v>27</v>
      </c>
    </row>
    <row r="3000" spans="1:1" x14ac:dyDescent="0.3">
      <c r="A3000" t="s">
        <v>284</v>
      </c>
    </row>
    <row r="3001" spans="1:1" x14ac:dyDescent="0.3">
      <c r="A3001">
        <v>45</v>
      </c>
    </row>
    <row r="3002" spans="1:1" x14ac:dyDescent="0.3">
      <c r="A3002">
        <v>25</v>
      </c>
    </row>
    <row r="3003" spans="1:1" x14ac:dyDescent="0.3">
      <c r="A3003" t="s">
        <v>285</v>
      </c>
    </row>
    <row r="3004" spans="1:1" x14ac:dyDescent="0.3">
      <c r="A3004">
        <v>45</v>
      </c>
    </row>
    <row r="3005" spans="1:1" x14ac:dyDescent="0.3">
      <c r="A3005" t="s">
        <v>286</v>
      </c>
    </row>
    <row r="3006" spans="1:1" x14ac:dyDescent="0.3">
      <c r="A3006">
        <v>30</v>
      </c>
    </row>
    <row r="3007" spans="1:1" x14ac:dyDescent="0.3">
      <c r="A3007">
        <v>10</v>
      </c>
    </row>
    <row r="3008" spans="1:1" x14ac:dyDescent="0.3">
      <c r="A3008" t="s">
        <v>287</v>
      </c>
    </row>
    <row r="3009" spans="1:1" x14ac:dyDescent="0.3">
      <c r="A3009">
        <v>30</v>
      </c>
    </row>
    <row r="3010" spans="1:1" x14ac:dyDescent="0.3">
      <c r="A3010" t="s">
        <v>288</v>
      </c>
    </row>
    <row r="3011" spans="1:1" x14ac:dyDescent="0.3">
      <c r="A3011" t="s">
        <v>154</v>
      </c>
    </row>
    <row r="3012" spans="1:1" x14ac:dyDescent="0.3">
      <c r="A3012">
        <v>15</v>
      </c>
    </row>
    <row r="3013" spans="1:1" x14ac:dyDescent="0.3">
      <c r="A3013">
        <v>20</v>
      </c>
    </row>
    <row r="3014" spans="1:1" x14ac:dyDescent="0.3">
      <c r="A3014">
        <v>16</v>
      </c>
    </row>
    <row r="3015" spans="1:1" x14ac:dyDescent="0.3">
      <c r="A3015">
        <v>9</v>
      </c>
    </row>
    <row r="3016" spans="1:1" x14ac:dyDescent="0.3">
      <c r="A3016">
        <v>110</v>
      </c>
    </row>
    <row r="3017" spans="1:1" x14ac:dyDescent="0.3">
      <c r="A3017">
        <v>44</v>
      </c>
    </row>
    <row r="3018" spans="1:1" x14ac:dyDescent="0.3">
      <c r="A3018">
        <v>54</v>
      </c>
    </row>
    <row r="3019" spans="1:1" x14ac:dyDescent="0.3">
      <c r="A3019">
        <v>228</v>
      </c>
    </row>
    <row r="3020" spans="1:1" x14ac:dyDescent="0.3">
      <c r="A3020">
        <v>38</v>
      </c>
    </row>
    <row r="3021" spans="1:1" x14ac:dyDescent="0.3">
      <c r="A3021">
        <v>15</v>
      </c>
    </row>
    <row r="3022" spans="1:1" x14ac:dyDescent="0.3">
      <c r="A3022">
        <v>290</v>
      </c>
    </row>
    <row r="3023" spans="1:1" x14ac:dyDescent="0.3">
      <c r="A3023">
        <v>232</v>
      </c>
    </row>
    <row r="3024" spans="1:1" x14ac:dyDescent="0.3">
      <c r="A3024">
        <v>130</v>
      </c>
    </row>
    <row r="3025" spans="1:1" x14ac:dyDescent="0.3">
      <c r="A3025">
        <v>240</v>
      </c>
    </row>
    <row r="3026" spans="1:1" x14ac:dyDescent="0.3">
      <c r="A3026">
        <v>112</v>
      </c>
    </row>
    <row r="3027" spans="1:1" x14ac:dyDescent="0.3">
      <c r="A3027">
        <v>218</v>
      </c>
    </row>
    <row r="3028" spans="1:1" x14ac:dyDescent="0.3">
      <c r="A3028">
        <v>75</v>
      </c>
    </row>
    <row r="3029" spans="1:1" x14ac:dyDescent="0.3">
      <c r="A3029">
        <v>252</v>
      </c>
    </row>
    <row r="3030" spans="1:1" x14ac:dyDescent="0.3">
      <c r="A3030">
        <v>297</v>
      </c>
    </row>
    <row r="3031" spans="1:1" x14ac:dyDescent="0.3">
      <c r="A3031">
        <v>282</v>
      </c>
    </row>
    <row r="3032" spans="1:1" x14ac:dyDescent="0.3">
      <c r="A3032">
        <v>120</v>
      </c>
    </row>
    <row r="3033" spans="1:1" x14ac:dyDescent="0.3">
      <c r="A3033">
        <v>28</v>
      </c>
    </row>
    <row r="3034" spans="1:1" x14ac:dyDescent="0.3">
      <c r="A3034">
        <v>34</v>
      </c>
    </row>
    <row r="3035" spans="1:1" x14ac:dyDescent="0.3">
      <c r="A3035">
        <v>334</v>
      </c>
    </row>
    <row r="3036" spans="1:1" x14ac:dyDescent="0.3">
      <c r="A3036">
        <v>152</v>
      </c>
    </row>
    <row r="3037" spans="1:1" x14ac:dyDescent="0.3">
      <c r="A3037">
        <v>72</v>
      </c>
    </row>
    <row r="3038" spans="1:1" x14ac:dyDescent="0.3">
      <c r="A3038">
        <v>316</v>
      </c>
    </row>
    <row r="3039" spans="1:1" x14ac:dyDescent="0.3">
      <c r="A3039" t="s">
        <v>289</v>
      </c>
    </row>
    <row r="3040" spans="1:1" x14ac:dyDescent="0.3">
      <c r="A3040">
        <v>270</v>
      </c>
    </row>
    <row r="3041" spans="1:1" x14ac:dyDescent="0.3">
      <c r="A3041">
        <v>140</v>
      </c>
    </row>
    <row r="3042" spans="1:1" x14ac:dyDescent="0.3">
      <c r="A3042">
        <v>262</v>
      </c>
    </row>
    <row r="3043" spans="1:1" x14ac:dyDescent="0.3">
      <c r="A3043">
        <v>57</v>
      </c>
    </row>
    <row r="3044" spans="1:1" x14ac:dyDescent="0.3">
      <c r="A3044">
        <v>44</v>
      </c>
    </row>
    <row r="3045" spans="1:1" x14ac:dyDescent="0.3">
      <c r="A3045">
        <v>102</v>
      </c>
    </row>
    <row r="3046" spans="1:1" x14ac:dyDescent="0.3">
      <c r="A3046">
        <v>28</v>
      </c>
    </row>
    <row r="3047" spans="1:1" x14ac:dyDescent="0.3">
      <c r="A3047">
        <v>16</v>
      </c>
    </row>
    <row r="3048" spans="1:1" x14ac:dyDescent="0.3">
      <c r="A3048">
        <v>0.16</v>
      </c>
    </row>
    <row r="3049" spans="1:1" x14ac:dyDescent="0.3">
      <c r="A3049">
        <v>0.94</v>
      </c>
    </row>
    <row r="3050" spans="1:1" x14ac:dyDescent="0.3">
      <c r="A3050">
        <v>0.69</v>
      </c>
    </row>
    <row r="3051" spans="1:1" x14ac:dyDescent="0.3">
      <c r="A3051">
        <v>0.81</v>
      </c>
    </row>
    <row r="3052" spans="1:1" x14ac:dyDescent="0.3">
      <c r="A3052">
        <v>-0.74</v>
      </c>
    </row>
    <row r="3053" spans="1:1" x14ac:dyDescent="0.3">
      <c r="A3053">
        <v>0.62</v>
      </c>
    </row>
    <row r="3054" spans="1:1" x14ac:dyDescent="0.3">
      <c r="A3054">
        <v>0.26</v>
      </c>
    </row>
    <row r="3055" spans="1:1" x14ac:dyDescent="0.3">
      <c r="A3055">
        <v>-0.94</v>
      </c>
    </row>
    <row r="3056" spans="1:1" x14ac:dyDescent="0.3">
      <c r="A3056">
        <v>-0.79</v>
      </c>
    </row>
    <row r="3057" spans="1:1" x14ac:dyDescent="0.3">
      <c r="A3057">
        <v>0.77</v>
      </c>
    </row>
    <row r="3058" spans="1:1" x14ac:dyDescent="0.3">
      <c r="A3058">
        <v>-0.87</v>
      </c>
    </row>
    <row r="3059" spans="1:1" x14ac:dyDescent="0.3">
      <c r="A3059">
        <v>0.93</v>
      </c>
    </row>
    <row r="3060" spans="1:1" x14ac:dyDescent="0.3">
      <c r="A3060">
        <v>-0.62</v>
      </c>
    </row>
    <row r="3061" spans="1:1" x14ac:dyDescent="0.3">
      <c r="A3061">
        <v>0.97</v>
      </c>
    </row>
    <row r="3062" spans="1:1" x14ac:dyDescent="0.3">
      <c r="A3062">
        <v>-0.95</v>
      </c>
    </row>
    <row r="3063" spans="1:1" x14ac:dyDescent="0.3">
      <c r="A3063">
        <v>-0.89</v>
      </c>
    </row>
    <row r="3064" spans="1:1" x14ac:dyDescent="0.3">
      <c r="A3064">
        <v>-0.98</v>
      </c>
    </row>
    <row r="3065" spans="1:1" x14ac:dyDescent="0.3">
      <c r="A3065">
        <v>0.87</v>
      </c>
    </row>
    <row r="3066" spans="1:1" x14ac:dyDescent="0.3">
      <c r="A3066">
        <v>0.47</v>
      </c>
    </row>
    <row r="3067" spans="1:1" x14ac:dyDescent="0.3">
      <c r="A3067">
        <v>0.56000000000000005</v>
      </c>
    </row>
    <row r="3068" spans="1:1" x14ac:dyDescent="0.3">
      <c r="A3068">
        <v>-0.44</v>
      </c>
    </row>
    <row r="3069" spans="1:1" x14ac:dyDescent="0.3">
      <c r="A3069">
        <v>0.47</v>
      </c>
    </row>
    <row r="3070" spans="1:1" x14ac:dyDescent="0.3">
      <c r="A3070">
        <v>0.95</v>
      </c>
    </row>
    <row r="3071" spans="1:1" x14ac:dyDescent="0.3">
      <c r="A3071">
        <v>-0.69</v>
      </c>
    </row>
    <row r="3072" spans="1:1" x14ac:dyDescent="0.3">
      <c r="A3072">
        <v>-0.74</v>
      </c>
    </row>
    <row r="3073" spans="1:1" x14ac:dyDescent="0.3">
      <c r="A3073">
        <v>7.0000000000000007E-2</v>
      </c>
    </row>
    <row r="3074" spans="1:1" x14ac:dyDescent="0.3">
      <c r="A3074">
        <v>-1</v>
      </c>
    </row>
    <row r="3075" spans="1:1" x14ac:dyDescent="0.3">
      <c r="A3075">
        <v>0.64</v>
      </c>
    </row>
    <row r="3076" spans="1:1" x14ac:dyDescent="0.3">
      <c r="A3076">
        <v>-0.99</v>
      </c>
    </row>
    <row r="3077" spans="1:1" x14ac:dyDescent="0.3">
      <c r="A3077">
        <v>0.84</v>
      </c>
    </row>
    <row r="3078" spans="1:1" x14ac:dyDescent="0.3">
      <c r="A3078">
        <v>0.69</v>
      </c>
    </row>
    <row r="3079" spans="1:1" x14ac:dyDescent="0.3">
      <c r="A3079">
        <v>0.98</v>
      </c>
    </row>
    <row r="3080" spans="1:1" x14ac:dyDescent="0.3">
      <c r="A3080">
        <v>0.47</v>
      </c>
    </row>
    <row r="3081" spans="1:1" x14ac:dyDescent="0.3">
      <c r="A3081">
        <v>0.28000000000000003</v>
      </c>
    </row>
    <row r="3082" spans="1:1" x14ac:dyDescent="0.3">
      <c r="A3082">
        <v>0.99</v>
      </c>
    </row>
    <row r="3083" spans="1:1" x14ac:dyDescent="0.3">
      <c r="A3083">
        <v>-0.34</v>
      </c>
    </row>
    <row r="3084" spans="1:1" x14ac:dyDescent="0.3">
      <c r="A3084">
        <v>0.72</v>
      </c>
    </row>
    <row r="3085" spans="1:1" x14ac:dyDescent="0.3">
      <c r="A3085">
        <v>0.59</v>
      </c>
    </row>
    <row r="3086" spans="1:1" x14ac:dyDescent="0.3">
      <c r="A3086">
        <v>-0.67</v>
      </c>
    </row>
    <row r="3087" spans="1:1" x14ac:dyDescent="0.3">
      <c r="A3087">
        <v>0.79</v>
      </c>
    </row>
    <row r="3088" spans="1:1" x14ac:dyDescent="0.3">
      <c r="A3088">
        <v>0.97</v>
      </c>
    </row>
    <row r="3089" spans="1:1" x14ac:dyDescent="0.3">
      <c r="A3089">
        <v>0.34</v>
      </c>
    </row>
    <row r="3090" spans="1:1" x14ac:dyDescent="0.3">
      <c r="A3090">
        <v>-0.62</v>
      </c>
    </row>
    <row r="3091" spans="1:1" x14ac:dyDescent="0.3">
      <c r="A3091">
        <v>-0.64</v>
      </c>
    </row>
    <row r="3092" spans="1:1" x14ac:dyDescent="0.3">
      <c r="A3092">
        <v>-0.5</v>
      </c>
    </row>
    <row r="3093" spans="1:1" x14ac:dyDescent="0.3">
      <c r="A3093">
        <v>-0.37</v>
      </c>
    </row>
    <row r="3094" spans="1:1" x14ac:dyDescent="0.3">
      <c r="A3094">
        <v>-0.79</v>
      </c>
    </row>
    <row r="3095" spans="1:1" x14ac:dyDescent="0.3">
      <c r="A3095">
        <v>0.26</v>
      </c>
    </row>
    <row r="3096" spans="1:1" x14ac:dyDescent="0.3">
      <c r="A3096">
        <v>-0.31</v>
      </c>
    </row>
    <row r="3097" spans="1:1" x14ac:dyDescent="0.3">
      <c r="A3097">
        <v>0.45</v>
      </c>
    </row>
    <row r="3098" spans="1:1" x14ac:dyDescent="0.3">
      <c r="A3098">
        <v>0.21</v>
      </c>
    </row>
    <row r="3099" spans="1:1" x14ac:dyDescent="0.3">
      <c r="A3099">
        <v>-0.5</v>
      </c>
    </row>
    <row r="3100" spans="1:1" x14ac:dyDescent="0.3">
      <c r="A3100">
        <v>0.88</v>
      </c>
    </row>
    <row r="3101" spans="1:1" x14ac:dyDescent="0.3">
      <c r="A3101">
        <v>0.83</v>
      </c>
    </row>
    <row r="3102" spans="1:1" x14ac:dyDescent="0.3">
      <c r="A3102">
        <v>0.9</v>
      </c>
    </row>
    <row r="3103" spans="1:1" x14ac:dyDescent="0.3">
      <c r="A3103">
        <v>-0.88</v>
      </c>
    </row>
    <row r="3104" spans="1:1" x14ac:dyDescent="0.3">
      <c r="A3104">
        <v>0.31</v>
      </c>
    </row>
    <row r="3105" spans="1:1" x14ac:dyDescent="0.3">
      <c r="A3105">
        <v>0.72</v>
      </c>
    </row>
    <row r="3106" spans="1:1" x14ac:dyDescent="0.3">
      <c r="A3106">
        <v>-0.67</v>
      </c>
    </row>
    <row r="3107" spans="1:1" x14ac:dyDescent="0.3">
      <c r="A3107">
        <v>1</v>
      </c>
    </row>
    <row r="3108" spans="1:1" x14ac:dyDescent="0.3">
      <c r="A3108">
        <v>0</v>
      </c>
    </row>
    <row r="3109" spans="1:1" x14ac:dyDescent="0.3">
      <c r="A3109">
        <v>-0.77</v>
      </c>
    </row>
    <row r="3110" spans="1:1" x14ac:dyDescent="0.3">
      <c r="A3110">
        <v>-0.14000000000000001</v>
      </c>
    </row>
    <row r="3111" spans="1:1" x14ac:dyDescent="0.3">
      <c r="A3111">
        <v>0.54</v>
      </c>
    </row>
    <row r="3112" spans="1:1" x14ac:dyDescent="0.3">
      <c r="A3112">
        <v>0.72</v>
      </c>
    </row>
    <row r="3113" spans="1:1" x14ac:dyDescent="0.3">
      <c r="A3113">
        <v>-0.21</v>
      </c>
    </row>
    <row r="3114" spans="1:1" x14ac:dyDescent="0.3">
      <c r="A3114">
        <v>0.88</v>
      </c>
    </row>
    <row r="3115" spans="1:1" x14ac:dyDescent="0.3">
      <c r="A3115">
        <v>0.96</v>
      </c>
    </row>
    <row r="3116" spans="1:1" x14ac:dyDescent="0.3">
      <c r="A3116" t="s">
        <v>68</v>
      </c>
    </row>
    <row r="3117" spans="1:1" x14ac:dyDescent="0.3">
      <c r="A3117" t="s">
        <v>162</v>
      </c>
    </row>
    <row r="3118" spans="1:1" x14ac:dyDescent="0.3">
      <c r="A3118" t="s">
        <v>163</v>
      </c>
    </row>
    <row r="3119" spans="1:1" x14ac:dyDescent="0.3">
      <c r="A3119">
        <v>-0.32</v>
      </c>
    </row>
    <row r="3120" spans="1:1" x14ac:dyDescent="0.3">
      <c r="A3120" t="s">
        <v>160</v>
      </c>
    </row>
    <row r="3121" spans="1:1" x14ac:dyDescent="0.3">
      <c r="A3121" t="s">
        <v>161</v>
      </c>
    </row>
    <row r="3122" spans="1:1" x14ac:dyDescent="0.3">
      <c r="A3122" t="s">
        <v>160</v>
      </c>
    </row>
    <row r="3123" spans="1:1" x14ac:dyDescent="0.3">
      <c r="A3123" t="s">
        <v>161</v>
      </c>
    </row>
    <row r="3124" spans="1:1" x14ac:dyDescent="0.3">
      <c r="A3124">
        <v>0</v>
      </c>
    </row>
    <row r="3125" spans="1:1" x14ac:dyDescent="0.3">
      <c r="A3125" t="s">
        <v>68</v>
      </c>
    </row>
    <row r="3126" spans="1:1" x14ac:dyDescent="0.3">
      <c r="A3126" t="s">
        <v>162</v>
      </c>
    </row>
    <row r="3127" spans="1:1" x14ac:dyDescent="0.3">
      <c r="A3127" t="s">
        <v>68</v>
      </c>
    </row>
    <row r="3128" spans="1:1" x14ac:dyDescent="0.3">
      <c r="A3128" t="s">
        <v>162</v>
      </c>
    </row>
    <row r="3129" spans="1:1" x14ac:dyDescent="0.3">
      <c r="A3129">
        <v>-0.16</v>
      </c>
    </row>
    <row r="3130" spans="1:1" x14ac:dyDescent="0.3">
      <c r="A3130" t="s">
        <v>68</v>
      </c>
    </row>
    <row r="3131" spans="1:1" x14ac:dyDescent="0.3">
      <c r="A3131" t="s">
        <v>162</v>
      </c>
    </row>
    <row r="3132" spans="1:1" x14ac:dyDescent="0.3">
      <c r="A3132" t="s">
        <v>68</v>
      </c>
    </row>
    <row r="3133" spans="1:1" x14ac:dyDescent="0.3">
      <c r="A3133" t="s">
        <v>162</v>
      </c>
    </row>
    <row r="3134" spans="1:1" x14ac:dyDescent="0.3">
      <c r="A3134">
        <v>0.32</v>
      </c>
    </row>
    <row r="3135" spans="1:1" x14ac:dyDescent="0.3">
      <c r="A3135" t="s">
        <v>160</v>
      </c>
    </row>
    <row r="3136" spans="1:1" x14ac:dyDescent="0.3">
      <c r="A3136" t="s">
        <v>161</v>
      </c>
    </row>
    <row r="3137" spans="1:1" x14ac:dyDescent="0.3">
      <c r="A3137" t="s">
        <v>160</v>
      </c>
    </row>
    <row r="3138" spans="1:1" x14ac:dyDescent="0.3">
      <c r="A3138" t="s">
        <v>161</v>
      </c>
    </row>
    <row r="3139" spans="1:1" x14ac:dyDescent="0.3">
      <c r="A3139">
        <v>0.16</v>
      </c>
    </row>
    <row r="3140" spans="1:1" x14ac:dyDescent="0.3">
      <c r="A3140" t="s">
        <v>290</v>
      </c>
    </row>
    <row r="3141" spans="1:1" x14ac:dyDescent="0.3">
      <c r="A3141" t="s">
        <v>291</v>
      </c>
    </row>
    <row r="3142" spans="1:1" x14ac:dyDescent="0.3">
      <c r="A3142" t="s">
        <v>163</v>
      </c>
    </row>
    <row r="3143" spans="1:1" x14ac:dyDescent="0.3">
      <c r="A3143">
        <v>0.32</v>
      </c>
    </row>
    <row r="3144" spans="1:1" x14ac:dyDescent="0.3">
      <c r="A3144" t="s">
        <v>160</v>
      </c>
    </row>
    <row r="3145" spans="1:1" x14ac:dyDescent="0.3">
      <c r="A3145" t="s">
        <v>161</v>
      </c>
    </row>
    <row r="3146" spans="1:1" x14ac:dyDescent="0.3">
      <c r="A3146" t="s">
        <v>68</v>
      </c>
    </row>
    <row r="3147" spans="1:1" x14ac:dyDescent="0.3">
      <c r="A3147" t="s">
        <v>162</v>
      </c>
    </row>
    <row r="3148" spans="1:1" x14ac:dyDescent="0.3">
      <c r="A3148">
        <v>-0.16</v>
      </c>
    </row>
    <row r="3149" spans="1:1" x14ac:dyDescent="0.3">
      <c r="A3149" t="s">
        <v>290</v>
      </c>
    </row>
    <row r="3150" spans="1:1" x14ac:dyDescent="0.3">
      <c r="A3150" t="s">
        <v>291</v>
      </c>
    </row>
    <row r="3151" spans="1:1" x14ac:dyDescent="0.3">
      <c r="A3151" t="s">
        <v>163</v>
      </c>
    </row>
    <row r="3152" spans="1:1" x14ac:dyDescent="0.3">
      <c r="A3152">
        <v>0</v>
      </c>
    </row>
    <row r="3153" spans="1:1" x14ac:dyDescent="0.3">
      <c r="A3153" t="s">
        <v>68</v>
      </c>
    </row>
    <row r="3154" spans="1:1" x14ac:dyDescent="0.3">
      <c r="A3154" t="s">
        <v>162</v>
      </c>
    </row>
    <row r="3155" spans="1:1" x14ac:dyDescent="0.3">
      <c r="A3155" t="s">
        <v>68</v>
      </c>
    </row>
    <row r="3156" spans="1:1" x14ac:dyDescent="0.3">
      <c r="A3156" t="s">
        <v>162</v>
      </c>
    </row>
    <row r="3157" spans="1:1" x14ac:dyDescent="0.3">
      <c r="A3157">
        <v>0</v>
      </c>
    </row>
    <row r="3158" spans="1:1" x14ac:dyDescent="0.3">
      <c r="A3158" t="s">
        <v>290</v>
      </c>
    </row>
    <row r="3159" spans="1:1" x14ac:dyDescent="0.3">
      <c r="A3159" t="s">
        <v>291</v>
      </c>
    </row>
    <row r="3160" spans="1:1" x14ac:dyDescent="0.3">
      <c r="A3160" t="s">
        <v>163</v>
      </c>
    </row>
    <row r="3161" spans="1:1" x14ac:dyDescent="0.3">
      <c r="A3161">
        <v>-0.16</v>
      </c>
    </row>
    <row r="3162" spans="1:1" x14ac:dyDescent="0.3">
      <c r="A3162" t="s">
        <v>290</v>
      </c>
    </row>
    <row r="3163" spans="1:1" x14ac:dyDescent="0.3">
      <c r="A3163" t="s">
        <v>291</v>
      </c>
    </row>
    <row r="3164" spans="1:1" x14ac:dyDescent="0.3">
      <c r="A3164" t="s">
        <v>160</v>
      </c>
    </row>
    <row r="3165" spans="1:1" x14ac:dyDescent="0.3">
      <c r="A3165" t="s">
        <v>161</v>
      </c>
    </row>
    <row r="3166" spans="1:1" x14ac:dyDescent="0.3">
      <c r="A3166">
        <v>0.16</v>
      </c>
    </row>
    <row r="3167" spans="1:1" x14ac:dyDescent="0.3">
      <c r="A3167" t="s">
        <v>160</v>
      </c>
    </row>
    <row r="3168" spans="1:1" x14ac:dyDescent="0.3">
      <c r="A3168" t="s">
        <v>161</v>
      </c>
    </row>
    <row r="3169" spans="1:1" x14ac:dyDescent="0.3">
      <c r="A3169" t="s">
        <v>160</v>
      </c>
    </row>
    <row r="3170" spans="1:1" x14ac:dyDescent="0.3">
      <c r="A3170" t="s">
        <v>161</v>
      </c>
    </row>
    <row r="3171" spans="1:1" x14ac:dyDescent="0.3">
      <c r="A3171">
        <v>0.32</v>
      </c>
    </row>
    <row r="3172" spans="1:1" x14ac:dyDescent="0.3">
      <c r="A3172" t="s">
        <v>68</v>
      </c>
    </row>
    <row r="3173" spans="1:1" x14ac:dyDescent="0.3">
      <c r="A3173" t="s">
        <v>162</v>
      </c>
    </row>
    <row r="3174" spans="1:1" x14ac:dyDescent="0.3">
      <c r="A3174" t="s">
        <v>68</v>
      </c>
    </row>
    <row r="3175" spans="1:1" x14ac:dyDescent="0.3">
      <c r="A3175" t="s">
        <v>162</v>
      </c>
    </row>
    <row r="3176" spans="1:1" x14ac:dyDescent="0.3">
      <c r="A3176">
        <v>-0.16</v>
      </c>
    </row>
    <row r="3177" spans="1:1" x14ac:dyDescent="0.3">
      <c r="A3177" t="s">
        <v>68</v>
      </c>
    </row>
    <row r="3178" spans="1:1" x14ac:dyDescent="0.3">
      <c r="A3178" t="s">
        <v>162</v>
      </c>
    </row>
    <row r="3179" spans="1:1" x14ac:dyDescent="0.3">
      <c r="A3179" t="s">
        <v>68</v>
      </c>
    </row>
    <row r="3180" spans="1:1" x14ac:dyDescent="0.3">
      <c r="A3180" t="s">
        <v>162</v>
      </c>
    </row>
    <row r="3181" spans="1:1" x14ac:dyDescent="0.3">
      <c r="A3181">
        <v>-0.32</v>
      </c>
    </row>
    <row r="3182" spans="1:1" x14ac:dyDescent="0.3">
      <c r="A3182" t="s">
        <v>290</v>
      </c>
    </row>
    <row r="3183" spans="1:1" x14ac:dyDescent="0.3">
      <c r="A3183" t="s">
        <v>291</v>
      </c>
    </row>
    <row r="3184" spans="1:1" x14ac:dyDescent="0.3">
      <c r="A3184" t="s">
        <v>163</v>
      </c>
    </row>
    <row r="3185" spans="1:1" x14ac:dyDescent="0.3">
      <c r="A3185">
        <v>0.16</v>
      </c>
    </row>
    <row r="3186" spans="1:1" x14ac:dyDescent="0.3">
      <c r="A3186" t="s">
        <v>160</v>
      </c>
    </row>
    <row r="3187" spans="1:1" x14ac:dyDescent="0.3">
      <c r="A3187" t="s">
        <v>161</v>
      </c>
    </row>
    <row r="3188" spans="1:1" x14ac:dyDescent="0.3">
      <c r="A3188" t="s">
        <v>163</v>
      </c>
    </row>
    <row r="3189" spans="1:1" x14ac:dyDescent="0.3">
      <c r="A3189">
        <v>-0.64</v>
      </c>
    </row>
    <row r="3190" spans="1:1" x14ac:dyDescent="0.3">
      <c r="A3190" t="s">
        <v>160</v>
      </c>
    </row>
    <row r="3191" spans="1:1" x14ac:dyDescent="0.3">
      <c r="A3191" t="s">
        <v>161</v>
      </c>
    </row>
    <row r="3192" spans="1:1" x14ac:dyDescent="0.3">
      <c r="A3192" t="s">
        <v>160</v>
      </c>
    </row>
    <row r="3193" spans="1:1" x14ac:dyDescent="0.3">
      <c r="A3193" t="s">
        <v>161</v>
      </c>
    </row>
    <row r="3194" spans="1:1" x14ac:dyDescent="0.3">
      <c r="A3194">
        <v>-0.64</v>
      </c>
    </row>
    <row r="3195" spans="1:1" x14ac:dyDescent="0.3">
      <c r="A3195" t="s">
        <v>68</v>
      </c>
    </row>
    <row r="3196" spans="1:1" x14ac:dyDescent="0.3">
      <c r="A3196" t="s">
        <v>162</v>
      </c>
    </row>
    <row r="3197" spans="1:1" x14ac:dyDescent="0.3">
      <c r="A3197" t="s">
        <v>68</v>
      </c>
    </row>
    <row r="3198" spans="1:1" x14ac:dyDescent="0.3">
      <c r="A3198" t="s">
        <v>162</v>
      </c>
    </row>
    <row r="3199" spans="1:1" x14ac:dyDescent="0.3">
      <c r="A3199">
        <v>-0.64</v>
      </c>
    </row>
    <row r="3200" spans="1:1" x14ac:dyDescent="0.3">
      <c r="A3200" t="s">
        <v>290</v>
      </c>
    </row>
    <row r="3201" spans="1:1" x14ac:dyDescent="0.3">
      <c r="A3201" t="s">
        <v>291</v>
      </c>
    </row>
    <row r="3202" spans="1:1" x14ac:dyDescent="0.3">
      <c r="A3202" t="s">
        <v>68</v>
      </c>
    </row>
    <row r="3203" spans="1:1" x14ac:dyDescent="0.3">
      <c r="A3203" t="s">
        <v>162</v>
      </c>
    </row>
    <row r="3204" spans="1:1" x14ac:dyDescent="0.3">
      <c r="A3204">
        <v>0.16</v>
      </c>
    </row>
    <row r="3205" spans="1:1" x14ac:dyDescent="0.3">
      <c r="A3205" t="s">
        <v>160</v>
      </c>
    </row>
    <row r="3206" spans="1:1" x14ac:dyDescent="0.3">
      <c r="A3206" t="s">
        <v>161</v>
      </c>
    </row>
    <row r="3207" spans="1:1" x14ac:dyDescent="0.3">
      <c r="A3207" t="s">
        <v>160</v>
      </c>
    </row>
    <row r="3208" spans="1:1" x14ac:dyDescent="0.3">
      <c r="A3208" t="s">
        <v>161</v>
      </c>
    </row>
    <row r="3209" spans="1:1" x14ac:dyDescent="0.3">
      <c r="A3209">
        <v>-0.48</v>
      </c>
    </row>
    <row r="3210" spans="1:1" x14ac:dyDescent="0.3">
      <c r="A3210" t="s">
        <v>160</v>
      </c>
    </row>
    <row r="3211" spans="1:1" x14ac:dyDescent="0.3">
      <c r="A3211" t="s">
        <v>161</v>
      </c>
    </row>
    <row r="3212" spans="1:1" x14ac:dyDescent="0.3">
      <c r="A3212" t="s">
        <v>163</v>
      </c>
    </row>
    <row r="3213" spans="1:1" x14ac:dyDescent="0.3">
      <c r="A3213">
        <v>-0.16</v>
      </c>
    </row>
    <row r="3214" spans="1:1" x14ac:dyDescent="0.3">
      <c r="A3214" t="s">
        <v>68</v>
      </c>
    </row>
    <row r="3215" spans="1:1" x14ac:dyDescent="0.3">
      <c r="A3215" t="s">
        <v>162</v>
      </c>
    </row>
    <row r="3216" spans="1:1" x14ac:dyDescent="0.3">
      <c r="A3216" t="s">
        <v>160</v>
      </c>
    </row>
    <row r="3217" spans="1:1" x14ac:dyDescent="0.3">
      <c r="A3217" t="s">
        <v>161</v>
      </c>
    </row>
    <row r="3218" spans="1:1" x14ac:dyDescent="0.3">
      <c r="A3218">
        <v>-0.32</v>
      </c>
    </row>
    <row r="3219" spans="1:1" x14ac:dyDescent="0.3">
      <c r="A3219" t="s">
        <v>290</v>
      </c>
    </row>
    <row r="3220" spans="1:1" x14ac:dyDescent="0.3">
      <c r="A3220" t="s">
        <v>291</v>
      </c>
    </row>
    <row r="3221" spans="1:1" x14ac:dyDescent="0.3">
      <c r="A3221" t="s">
        <v>68</v>
      </c>
    </row>
    <row r="3222" spans="1:1" x14ac:dyDescent="0.3">
      <c r="A3222" t="s">
        <v>162</v>
      </c>
    </row>
    <row r="3223" spans="1:1" x14ac:dyDescent="0.3">
      <c r="A3223">
        <v>0.32</v>
      </c>
    </row>
    <row r="3224" spans="1:1" x14ac:dyDescent="0.3">
      <c r="A3224" t="s">
        <v>290</v>
      </c>
    </row>
    <row r="3225" spans="1:1" x14ac:dyDescent="0.3">
      <c r="A3225" t="s">
        <v>291</v>
      </c>
    </row>
    <row r="3226" spans="1:1" x14ac:dyDescent="0.3">
      <c r="A3226" t="s">
        <v>160</v>
      </c>
    </row>
    <row r="3227" spans="1:1" x14ac:dyDescent="0.3">
      <c r="A3227" t="s">
        <v>161</v>
      </c>
    </row>
    <row r="3228" spans="1:1" x14ac:dyDescent="0.3">
      <c r="A3228">
        <v>0.16</v>
      </c>
    </row>
    <row r="3229" spans="1:1" x14ac:dyDescent="0.3">
      <c r="A3229" t="s">
        <v>290</v>
      </c>
    </row>
    <row r="3230" spans="1:1" x14ac:dyDescent="0.3">
      <c r="A3230" t="s">
        <v>291</v>
      </c>
    </row>
    <row r="3231" spans="1:1" x14ac:dyDescent="0.3">
      <c r="A3231" t="s">
        <v>163</v>
      </c>
    </row>
    <row r="3232" spans="1:1" x14ac:dyDescent="0.3">
      <c r="A3232">
        <v>0</v>
      </c>
    </row>
    <row r="3233" spans="1:1" x14ac:dyDescent="0.3">
      <c r="A3233" t="s">
        <v>68</v>
      </c>
    </row>
    <row r="3234" spans="1:1" x14ac:dyDescent="0.3">
      <c r="A3234" t="s">
        <v>162</v>
      </c>
    </row>
    <row r="3235" spans="1:1" x14ac:dyDescent="0.3">
      <c r="A3235" t="s">
        <v>68</v>
      </c>
    </row>
    <row r="3236" spans="1:1" x14ac:dyDescent="0.3">
      <c r="A3236" t="s">
        <v>162</v>
      </c>
    </row>
    <row r="3237" spans="1:1" x14ac:dyDescent="0.3">
      <c r="A3237">
        <v>0</v>
      </c>
    </row>
    <row r="3238" spans="1:1" x14ac:dyDescent="0.3">
      <c r="A3238" t="s">
        <v>290</v>
      </c>
    </row>
    <row r="3239" spans="1:1" x14ac:dyDescent="0.3">
      <c r="A3239" t="s">
        <v>291</v>
      </c>
    </row>
    <row r="3240" spans="1:1" x14ac:dyDescent="0.3">
      <c r="A3240" t="s">
        <v>68</v>
      </c>
    </row>
    <row r="3241" spans="1:1" x14ac:dyDescent="0.3">
      <c r="A3241" t="s">
        <v>162</v>
      </c>
    </row>
    <row r="3242" spans="1:1" x14ac:dyDescent="0.3">
      <c r="A3242">
        <v>0</v>
      </c>
    </row>
    <row r="3243" spans="1:1" x14ac:dyDescent="0.3">
      <c r="A3243" t="s">
        <v>68</v>
      </c>
    </row>
    <row r="3244" spans="1:1" x14ac:dyDescent="0.3">
      <c r="A3244" t="s">
        <v>162</v>
      </c>
    </row>
    <row r="3245" spans="1:1" x14ac:dyDescent="0.3">
      <c r="A3245" t="s">
        <v>68</v>
      </c>
    </row>
    <row r="3246" spans="1:1" x14ac:dyDescent="0.3">
      <c r="A3246" t="s">
        <v>162</v>
      </c>
    </row>
    <row r="3247" spans="1:1" x14ac:dyDescent="0.3">
      <c r="A3247">
        <v>0</v>
      </c>
    </row>
    <row r="3248" spans="1:1" x14ac:dyDescent="0.3">
      <c r="A3248" t="s">
        <v>68</v>
      </c>
    </row>
    <row r="3249" spans="1:1" x14ac:dyDescent="0.3">
      <c r="A3249" t="s">
        <v>162</v>
      </c>
    </row>
    <row r="3250" spans="1:1" x14ac:dyDescent="0.3">
      <c r="A3250" t="s">
        <v>68</v>
      </c>
    </row>
    <row r="3251" spans="1:1" x14ac:dyDescent="0.3">
      <c r="A3251" t="s">
        <v>162</v>
      </c>
    </row>
    <row r="3252" spans="1:1" x14ac:dyDescent="0.3">
      <c r="A3252">
        <v>-0.32</v>
      </c>
    </row>
    <row r="3253" spans="1:1" x14ac:dyDescent="0.3">
      <c r="A3253" t="s">
        <v>290</v>
      </c>
    </row>
    <row r="3254" spans="1:1" x14ac:dyDescent="0.3">
      <c r="A3254" t="s">
        <v>291</v>
      </c>
    </row>
    <row r="3255" spans="1:1" x14ac:dyDescent="0.3">
      <c r="A3255" t="s">
        <v>163</v>
      </c>
    </row>
    <row r="3256" spans="1:1" x14ac:dyDescent="0.3">
      <c r="A3256">
        <v>-0.64</v>
      </c>
    </row>
    <row r="3257" spans="1:1" x14ac:dyDescent="0.3">
      <c r="A3257" t="s">
        <v>68</v>
      </c>
    </row>
    <row r="3258" spans="1:1" x14ac:dyDescent="0.3">
      <c r="A3258" t="s">
        <v>162</v>
      </c>
    </row>
    <row r="3259" spans="1:1" x14ac:dyDescent="0.3">
      <c r="A3259" t="s">
        <v>68</v>
      </c>
    </row>
    <row r="3260" spans="1:1" x14ac:dyDescent="0.3">
      <c r="A3260" t="s">
        <v>162</v>
      </c>
    </row>
    <row r="3261" spans="1:1" x14ac:dyDescent="0.3">
      <c r="A3261">
        <v>-0.16</v>
      </c>
    </row>
    <row r="3262" spans="1:1" x14ac:dyDescent="0.3">
      <c r="A3262" t="s">
        <v>290</v>
      </c>
    </row>
    <row r="3263" spans="1:1" x14ac:dyDescent="0.3">
      <c r="A3263" t="s">
        <v>291</v>
      </c>
    </row>
    <row r="3264" spans="1:1" x14ac:dyDescent="0.3">
      <c r="A3264" t="s">
        <v>163</v>
      </c>
    </row>
    <row r="3265" spans="1:1" x14ac:dyDescent="0.3">
      <c r="A3265">
        <v>0.32</v>
      </c>
    </row>
    <row r="3266" spans="1:1" x14ac:dyDescent="0.3">
      <c r="A3266" t="s">
        <v>290</v>
      </c>
    </row>
    <row r="3267" spans="1:1" x14ac:dyDescent="0.3">
      <c r="A3267" t="s">
        <v>291</v>
      </c>
    </row>
    <row r="3268" spans="1:1" x14ac:dyDescent="0.3">
      <c r="A3268" t="s">
        <v>160</v>
      </c>
    </row>
    <row r="3269" spans="1:1" x14ac:dyDescent="0.3">
      <c r="A3269" t="s">
        <v>161</v>
      </c>
    </row>
    <row r="3270" spans="1:1" x14ac:dyDescent="0.3">
      <c r="A3270">
        <v>0</v>
      </c>
    </row>
    <row r="3271" spans="1:1" x14ac:dyDescent="0.3">
      <c r="A3271" t="s">
        <v>68</v>
      </c>
    </row>
    <row r="3272" spans="1:1" x14ac:dyDescent="0.3">
      <c r="A3272" t="s">
        <v>162</v>
      </c>
    </row>
    <row r="3273" spans="1:1" x14ac:dyDescent="0.3">
      <c r="A3273" t="s">
        <v>68</v>
      </c>
    </row>
    <row r="3274" spans="1:1" x14ac:dyDescent="0.3">
      <c r="A3274" t="s">
        <v>162</v>
      </c>
    </row>
    <row r="3275" spans="1:1" x14ac:dyDescent="0.3">
      <c r="A3275">
        <v>-0.32</v>
      </c>
    </row>
    <row r="3276" spans="1:1" x14ac:dyDescent="0.3">
      <c r="A3276" t="s">
        <v>160</v>
      </c>
    </row>
    <row r="3277" spans="1:1" x14ac:dyDescent="0.3">
      <c r="A3277" t="s">
        <v>161</v>
      </c>
    </row>
    <row r="3278" spans="1:1" x14ac:dyDescent="0.3">
      <c r="A3278" t="s">
        <v>160</v>
      </c>
    </row>
    <row r="3279" spans="1:1" x14ac:dyDescent="0.3">
      <c r="A3279" t="s">
        <v>161</v>
      </c>
    </row>
    <row r="3280" spans="1:1" x14ac:dyDescent="0.3">
      <c r="A3280">
        <v>0</v>
      </c>
    </row>
    <row r="3281" spans="1:1" x14ac:dyDescent="0.3">
      <c r="A3281" t="s">
        <v>68</v>
      </c>
    </row>
    <row r="3282" spans="1:1" x14ac:dyDescent="0.3">
      <c r="A3282" t="s">
        <v>162</v>
      </c>
    </row>
    <row r="3283" spans="1:1" x14ac:dyDescent="0.3">
      <c r="A3283" t="s">
        <v>68</v>
      </c>
    </row>
    <row r="3284" spans="1:1" x14ac:dyDescent="0.3">
      <c r="A3284" t="s">
        <v>162</v>
      </c>
    </row>
    <row r="3285" spans="1:1" x14ac:dyDescent="0.3">
      <c r="A3285">
        <v>0.16</v>
      </c>
    </row>
    <row r="3286" spans="1:1" x14ac:dyDescent="0.3">
      <c r="A3286" t="s">
        <v>290</v>
      </c>
    </row>
    <row r="3287" spans="1:1" x14ac:dyDescent="0.3">
      <c r="A3287" t="s">
        <v>291</v>
      </c>
    </row>
    <row r="3288" spans="1:1" x14ac:dyDescent="0.3">
      <c r="A3288" t="s">
        <v>163</v>
      </c>
    </row>
    <row r="3289" spans="1:1" x14ac:dyDescent="0.3">
      <c r="A3289">
        <v>0.64</v>
      </c>
    </row>
    <row r="3290" spans="1:1" x14ac:dyDescent="0.3">
      <c r="A3290" t="s">
        <v>290</v>
      </c>
    </row>
    <row r="3291" spans="1:1" x14ac:dyDescent="0.3">
      <c r="A3291" t="s">
        <v>291</v>
      </c>
    </row>
    <row r="3292" spans="1:1" x14ac:dyDescent="0.3">
      <c r="A3292" t="s">
        <v>160</v>
      </c>
    </row>
    <row r="3293" spans="1:1" x14ac:dyDescent="0.3">
      <c r="A3293" t="s">
        <v>161</v>
      </c>
    </row>
    <row r="3294" spans="1:1" x14ac:dyDescent="0.3">
      <c r="A3294">
        <v>-0.32</v>
      </c>
    </row>
    <row r="3295" spans="1:1" x14ac:dyDescent="0.3">
      <c r="A3295" t="s">
        <v>68</v>
      </c>
    </row>
    <row r="3296" spans="1:1" x14ac:dyDescent="0.3">
      <c r="A3296" t="s">
        <v>162</v>
      </c>
    </row>
    <row r="3297" spans="1:1" x14ac:dyDescent="0.3">
      <c r="A3297" t="s">
        <v>68</v>
      </c>
    </row>
    <row r="3298" spans="1:1" x14ac:dyDescent="0.3">
      <c r="A3298" t="s">
        <v>162</v>
      </c>
    </row>
    <row r="3299" spans="1:1" x14ac:dyDescent="0.3">
      <c r="A3299">
        <v>-0.48</v>
      </c>
    </row>
    <row r="3300" spans="1:1" x14ac:dyDescent="0.3">
      <c r="A3300">
        <v>30</v>
      </c>
    </row>
    <row r="3301" spans="1:1" x14ac:dyDescent="0.3">
      <c r="A3301">
        <v>35</v>
      </c>
    </row>
    <row r="3302" spans="1:1" x14ac:dyDescent="0.3">
      <c r="A3302">
        <v>70</v>
      </c>
    </row>
    <row r="3303" spans="1:1" x14ac:dyDescent="0.3">
      <c r="A3303">
        <v>30</v>
      </c>
    </row>
    <row r="3304" spans="1:1" x14ac:dyDescent="0.3">
      <c r="A3304">
        <v>90</v>
      </c>
    </row>
    <row r="3305" spans="1:1" x14ac:dyDescent="0.3">
      <c r="A3305">
        <v>60</v>
      </c>
    </row>
    <row r="3306" spans="1:1" x14ac:dyDescent="0.3">
      <c r="A3306">
        <v>80</v>
      </c>
    </row>
    <row r="3307" spans="1:1" x14ac:dyDescent="0.3">
      <c r="A3307">
        <v>15</v>
      </c>
    </row>
    <row r="3308" spans="1:1" x14ac:dyDescent="0.3">
      <c r="A3308">
        <v>40</v>
      </c>
    </row>
    <row r="3309" spans="1:1" x14ac:dyDescent="0.3">
      <c r="A3309">
        <v>50</v>
      </c>
    </row>
    <row r="3310" spans="1:1" x14ac:dyDescent="0.3">
      <c r="A3310">
        <v>90</v>
      </c>
    </row>
    <row r="3311" spans="1:1" x14ac:dyDescent="0.3">
      <c r="A3311">
        <v>50</v>
      </c>
    </row>
    <row r="3312" spans="1:1" x14ac:dyDescent="0.3">
      <c r="A3312">
        <v>20</v>
      </c>
    </row>
    <row r="3313" spans="1:1" x14ac:dyDescent="0.3">
      <c r="A3313">
        <v>10</v>
      </c>
    </row>
    <row r="3314" spans="1:1" x14ac:dyDescent="0.3">
      <c r="A3314">
        <v>90</v>
      </c>
    </row>
    <row r="3315" spans="1:1" x14ac:dyDescent="0.3">
      <c r="A3315">
        <v>40</v>
      </c>
    </row>
    <row r="3316" spans="1:1" x14ac:dyDescent="0.3">
      <c r="A3316">
        <v>5</v>
      </c>
    </row>
    <row r="3317" spans="1:1" x14ac:dyDescent="0.3">
      <c r="A3317">
        <v>25</v>
      </c>
    </row>
    <row r="3318" spans="1:1" x14ac:dyDescent="0.3">
      <c r="A3318">
        <v>15</v>
      </c>
    </row>
    <row r="3319" spans="1:1" x14ac:dyDescent="0.3">
      <c r="A3319">
        <v>20</v>
      </c>
    </row>
    <row r="3320" spans="1:1" x14ac:dyDescent="0.3">
      <c r="A3320">
        <v>40</v>
      </c>
    </row>
    <row r="3321" spans="1:1" x14ac:dyDescent="0.3">
      <c r="A3321">
        <v>25</v>
      </c>
    </row>
    <row r="3322" spans="1:1" x14ac:dyDescent="0.3">
      <c r="A3322">
        <v>5</v>
      </c>
    </row>
    <row r="3323" spans="1:1" x14ac:dyDescent="0.3">
      <c r="A3323">
        <v>0</v>
      </c>
    </row>
    <row r="3324" spans="1:1" x14ac:dyDescent="0.3">
      <c r="A3324">
        <v>20</v>
      </c>
    </row>
    <row r="3325" spans="1:1" x14ac:dyDescent="0.3">
      <c r="A3325">
        <v>40</v>
      </c>
    </row>
    <row r="3326" spans="1:1" x14ac:dyDescent="0.3">
      <c r="A3326">
        <v>60</v>
      </c>
    </row>
    <row r="3327" spans="1:1" x14ac:dyDescent="0.3">
      <c r="A3327">
        <v>20</v>
      </c>
    </row>
    <row r="3328" spans="1:1" x14ac:dyDescent="0.3">
      <c r="A3328">
        <v>80</v>
      </c>
    </row>
    <row r="3329" spans="1:1" x14ac:dyDescent="0.3">
      <c r="A3329">
        <v>20</v>
      </c>
    </row>
    <row r="3330" spans="1:1" x14ac:dyDescent="0.3">
      <c r="A3330">
        <v>40</v>
      </c>
    </row>
    <row r="3331" spans="1:1" x14ac:dyDescent="0.3">
      <c r="A3331">
        <v>20</v>
      </c>
    </row>
    <row r="3332" spans="1:1" x14ac:dyDescent="0.3">
      <c r="A3332">
        <v>40</v>
      </c>
    </row>
    <row r="3333" spans="1:1" x14ac:dyDescent="0.3">
      <c r="A3333">
        <v>50</v>
      </c>
    </row>
    <row r="3334" spans="1:1" x14ac:dyDescent="0.3">
      <c r="A3334">
        <v>60</v>
      </c>
    </row>
    <row r="3335" spans="1:1" x14ac:dyDescent="0.3">
      <c r="A3335">
        <v>20</v>
      </c>
    </row>
    <row r="3336" spans="1:1" x14ac:dyDescent="0.3">
      <c r="A3336">
        <v>30</v>
      </c>
    </row>
    <row r="3337" spans="1:1" x14ac:dyDescent="0.3">
      <c r="A3337">
        <v>20</v>
      </c>
    </row>
    <row r="3338" spans="1:1" x14ac:dyDescent="0.3">
      <c r="A3338">
        <v>50</v>
      </c>
    </row>
    <row r="3339" spans="1:1" x14ac:dyDescent="0.3">
      <c r="A3339">
        <v>20</v>
      </c>
    </row>
    <row r="3340" spans="1:1" x14ac:dyDescent="0.3">
      <c r="A3340">
        <v>90</v>
      </c>
    </row>
    <row r="3341" spans="1:1" x14ac:dyDescent="0.3">
      <c r="A3341">
        <v>5</v>
      </c>
    </row>
    <row r="3342" spans="1:1" x14ac:dyDescent="0.3">
      <c r="A3342">
        <v>70</v>
      </c>
    </row>
    <row r="3343" spans="1:1" x14ac:dyDescent="0.3">
      <c r="A3343">
        <v>25</v>
      </c>
    </row>
    <row r="3344" spans="1:1" x14ac:dyDescent="0.3">
      <c r="A3344">
        <v>30</v>
      </c>
    </row>
    <row r="3345" spans="1:1" x14ac:dyDescent="0.3">
      <c r="A3345">
        <v>30</v>
      </c>
    </row>
    <row r="3346" spans="1:1" x14ac:dyDescent="0.3">
      <c r="A3346">
        <v>35</v>
      </c>
    </row>
    <row r="3347" spans="1:1" x14ac:dyDescent="0.3">
      <c r="A3347">
        <v>10</v>
      </c>
    </row>
    <row r="3348" spans="1:1" x14ac:dyDescent="0.3">
      <c r="A3348">
        <v>35</v>
      </c>
    </row>
    <row r="3349" spans="1:1" x14ac:dyDescent="0.3">
      <c r="A3349">
        <v>15</v>
      </c>
    </row>
    <row r="3350" spans="1:1" x14ac:dyDescent="0.3">
      <c r="A3350">
        <v>40</v>
      </c>
    </row>
    <row r="3351" spans="1:1" x14ac:dyDescent="0.3">
      <c r="A3351">
        <v>30</v>
      </c>
    </row>
    <row r="3352" spans="1:1" x14ac:dyDescent="0.3">
      <c r="A3352">
        <v>20</v>
      </c>
    </row>
    <row r="3353" spans="1:1" x14ac:dyDescent="0.3">
      <c r="A3353">
        <v>15</v>
      </c>
    </row>
    <row r="3354" spans="1:1" x14ac:dyDescent="0.3">
      <c r="A3354">
        <v>15</v>
      </c>
    </row>
    <row r="3355" spans="1:1" x14ac:dyDescent="0.3">
      <c r="A3355">
        <v>5</v>
      </c>
    </row>
    <row r="3356" spans="1:1" x14ac:dyDescent="0.3">
      <c r="A3356">
        <v>70</v>
      </c>
    </row>
    <row r="3357" spans="1:1" x14ac:dyDescent="0.3">
      <c r="A3357">
        <v>30</v>
      </c>
    </row>
    <row r="3358" spans="1:1" x14ac:dyDescent="0.3">
      <c r="A3358">
        <v>85</v>
      </c>
    </row>
    <row r="3359" spans="1:1" x14ac:dyDescent="0.3">
      <c r="A3359">
        <v>20</v>
      </c>
    </row>
    <row r="3360" spans="1:1" x14ac:dyDescent="0.3">
      <c r="A3360">
        <v>80</v>
      </c>
    </row>
    <row r="3361" spans="1:1" x14ac:dyDescent="0.3">
      <c r="A3361">
        <v>40</v>
      </c>
    </row>
    <row r="3362" spans="1:1" x14ac:dyDescent="0.3">
      <c r="A3362">
        <v>40</v>
      </c>
    </row>
    <row r="3363" spans="1:1" x14ac:dyDescent="0.3">
      <c r="A3363">
        <v>20</v>
      </c>
    </row>
    <row r="3364" spans="1:1" x14ac:dyDescent="0.3">
      <c r="A3364">
        <v>80</v>
      </c>
    </row>
    <row r="3365" spans="1:1" x14ac:dyDescent="0.3">
      <c r="A3365">
        <v>10</v>
      </c>
    </row>
    <row r="3366" spans="1:1" x14ac:dyDescent="0.3">
      <c r="A3366">
        <v>5</v>
      </c>
    </row>
    <row r="3367" spans="1:1" x14ac:dyDescent="0.3">
      <c r="A3367">
        <v>20</v>
      </c>
    </row>
    <row r="3368" spans="1:1" x14ac:dyDescent="0.3">
      <c r="A3368">
        <v>40</v>
      </c>
    </row>
    <row r="3369" spans="1:1" x14ac:dyDescent="0.3">
      <c r="A3369">
        <v>40</v>
      </c>
    </row>
    <row r="3370" spans="1:1" x14ac:dyDescent="0.3">
      <c r="A3370">
        <v>85</v>
      </c>
    </row>
    <row r="3371" spans="1:1" x14ac:dyDescent="0.3">
      <c r="A3371">
        <v>40</v>
      </c>
    </row>
    <row r="3372" spans="1:1" x14ac:dyDescent="0.3">
      <c r="A3372">
        <v>80</v>
      </c>
    </row>
    <row r="3373" spans="1:1" x14ac:dyDescent="0.3">
      <c r="A3373">
        <v>30</v>
      </c>
    </row>
    <row r="3374" spans="1:1" x14ac:dyDescent="0.3">
      <c r="A3374">
        <v>70</v>
      </c>
    </row>
    <row r="3375" spans="1:1" x14ac:dyDescent="0.3">
      <c r="A3375">
        <v>30</v>
      </c>
    </row>
    <row r="3376" spans="1:1" x14ac:dyDescent="0.3">
      <c r="A3376">
        <v>95</v>
      </c>
    </row>
    <row r="3377" spans="1:1" x14ac:dyDescent="0.3">
      <c r="A3377">
        <v>15</v>
      </c>
    </row>
    <row r="3378" spans="1:1" x14ac:dyDescent="0.3">
      <c r="A3378">
        <v>20</v>
      </c>
    </row>
    <row r="3379" spans="1:1" x14ac:dyDescent="0.3">
      <c r="A3379">
        <v>20</v>
      </c>
    </row>
    <row r="3380" spans="1:1" x14ac:dyDescent="0.3">
      <c r="A3380">
        <v>60</v>
      </c>
    </row>
    <row r="3381" spans="1:1" x14ac:dyDescent="0.3">
      <c r="A3381">
        <v>25</v>
      </c>
    </row>
    <row r="3382" spans="1:1" x14ac:dyDescent="0.3">
      <c r="A3382">
        <v>25</v>
      </c>
    </row>
    <row r="3383" spans="1:1" x14ac:dyDescent="0.3">
      <c r="A3383">
        <v>80</v>
      </c>
    </row>
    <row r="3384" spans="1:1" x14ac:dyDescent="0.3">
      <c r="A3384">
        <v>10</v>
      </c>
    </row>
    <row r="3385" spans="1:1" x14ac:dyDescent="0.3">
      <c r="A3385">
        <v>10</v>
      </c>
    </row>
    <row r="3386" spans="1:1" x14ac:dyDescent="0.3">
      <c r="A3386">
        <v>25</v>
      </c>
    </row>
    <row r="3387" spans="1:1" x14ac:dyDescent="0.3">
      <c r="A3387">
        <v>10</v>
      </c>
    </row>
    <row r="3388" spans="1:1" x14ac:dyDescent="0.3">
      <c r="A3388">
        <v>20</v>
      </c>
    </row>
    <row r="3389" spans="1:1" x14ac:dyDescent="0.3">
      <c r="A3389">
        <v>20</v>
      </c>
    </row>
    <row r="3390" spans="1:1" x14ac:dyDescent="0.3">
      <c r="A3390">
        <v>90</v>
      </c>
    </row>
    <row r="3391" spans="1:1" x14ac:dyDescent="0.3">
      <c r="A3391">
        <v>30</v>
      </c>
    </row>
    <row r="3392" spans="1:1" x14ac:dyDescent="0.3">
      <c r="A3392">
        <v>60</v>
      </c>
    </row>
    <row r="3393" spans="1:1" x14ac:dyDescent="0.3">
      <c r="A3393">
        <v>80</v>
      </c>
    </row>
    <row r="3394" spans="1:1" x14ac:dyDescent="0.3">
      <c r="A3394">
        <v>25</v>
      </c>
    </row>
    <row r="3395" spans="1:1" x14ac:dyDescent="0.3">
      <c r="A3395" t="s">
        <v>169</v>
      </c>
    </row>
    <row r="3396" spans="1:1" x14ac:dyDescent="0.3">
      <c r="A3396">
        <v>25</v>
      </c>
    </row>
    <row r="3397" spans="1:1" x14ac:dyDescent="0.3">
      <c r="A3397">
        <v>30</v>
      </c>
    </row>
    <row r="3398" spans="1:1" x14ac:dyDescent="0.3">
      <c r="A3398">
        <v>35</v>
      </c>
    </row>
    <row r="3399" spans="1:1" x14ac:dyDescent="0.3">
      <c r="A3399">
        <v>70</v>
      </c>
    </row>
    <row r="3400" spans="1:1" x14ac:dyDescent="0.3">
      <c r="A3400">
        <v>20</v>
      </c>
    </row>
    <row r="3401" spans="1:1" x14ac:dyDescent="0.3">
      <c r="A3401">
        <v>15</v>
      </c>
    </row>
    <row r="3402" spans="1:1" x14ac:dyDescent="0.3">
      <c r="A3402">
        <v>25</v>
      </c>
    </row>
    <row r="3403" spans="1:1" x14ac:dyDescent="0.3">
      <c r="A3403">
        <v>25</v>
      </c>
    </row>
    <row r="3404" spans="1:1" x14ac:dyDescent="0.3">
      <c r="A3404">
        <v>10</v>
      </c>
    </row>
    <row r="3405" spans="1:1" x14ac:dyDescent="0.3">
      <c r="A3405">
        <v>50</v>
      </c>
    </row>
    <row r="3406" spans="1:1" x14ac:dyDescent="0.3">
      <c r="A3406">
        <v>100</v>
      </c>
    </row>
    <row r="3407" spans="1:1" x14ac:dyDescent="0.3">
      <c r="A3407">
        <v>40</v>
      </c>
    </row>
    <row r="3408" spans="1:1" x14ac:dyDescent="0.3">
      <c r="A3408">
        <v>40</v>
      </c>
    </row>
    <row r="3409" spans="1:1" x14ac:dyDescent="0.3">
      <c r="A3409">
        <v>25</v>
      </c>
    </row>
    <row r="3410" spans="1:1" x14ac:dyDescent="0.3">
      <c r="A3410">
        <v>30</v>
      </c>
    </row>
    <row r="3411" spans="1:1" x14ac:dyDescent="0.3">
      <c r="A3411">
        <v>10</v>
      </c>
    </row>
    <row r="3412" spans="1:1" x14ac:dyDescent="0.3">
      <c r="A3412">
        <v>30</v>
      </c>
    </row>
    <row r="3413" spans="1:1" x14ac:dyDescent="0.3">
      <c r="A3413">
        <v>20</v>
      </c>
    </row>
    <row r="3414" spans="1:1" x14ac:dyDescent="0.3">
      <c r="A3414">
        <v>10</v>
      </c>
    </row>
    <row r="3415" spans="1:1" x14ac:dyDescent="0.3">
      <c r="A3415">
        <v>10</v>
      </c>
    </row>
    <row r="3416" spans="1:1" x14ac:dyDescent="0.3">
      <c r="A3416">
        <v>40</v>
      </c>
    </row>
    <row r="3417" spans="1:1" x14ac:dyDescent="0.3">
      <c r="A3417">
        <v>35</v>
      </c>
    </row>
    <row r="3418" spans="1:1" x14ac:dyDescent="0.3">
      <c r="A3418">
        <v>40</v>
      </c>
    </row>
    <row r="3419" spans="1:1" x14ac:dyDescent="0.3">
      <c r="A3419">
        <v>50</v>
      </c>
    </row>
    <row r="3420" spans="1:1" x14ac:dyDescent="0.3">
      <c r="A3420">
        <v>60</v>
      </c>
    </row>
    <row r="3421" spans="1:1" x14ac:dyDescent="0.3">
      <c r="A3421">
        <v>40</v>
      </c>
    </row>
    <row r="3422" spans="1:1" x14ac:dyDescent="0.3">
      <c r="A3422">
        <v>15</v>
      </c>
    </row>
    <row r="3423" spans="1:1" x14ac:dyDescent="0.3">
      <c r="A3423">
        <v>10</v>
      </c>
    </row>
    <row r="3424" spans="1:1" x14ac:dyDescent="0.3">
      <c r="A3424">
        <v>60</v>
      </c>
    </row>
    <row r="3425" spans="1:1" x14ac:dyDescent="0.3">
      <c r="A3425">
        <v>50</v>
      </c>
    </row>
    <row r="3426" spans="1:1" x14ac:dyDescent="0.3">
      <c r="A3426">
        <v>25</v>
      </c>
    </row>
    <row r="3427" spans="1:1" x14ac:dyDescent="0.3">
      <c r="A3427">
        <v>30</v>
      </c>
    </row>
    <row r="3428" spans="1:1" x14ac:dyDescent="0.3">
      <c r="A3428">
        <v>10</v>
      </c>
    </row>
    <row r="3429" spans="1:1" x14ac:dyDescent="0.3">
      <c r="A3429">
        <v>25</v>
      </c>
    </row>
    <row r="3430" spans="1:1" x14ac:dyDescent="0.3">
      <c r="A3430">
        <v>50</v>
      </c>
    </row>
    <row r="3431" spans="1:1" x14ac:dyDescent="0.3">
      <c r="A3431">
        <v>50</v>
      </c>
    </row>
    <row r="3432" spans="1:1" x14ac:dyDescent="0.3">
      <c r="A3432">
        <v>30</v>
      </c>
    </row>
    <row r="3433" spans="1:1" x14ac:dyDescent="0.3">
      <c r="A3433">
        <v>35</v>
      </c>
    </row>
    <row r="3434" spans="1:1" x14ac:dyDescent="0.3">
      <c r="A3434">
        <v>30</v>
      </c>
    </row>
    <row r="3435" spans="1:1" x14ac:dyDescent="0.3">
      <c r="A3435">
        <v>10</v>
      </c>
    </row>
    <row r="3436" spans="1:1" x14ac:dyDescent="0.3">
      <c r="A3436">
        <v>45</v>
      </c>
    </row>
    <row r="3437" spans="1:1" x14ac:dyDescent="0.3">
      <c r="A3437">
        <v>25</v>
      </c>
    </row>
    <row r="3438" spans="1:1" x14ac:dyDescent="0.3">
      <c r="A3438">
        <v>25</v>
      </c>
    </row>
    <row r="3439" spans="1:1" x14ac:dyDescent="0.3">
      <c r="A3439">
        <v>10</v>
      </c>
    </row>
    <row r="3440" spans="1:1" x14ac:dyDescent="0.3">
      <c r="A3440">
        <v>30</v>
      </c>
    </row>
    <row r="3441" spans="1:1" x14ac:dyDescent="0.3">
      <c r="A3441">
        <v>50</v>
      </c>
    </row>
    <row r="3442" spans="1:1" x14ac:dyDescent="0.3">
      <c r="A3442">
        <v>40</v>
      </c>
    </row>
    <row r="3443" spans="1:1" x14ac:dyDescent="0.3">
      <c r="A3443">
        <v>40</v>
      </c>
    </row>
    <row r="3444" spans="1:1" x14ac:dyDescent="0.3">
      <c r="A3444">
        <v>25</v>
      </c>
    </row>
    <row r="3445" spans="1:1" x14ac:dyDescent="0.3">
      <c r="A3445">
        <v>50</v>
      </c>
    </row>
    <row r="3446" spans="1:1" x14ac:dyDescent="0.3">
      <c r="A3446">
        <v>60</v>
      </c>
    </row>
    <row r="3447" spans="1:1" x14ac:dyDescent="0.3">
      <c r="A3447">
        <v>30</v>
      </c>
    </row>
    <row r="3448" spans="1:1" x14ac:dyDescent="0.3">
      <c r="A3448">
        <v>50</v>
      </c>
    </row>
    <row r="3449" spans="1:1" x14ac:dyDescent="0.3">
      <c r="A3449">
        <v>70</v>
      </c>
    </row>
    <row r="3450" spans="1:1" x14ac:dyDescent="0.3">
      <c r="A3450">
        <v>40</v>
      </c>
    </row>
    <row r="3451" spans="1:1" x14ac:dyDescent="0.3">
      <c r="A3451">
        <v>35</v>
      </c>
    </row>
    <row r="3452" spans="1:1" x14ac:dyDescent="0.3">
      <c r="A3452">
        <v>40</v>
      </c>
    </row>
    <row r="3453" spans="1:1" x14ac:dyDescent="0.3">
      <c r="A3453">
        <v>10</v>
      </c>
    </row>
    <row r="3454" spans="1:1" x14ac:dyDescent="0.3">
      <c r="A3454">
        <v>20</v>
      </c>
    </row>
    <row r="3455" spans="1:1" x14ac:dyDescent="0.3">
      <c r="A3455">
        <v>30</v>
      </c>
    </row>
    <row r="3456" spans="1:1" x14ac:dyDescent="0.3">
      <c r="A3456">
        <v>15</v>
      </c>
    </row>
    <row r="3457" spans="1:1" x14ac:dyDescent="0.3">
      <c r="A3457">
        <v>10</v>
      </c>
    </row>
    <row r="3458" spans="1:1" x14ac:dyDescent="0.3">
      <c r="A3458">
        <v>20</v>
      </c>
    </row>
    <row r="3459" spans="1:1" x14ac:dyDescent="0.3">
      <c r="A3459">
        <v>30</v>
      </c>
    </row>
    <row r="3460" spans="1:1" x14ac:dyDescent="0.3">
      <c r="A3460">
        <v>25</v>
      </c>
    </row>
    <row r="3461" spans="1:1" x14ac:dyDescent="0.3">
      <c r="A3461">
        <v>50</v>
      </c>
    </row>
    <row r="3462" spans="1:1" x14ac:dyDescent="0.3">
      <c r="A3462">
        <v>50</v>
      </c>
    </row>
    <row r="3463" spans="1:1" x14ac:dyDescent="0.3">
      <c r="A3463">
        <v>40</v>
      </c>
    </row>
    <row r="3464" spans="1:1" x14ac:dyDescent="0.3">
      <c r="A3464">
        <v>50</v>
      </c>
    </row>
    <row r="3465" spans="1:1" x14ac:dyDescent="0.3">
      <c r="A3465">
        <v>70</v>
      </c>
    </row>
    <row r="3466" spans="1:1" x14ac:dyDescent="0.3">
      <c r="A3466">
        <v>25</v>
      </c>
    </row>
    <row r="3467" spans="1:1" x14ac:dyDescent="0.3">
      <c r="A3467">
        <v>50</v>
      </c>
    </row>
    <row r="3468" spans="1:1" x14ac:dyDescent="0.3">
      <c r="A3468">
        <v>50</v>
      </c>
    </row>
    <row r="3469" spans="1:1" x14ac:dyDescent="0.3">
      <c r="A3469">
        <v>20</v>
      </c>
    </row>
    <row r="3470" spans="1:1" x14ac:dyDescent="0.3">
      <c r="A3470">
        <v>10</v>
      </c>
    </row>
    <row r="3471" spans="1:1" x14ac:dyDescent="0.3">
      <c r="A3471">
        <v>10</v>
      </c>
    </row>
    <row r="3472" spans="1:1" x14ac:dyDescent="0.3">
      <c r="A3472">
        <v>15</v>
      </c>
    </row>
    <row r="3473" spans="1:1" x14ac:dyDescent="0.3">
      <c r="A3473">
        <v>25</v>
      </c>
    </row>
    <row r="3474" spans="1:1" x14ac:dyDescent="0.3">
      <c r="A3474">
        <v>50</v>
      </c>
    </row>
    <row r="3475" spans="1:1" x14ac:dyDescent="0.3">
      <c r="A3475">
        <v>20</v>
      </c>
    </row>
    <row r="3476" spans="1:1" x14ac:dyDescent="0.3">
      <c r="A3476">
        <v>50</v>
      </c>
    </row>
    <row r="3477" spans="1:1" x14ac:dyDescent="0.3">
      <c r="A3477">
        <v>10</v>
      </c>
    </row>
    <row r="3478" spans="1:1" x14ac:dyDescent="0.3">
      <c r="A3478">
        <v>10</v>
      </c>
    </row>
    <row r="3479" spans="1:1" x14ac:dyDescent="0.3">
      <c r="A3479">
        <v>25</v>
      </c>
    </row>
    <row r="3480" spans="1:1" x14ac:dyDescent="0.3">
      <c r="A3480">
        <v>10</v>
      </c>
    </row>
    <row r="3481" spans="1:1" x14ac:dyDescent="0.3">
      <c r="A3481">
        <v>30</v>
      </c>
    </row>
    <row r="3482" spans="1:1" x14ac:dyDescent="0.3">
      <c r="A3482">
        <v>20</v>
      </c>
    </row>
    <row r="3483" spans="1:1" x14ac:dyDescent="0.3">
      <c r="A3483">
        <v>10</v>
      </c>
    </row>
    <row r="3484" spans="1:1" x14ac:dyDescent="0.3">
      <c r="A3484">
        <v>20</v>
      </c>
    </row>
    <row r="3485" spans="1:1" x14ac:dyDescent="0.3">
      <c r="A3485">
        <v>20</v>
      </c>
    </row>
    <row r="3486" spans="1:1" x14ac:dyDescent="0.3">
      <c r="A3486">
        <v>30</v>
      </c>
    </row>
    <row r="3487" spans="1:1" x14ac:dyDescent="0.3">
      <c r="A3487">
        <v>20</v>
      </c>
    </row>
    <row r="3488" spans="1:1" x14ac:dyDescent="0.3">
      <c r="A3488">
        <v>10</v>
      </c>
    </row>
    <row r="3489" spans="1:1" x14ac:dyDescent="0.3">
      <c r="A3489">
        <v>20</v>
      </c>
    </row>
    <row r="3490" spans="1:1" x14ac:dyDescent="0.3">
      <c r="A3490">
        <v>20</v>
      </c>
    </row>
    <row r="3491" spans="1:1" x14ac:dyDescent="0.3">
      <c r="A3491">
        <v>10</v>
      </c>
    </row>
    <row r="3492" spans="1:1" x14ac:dyDescent="0.3">
      <c r="A3492">
        <v>20</v>
      </c>
    </row>
    <row r="3493" spans="1:1" x14ac:dyDescent="0.3">
      <c r="A3493">
        <v>20</v>
      </c>
    </row>
    <row r="3494" spans="1:1" x14ac:dyDescent="0.3">
      <c r="A3494">
        <v>25</v>
      </c>
    </row>
    <row r="3495" spans="1:1" x14ac:dyDescent="0.3">
      <c r="A3495">
        <v>50</v>
      </c>
    </row>
    <row r="3496" spans="1:1" x14ac:dyDescent="0.3">
      <c r="A3496">
        <v>50</v>
      </c>
    </row>
    <row r="3497" spans="1:1" x14ac:dyDescent="0.3">
      <c r="A3497">
        <v>20</v>
      </c>
    </row>
    <row r="3498" spans="1:1" x14ac:dyDescent="0.3">
      <c r="A3498">
        <v>50</v>
      </c>
    </row>
    <row r="3499" spans="1:1" x14ac:dyDescent="0.3">
      <c r="A3499">
        <v>15</v>
      </c>
    </row>
    <row r="3500" spans="1:1" x14ac:dyDescent="0.3">
      <c r="A3500">
        <v>25</v>
      </c>
    </row>
    <row r="3501" spans="1:1" x14ac:dyDescent="0.3">
      <c r="A3501">
        <v>50</v>
      </c>
    </row>
    <row r="3502" spans="1:1" x14ac:dyDescent="0.3">
      <c r="A3502">
        <v>20</v>
      </c>
    </row>
    <row r="3503" spans="1:1" x14ac:dyDescent="0.3">
      <c r="A3503">
        <v>70</v>
      </c>
    </row>
    <row r="3504" spans="1:1" x14ac:dyDescent="0.3">
      <c r="A3504">
        <v>50</v>
      </c>
    </row>
    <row r="3505" spans="1:1" x14ac:dyDescent="0.3">
      <c r="A3505">
        <v>90</v>
      </c>
    </row>
    <row r="3506" spans="1:1" x14ac:dyDescent="0.3">
      <c r="A3506">
        <v>25</v>
      </c>
    </row>
    <row r="3507" spans="1:1" x14ac:dyDescent="0.3">
      <c r="A3507">
        <v>60</v>
      </c>
    </row>
    <row r="3508" spans="1:1" x14ac:dyDescent="0.3">
      <c r="A3508">
        <v>80</v>
      </c>
    </row>
    <row r="3509" spans="1:1" x14ac:dyDescent="0.3">
      <c r="A3509">
        <v>40</v>
      </c>
    </row>
    <row r="3510" spans="1:1" x14ac:dyDescent="0.3">
      <c r="A3510">
        <v>70</v>
      </c>
    </row>
    <row r="3511" spans="1:1" x14ac:dyDescent="0.3">
      <c r="A3511">
        <v>25</v>
      </c>
    </row>
    <row r="3512" spans="1:1" x14ac:dyDescent="0.3">
      <c r="A3512">
        <v>10</v>
      </c>
    </row>
    <row r="3513" spans="1:1" x14ac:dyDescent="0.3">
      <c r="A3513">
        <v>40</v>
      </c>
    </row>
    <row r="3514" spans="1:1" x14ac:dyDescent="0.3">
      <c r="A3514">
        <v>40</v>
      </c>
    </row>
    <row r="3515" spans="1:1" x14ac:dyDescent="0.3">
      <c r="A3515">
        <v>20</v>
      </c>
    </row>
    <row r="3516" spans="1:1" x14ac:dyDescent="0.3">
      <c r="A3516">
        <v>100</v>
      </c>
    </row>
    <row r="3517" spans="1:1" x14ac:dyDescent="0.3">
      <c r="A3517">
        <v>30</v>
      </c>
    </row>
    <row r="3518" spans="1:1" x14ac:dyDescent="0.3">
      <c r="A3518">
        <v>30</v>
      </c>
    </row>
    <row r="3519" spans="1:1" x14ac:dyDescent="0.3">
      <c r="A3519">
        <v>20</v>
      </c>
    </row>
    <row r="3520" spans="1:1" x14ac:dyDescent="0.3">
      <c r="A3520">
        <v>100</v>
      </c>
    </row>
    <row r="3521" spans="1:1" x14ac:dyDescent="0.3">
      <c r="A3521">
        <v>60</v>
      </c>
    </row>
    <row r="3522" spans="1:1" x14ac:dyDescent="0.3">
      <c r="A3522">
        <v>80</v>
      </c>
    </row>
    <row r="3523" spans="1:1" x14ac:dyDescent="0.3">
      <c r="A3523">
        <v>25</v>
      </c>
    </row>
    <row r="3524" spans="1:1" x14ac:dyDescent="0.3">
      <c r="A3524" t="s">
        <v>169</v>
      </c>
    </row>
    <row r="3525" spans="1:1" x14ac:dyDescent="0.3">
      <c r="A3525">
        <v>50</v>
      </c>
    </row>
    <row r="3526" spans="1:1" x14ac:dyDescent="0.3">
      <c r="A3526">
        <v>50</v>
      </c>
    </row>
    <row r="3527" spans="1:1" x14ac:dyDescent="0.3">
      <c r="A3527">
        <v>30</v>
      </c>
    </row>
    <row r="3528" spans="1:1" x14ac:dyDescent="0.3">
      <c r="A3528">
        <v>30</v>
      </c>
    </row>
    <row r="3529" spans="1:1" x14ac:dyDescent="0.3">
      <c r="A3529">
        <v>50</v>
      </c>
    </row>
    <row r="3530" spans="1:1" x14ac:dyDescent="0.3">
      <c r="A3530">
        <v>10</v>
      </c>
    </row>
    <row r="3531" spans="1:1" x14ac:dyDescent="0.3">
      <c r="A3531">
        <v>15</v>
      </c>
    </row>
    <row r="3532" spans="1:1" x14ac:dyDescent="0.3">
      <c r="A3532">
        <v>40</v>
      </c>
    </row>
    <row r="3533" spans="1:1" x14ac:dyDescent="0.3">
      <c r="A3533">
        <v>25</v>
      </c>
    </row>
    <row r="3534" spans="1:1" x14ac:dyDescent="0.3">
      <c r="A3534">
        <v>10</v>
      </c>
    </row>
    <row r="3535" spans="1:1" x14ac:dyDescent="0.3">
      <c r="A3535">
        <v>50</v>
      </c>
    </row>
    <row r="3536" spans="1:1" x14ac:dyDescent="0.3">
      <c r="A3536">
        <v>100</v>
      </c>
    </row>
    <row r="3537" spans="1:1" x14ac:dyDescent="0.3">
      <c r="A3537">
        <v>40</v>
      </c>
    </row>
    <row r="3538" spans="1:1" x14ac:dyDescent="0.3">
      <c r="A3538">
        <v>60</v>
      </c>
    </row>
    <row r="3539" spans="1:1" x14ac:dyDescent="0.3">
      <c r="A3539">
        <v>30</v>
      </c>
    </row>
    <row r="3540" spans="1:1" x14ac:dyDescent="0.3">
      <c r="A3540">
        <v>25</v>
      </c>
    </row>
    <row r="3541" spans="1:1" x14ac:dyDescent="0.3">
      <c r="A3541">
        <v>30</v>
      </c>
    </row>
    <row r="3542" spans="1:1" x14ac:dyDescent="0.3">
      <c r="A3542">
        <v>60</v>
      </c>
    </row>
    <row r="3543" spans="1:1" x14ac:dyDescent="0.3">
      <c r="A3543">
        <v>60</v>
      </c>
    </row>
    <row r="3544" spans="1:1" x14ac:dyDescent="0.3">
      <c r="A3544">
        <v>20</v>
      </c>
    </row>
    <row r="3545" spans="1:1" x14ac:dyDescent="0.3">
      <c r="A3545">
        <v>10</v>
      </c>
    </row>
    <row r="3546" spans="1:1" x14ac:dyDescent="0.3">
      <c r="A3546">
        <v>70</v>
      </c>
    </row>
    <row r="3547" spans="1:1" x14ac:dyDescent="0.3">
      <c r="A3547">
        <v>35</v>
      </c>
    </row>
    <row r="3548" spans="1:1" x14ac:dyDescent="0.3">
      <c r="A3548">
        <v>70</v>
      </c>
    </row>
    <row r="3549" spans="1:1" x14ac:dyDescent="0.3">
      <c r="A3549">
        <v>80</v>
      </c>
    </row>
    <row r="3550" spans="1:1" x14ac:dyDescent="0.3">
      <c r="A3550">
        <v>60</v>
      </c>
    </row>
    <row r="3551" spans="1:1" x14ac:dyDescent="0.3">
      <c r="A3551">
        <v>15</v>
      </c>
    </row>
    <row r="3552" spans="1:1" x14ac:dyDescent="0.3">
      <c r="A3552">
        <v>10</v>
      </c>
    </row>
    <row r="3553" spans="1:1" x14ac:dyDescent="0.3">
      <c r="A3553">
        <v>60</v>
      </c>
    </row>
    <row r="3554" spans="1:1" x14ac:dyDescent="0.3">
      <c r="A3554">
        <v>50</v>
      </c>
    </row>
    <row r="3555" spans="1:1" x14ac:dyDescent="0.3">
      <c r="A3555">
        <v>25</v>
      </c>
    </row>
    <row r="3556" spans="1:1" x14ac:dyDescent="0.3">
      <c r="A3556">
        <v>100</v>
      </c>
    </row>
    <row r="3557" spans="1:1" x14ac:dyDescent="0.3">
      <c r="A3557">
        <v>100</v>
      </c>
    </row>
    <row r="3558" spans="1:1" x14ac:dyDescent="0.3">
      <c r="A3558">
        <v>30</v>
      </c>
    </row>
    <row r="3559" spans="1:1" x14ac:dyDescent="0.3">
      <c r="A3559">
        <v>50</v>
      </c>
    </row>
    <row r="3560" spans="1:1" x14ac:dyDescent="0.3">
      <c r="A3560">
        <v>10</v>
      </c>
    </row>
    <row r="3561" spans="1:1" x14ac:dyDescent="0.3">
      <c r="A3561">
        <v>100</v>
      </c>
    </row>
    <row r="3562" spans="1:1" x14ac:dyDescent="0.3">
      <c r="A3562">
        <v>50</v>
      </c>
    </row>
    <row r="3563" spans="1:1" x14ac:dyDescent="0.3">
      <c r="A3563">
        <v>30</v>
      </c>
    </row>
    <row r="3564" spans="1:1" x14ac:dyDescent="0.3">
      <c r="A3564">
        <v>45</v>
      </c>
    </row>
    <row r="3565" spans="1:1" x14ac:dyDescent="0.3">
      <c r="A3565">
        <v>25</v>
      </c>
    </row>
    <row r="3566" spans="1:1" x14ac:dyDescent="0.3">
      <c r="A3566">
        <v>10</v>
      </c>
    </row>
    <row r="3567" spans="1:1" x14ac:dyDescent="0.3">
      <c r="A3567">
        <v>30</v>
      </c>
    </row>
    <row r="3568" spans="1:1" x14ac:dyDescent="0.3">
      <c r="A3568">
        <v>60</v>
      </c>
    </row>
    <row r="3569" spans="1:1" x14ac:dyDescent="0.3">
      <c r="A3569">
        <v>25</v>
      </c>
    </row>
    <row r="3570" spans="1:1" x14ac:dyDescent="0.3">
      <c r="A3570">
        <v>50</v>
      </c>
    </row>
    <row r="3571" spans="1:1" x14ac:dyDescent="0.3">
      <c r="A3571">
        <v>50</v>
      </c>
    </row>
    <row r="3572" spans="1:1" x14ac:dyDescent="0.3">
      <c r="A3572">
        <v>70</v>
      </c>
    </row>
    <row r="3573" spans="1:1" x14ac:dyDescent="0.3">
      <c r="A3573">
        <v>35</v>
      </c>
    </row>
    <row r="3574" spans="1:1" x14ac:dyDescent="0.3">
      <c r="A3574">
        <v>20</v>
      </c>
    </row>
    <row r="3575" spans="1:1" x14ac:dyDescent="0.3">
      <c r="A3575">
        <v>15</v>
      </c>
    </row>
    <row r="3576" spans="1:1" x14ac:dyDescent="0.3">
      <c r="A3576">
        <v>10</v>
      </c>
    </row>
    <row r="3577" spans="1:1" x14ac:dyDescent="0.3">
      <c r="A3577">
        <v>20</v>
      </c>
    </row>
    <row r="3578" spans="1:1" x14ac:dyDescent="0.3">
      <c r="A3578">
        <v>30</v>
      </c>
    </row>
    <row r="3579" spans="1:1" x14ac:dyDescent="0.3">
      <c r="A3579">
        <v>25</v>
      </c>
    </row>
    <row r="3580" spans="1:1" x14ac:dyDescent="0.3">
      <c r="A3580">
        <v>40</v>
      </c>
    </row>
    <row r="3581" spans="1:1" x14ac:dyDescent="0.3">
      <c r="A3581">
        <v>50</v>
      </c>
    </row>
    <row r="3582" spans="1:1" x14ac:dyDescent="0.3">
      <c r="A3582">
        <v>70</v>
      </c>
    </row>
    <row r="3584" spans="1:1" x14ac:dyDescent="0.3">
      <c r="A3584">
        <v>122</v>
      </c>
    </row>
    <row r="3586" spans="1:1" x14ac:dyDescent="0.3">
      <c r="A3586" t="s">
        <v>52</v>
      </c>
    </row>
    <row r="3587" spans="1:1" x14ac:dyDescent="0.3">
      <c r="A3587" t="s">
        <v>54</v>
      </c>
    </row>
    <row r="3588" spans="1:1" x14ac:dyDescent="0.3">
      <c r="A3588" t="s">
        <v>292</v>
      </c>
    </row>
    <row r="3589" spans="1:1" x14ac:dyDescent="0.3">
      <c r="A3589" t="s">
        <v>293</v>
      </c>
    </row>
    <row r="3590" spans="1:1" x14ac:dyDescent="0.3">
      <c r="A3590" t="s">
        <v>172</v>
      </c>
    </row>
    <row r="3591" spans="1:1" x14ac:dyDescent="0.3">
      <c r="A3591" t="s">
        <v>68</v>
      </c>
    </row>
    <row r="3592" spans="1:1" x14ac:dyDescent="0.3">
      <c r="A3592" t="s">
        <v>68</v>
      </c>
    </row>
    <row r="3593" spans="1:1" x14ac:dyDescent="0.3">
      <c r="A3593" t="s">
        <v>68</v>
      </c>
    </row>
    <row r="3594" spans="1:1" x14ac:dyDescent="0.3">
      <c r="A3594" t="s">
        <v>173</v>
      </c>
    </row>
    <row r="3595" spans="1:1" x14ac:dyDescent="0.3">
      <c r="A3595" t="s">
        <v>68</v>
      </c>
    </row>
    <row r="3596" spans="1:1" x14ac:dyDescent="0.3">
      <c r="A3596" t="s">
        <v>0</v>
      </c>
    </row>
    <row r="3597" spans="1:1" x14ac:dyDescent="0.3">
      <c r="A3597" t="s">
        <v>174</v>
      </c>
    </row>
    <row r="3598" spans="1:1" x14ac:dyDescent="0.3">
      <c r="A3598" t="s">
        <v>175</v>
      </c>
    </row>
    <row r="3599" spans="1:1" x14ac:dyDescent="0.3">
      <c r="A3599" t="s">
        <v>176</v>
      </c>
    </row>
    <row r="3600" spans="1:1" x14ac:dyDescent="0.3">
      <c r="A3600" t="s">
        <v>177</v>
      </c>
    </row>
    <row r="3601" spans="1:1" x14ac:dyDescent="0.3">
      <c r="A3601" t="s">
        <v>294</v>
      </c>
    </row>
    <row r="3602" spans="1:1" x14ac:dyDescent="0.3">
      <c r="A3602" t="s">
        <v>203</v>
      </c>
    </row>
    <row r="3603" spans="1:1" x14ac:dyDescent="0.3">
      <c r="A3603" t="s">
        <v>178</v>
      </c>
    </row>
    <row r="3604" spans="1:1" x14ac:dyDescent="0.3">
      <c r="A3604" t="s">
        <v>295</v>
      </c>
    </row>
    <row r="3605" spans="1:1" x14ac:dyDescent="0.3">
      <c r="A3605" t="s">
        <v>180</v>
      </c>
    </row>
    <row r="3606" spans="1:1" x14ac:dyDescent="0.3">
      <c r="A3606" t="s">
        <v>181</v>
      </c>
    </row>
    <row r="3607" spans="1:1" x14ac:dyDescent="0.3">
      <c r="A3607" t="s">
        <v>182</v>
      </c>
    </row>
    <row r="3608" spans="1:1" x14ac:dyDescent="0.3">
      <c r="A3608" t="s">
        <v>55</v>
      </c>
    </row>
    <row r="3609" spans="1:1" x14ac:dyDescent="0.3">
      <c r="A3609" t="s">
        <v>296</v>
      </c>
    </row>
    <row r="3610" spans="1:1" x14ac:dyDescent="0.3">
      <c r="A3610" t="s">
        <v>70</v>
      </c>
    </row>
    <row r="3611" spans="1:1" x14ac:dyDescent="0.3">
      <c r="A3611" t="s">
        <v>39</v>
      </c>
    </row>
    <row r="3612" spans="1:1" x14ac:dyDescent="0.3">
      <c r="A3612" t="s">
        <v>40</v>
      </c>
    </row>
    <row r="3613" spans="1:1" x14ac:dyDescent="0.3">
      <c r="A3613" t="s">
        <v>184</v>
      </c>
    </row>
    <row r="3614" spans="1:1" x14ac:dyDescent="0.3">
      <c r="A3614" t="s">
        <v>42</v>
      </c>
    </row>
    <row r="3615" spans="1:1" x14ac:dyDescent="0.3">
      <c r="A3615" t="s">
        <v>185</v>
      </c>
    </row>
    <row r="3616" spans="1:1" x14ac:dyDescent="0.3">
      <c r="A3616" t="s">
        <v>186</v>
      </c>
    </row>
    <row r="3617" spans="1:1" x14ac:dyDescent="0.3">
      <c r="A3617" t="s">
        <v>68</v>
      </c>
    </row>
    <row r="3618" spans="1:1" x14ac:dyDescent="0.3">
      <c r="A3618" t="s">
        <v>82</v>
      </c>
    </row>
    <row r="3619" spans="1:1" x14ac:dyDescent="0.3">
      <c r="A3619" t="s">
        <v>36</v>
      </c>
    </row>
    <row r="3620" spans="1:1" x14ac:dyDescent="0.3">
      <c r="A3620" t="s">
        <v>31</v>
      </c>
    </row>
    <row r="3621" spans="1:1" x14ac:dyDescent="0.3">
      <c r="A3621" t="s">
        <v>37</v>
      </c>
    </row>
    <row r="3622" spans="1:1" x14ac:dyDescent="0.3">
      <c r="A3622" t="s">
        <v>43</v>
      </c>
    </row>
    <row r="3623" spans="1:1" x14ac:dyDescent="0.3">
      <c r="A3623" t="s">
        <v>297</v>
      </c>
    </row>
    <row r="3624" spans="1:1" x14ac:dyDescent="0.3">
      <c r="A3624" t="s">
        <v>243</v>
      </c>
    </row>
    <row r="3625" spans="1:1" x14ac:dyDescent="0.3">
      <c r="A3625" t="s">
        <v>244</v>
      </c>
    </row>
    <row r="3626" spans="1:1" x14ac:dyDescent="0.3">
      <c r="A3626" t="s">
        <v>245</v>
      </c>
    </row>
    <row r="3627" spans="1:1" x14ac:dyDescent="0.3">
      <c r="A3627" t="s">
        <v>246</v>
      </c>
    </row>
    <row r="3628" spans="1:1" x14ac:dyDescent="0.3">
      <c r="A3628" t="s">
        <v>247</v>
      </c>
    </row>
    <row r="3629" spans="1:1" x14ac:dyDescent="0.3">
      <c r="A3629" t="s">
        <v>248</v>
      </c>
    </row>
    <row r="3630" spans="1:1" x14ac:dyDescent="0.3">
      <c r="A3630" t="s">
        <v>249</v>
      </c>
    </row>
    <row r="3631" spans="1:1" x14ac:dyDescent="0.3">
      <c r="A3631" t="s">
        <v>250</v>
      </c>
    </row>
    <row r="3632" spans="1:1" x14ac:dyDescent="0.3">
      <c r="A3632" t="s">
        <v>251</v>
      </c>
    </row>
    <row r="3633" spans="1:1" x14ac:dyDescent="0.3">
      <c r="A3633" t="s">
        <v>252</v>
      </c>
    </row>
    <row r="3634" spans="1:1" x14ac:dyDescent="0.3">
      <c r="A3634" t="s">
        <v>253</v>
      </c>
    </row>
    <row r="3635" spans="1:1" x14ac:dyDescent="0.3">
      <c r="A3635" t="s">
        <v>254</v>
      </c>
    </row>
    <row r="3636" spans="1:1" x14ac:dyDescent="0.3">
      <c r="A3636" t="s">
        <v>255</v>
      </c>
    </row>
    <row r="3637" spans="1:1" x14ac:dyDescent="0.3">
      <c r="A3637" t="s">
        <v>256</v>
      </c>
    </row>
    <row r="3638" spans="1:1" x14ac:dyDescent="0.3">
      <c r="A3638" t="s">
        <v>257</v>
      </c>
    </row>
    <row r="3639" spans="1:1" x14ac:dyDescent="0.3">
      <c r="A3639" t="s">
        <v>258</v>
      </c>
    </row>
    <row r="3640" spans="1:1" x14ac:dyDescent="0.3">
      <c r="A3640" t="s">
        <v>259</v>
      </c>
    </row>
    <row r="3641" spans="1:1" x14ac:dyDescent="0.3">
      <c r="A3641" t="s">
        <v>260</v>
      </c>
    </row>
    <row r="3642" spans="1:1" x14ac:dyDescent="0.3">
      <c r="A3642" t="s">
        <v>261</v>
      </c>
    </row>
    <row r="3643" spans="1:1" x14ac:dyDescent="0.3">
      <c r="A3643" t="s">
        <v>262</v>
      </c>
    </row>
    <row r="3644" spans="1:1" x14ac:dyDescent="0.3">
      <c r="A3644" t="s">
        <v>263</v>
      </c>
    </row>
    <row r="3645" spans="1:1" x14ac:dyDescent="0.3">
      <c r="A3645" t="s">
        <v>264</v>
      </c>
    </row>
    <row r="3646" spans="1:1" x14ac:dyDescent="0.3">
      <c r="A3646" t="s">
        <v>265</v>
      </c>
    </row>
    <row r="3647" spans="1:1" x14ac:dyDescent="0.3">
      <c r="A3647" t="s">
        <v>266</v>
      </c>
    </row>
    <row r="3648" spans="1:1" x14ac:dyDescent="0.3">
      <c r="A3648" t="s">
        <v>267</v>
      </c>
    </row>
    <row r="3649" spans="1:1" x14ac:dyDescent="0.3">
      <c r="A3649" t="s">
        <v>268</v>
      </c>
    </row>
    <row r="3650" spans="1:1" x14ac:dyDescent="0.3">
      <c r="A3650" t="s">
        <v>269</v>
      </c>
    </row>
    <row r="3651" spans="1:1" x14ac:dyDescent="0.3">
      <c r="A3651" t="s">
        <v>270</v>
      </c>
    </row>
    <row r="3652" spans="1:1" x14ac:dyDescent="0.3">
      <c r="A3652" t="s">
        <v>271</v>
      </c>
    </row>
    <row r="3653" spans="1:1" x14ac:dyDescent="0.3">
      <c r="A3653" t="s">
        <v>272</v>
      </c>
    </row>
    <row r="3654" spans="1:1" x14ac:dyDescent="0.3">
      <c r="A3654" t="s">
        <v>273</v>
      </c>
    </row>
    <row r="3655" spans="1:1" x14ac:dyDescent="0.3">
      <c r="A3655" t="s">
        <v>274</v>
      </c>
    </row>
    <row r="3656" spans="1:1" x14ac:dyDescent="0.3">
      <c r="A3656" t="s">
        <v>275</v>
      </c>
    </row>
    <row r="3657" spans="1:1" x14ac:dyDescent="0.3">
      <c r="A3657" t="s">
        <v>276</v>
      </c>
    </row>
    <row r="3658" spans="1:1" x14ac:dyDescent="0.3">
      <c r="A3658" t="s">
        <v>277</v>
      </c>
    </row>
    <row r="3659" spans="1:1" x14ac:dyDescent="0.3">
      <c r="A3659" t="s">
        <v>278</v>
      </c>
    </row>
    <row r="3660" spans="1:1" x14ac:dyDescent="0.3">
      <c r="A3660" t="s">
        <v>279</v>
      </c>
    </row>
    <row r="3661" spans="1:1" x14ac:dyDescent="0.3">
      <c r="A3661" t="s">
        <v>280</v>
      </c>
    </row>
    <row r="3662" spans="1:1" x14ac:dyDescent="0.3">
      <c r="A3662" t="s">
        <v>68</v>
      </c>
    </row>
    <row r="3663" spans="1:1" x14ac:dyDescent="0.3">
      <c r="A3663" t="s">
        <v>0</v>
      </c>
    </row>
    <row r="3664" spans="1:1" x14ac:dyDescent="0.3">
      <c r="A3664" t="s">
        <v>174</v>
      </c>
    </row>
    <row r="3665" spans="1:1" x14ac:dyDescent="0.3">
      <c r="A3665" t="s">
        <v>188</v>
      </c>
    </row>
    <row r="3666" spans="1:1" x14ac:dyDescent="0.3">
      <c r="A3666" t="s">
        <v>193</v>
      </c>
    </row>
    <row r="3667" spans="1:1" x14ac:dyDescent="0.3">
      <c r="A3667" t="s">
        <v>194</v>
      </c>
    </row>
    <row r="3668" spans="1:1" x14ac:dyDescent="0.3">
      <c r="A3668" t="s">
        <v>68</v>
      </c>
    </row>
    <row r="3669" spans="1:1" x14ac:dyDescent="0.3">
      <c r="A3669" t="s">
        <v>0</v>
      </c>
    </row>
    <row r="3670" spans="1:1" x14ac:dyDescent="0.3">
      <c r="A3670" t="s">
        <v>174</v>
      </c>
    </row>
    <row r="3671" spans="1:1" x14ac:dyDescent="0.3">
      <c r="A3671" t="s">
        <v>68</v>
      </c>
    </row>
    <row r="3672" spans="1:1" x14ac:dyDescent="0.3">
      <c r="A3672" t="s">
        <v>0</v>
      </c>
    </row>
    <row r="3673" spans="1:1" x14ac:dyDescent="0.3">
      <c r="A3673" t="s">
        <v>174</v>
      </c>
    </row>
    <row r="3674" spans="1:1" x14ac:dyDescent="0.3">
      <c r="A3674" t="s">
        <v>188</v>
      </c>
    </row>
    <row r="3675" spans="1:1" x14ac:dyDescent="0.3">
      <c r="A3675" t="s">
        <v>189</v>
      </c>
    </row>
    <row r="3676" spans="1:1" x14ac:dyDescent="0.3">
      <c r="A3676" t="s">
        <v>190</v>
      </c>
    </row>
    <row r="3677" spans="1:1" x14ac:dyDescent="0.3">
      <c r="A3677" t="s">
        <v>191</v>
      </c>
    </row>
    <row r="3678" spans="1:1" x14ac:dyDescent="0.3">
      <c r="A3678" t="s">
        <v>68</v>
      </c>
    </row>
    <row r="3679" spans="1:1" x14ac:dyDescent="0.3">
      <c r="A3679" t="s">
        <v>0</v>
      </c>
    </row>
    <row r="3680" spans="1:1" x14ac:dyDescent="0.3">
      <c r="A3680" t="s">
        <v>174</v>
      </c>
    </row>
    <row r="3681" spans="1:1" x14ac:dyDescent="0.3">
      <c r="A3681" t="s">
        <v>68</v>
      </c>
    </row>
    <row r="3682" spans="1:1" x14ac:dyDescent="0.3">
      <c r="A3682" t="s">
        <v>0</v>
      </c>
    </row>
    <row r="3683" spans="1:1" x14ac:dyDescent="0.3">
      <c r="A3683" t="s">
        <v>174</v>
      </c>
    </row>
    <row r="3684" spans="1:1" x14ac:dyDescent="0.3">
      <c r="A3684" t="s">
        <v>188</v>
      </c>
    </row>
    <row r="3685" spans="1:1" x14ac:dyDescent="0.3">
      <c r="A3685" t="s">
        <v>189</v>
      </c>
    </row>
    <row r="3686" spans="1:1" x14ac:dyDescent="0.3">
      <c r="A3686" t="s">
        <v>190</v>
      </c>
    </row>
    <row r="3687" spans="1:1" x14ac:dyDescent="0.3">
      <c r="A3687" t="s">
        <v>191</v>
      </c>
    </row>
    <row r="3688" spans="1:1" x14ac:dyDescent="0.3">
      <c r="A3688" t="s">
        <v>68</v>
      </c>
    </row>
    <row r="3689" spans="1:1" x14ac:dyDescent="0.3">
      <c r="A3689" t="s">
        <v>0</v>
      </c>
    </row>
    <row r="3690" spans="1:1" x14ac:dyDescent="0.3">
      <c r="A3690" t="s">
        <v>174</v>
      </c>
    </row>
    <row r="3691" spans="1:1" x14ac:dyDescent="0.3">
      <c r="A3691" t="s">
        <v>68</v>
      </c>
    </row>
    <row r="3692" spans="1:1" x14ac:dyDescent="0.3">
      <c r="A3692" t="s">
        <v>0</v>
      </c>
    </row>
    <row r="3693" spans="1:1" x14ac:dyDescent="0.3">
      <c r="A3693" t="s">
        <v>174</v>
      </c>
    </row>
    <row r="3694" spans="1:1" x14ac:dyDescent="0.3">
      <c r="A3694" t="s">
        <v>197</v>
      </c>
    </row>
    <row r="3695" spans="1:1" x14ac:dyDescent="0.3">
      <c r="A3695" t="s">
        <v>298</v>
      </c>
    </row>
    <row r="3696" spans="1:1" x14ac:dyDescent="0.3">
      <c r="A3696" t="s">
        <v>189</v>
      </c>
    </row>
    <row r="3697" spans="1:1" x14ac:dyDescent="0.3">
      <c r="A3697" t="s">
        <v>190</v>
      </c>
    </row>
    <row r="3698" spans="1:1" x14ac:dyDescent="0.3">
      <c r="A3698" t="s">
        <v>191</v>
      </c>
    </row>
    <row r="3699" spans="1:1" x14ac:dyDescent="0.3">
      <c r="A3699" t="s">
        <v>68</v>
      </c>
    </row>
    <row r="3700" spans="1:1" x14ac:dyDescent="0.3">
      <c r="A3700" t="s">
        <v>0</v>
      </c>
    </row>
    <row r="3701" spans="1:1" x14ac:dyDescent="0.3">
      <c r="A3701" t="s">
        <v>174</v>
      </c>
    </row>
    <row r="3702" spans="1:1" x14ac:dyDescent="0.3">
      <c r="A3702" t="s">
        <v>68</v>
      </c>
    </row>
    <row r="3703" spans="1:1" x14ac:dyDescent="0.3">
      <c r="A3703" t="s">
        <v>0</v>
      </c>
    </row>
    <row r="3704" spans="1:1" x14ac:dyDescent="0.3">
      <c r="A3704" t="s">
        <v>174</v>
      </c>
    </row>
    <row r="3705" spans="1:1" x14ac:dyDescent="0.3">
      <c r="A3705" t="s">
        <v>188</v>
      </c>
    </row>
    <row r="3706" spans="1:1" x14ac:dyDescent="0.3">
      <c r="A3706" t="s">
        <v>189</v>
      </c>
    </row>
    <row r="3707" spans="1:1" x14ac:dyDescent="0.3">
      <c r="A3707" t="s">
        <v>190</v>
      </c>
    </row>
    <row r="3708" spans="1:1" x14ac:dyDescent="0.3">
      <c r="A3708" t="s">
        <v>191</v>
      </c>
    </row>
    <row r="3709" spans="1:1" x14ac:dyDescent="0.3">
      <c r="A3709" t="s">
        <v>68</v>
      </c>
    </row>
    <row r="3710" spans="1:1" x14ac:dyDescent="0.3">
      <c r="A3710" t="s">
        <v>0</v>
      </c>
    </row>
    <row r="3711" spans="1:1" x14ac:dyDescent="0.3">
      <c r="A3711" t="s">
        <v>174</v>
      </c>
    </row>
    <row r="3712" spans="1:1" x14ac:dyDescent="0.3">
      <c r="A3712" t="s">
        <v>68</v>
      </c>
    </row>
    <row r="3713" spans="1:1" x14ac:dyDescent="0.3">
      <c r="A3713" t="s">
        <v>0</v>
      </c>
    </row>
    <row r="3714" spans="1:1" x14ac:dyDescent="0.3">
      <c r="A3714" t="s">
        <v>174</v>
      </c>
    </row>
    <row r="3715" spans="1:1" x14ac:dyDescent="0.3">
      <c r="A3715" t="s">
        <v>188</v>
      </c>
    </row>
    <row r="3716" spans="1:1" x14ac:dyDescent="0.3">
      <c r="A3716" t="s">
        <v>189</v>
      </c>
    </row>
    <row r="3717" spans="1:1" x14ac:dyDescent="0.3">
      <c r="A3717" t="s">
        <v>190</v>
      </c>
    </row>
    <row r="3718" spans="1:1" x14ac:dyDescent="0.3">
      <c r="A3718" t="s">
        <v>191</v>
      </c>
    </row>
    <row r="3719" spans="1:1" x14ac:dyDescent="0.3">
      <c r="A3719" t="s">
        <v>68</v>
      </c>
    </row>
    <row r="3720" spans="1:1" x14ac:dyDescent="0.3">
      <c r="A3720" t="s">
        <v>0</v>
      </c>
    </row>
    <row r="3721" spans="1:1" x14ac:dyDescent="0.3">
      <c r="A3721" t="s">
        <v>174</v>
      </c>
    </row>
    <row r="3722" spans="1:1" x14ac:dyDescent="0.3">
      <c r="A3722" t="s">
        <v>68</v>
      </c>
    </row>
    <row r="3723" spans="1:1" x14ac:dyDescent="0.3">
      <c r="A3723" t="s">
        <v>0</v>
      </c>
    </row>
    <row r="3724" spans="1:1" x14ac:dyDescent="0.3">
      <c r="A3724" t="s">
        <v>174</v>
      </c>
    </row>
    <row r="3725" spans="1:1" x14ac:dyDescent="0.3">
      <c r="A3725" t="s">
        <v>188</v>
      </c>
    </row>
    <row r="3726" spans="1:1" x14ac:dyDescent="0.3">
      <c r="A3726" t="s">
        <v>189</v>
      </c>
    </row>
    <row r="3727" spans="1:1" x14ac:dyDescent="0.3">
      <c r="A3727" t="s">
        <v>190</v>
      </c>
    </row>
    <row r="3728" spans="1:1" x14ac:dyDescent="0.3">
      <c r="A3728" t="s">
        <v>191</v>
      </c>
    </row>
    <row r="3729" spans="1:1" x14ac:dyDescent="0.3">
      <c r="A3729" t="s">
        <v>68</v>
      </c>
    </row>
    <row r="3730" spans="1:1" x14ac:dyDescent="0.3">
      <c r="A3730" t="s">
        <v>0</v>
      </c>
    </row>
    <row r="3731" spans="1:1" x14ac:dyDescent="0.3">
      <c r="A3731" t="s">
        <v>174</v>
      </c>
    </row>
    <row r="3732" spans="1:1" x14ac:dyDescent="0.3">
      <c r="A3732" t="s">
        <v>68</v>
      </c>
    </row>
    <row r="3733" spans="1:1" x14ac:dyDescent="0.3">
      <c r="A3733" t="s">
        <v>0</v>
      </c>
    </row>
    <row r="3734" spans="1:1" x14ac:dyDescent="0.3">
      <c r="A3734" t="s">
        <v>174</v>
      </c>
    </row>
    <row r="3735" spans="1:1" x14ac:dyDescent="0.3">
      <c r="A3735" t="s">
        <v>188</v>
      </c>
    </row>
    <row r="3736" spans="1:1" x14ac:dyDescent="0.3">
      <c r="A3736" t="s">
        <v>189</v>
      </c>
    </row>
    <row r="3737" spans="1:1" x14ac:dyDescent="0.3">
      <c r="A3737" t="s">
        <v>190</v>
      </c>
    </row>
    <row r="3738" spans="1:1" x14ac:dyDescent="0.3">
      <c r="A3738" t="s">
        <v>191</v>
      </c>
    </row>
    <row r="3739" spans="1:1" x14ac:dyDescent="0.3">
      <c r="A3739" t="s">
        <v>68</v>
      </c>
    </row>
    <row r="3740" spans="1:1" x14ac:dyDescent="0.3">
      <c r="A3740" t="s">
        <v>0</v>
      </c>
    </row>
    <row r="3741" spans="1:1" x14ac:dyDescent="0.3">
      <c r="A3741" t="s">
        <v>174</v>
      </c>
    </row>
    <row r="3742" spans="1:1" x14ac:dyDescent="0.3">
      <c r="A3742" t="s">
        <v>68</v>
      </c>
    </row>
    <row r="3743" spans="1:1" x14ac:dyDescent="0.3">
      <c r="A3743" t="s">
        <v>0</v>
      </c>
    </row>
    <row r="3744" spans="1:1" x14ac:dyDescent="0.3">
      <c r="A3744" t="s">
        <v>299</v>
      </c>
    </row>
    <row r="3745" spans="1:1" x14ac:dyDescent="0.3">
      <c r="A3745" t="s">
        <v>199</v>
      </c>
    </row>
    <row r="3746" spans="1:1" x14ac:dyDescent="0.3">
      <c r="A3746" t="s">
        <v>300</v>
      </c>
    </row>
    <row r="3747" spans="1:1" x14ac:dyDescent="0.3">
      <c r="A3747" t="s">
        <v>188</v>
      </c>
    </row>
    <row r="3748" spans="1:1" x14ac:dyDescent="0.3">
      <c r="A3748" t="s">
        <v>301</v>
      </c>
    </row>
    <row r="3749" spans="1:1" x14ac:dyDescent="0.3">
      <c r="A3749" t="s">
        <v>68</v>
      </c>
    </row>
    <row r="3750" spans="1:1" x14ac:dyDescent="0.3">
      <c r="A3750" t="s">
        <v>0</v>
      </c>
    </row>
    <row r="3751" spans="1:1" x14ac:dyDescent="0.3">
      <c r="A3751" t="s">
        <v>174</v>
      </c>
    </row>
    <row r="3752" spans="1:1" x14ac:dyDescent="0.3">
      <c r="A3752" t="s">
        <v>68</v>
      </c>
    </row>
    <row r="3753" spans="1:1" x14ac:dyDescent="0.3">
      <c r="A3753" t="s">
        <v>0</v>
      </c>
    </row>
    <row r="3754" spans="1:1" x14ac:dyDescent="0.3">
      <c r="A3754" t="s">
        <v>299</v>
      </c>
    </row>
    <row r="3755" spans="1:1" x14ac:dyDescent="0.3">
      <c r="A3755" t="s">
        <v>199</v>
      </c>
    </row>
    <row r="3756" spans="1:1" x14ac:dyDescent="0.3">
      <c r="A3756" t="s">
        <v>302</v>
      </c>
    </row>
    <row r="3757" spans="1:1" x14ac:dyDescent="0.3">
      <c r="A3757" t="s">
        <v>68</v>
      </c>
    </row>
    <row r="3758" spans="1:1" x14ac:dyDescent="0.3">
      <c r="A3758" t="s">
        <v>0</v>
      </c>
    </row>
    <row r="3759" spans="1:1" x14ac:dyDescent="0.3">
      <c r="A3759" t="s">
        <v>174</v>
      </c>
    </row>
    <row r="3760" spans="1:1" x14ac:dyDescent="0.3">
      <c r="A3760" t="s">
        <v>188</v>
      </c>
    </row>
    <row r="3761" spans="1:1" x14ac:dyDescent="0.3">
      <c r="A3761" t="s">
        <v>189</v>
      </c>
    </row>
    <row r="3762" spans="1:1" x14ac:dyDescent="0.3">
      <c r="A3762" t="s">
        <v>190</v>
      </c>
    </row>
    <row r="3763" spans="1:1" x14ac:dyDescent="0.3">
      <c r="A3763" t="s">
        <v>191</v>
      </c>
    </row>
    <row r="3764" spans="1:1" x14ac:dyDescent="0.3">
      <c r="A3764" t="s">
        <v>68</v>
      </c>
    </row>
    <row r="3765" spans="1:1" x14ac:dyDescent="0.3">
      <c r="A3765" t="s">
        <v>0</v>
      </c>
    </row>
    <row r="3766" spans="1:1" x14ac:dyDescent="0.3">
      <c r="A3766" t="s">
        <v>174</v>
      </c>
    </row>
    <row r="3767" spans="1:1" x14ac:dyDescent="0.3">
      <c r="A3767" t="s">
        <v>68</v>
      </c>
    </row>
    <row r="3768" spans="1:1" x14ac:dyDescent="0.3">
      <c r="A3768" t="s">
        <v>0</v>
      </c>
    </row>
    <row r="3769" spans="1:1" x14ac:dyDescent="0.3">
      <c r="A3769" t="s">
        <v>174</v>
      </c>
    </row>
    <row r="3770" spans="1:1" x14ac:dyDescent="0.3">
      <c r="A3770" t="s">
        <v>188</v>
      </c>
    </row>
    <row r="3771" spans="1:1" x14ac:dyDescent="0.3">
      <c r="A3771" t="s">
        <v>189</v>
      </c>
    </row>
    <row r="3772" spans="1:1" x14ac:dyDescent="0.3">
      <c r="A3772" t="s">
        <v>190</v>
      </c>
    </row>
    <row r="3773" spans="1:1" x14ac:dyDescent="0.3">
      <c r="A3773" t="s">
        <v>191</v>
      </c>
    </row>
    <row r="3774" spans="1:1" x14ac:dyDescent="0.3">
      <c r="A3774" t="s">
        <v>68</v>
      </c>
    </row>
    <row r="3775" spans="1:1" x14ac:dyDescent="0.3">
      <c r="A3775" t="s">
        <v>0</v>
      </c>
    </row>
    <row r="3776" spans="1:1" x14ac:dyDescent="0.3">
      <c r="A3776" t="s">
        <v>174</v>
      </c>
    </row>
    <row r="3777" spans="1:1" x14ac:dyDescent="0.3">
      <c r="A3777" t="s">
        <v>68</v>
      </c>
    </row>
    <row r="3778" spans="1:1" x14ac:dyDescent="0.3">
      <c r="A3778" t="s">
        <v>0</v>
      </c>
    </row>
    <row r="3779" spans="1:1" x14ac:dyDescent="0.3">
      <c r="A3779" t="s">
        <v>299</v>
      </c>
    </row>
    <row r="3780" spans="1:1" x14ac:dyDescent="0.3">
      <c r="A3780" t="s">
        <v>199</v>
      </c>
    </row>
    <row r="3781" spans="1:1" x14ac:dyDescent="0.3">
      <c r="A3781" t="s">
        <v>300</v>
      </c>
    </row>
    <row r="3782" spans="1:1" x14ac:dyDescent="0.3">
      <c r="A3782" t="s">
        <v>303</v>
      </c>
    </row>
    <row r="3783" spans="1:1" x14ac:dyDescent="0.3">
      <c r="A3783" t="s">
        <v>304</v>
      </c>
    </row>
    <row r="3784" spans="1:1" x14ac:dyDescent="0.3">
      <c r="A3784" t="s">
        <v>303</v>
      </c>
    </row>
    <row r="3785" spans="1:1" x14ac:dyDescent="0.3">
      <c r="A3785" t="s">
        <v>305</v>
      </c>
    </row>
    <row r="3786" spans="1:1" x14ac:dyDescent="0.3">
      <c r="A3786" t="s">
        <v>68</v>
      </c>
    </row>
    <row r="3787" spans="1:1" x14ac:dyDescent="0.3">
      <c r="A3787" t="s">
        <v>0</v>
      </c>
    </row>
    <row r="3788" spans="1:1" x14ac:dyDescent="0.3">
      <c r="A3788" t="s">
        <v>174</v>
      </c>
    </row>
    <row r="3789" spans="1:1" x14ac:dyDescent="0.3">
      <c r="A3789" t="s">
        <v>188</v>
      </c>
    </row>
    <row r="3790" spans="1:1" x14ac:dyDescent="0.3">
      <c r="A3790" t="s">
        <v>189</v>
      </c>
    </row>
    <row r="3791" spans="1:1" x14ac:dyDescent="0.3">
      <c r="A3791" t="s">
        <v>190</v>
      </c>
    </row>
    <row r="3792" spans="1:1" x14ac:dyDescent="0.3">
      <c r="A3792" t="s">
        <v>191</v>
      </c>
    </row>
    <row r="3793" spans="1:1" x14ac:dyDescent="0.3">
      <c r="A3793" t="s">
        <v>68</v>
      </c>
    </row>
    <row r="3794" spans="1:1" x14ac:dyDescent="0.3">
      <c r="A3794" t="s">
        <v>0</v>
      </c>
    </row>
    <row r="3795" spans="1:1" x14ac:dyDescent="0.3">
      <c r="A3795" t="s">
        <v>174</v>
      </c>
    </row>
    <row r="3796" spans="1:1" x14ac:dyDescent="0.3">
      <c r="A3796" t="s">
        <v>68</v>
      </c>
    </row>
    <row r="3797" spans="1:1" x14ac:dyDescent="0.3">
      <c r="A3797" t="s">
        <v>0</v>
      </c>
    </row>
    <row r="3798" spans="1:1" x14ac:dyDescent="0.3">
      <c r="A3798" t="s">
        <v>299</v>
      </c>
    </row>
    <row r="3799" spans="1:1" x14ac:dyDescent="0.3">
      <c r="A3799" t="s">
        <v>199</v>
      </c>
    </row>
    <row r="3800" spans="1:1" x14ac:dyDescent="0.3">
      <c r="A3800" t="s">
        <v>300</v>
      </c>
    </row>
    <row r="3801" spans="1:1" x14ac:dyDescent="0.3">
      <c r="A3801" t="s">
        <v>188</v>
      </c>
    </row>
    <row r="3802" spans="1:1" x14ac:dyDescent="0.3">
      <c r="A3802" t="s">
        <v>301</v>
      </c>
    </row>
    <row r="3803" spans="1:1" x14ac:dyDescent="0.3">
      <c r="A3803" t="s">
        <v>68</v>
      </c>
    </row>
    <row r="3804" spans="1:1" x14ac:dyDescent="0.3">
      <c r="A3804" t="s">
        <v>0</v>
      </c>
    </row>
    <row r="3805" spans="1:1" x14ac:dyDescent="0.3">
      <c r="A3805" t="s">
        <v>174</v>
      </c>
    </row>
    <row r="3806" spans="1:1" x14ac:dyDescent="0.3">
      <c r="A3806" t="s">
        <v>68</v>
      </c>
    </row>
    <row r="3807" spans="1:1" x14ac:dyDescent="0.3">
      <c r="A3807" t="s">
        <v>0</v>
      </c>
    </row>
    <row r="3808" spans="1:1" x14ac:dyDescent="0.3">
      <c r="A3808" t="s">
        <v>299</v>
      </c>
    </row>
    <row r="3809" spans="1:1" x14ac:dyDescent="0.3">
      <c r="A3809" t="s">
        <v>199</v>
      </c>
    </row>
    <row r="3810" spans="1:1" x14ac:dyDescent="0.3">
      <c r="A3810" t="s">
        <v>300</v>
      </c>
    </row>
    <row r="3811" spans="1:1" x14ac:dyDescent="0.3">
      <c r="A3811" t="s">
        <v>188</v>
      </c>
    </row>
    <row r="3812" spans="1:1" x14ac:dyDescent="0.3">
      <c r="A3812" t="s">
        <v>301</v>
      </c>
    </row>
    <row r="3813" spans="1:1" x14ac:dyDescent="0.3">
      <c r="A3813" t="s">
        <v>68</v>
      </c>
    </row>
    <row r="3814" spans="1:1" x14ac:dyDescent="0.3">
      <c r="A3814" t="s">
        <v>0</v>
      </c>
    </row>
    <row r="3815" spans="1:1" x14ac:dyDescent="0.3">
      <c r="A3815" t="s">
        <v>174</v>
      </c>
    </row>
    <row r="3816" spans="1:1" x14ac:dyDescent="0.3">
      <c r="A3816" t="s">
        <v>68</v>
      </c>
    </row>
    <row r="3817" spans="1:1" x14ac:dyDescent="0.3">
      <c r="A3817" t="s">
        <v>0</v>
      </c>
    </row>
    <row r="3818" spans="1:1" x14ac:dyDescent="0.3">
      <c r="A3818" t="s">
        <v>174</v>
      </c>
    </row>
    <row r="3819" spans="1:1" x14ac:dyDescent="0.3">
      <c r="A3819" t="s">
        <v>188</v>
      </c>
    </row>
    <row r="3820" spans="1:1" x14ac:dyDescent="0.3">
      <c r="A3820" t="s">
        <v>189</v>
      </c>
    </row>
    <row r="3821" spans="1:1" x14ac:dyDescent="0.3">
      <c r="A3821" t="s">
        <v>190</v>
      </c>
    </row>
    <row r="3822" spans="1:1" x14ac:dyDescent="0.3">
      <c r="A3822" t="s">
        <v>191</v>
      </c>
    </row>
    <row r="3823" spans="1:1" x14ac:dyDescent="0.3">
      <c r="A3823" t="s">
        <v>68</v>
      </c>
    </row>
    <row r="3824" spans="1:1" x14ac:dyDescent="0.3">
      <c r="A3824" t="s">
        <v>0</v>
      </c>
    </row>
    <row r="3825" spans="1:1" x14ac:dyDescent="0.3">
      <c r="A3825" t="s">
        <v>174</v>
      </c>
    </row>
    <row r="3826" spans="1:1" x14ac:dyDescent="0.3">
      <c r="A3826" t="s">
        <v>68</v>
      </c>
    </row>
    <row r="3827" spans="1:1" x14ac:dyDescent="0.3">
      <c r="A3827" t="s">
        <v>0</v>
      </c>
    </row>
    <row r="3828" spans="1:1" x14ac:dyDescent="0.3">
      <c r="A3828" t="s">
        <v>174</v>
      </c>
    </row>
    <row r="3829" spans="1:1" x14ac:dyDescent="0.3">
      <c r="A3829" t="s">
        <v>188</v>
      </c>
    </row>
    <row r="3830" spans="1:1" x14ac:dyDescent="0.3">
      <c r="A3830" t="s">
        <v>189</v>
      </c>
    </row>
    <row r="3831" spans="1:1" x14ac:dyDescent="0.3">
      <c r="A3831" t="s">
        <v>190</v>
      </c>
    </row>
    <row r="3832" spans="1:1" x14ac:dyDescent="0.3">
      <c r="A3832" t="s">
        <v>191</v>
      </c>
    </row>
    <row r="3833" spans="1:1" x14ac:dyDescent="0.3">
      <c r="A3833" t="s">
        <v>68</v>
      </c>
    </row>
    <row r="3834" spans="1:1" x14ac:dyDescent="0.3">
      <c r="A3834" t="s">
        <v>0</v>
      </c>
    </row>
    <row r="3835" spans="1:1" x14ac:dyDescent="0.3">
      <c r="A3835" t="s">
        <v>174</v>
      </c>
    </row>
    <row r="3836" spans="1:1" x14ac:dyDescent="0.3">
      <c r="A3836" t="s">
        <v>68</v>
      </c>
    </row>
    <row r="3837" spans="1:1" x14ac:dyDescent="0.3">
      <c r="A3837" t="s">
        <v>0</v>
      </c>
    </row>
    <row r="3838" spans="1:1" x14ac:dyDescent="0.3">
      <c r="A3838" t="s">
        <v>174</v>
      </c>
    </row>
    <row r="3839" spans="1:1" x14ac:dyDescent="0.3">
      <c r="A3839" t="s">
        <v>188</v>
      </c>
    </row>
    <row r="3840" spans="1:1" x14ac:dyDescent="0.3">
      <c r="A3840" t="s">
        <v>189</v>
      </c>
    </row>
    <row r="3841" spans="1:1" x14ac:dyDescent="0.3">
      <c r="A3841" t="s">
        <v>190</v>
      </c>
    </row>
    <row r="3842" spans="1:1" x14ac:dyDescent="0.3">
      <c r="A3842" t="s">
        <v>191</v>
      </c>
    </row>
    <row r="3843" spans="1:1" x14ac:dyDescent="0.3">
      <c r="A3843" t="s">
        <v>68</v>
      </c>
    </row>
    <row r="3844" spans="1:1" x14ac:dyDescent="0.3">
      <c r="A3844" t="s">
        <v>0</v>
      </c>
    </row>
    <row r="3845" spans="1:1" x14ac:dyDescent="0.3">
      <c r="A3845" t="s">
        <v>174</v>
      </c>
    </row>
    <row r="3846" spans="1:1" x14ac:dyDescent="0.3">
      <c r="A3846" t="s">
        <v>68</v>
      </c>
    </row>
    <row r="3847" spans="1:1" x14ac:dyDescent="0.3">
      <c r="A3847" t="s">
        <v>0</v>
      </c>
    </row>
    <row r="3848" spans="1:1" x14ac:dyDescent="0.3">
      <c r="A3848" t="s">
        <v>299</v>
      </c>
    </row>
    <row r="3849" spans="1:1" x14ac:dyDescent="0.3">
      <c r="A3849" t="s">
        <v>199</v>
      </c>
    </row>
    <row r="3850" spans="1:1" x14ac:dyDescent="0.3">
      <c r="A3850" t="s">
        <v>300</v>
      </c>
    </row>
    <row r="3851" spans="1:1" x14ac:dyDescent="0.3">
      <c r="A3851" t="s">
        <v>188</v>
      </c>
    </row>
    <row r="3852" spans="1:1" x14ac:dyDescent="0.3">
      <c r="A3852" t="s">
        <v>301</v>
      </c>
    </row>
    <row r="3853" spans="1:1" x14ac:dyDescent="0.3">
      <c r="A3853" t="s">
        <v>68</v>
      </c>
    </row>
    <row r="3854" spans="1:1" x14ac:dyDescent="0.3">
      <c r="A3854" t="s">
        <v>0</v>
      </c>
    </row>
    <row r="3855" spans="1:1" x14ac:dyDescent="0.3">
      <c r="A3855" t="s">
        <v>174</v>
      </c>
    </row>
    <row r="3856" spans="1:1" x14ac:dyDescent="0.3">
      <c r="A3856" t="s">
        <v>68</v>
      </c>
    </row>
    <row r="3857" spans="1:1" x14ac:dyDescent="0.3">
      <c r="A3857" t="s">
        <v>0</v>
      </c>
    </row>
    <row r="3858" spans="1:1" x14ac:dyDescent="0.3">
      <c r="A3858" t="s">
        <v>174</v>
      </c>
    </row>
    <row r="3859" spans="1:1" x14ac:dyDescent="0.3">
      <c r="A3859" t="s">
        <v>188</v>
      </c>
    </row>
    <row r="3860" spans="1:1" x14ac:dyDescent="0.3">
      <c r="A3860" t="s">
        <v>189</v>
      </c>
    </row>
    <row r="3861" spans="1:1" x14ac:dyDescent="0.3">
      <c r="A3861" t="s">
        <v>190</v>
      </c>
    </row>
    <row r="3862" spans="1:1" x14ac:dyDescent="0.3">
      <c r="A3862" t="s">
        <v>191</v>
      </c>
    </row>
    <row r="3863" spans="1:1" x14ac:dyDescent="0.3">
      <c r="A3863" t="s">
        <v>68</v>
      </c>
    </row>
    <row r="3864" spans="1:1" x14ac:dyDescent="0.3">
      <c r="A3864" t="s">
        <v>0</v>
      </c>
    </row>
    <row r="3865" spans="1:1" x14ac:dyDescent="0.3">
      <c r="A3865" t="s">
        <v>174</v>
      </c>
    </row>
    <row r="3866" spans="1:1" x14ac:dyDescent="0.3">
      <c r="A3866" t="s">
        <v>68</v>
      </c>
    </row>
    <row r="3867" spans="1:1" x14ac:dyDescent="0.3">
      <c r="A3867" t="s">
        <v>0</v>
      </c>
    </row>
    <row r="3868" spans="1:1" x14ac:dyDescent="0.3">
      <c r="A3868" t="s">
        <v>174</v>
      </c>
    </row>
    <row r="3869" spans="1:1" x14ac:dyDescent="0.3">
      <c r="A3869" t="s">
        <v>188</v>
      </c>
    </row>
    <row r="3870" spans="1:1" x14ac:dyDescent="0.3">
      <c r="A3870" t="s">
        <v>189</v>
      </c>
    </row>
    <row r="3871" spans="1:1" x14ac:dyDescent="0.3">
      <c r="A3871" t="s">
        <v>190</v>
      </c>
    </row>
    <row r="3872" spans="1:1" x14ac:dyDescent="0.3">
      <c r="A3872" t="s">
        <v>191</v>
      </c>
    </row>
    <row r="3873" spans="1:1" x14ac:dyDescent="0.3">
      <c r="A3873" t="s">
        <v>68</v>
      </c>
    </row>
    <row r="3874" spans="1:1" x14ac:dyDescent="0.3">
      <c r="A3874" t="s">
        <v>0</v>
      </c>
    </row>
    <row r="3875" spans="1:1" x14ac:dyDescent="0.3">
      <c r="A3875" t="s">
        <v>174</v>
      </c>
    </row>
    <row r="3876" spans="1:1" x14ac:dyDescent="0.3">
      <c r="A3876" t="s">
        <v>68</v>
      </c>
    </row>
    <row r="3877" spans="1:1" x14ac:dyDescent="0.3">
      <c r="A3877" t="s">
        <v>0</v>
      </c>
    </row>
    <row r="3878" spans="1:1" x14ac:dyDescent="0.3">
      <c r="A3878" t="s">
        <v>174</v>
      </c>
    </row>
    <row r="3879" spans="1:1" x14ac:dyDescent="0.3">
      <c r="A3879" t="s">
        <v>188</v>
      </c>
    </row>
    <row r="3880" spans="1:1" x14ac:dyDescent="0.3">
      <c r="A3880" t="s">
        <v>189</v>
      </c>
    </row>
    <row r="3881" spans="1:1" x14ac:dyDescent="0.3">
      <c r="A3881" t="s">
        <v>190</v>
      </c>
    </row>
    <row r="3882" spans="1:1" x14ac:dyDescent="0.3">
      <c r="A3882" t="s">
        <v>191</v>
      </c>
    </row>
    <row r="3883" spans="1:1" x14ac:dyDescent="0.3">
      <c r="A3883" t="s">
        <v>68</v>
      </c>
    </row>
    <row r="3884" spans="1:1" x14ac:dyDescent="0.3">
      <c r="A3884" t="s">
        <v>0</v>
      </c>
    </row>
    <row r="3885" spans="1:1" x14ac:dyDescent="0.3">
      <c r="A3885" t="s">
        <v>174</v>
      </c>
    </row>
    <row r="3886" spans="1:1" x14ac:dyDescent="0.3">
      <c r="A3886" t="s">
        <v>68</v>
      </c>
    </row>
    <row r="3887" spans="1:1" x14ac:dyDescent="0.3">
      <c r="A3887" t="s">
        <v>0</v>
      </c>
    </row>
    <row r="3888" spans="1:1" x14ac:dyDescent="0.3">
      <c r="A3888" t="s">
        <v>174</v>
      </c>
    </row>
    <row r="3889" spans="1:1" x14ac:dyDescent="0.3">
      <c r="A3889" t="s">
        <v>188</v>
      </c>
    </row>
    <row r="3890" spans="1:1" x14ac:dyDescent="0.3">
      <c r="A3890" t="s">
        <v>189</v>
      </c>
    </row>
    <row r="3891" spans="1:1" x14ac:dyDescent="0.3">
      <c r="A3891" t="s">
        <v>190</v>
      </c>
    </row>
    <row r="3892" spans="1:1" x14ac:dyDescent="0.3">
      <c r="A3892" t="s">
        <v>191</v>
      </c>
    </row>
    <row r="3893" spans="1:1" x14ac:dyDescent="0.3">
      <c r="A3893" t="s">
        <v>68</v>
      </c>
    </row>
    <row r="3894" spans="1:1" x14ac:dyDescent="0.3">
      <c r="A3894" t="s">
        <v>0</v>
      </c>
    </row>
    <row r="3895" spans="1:1" x14ac:dyDescent="0.3">
      <c r="A3895" t="s">
        <v>174</v>
      </c>
    </row>
    <row r="3896" spans="1:1" x14ac:dyDescent="0.3">
      <c r="A3896" t="s">
        <v>68</v>
      </c>
    </row>
    <row r="3897" spans="1:1" x14ac:dyDescent="0.3">
      <c r="A3897" t="s">
        <v>0</v>
      </c>
    </row>
    <row r="3898" spans="1:1" x14ac:dyDescent="0.3">
      <c r="A3898" t="s">
        <v>174</v>
      </c>
    </row>
    <row r="3899" spans="1:1" x14ac:dyDescent="0.3">
      <c r="A3899" t="s">
        <v>188</v>
      </c>
    </row>
    <row r="3900" spans="1:1" x14ac:dyDescent="0.3">
      <c r="A3900" t="s">
        <v>189</v>
      </c>
    </row>
    <row r="3901" spans="1:1" x14ac:dyDescent="0.3">
      <c r="A3901" t="s">
        <v>190</v>
      </c>
    </row>
    <row r="3902" spans="1:1" x14ac:dyDescent="0.3">
      <c r="A3902" t="s">
        <v>191</v>
      </c>
    </row>
    <row r="3903" spans="1:1" x14ac:dyDescent="0.3">
      <c r="A3903" t="s">
        <v>68</v>
      </c>
    </row>
    <row r="3904" spans="1:1" x14ac:dyDescent="0.3">
      <c r="A3904" t="s">
        <v>0</v>
      </c>
    </row>
    <row r="3905" spans="1:1" x14ac:dyDescent="0.3">
      <c r="A3905" t="s">
        <v>174</v>
      </c>
    </row>
    <row r="3906" spans="1:1" x14ac:dyDescent="0.3">
      <c r="A3906" t="s">
        <v>68</v>
      </c>
    </row>
    <row r="3907" spans="1:1" x14ac:dyDescent="0.3">
      <c r="A3907" t="s">
        <v>0</v>
      </c>
    </row>
    <row r="3908" spans="1:1" x14ac:dyDescent="0.3">
      <c r="A3908" t="s">
        <v>174</v>
      </c>
    </row>
    <row r="3909" spans="1:1" x14ac:dyDescent="0.3">
      <c r="A3909" t="s">
        <v>188</v>
      </c>
    </row>
    <row r="3910" spans="1:1" x14ac:dyDescent="0.3">
      <c r="A3910" t="s">
        <v>189</v>
      </c>
    </row>
    <row r="3911" spans="1:1" x14ac:dyDescent="0.3">
      <c r="A3911" t="s">
        <v>190</v>
      </c>
    </row>
    <row r="3912" spans="1:1" x14ac:dyDescent="0.3">
      <c r="A3912" t="s">
        <v>191</v>
      </c>
    </row>
    <row r="3913" spans="1:1" x14ac:dyDescent="0.3">
      <c r="A3913" t="s">
        <v>68</v>
      </c>
    </row>
    <row r="3914" spans="1:1" x14ac:dyDescent="0.3">
      <c r="A3914" t="s">
        <v>0</v>
      </c>
    </row>
    <row r="3915" spans="1:1" x14ac:dyDescent="0.3">
      <c r="A3915" t="s">
        <v>174</v>
      </c>
    </row>
    <row r="3916" spans="1:1" x14ac:dyDescent="0.3">
      <c r="A3916" t="s">
        <v>68</v>
      </c>
    </row>
    <row r="3917" spans="1:1" x14ac:dyDescent="0.3">
      <c r="A3917" t="s">
        <v>0</v>
      </c>
    </row>
    <row r="3918" spans="1:1" x14ac:dyDescent="0.3">
      <c r="A3918" t="s">
        <v>174</v>
      </c>
    </row>
    <row r="3919" spans="1:1" x14ac:dyDescent="0.3">
      <c r="A3919" t="s">
        <v>188</v>
      </c>
    </row>
    <row r="3920" spans="1:1" x14ac:dyDescent="0.3">
      <c r="A3920" t="s">
        <v>301</v>
      </c>
    </row>
    <row r="3921" spans="1:1" x14ac:dyDescent="0.3">
      <c r="A3921" t="s">
        <v>68</v>
      </c>
    </row>
    <row r="3922" spans="1:1" x14ac:dyDescent="0.3">
      <c r="A3922" t="s">
        <v>0</v>
      </c>
    </row>
    <row r="3923" spans="1:1" x14ac:dyDescent="0.3">
      <c r="A3923" t="s">
        <v>174</v>
      </c>
    </row>
    <row r="3924" spans="1:1" x14ac:dyDescent="0.3">
      <c r="A3924" t="s">
        <v>68</v>
      </c>
    </row>
    <row r="3925" spans="1:1" x14ac:dyDescent="0.3">
      <c r="A3925" t="s">
        <v>0</v>
      </c>
    </row>
    <row r="3926" spans="1:1" x14ac:dyDescent="0.3">
      <c r="A3926" t="s">
        <v>174</v>
      </c>
    </row>
    <row r="3927" spans="1:1" x14ac:dyDescent="0.3">
      <c r="A3927" t="s">
        <v>188</v>
      </c>
    </row>
    <row r="3928" spans="1:1" x14ac:dyDescent="0.3">
      <c r="A3928" t="s">
        <v>306</v>
      </c>
    </row>
    <row r="3929" spans="1:1" x14ac:dyDescent="0.3">
      <c r="A3929" t="s">
        <v>307</v>
      </c>
    </row>
    <row r="3930" spans="1:1" x14ac:dyDescent="0.3">
      <c r="A3930" t="s">
        <v>68</v>
      </c>
    </row>
    <row r="3931" spans="1:1" x14ac:dyDescent="0.3">
      <c r="A3931" t="s">
        <v>0</v>
      </c>
    </row>
    <row r="3932" spans="1:1" x14ac:dyDescent="0.3">
      <c r="A3932" t="s">
        <v>174</v>
      </c>
    </row>
    <row r="3933" spans="1:1" x14ac:dyDescent="0.3">
      <c r="A3933" t="s">
        <v>68</v>
      </c>
    </row>
    <row r="3934" spans="1:1" x14ac:dyDescent="0.3">
      <c r="A3934" t="s">
        <v>0</v>
      </c>
    </row>
    <row r="3935" spans="1:1" x14ac:dyDescent="0.3">
      <c r="A3935" t="s">
        <v>174</v>
      </c>
    </row>
    <row r="3936" spans="1:1" x14ac:dyDescent="0.3">
      <c r="A3936" t="s">
        <v>188</v>
      </c>
    </row>
    <row r="3937" spans="1:1" x14ac:dyDescent="0.3">
      <c r="A3937" t="s">
        <v>306</v>
      </c>
    </row>
    <row r="3938" spans="1:1" x14ac:dyDescent="0.3">
      <c r="A3938" t="s">
        <v>307</v>
      </c>
    </row>
    <row r="3939" spans="1:1" x14ac:dyDescent="0.3">
      <c r="A3939" t="s">
        <v>68</v>
      </c>
    </row>
    <row r="3940" spans="1:1" x14ac:dyDescent="0.3">
      <c r="A3940" t="s">
        <v>0</v>
      </c>
    </row>
    <row r="3941" spans="1:1" x14ac:dyDescent="0.3">
      <c r="A3941" t="s">
        <v>174</v>
      </c>
    </row>
    <row r="3942" spans="1:1" x14ac:dyDescent="0.3">
      <c r="A3942" t="s">
        <v>68</v>
      </c>
    </row>
    <row r="3943" spans="1:1" x14ac:dyDescent="0.3">
      <c r="A3943" t="s">
        <v>0</v>
      </c>
    </row>
    <row r="3944" spans="1:1" x14ac:dyDescent="0.3">
      <c r="A3944" t="s">
        <v>174</v>
      </c>
    </row>
    <row r="3945" spans="1:1" x14ac:dyDescent="0.3">
      <c r="A3945" t="s">
        <v>188</v>
      </c>
    </row>
    <row r="3946" spans="1:1" x14ac:dyDescent="0.3">
      <c r="A3946" t="s">
        <v>189</v>
      </c>
    </row>
    <row r="3947" spans="1:1" x14ac:dyDescent="0.3">
      <c r="A3947" t="s">
        <v>190</v>
      </c>
    </row>
    <row r="3948" spans="1:1" x14ac:dyDescent="0.3">
      <c r="A3948" t="s">
        <v>191</v>
      </c>
    </row>
    <row r="3949" spans="1:1" x14ac:dyDescent="0.3">
      <c r="A3949" t="s">
        <v>68</v>
      </c>
    </row>
    <row r="3950" spans="1:1" x14ac:dyDescent="0.3">
      <c r="A3950" t="s">
        <v>0</v>
      </c>
    </row>
    <row r="3951" spans="1:1" x14ac:dyDescent="0.3">
      <c r="A3951" t="s">
        <v>174</v>
      </c>
    </row>
    <row r="3952" spans="1:1" x14ac:dyDescent="0.3">
      <c r="A3952" t="s">
        <v>68</v>
      </c>
    </row>
    <row r="3953" spans="1:1" x14ac:dyDescent="0.3">
      <c r="A3953" t="s">
        <v>0</v>
      </c>
    </row>
    <row r="3954" spans="1:1" x14ac:dyDescent="0.3">
      <c r="A3954" t="s">
        <v>174</v>
      </c>
    </row>
    <row r="3955" spans="1:1" x14ac:dyDescent="0.3">
      <c r="A3955" t="s">
        <v>188</v>
      </c>
    </row>
    <row r="3956" spans="1:1" x14ac:dyDescent="0.3">
      <c r="A3956" t="s">
        <v>189</v>
      </c>
    </row>
    <row r="3957" spans="1:1" x14ac:dyDescent="0.3">
      <c r="A3957" t="s">
        <v>190</v>
      </c>
    </row>
    <row r="3958" spans="1:1" x14ac:dyDescent="0.3">
      <c r="A3958" t="s">
        <v>191</v>
      </c>
    </row>
    <row r="3959" spans="1:1" x14ac:dyDescent="0.3">
      <c r="A3959" t="s">
        <v>68</v>
      </c>
    </row>
    <row r="3960" spans="1:1" x14ac:dyDescent="0.3">
      <c r="A3960" t="s">
        <v>0</v>
      </c>
    </row>
    <row r="3961" spans="1:1" x14ac:dyDescent="0.3">
      <c r="A3961" t="s">
        <v>174</v>
      </c>
    </row>
    <row r="3962" spans="1:1" x14ac:dyDescent="0.3">
      <c r="A3962" t="s">
        <v>68</v>
      </c>
    </row>
    <row r="3963" spans="1:1" x14ac:dyDescent="0.3">
      <c r="A3963" t="s">
        <v>0</v>
      </c>
    </row>
    <row r="3964" spans="1:1" x14ac:dyDescent="0.3">
      <c r="A3964" t="s">
        <v>174</v>
      </c>
    </row>
    <row r="3965" spans="1:1" x14ac:dyDescent="0.3">
      <c r="A3965" t="s">
        <v>188</v>
      </c>
    </row>
    <row r="3966" spans="1:1" x14ac:dyDescent="0.3">
      <c r="A3966" t="s">
        <v>189</v>
      </c>
    </row>
    <row r="3967" spans="1:1" x14ac:dyDescent="0.3">
      <c r="A3967" t="s">
        <v>190</v>
      </c>
    </row>
    <row r="3968" spans="1:1" x14ac:dyDescent="0.3">
      <c r="A3968" t="s">
        <v>191</v>
      </c>
    </row>
    <row r="3969" spans="1:1" x14ac:dyDescent="0.3">
      <c r="A3969" t="s">
        <v>68</v>
      </c>
    </row>
    <row r="3970" spans="1:1" x14ac:dyDescent="0.3">
      <c r="A3970" t="s">
        <v>0</v>
      </c>
    </row>
    <row r="3971" spans="1:1" x14ac:dyDescent="0.3">
      <c r="A3971" t="s">
        <v>174</v>
      </c>
    </row>
    <row r="3972" spans="1:1" x14ac:dyDescent="0.3">
      <c r="A3972" t="s">
        <v>68</v>
      </c>
    </row>
    <row r="3973" spans="1:1" x14ac:dyDescent="0.3">
      <c r="A3973" t="s">
        <v>0</v>
      </c>
    </row>
    <row r="3974" spans="1:1" x14ac:dyDescent="0.3">
      <c r="A3974" t="s">
        <v>174</v>
      </c>
    </row>
    <row r="3975" spans="1:1" x14ac:dyDescent="0.3">
      <c r="A3975" t="s">
        <v>188</v>
      </c>
    </row>
    <row r="3976" spans="1:1" x14ac:dyDescent="0.3">
      <c r="A3976" t="s">
        <v>189</v>
      </c>
    </row>
    <row r="3977" spans="1:1" x14ac:dyDescent="0.3">
      <c r="A3977" t="s">
        <v>190</v>
      </c>
    </row>
    <row r="3978" spans="1:1" x14ac:dyDescent="0.3">
      <c r="A3978" t="s">
        <v>191</v>
      </c>
    </row>
    <row r="3979" spans="1:1" x14ac:dyDescent="0.3">
      <c r="A3979" t="s">
        <v>68</v>
      </c>
    </row>
    <row r="3980" spans="1:1" x14ac:dyDescent="0.3">
      <c r="A3980" t="s">
        <v>0</v>
      </c>
    </row>
    <row r="3981" spans="1:1" x14ac:dyDescent="0.3">
      <c r="A3981" t="s">
        <v>174</v>
      </c>
    </row>
    <row r="3982" spans="1:1" x14ac:dyDescent="0.3">
      <c r="A3982" t="s">
        <v>68</v>
      </c>
    </row>
    <row r="3983" spans="1:1" x14ac:dyDescent="0.3">
      <c r="A3983" t="s">
        <v>0</v>
      </c>
    </row>
    <row r="3984" spans="1:1" x14ac:dyDescent="0.3">
      <c r="A3984" t="s">
        <v>174</v>
      </c>
    </row>
    <row r="3985" spans="1:1" x14ac:dyDescent="0.3">
      <c r="A3985" t="s">
        <v>188</v>
      </c>
    </row>
    <row r="3986" spans="1:1" x14ac:dyDescent="0.3">
      <c r="A3986" t="s">
        <v>189</v>
      </c>
    </row>
    <row r="3987" spans="1:1" x14ac:dyDescent="0.3">
      <c r="A3987" t="s">
        <v>190</v>
      </c>
    </row>
    <row r="3988" spans="1:1" x14ac:dyDescent="0.3">
      <c r="A3988" t="s">
        <v>191</v>
      </c>
    </row>
    <row r="3989" spans="1:1" x14ac:dyDescent="0.3">
      <c r="A3989" t="s">
        <v>68</v>
      </c>
    </row>
    <row r="3990" spans="1:1" x14ac:dyDescent="0.3">
      <c r="A3990" t="s">
        <v>0</v>
      </c>
    </row>
    <row r="3991" spans="1:1" x14ac:dyDescent="0.3">
      <c r="A3991" t="s">
        <v>174</v>
      </c>
    </row>
    <row r="3992" spans="1:1" x14ac:dyDescent="0.3">
      <c r="A3992" t="s">
        <v>68</v>
      </c>
    </row>
    <row r="3993" spans="1:1" x14ac:dyDescent="0.3">
      <c r="A3993" t="s">
        <v>0</v>
      </c>
    </row>
    <row r="3994" spans="1:1" x14ac:dyDescent="0.3">
      <c r="A3994" t="s">
        <v>174</v>
      </c>
    </row>
    <row r="3995" spans="1:1" x14ac:dyDescent="0.3">
      <c r="A3995" t="s">
        <v>208</v>
      </c>
    </row>
    <row r="3996" spans="1:1" x14ac:dyDescent="0.3">
      <c r="A3996" t="s">
        <v>301</v>
      </c>
    </row>
    <row r="3997" spans="1:1" x14ac:dyDescent="0.3">
      <c r="A3997" t="s">
        <v>68</v>
      </c>
    </row>
    <row r="3998" spans="1:1" x14ac:dyDescent="0.3">
      <c r="A3998" t="s">
        <v>0</v>
      </c>
    </row>
    <row r="3999" spans="1:1" x14ac:dyDescent="0.3">
      <c r="A3999" t="s">
        <v>174</v>
      </c>
    </row>
    <row r="4000" spans="1:1" x14ac:dyDescent="0.3">
      <c r="A4000" t="s">
        <v>68</v>
      </c>
    </row>
    <row r="4001" spans="1:1" x14ac:dyDescent="0.3">
      <c r="A4001" t="s">
        <v>0</v>
      </c>
    </row>
    <row r="4002" spans="1:1" x14ac:dyDescent="0.3">
      <c r="A4002" t="s">
        <v>174</v>
      </c>
    </row>
    <row r="4003" spans="1:1" x14ac:dyDescent="0.3">
      <c r="A4003" t="s">
        <v>188</v>
      </c>
    </row>
    <row r="4004" spans="1:1" x14ac:dyDescent="0.3">
      <c r="A4004" t="s">
        <v>189</v>
      </c>
    </row>
    <row r="4005" spans="1:1" x14ac:dyDescent="0.3">
      <c r="A4005" t="s">
        <v>190</v>
      </c>
    </row>
    <row r="4006" spans="1:1" x14ac:dyDescent="0.3">
      <c r="A4006" t="s">
        <v>191</v>
      </c>
    </row>
    <row r="4007" spans="1:1" x14ac:dyDescent="0.3">
      <c r="A4007" t="s">
        <v>68</v>
      </c>
    </row>
    <row r="4008" spans="1:1" x14ac:dyDescent="0.3">
      <c r="A4008" t="s">
        <v>0</v>
      </c>
    </row>
    <row r="4009" spans="1:1" x14ac:dyDescent="0.3">
      <c r="A4009" t="s">
        <v>174</v>
      </c>
    </row>
    <row r="4010" spans="1:1" x14ac:dyDescent="0.3">
      <c r="A4010" t="s">
        <v>68</v>
      </c>
    </row>
    <row r="4011" spans="1:1" x14ac:dyDescent="0.3">
      <c r="A4011" t="s">
        <v>0</v>
      </c>
    </row>
    <row r="4012" spans="1:1" x14ac:dyDescent="0.3">
      <c r="A4012" t="s">
        <v>174</v>
      </c>
    </row>
    <row r="4013" spans="1:1" x14ac:dyDescent="0.3">
      <c r="A4013" t="s">
        <v>188</v>
      </c>
    </row>
    <row r="4014" spans="1:1" x14ac:dyDescent="0.3">
      <c r="A4014" t="s">
        <v>189</v>
      </c>
    </row>
    <row r="4015" spans="1:1" x14ac:dyDescent="0.3">
      <c r="A4015" t="s">
        <v>190</v>
      </c>
    </row>
    <row r="4016" spans="1:1" x14ac:dyDescent="0.3">
      <c r="A4016" t="s">
        <v>191</v>
      </c>
    </row>
    <row r="4017" spans="1:1" x14ac:dyDescent="0.3">
      <c r="A4017" t="s">
        <v>68</v>
      </c>
    </row>
    <row r="4018" spans="1:1" x14ac:dyDescent="0.3">
      <c r="A4018" t="s">
        <v>0</v>
      </c>
    </row>
    <row r="4019" spans="1:1" x14ac:dyDescent="0.3">
      <c r="A4019" t="s">
        <v>174</v>
      </c>
    </row>
    <row r="4020" spans="1:1" x14ac:dyDescent="0.3">
      <c r="A4020" t="s">
        <v>68</v>
      </c>
    </row>
    <row r="4021" spans="1:1" x14ac:dyDescent="0.3">
      <c r="A4021" t="s">
        <v>0</v>
      </c>
    </row>
    <row r="4022" spans="1:1" x14ac:dyDescent="0.3">
      <c r="A4022" t="s">
        <v>174</v>
      </c>
    </row>
    <row r="4023" spans="1:1" x14ac:dyDescent="0.3">
      <c r="A4023" t="s">
        <v>188</v>
      </c>
    </row>
    <row r="4024" spans="1:1" x14ac:dyDescent="0.3">
      <c r="A4024" t="s">
        <v>301</v>
      </c>
    </row>
    <row r="4025" spans="1:1" x14ac:dyDescent="0.3">
      <c r="A4025" t="s">
        <v>68</v>
      </c>
    </row>
    <row r="4026" spans="1:1" x14ac:dyDescent="0.3">
      <c r="A4026" t="s">
        <v>0</v>
      </c>
    </row>
    <row r="4027" spans="1:1" x14ac:dyDescent="0.3">
      <c r="A4027" t="s">
        <v>174</v>
      </c>
    </row>
    <row r="4028" spans="1:1" x14ac:dyDescent="0.3">
      <c r="A4028" t="s">
        <v>68</v>
      </c>
    </row>
    <row r="4029" spans="1:1" x14ac:dyDescent="0.3">
      <c r="A4029" t="s">
        <v>0</v>
      </c>
    </row>
    <row r="4030" spans="1:1" x14ac:dyDescent="0.3">
      <c r="A4030" t="s">
        <v>174</v>
      </c>
    </row>
    <row r="4031" spans="1:1" x14ac:dyDescent="0.3">
      <c r="A4031" t="s">
        <v>188</v>
      </c>
    </row>
    <row r="4032" spans="1:1" x14ac:dyDescent="0.3">
      <c r="A4032" t="s">
        <v>189</v>
      </c>
    </row>
    <row r="4033" spans="1:1" x14ac:dyDescent="0.3">
      <c r="A4033" t="s">
        <v>190</v>
      </c>
    </row>
    <row r="4034" spans="1:1" x14ac:dyDescent="0.3">
      <c r="A4034" t="s">
        <v>191</v>
      </c>
    </row>
    <row r="4035" spans="1:1" x14ac:dyDescent="0.3">
      <c r="A4035" t="s">
        <v>68</v>
      </c>
    </row>
    <row r="4036" spans="1:1" x14ac:dyDescent="0.3">
      <c r="A4036" t="s">
        <v>0</v>
      </c>
    </row>
    <row r="4037" spans="1:1" x14ac:dyDescent="0.3">
      <c r="A4037" t="s">
        <v>174</v>
      </c>
    </row>
    <row r="4038" spans="1:1" x14ac:dyDescent="0.3">
      <c r="A4038" t="s">
        <v>68</v>
      </c>
    </row>
    <row r="4039" spans="1:1" x14ac:dyDescent="0.3">
      <c r="A4039" t="s">
        <v>0</v>
      </c>
    </row>
    <row r="4040" spans="1:1" x14ac:dyDescent="0.3">
      <c r="A4040" t="s">
        <v>174</v>
      </c>
    </row>
    <row r="4041" spans="1:1" x14ac:dyDescent="0.3">
      <c r="A4041" t="s">
        <v>188</v>
      </c>
    </row>
    <row r="4042" spans="1:1" x14ac:dyDescent="0.3">
      <c r="A4042" t="s">
        <v>189</v>
      </c>
    </row>
    <row r="4043" spans="1:1" x14ac:dyDescent="0.3">
      <c r="A4043" t="s">
        <v>190</v>
      </c>
    </row>
    <row r="4044" spans="1:1" x14ac:dyDescent="0.3">
      <c r="A4044" t="s">
        <v>191</v>
      </c>
    </row>
    <row r="4045" spans="1:1" x14ac:dyDescent="0.3">
      <c r="A4045" t="s">
        <v>68</v>
      </c>
    </row>
    <row r="4046" spans="1:1" x14ac:dyDescent="0.3">
      <c r="A4046" t="s">
        <v>0</v>
      </c>
    </row>
    <row r="4047" spans="1:1" x14ac:dyDescent="0.3">
      <c r="A4047" t="s">
        <v>174</v>
      </c>
    </row>
    <row r="4048" spans="1:1" x14ac:dyDescent="0.3">
      <c r="A4048">
        <v>4.8</v>
      </c>
    </row>
    <row r="4049" spans="1:1" x14ac:dyDescent="0.3">
      <c r="A4049">
        <v>7.2</v>
      </c>
    </row>
    <row r="4050" spans="1:1" x14ac:dyDescent="0.3">
      <c r="A4050" t="s">
        <v>308</v>
      </c>
    </row>
    <row r="4051" spans="1:1" x14ac:dyDescent="0.3">
      <c r="A4051" t="s">
        <v>309</v>
      </c>
    </row>
    <row r="4052" spans="1:1" x14ac:dyDescent="0.3">
      <c r="A4052">
        <v>7.5</v>
      </c>
    </row>
    <row r="4053" spans="1:1" x14ac:dyDescent="0.3">
      <c r="A4053">
        <v>7.5</v>
      </c>
    </row>
    <row r="4054" spans="1:1" x14ac:dyDescent="0.3">
      <c r="A4054" t="s">
        <v>310</v>
      </c>
    </row>
    <row r="4055" spans="1:1" x14ac:dyDescent="0.3">
      <c r="A4055">
        <v>5.5</v>
      </c>
    </row>
    <row r="4056" spans="1:1" x14ac:dyDescent="0.3">
      <c r="A4056">
        <v>5.5</v>
      </c>
    </row>
    <row r="4057" spans="1:1" x14ac:dyDescent="0.3">
      <c r="A4057" t="s">
        <v>311</v>
      </c>
    </row>
    <row r="4058" spans="1:1" x14ac:dyDescent="0.3">
      <c r="A4058">
        <v>5.8</v>
      </c>
    </row>
    <row r="4059" spans="1:1" x14ac:dyDescent="0.3">
      <c r="A4059">
        <v>5.8</v>
      </c>
    </row>
    <row r="4060" spans="1:1" x14ac:dyDescent="0.3">
      <c r="A4060">
        <v>5.8</v>
      </c>
    </row>
    <row r="4061" spans="1:1" x14ac:dyDescent="0.3">
      <c r="A4061">
        <v>5.8</v>
      </c>
    </row>
    <row r="4062" spans="1:1" x14ac:dyDescent="0.3">
      <c r="A4062" t="s">
        <v>312</v>
      </c>
    </row>
    <row r="4063" spans="1:1" x14ac:dyDescent="0.3">
      <c r="A4063" t="s">
        <v>313</v>
      </c>
    </row>
    <row r="4064" spans="1:1" x14ac:dyDescent="0.3">
      <c r="A4064">
        <v>7.2</v>
      </c>
    </row>
    <row r="4065" spans="1:1" x14ac:dyDescent="0.3">
      <c r="A4065">
        <v>7.2</v>
      </c>
    </row>
    <row r="4066" spans="1:1" x14ac:dyDescent="0.3">
      <c r="A4066">
        <v>7.2</v>
      </c>
    </row>
    <row r="4067" spans="1:1" x14ac:dyDescent="0.3">
      <c r="A4067" t="s">
        <v>218</v>
      </c>
    </row>
    <row r="4068" spans="1:1" x14ac:dyDescent="0.3">
      <c r="A4068" t="s">
        <v>223</v>
      </c>
    </row>
    <row r="4069" spans="1:1" x14ac:dyDescent="0.3">
      <c r="A4069">
        <v>1</v>
      </c>
    </row>
    <row r="4070" spans="1:1" x14ac:dyDescent="0.3">
      <c r="A4070" t="s">
        <v>218</v>
      </c>
    </row>
    <row r="4071" spans="1:1" x14ac:dyDescent="0.3">
      <c r="A4071" t="s">
        <v>219</v>
      </c>
    </row>
    <row r="4072" spans="1:1" x14ac:dyDescent="0.3">
      <c r="A4072">
        <v>2</v>
      </c>
    </row>
    <row r="4073" spans="1:1" x14ac:dyDescent="0.3">
      <c r="A4073" t="s">
        <v>220</v>
      </c>
    </row>
    <row r="4074" spans="1:1" x14ac:dyDescent="0.3">
      <c r="A4074" t="s">
        <v>219</v>
      </c>
    </row>
    <row r="4075" spans="1:1" x14ac:dyDescent="0.3">
      <c r="A4075">
        <v>2</v>
      </c>
    </row>
    <row r="4076" spans="1:1" x14ac:dyDescent="0.3">
      <c r="A4076" t="s">
        <v>218</v>
      </c>
    </row>
    <row r="4077" spans="1:1" x14ac:dyDescent="0.3">
      <c r="A4077" t="s">
        <v>219</v>
      </c>
    </row>
    <row r="4078" spans="1:1" x14ac:dyDescent="0.3">
      <c r="A4078">
        <v>2</v>
      </c>
    </row>
    <row r="4079" spans="1:1" x14ac:dyDescent="0.3">
      <c r="A4079" t="s">
        <v>220</v>
      </c>
    </row>
    <row r="4080" spans="1:1" x14ac:dyDescent="0.3">
      <c r="A4080" t="s">
        <v>227</v>
      </c>
    </row>
    <row r="4081" spans="1:1" x14ac:dyDescent="0.3">
      <c r="A4081">
        <v>3</v>
      </c>
    </row>
    <row r="4082" spans="1:1" x14ac:dyDescent="0.3">
      <c r="A4082" t="s">
        <v>220</v>
      </c>
    </row>
    <row r="4083" spans="1:1" x14ac:dyDescent="0.3">
      <c r="A4083" t="s">
        <v>227</v>
      </c>
    </row>
    <row r="4084" spans="1:1" x14ac:dyDescent="0.3">
      <c r="A4084">
        <v>3</v>
      </c>
    </row>
    <row r="4085" spans="1:1" x14ac:dyDescent="0.3">
      <c r="A4085" t="s">
        <v>218</v>
      </c>
    </row>
    <row r="4086" spans="1:1" x14ac:dyDescent="0.3">
      <c r="A4086" t="s">
        <v>219</v>
      </c>
    </row>
    <row r="4087" spans="1:1" x14ac:dyDescent="0.3">
      <c r="A4087">
        <v>2</v>
      </c>
    </row>
    <row r="4088" spans="1:1" x14ac:dyDescent="0.3">
      <c r="A4088" t="s">
        <v>218</v>
      </c>
    </row>
    <row r="4089" spans="1:1" x14ac:dyDescent="0.3">
      <c r="A4089" t="s">
        <v>219</v>
      </c>
    </row>
    <row r="4090" spans="1:1" x14ac:dyDescent="0.3">
      <c r="A4090">
        <v>2</v>
      </c>
    </row>
    <row r="4091" spans="1:1" x14ac:dyDescent="0.3">
      <c r="A4091" t="s">
        <v>218</v>
      </c>
    </row>
    <row r="4092" spans="1:1" x14ac:dyDescent="0.3">
      <c r="A4092" t="s">
        <v>219</v>
      </c>
    </row>
    <row r="4093" spans="1:1" x14ac:dyDescent="0.3">
      <c r="A4093">
        <v>2</v>
      </c>
    </row>
    <row r="4094" spans="1:1" x14ac:dyDescent="0.3">
      <c r="A4094" t="s">
        <v>218</v>
      </c>
    </row>
    <row r="4095" spans="1:1" x14ac:dyDescent="0.3">
      <c r="A4095" t="s">
        <v>219</v>
      </c>
    </row>
    <row r="4096" spans="1:1" x14ac:dyDescent="0.3">
      <c r="A4096">
        <v>1</v>
      </c>
    </row>
    <row r="4097" spans="1:1" x14ac:dyDescent="0.3">
      <c r="A4097" t="s">
        <v>218</v>
      </c>
    </row>
    <row r="4098" spans="1:1" x14ac:dyDescent="0.3">
      <c r="A4098" t="s">
        <v>219</v>
      </c>
    </row>
    <row r="4099" spans="1:1" x14ac:dyDescent="0.3">
      <c r="A4099">
        <v>1</v>
      </c>
    </row>
    <row r="4100" spans="1:1" x14ac:dyDescent="0.3">
      <c r="A4100" t="s">
        <v>218</v>
      </c>
    </row>
    <row r="4101" spans="1:1" x14ac:dyDescent="0.3">
      <c r="A4101" t="s">
        <v>219</v>
      </c>
    </row>
    <row r="4102" spans="1:1" x14ac:dyDescent="0.3">
      <c r="A4102">
        <v>2</v>
      </c>
    </row>
    <row r="4103" spans="1:1" x14ac:dyDescent="0.3">
      <c r="A4103" t="s">
        <v>218</v>
      </c>
    </row>
    <row r="4104" spans="1:1" x14ac:dyDescent="0.3">
      <c r="A4104" t="s">
        <v>219</v>
      </c>
    </row>
    <row r="4105" spans="1:1" x14ac:dyDescent="0.3">
      <c r="A4105">
        <v>2</v>
      </c>
    </row>
    <row r="4106" spans="1:1" x14ac:dyDescent="0.3">
      <c r="A4106" t="s">
        <v>220</v>
      </c>
    </row>
    <row r="4107" spans="1:1" x14ac:dyDescent="0.3">
      <c r="A4107" t="s">
        <v>221</v>
      </c>
    </row>
    <row r="4108" spans="1:1" x14ac:dyDescent="0.3">
      <c r="A4108">
        <v>2</v>
      </c>
    </row>
    <row r="4109" spans="1:1" x14ac:dyDescent="0.3">
      <c r="A4109" t="s">
        <v>220</v>
      </c>
    </row>
    <row r="4110" spans="1:1" x14ac:dyDescent="0.3">
      <c r="A4110" t="s">
        <v>219</v>
      </c>
    </row>
    <row r="4111" spans="1:1" x14ac:dyDescent="0.3">
      <c r="A4111">
        <v>2</v>
      </c>
    </row>
    <row r="4112" spans="1:1" x14ac:dyDescent="0.3">
      <c r="A4112" t="s">
        <v>218</v>
      </c>
    </row>
    <row r="4113" spans="1:1" x14ac:dyDescent="0.3">
      <c r="A4113" t="s">
        <v>219</v>
      </c>
    </row>
    <row r="4114" spans="1:1" x14ac:dyDescent="0.3">
      <c r="A4114">
        <v>2</v>
      </c>
    </row>
    <row r="4115" spans="1:1" x14ac:dyDescent="0.3">
      <c r="A4115" t="s">
        <v>218</v>
      </c>
    </row>
    <row r="4116" spans="1:1" x14ac:dyDescent="0.3">
      <c r="A4116" t="s">
        <v>223</v>
      </c>
    </row>
    <row r="4117" spans="1:1" x14ac:dyDescent="0.3">
      <c r="A4117">
        <v>2</v>
      </c>
    </row>
    <row r="4118" spans="1:1" x14ac:dyDescent="0.3">
      <c r="A4118" t="s">
        <v>218</v>
      </c>
    </row>
    <row r="4119" spans="1:1" x14ac:dyDescent="0.3">
      <c r="A4119" t="s">
        <v>219</v>
      </c>
    </row>
    <row r="4120" spans="1:1" x14ac:dyDescent="0.3">
      <c r="A4120">
        <v>2</v>
      </c>
    </row>
    <row r="4121" spans="1:1" x14ac:dyDescent="0.3">
      <c r="A4121" t="s">
        <v>218</v>
      </c>
    </row>
    <row r="4122" spans="1:1" x14ac:dyDescent="0.3">
      <c r="A4122" t="s">
        <v>219</v>
      </c>
    </row>
    <row r="4123" spans="1:1" x14ac:dyDescent="0.3">
      <c r="A4123">
        <v>2</v>
      </c>
    </row>
    <row r="4124" spans="1:1" x14ac:dyDescent="0.3">
      <c r="A4124" t="s">
        <v>218</v>
      </c>
    </row>
    <row r="4125" spans="1:1" x14ac:dyDescent="0.3">
      <c r="A4125" t="s">
        <v>219</v>
      </c>
    </row>
    <row r="4126" spans="1:1" x14ac:dyDescent="0.3">
      <c r="A4126">
        <v>2</v>
      </c>
    </row>
    <row r="4127" spans="1:1" x14ac:dyDescent="0.3">
      <c r="A4127" t="s">
        <v>218</v>
      </c>
    </row>
    <row r="4128" spans="1:1" x14ac:dyDescent="0.3">
      <c r="A4128" t="s">
        <v>219</v>
      </c>
    </row>
    <row r="4129" spans="1:1" x14ac:dyDescent="0.3">
      <c r="A4129">
        <v>2</v>
      </c>
    </row>
    <row r="4130" spans="1:1" x14ac:dyDescent="0.3">
      <c r="A4130" t="s">
        <v>220</v>
      </c>
    </row>
    <row r="4131" spans="1:1" x14ac:dyDescent="0.3">
      <c r="A4131" t="s">
        <v>219</v>
      </c>
    </row>
    <row r="4132" spans="1:1" x14ac:dyDescent="0.3">
      <c r="A4132">
        <v>2</v>
      </c>
    </row>
    <row r="4133" spans="1:1" x14ac:dyDescent="0.3">
      <c r="A4133" t="s">
        <v>220</v>
      </c>
    </row>
    <row r="4134" spans="1:1" x14ac:dyDescent="0.3">
      <c r="A4134" t="s">
        <v>219</v>
      </c>
    </row>
    <row r="4135" spans="1:1" x14ac:dyDescent="0.3">
      <c r="A4135">
        <v>2</v>
      </c>
    </row>
    <row r="4136" spans="1:1" x14ac:dyDescent="0.3">
      <c r="A4136" t="s">
        <v>220</v>
      </c>
    </row>
    <row r="4137" spans="1:1" x14ac:dyDescent="0.3">
      <c r="A4137" t="s">
        <v>219</v>
      </c>
    </row>
    <row r="4138" spans="1:1" x14ac:dyDescent="0.3">
      <c r="A4138">
        <v>2</v>
      </c>
    </row>
    <row r="4139" spans="1:1" x14ac:dyDescent="0.3">
      <c r="A4139" t="s">
        <v>218</v>
      </c>
    </row>
    <row r="4140" spans="1:1" x14ac:dyDescent="0.3">
      <c r="A4140" t="s">
        <v>219</v>
      </c>
    </row>
    <row r="4141" spans="1:1" x14ac:dyDescent="0.3">
      <c r="A4141">
        <v>2</v>
      </c>
    </row>
    <row r="4142" spans="1:1" x14ac:dyDescent="0.3">
      <c r="A4142" t="s">
        <v>218</v>
      </c>
    </row>
    <row r="4143" spans="1:1" x14ac:dyDescent="0.3">
      <c r="A4143" t="s">
        <v>219</v>
      </c>
    </row>
    <row r="4144" spans="1:1" x14ac:dyDescent="0.3">
      <c r="A4144">
        <v>3</v>
      </c>
    </row>
    <row r="4145" spans="1:1" x14ac:dyDescent="0.3">
      <c r="A4145" t="s">
        <v>218</v>
      </c>
    </row>
    <row r="4146" spans="1:1" x14ac:dyDescent="0.3">
      <c r="A4146" t="s">
        <v>219</v>
      </c>
    </row>
    <row r="4147" spans="1:1" x14ac:dyDescent="0.3">
      <c r="A4147">
        <v>2</v>
      </c>
    </row>
    <row r="4148" spans="1:1" x14ac:dyDescent="0.3">
      <c r="A4148" t="s">
        <v>218</v>
      </c>
    </row>
    <row r="4149" spans="1:1" x14ac:dyDescent="0.3">
      <c r="A4149" t="s">
        <v>219</v>
      </c>
    </row>
    <row r="4150" spans="1:1" x14ac:dyDescent="0.3">
      <c r="A4150">
        <v>2</v>
      </c>
    </row>
    <row r="4151" spans="1:1" x14ac:dyDescent="0.3">
      <c r="A4151" t="s">
        <v>218</v>
      </c>
    </row>
    <row r="4152" spans="1:1" x14ac:dyDescent="0.3">
      <c r="A4152" t="s">
        <v>219</v>
      </c>
    </row>
    <row r="4153" spans="1:1" x14ac:dyDescent="0.3">
      <c r="A4153">
        <v>2</v>
      </c>
    </row>
    <row r="4154" spans="1:1" x14ac:dyDescent="0.3">
      <c r="A4154" t="s">
        <v>218</v>
      </c>
    </row>
    <row r="4155" spans="1:1" x14ac:dyDescent="0.3">
      <c r="A4155" t="s">
        <v>219</v>
      </c>
    </row>
    <row r="4156" spans="1:1" x14ac:dyDescent="0.3">
      <c r="A4156">
        <v>2</v>
      </c>
    </row>
    <row r="4157" spans="1:1" x14ac:dyDescent="0.3">
      <c r="A4157" t="s">
        <v>220</v>
      </c>
    </row>
    <row r="4158" spans="1:1" x14ac:dyDescent="0.3">
      <c r="A4158" t="s">
        <v>221</v>
      </c>
    </row>
    <row r="4159" spans="1:1" x14ac:dyDescent="0.3">
      <c r="A4159">
        <v>2</v>
      </c>
    </row>
    <row r="4160" spans="1:1" x14ac:dyDescent="0.3">
      <c r="A4160" t="s">
        <v>220</v>
      </c>
    </row>
    <row r="4161" spans="1:1" x14ac:dyDescent="0.3">
      <c r="A4161" t="s">
        <v>227</v>
      </c>
    </row>
    <row r="4162" spans="1:1" x14ac:dyDescent="0.3">
      <c r="A4162">
        <v>3</v>
      </c>
    </row>
    <row r="4163" spans="1:1" x14ac:dyDescent="0.3">
      <c r="A4163" t="s">
        <v>220</v>
      </c>
    </row>
    <row r="4164" spans="1:1" x14ac:dyDescent="0.3">
      <c r="A4164" t="s">
        <v>225</v>
      </c>
    </row>
    <row r="4165" spans="1:1" x14ac:dyDescent="0.3">
      <c r="A4165">
        <v>2</v>
      </c>
    </row>
    <row r="4166" spans="1:1" x14ac:dyDescent="0.3">
      <c r="A4166" t="s">
        <v>218</v>
      </c>
    </row>
    <row r="4167" spans="1:1" x14ac:dyDescent="0.3">
      <c r="A4167" t="s">
        <v>227</v>
      </c>
    </row>
    <row r="4168" spans="1:1" x14ac:dyDescent="0.3">
      <c r="A4168">
        <v>1</v>
      </c>
    </row>
    <row r="4169" spans="1:1" x14ac:dyDescent="0.3">
      <c r="A4169" t="s">
        <v>218</v>
      </c>
    </row>
    <row r="4170" spans="1:1" x14ac:dyDescent="0.3">
      <c r="A4170" t="s">
        <v>219</v>
      </c>
    </row>
    <row r="4171" spans="1:1" x14ac:dyDescent="0.3">
      <c r="A4171">
        <v>1</v>
      </c>
    </row>
    <row r="4172" spans="1:1" x14ac:dyDescent="0.3">
      <c r="A4172" t="s">
        <v>218</v>
      </c>
    </row>
    <row r="4173" spans="1:1" x14ac:dyDescent="0.3">
      <c r="A4173" t="s">
        <v>219</v>
      </c>
    </row>
    <row r="4174" spans="1:1" x14ac:dyDescent="0.3">
      <c r="A4174">
        <v>1</v>
      </c>
    </row>
    <row r="4175" spans="1:1" x14ac:dyDescent="0.3">
      <c r="A4175" t="s">
        <v>218</v>
      </c>
    </row>
    <row r="4176" spans="1:1" x14ac:dyDescent="0.3">
      <c r="A4176" t="s">
        <v>219</v>
      </c>
    </row>
    <row r="4177" spans="1:1" x14ac:dyDescent="0.3">
      <c r="A4177">
        <v>1</v>
      </c>
    </row>
    <row r="4178" spans="1:1" x14ac:dyDescent="0.3">
      <c r="A4178" t="s">
        <v>220</v>
      </c>
    </row>
    <row r="4179" spans="1:1" x14ac:dyDescent="0.3">
      <c r="A4179" t="s">
        <v>221</v>
      </c>
    </row>
    <row r="4180" spans="1:1" x14ac:dyDescent="0.3">
      <c r="A4180">
        <v>2</v>
      </c>
    </row>
    <row r="4181" spans="1:1" x14ac:dyDescent="0.3">
      <c r="A4181" t="s">
        <v>220</v>
      </c>
    </row>
    <row r="4182" spans="1:1" x14ac:dyDescent="0.3">
      <c r="A4182" t="s">
        <v>221</v>
      </c>
    </row>
    <row r="4183" spans="1:1" x14ac:dyDescent="0.3">
      <c r="A4183">
        <v>1</v>
      </c>
    </row>
    <row r="4184" spans="1:1" x14ac:dyDescent="0.3">
      <c r="A4184" t="s">
        <v>220</v>
      </c>
    </row>
    <row r="4185" spans="1:1" x14ac:dyDescent="0.3">
      <c r="A4185" t="s">
        <v>221</v>
      </c>
    </row>
    <row r="4186" spans="1:1" x14ac:dyDescent="0.3">
      <c r="A4186">
        <v>2</v>
      </c>
    </row>
    <row r="4187" spans="1:1" x14ac:dyDescent="0.3">
      <c r="A4187" t="s">
        <v>218</v>
      </c>
    </row>
    <row r="4188" spans="1:1" x14ac:dyDescent="0.3">
      <c r="A4188" t="s">
        <v>227</v>
      </c>
    </row>
    <row r="4189" spans="1:1" x14ac:dyDescent="0.3">
      <c r="A4189">
        <v>2</v>
      </c>
    </row>
    <row r="4190" spans="1:1" x14ac:dyDescent="0.3">
      <c r="A4190" t="s">
        <v>314</v>
      </c>
    </row>
    <row r="4191" spans="1:1" x14ac:dyDescent="0.3">
      <c r="A4191" t="s">
        <v>225</v>
      </c>
    </row>
    <row r="4192" spans="1:1" x14ac:dyDescent="0.3">
      <c r="A4192">
        <v>2</v>
      </c>
    </row>
    <row r="4193" spans="1:1" x14ac:dyDescent="0.3">
      <c r="A4193" t="s">
        <v>220</v>
      </c>
    </row>
    <row r="4194" spans="1:1" x14ac:dyDescent="0.3">
      <c r="A4194" t="s">
        <v>225</v>
      </c>
    </row>
    <row r="4195" spans="1:1" x14ac:dyDescent="0.3">
      <c r="A4195">
        <v>1</v>
      </c>
    </row>
    <row r="4196" spans="1:1" x14ac:dyDescent="0.3">
      <c r="A4196" t="s">
        <v>218</v>
      </c>
    </row>
    <row r="4197" spans="1:1" x14ac:dyDescent="0.3">
      <c r="A4197" t="s">
        <v>221</v>
      </c>
    </row>
    <row r="4198" spans="1:1" x14ac:dyDescent="0.3">
      <c r="A4198">
        <v>2</v>
      </c>
    </row>
    <row r="4199" spans="1:1" x14ac:dyDescent="0.3">
      <c r="A4199" t="s">
        <v>220</v>
      </c>
    </row>
    <row r="4200" spans="1:1" x14ac:dyDescent="0.3">
      <c r="A4200" t="s">
        <v>227</v>
      </c>
    </row>
    <row r="4201" spans="1:1" x14ac:dyDescent="0.3">
      <c r="A4201">
        <v>2</v>
      </c>
    </row>
    <row r="4202" spans="1:1" x14ac:dyDescent="0.3">
      <c r="A4202" t="s">
        <v>220</v>
      </c>
    </row>
    <row r="4203" spans="1:1" x14ac:dyDescent="0.3">
      <c r="A4203" t="s">
        <v>227</v>
      </c>
    </row>
    <row r="4204" spans="1:1" x14ac:dyDescent="0.3">
      <c r="A4204">
        <v>2</v>
      </c>
    </row>
    <row r="4205" spans="1:1" x14ac:dyDescent="0.3">
      <c r="A4205" t="s">
        <v>220</v>
      </c>
    </row>
    <row r="4206" spans="1:1" x14ac:dyDescent="0.3">
      <c r="A4206" t="s">
        <v>227</v>
      </c>
    </row>
    <row r="4207" spans="1:1" x14ac:dyDescent="0.3">
      <c r="A4207">
        <v>2</v>
      </c>
    </row>
    <row r="4208" spans="1:1" x14ac:dyDescent="0.3">
      <c r="A4208" t="s">
        <v>220</v>
      </c>
    </row>
    <row r="4209" spans="1:1" x14ac:dyDescent="0.3">
      <c r="A4209" t="s">
        <v>221</v>
      </c>
    </row>
    <row r="4210" spans="1:1" x14ac:dyDescent="0.3">
      <c r="A4210">
        <v>2</v>
      </c>
    </row>
    <row r="4211" spans="1:1" x14ac:dyDescent="0.3">
      <c r="A4211" t="s">
        <v>218</v>
      </c>
    </row>
    <row r="4212" spans="1:1" x14ac:dyDescent="0.3">
      <c r="A4212" t="s">
        <v>221</v>
      </c>
    </row>
    <row r="4213" spans="1:1" x14ac:dyDescent="0.3">
      <c r="A4213">
        <v>2</v>
      </c>
    </row>
    <row r="4214" spans="1:1" x14ac:dyDescent="0.3">
      <c r="A4214" t="s">
        <v>220</v>
      </c>
    </row>
    <row r="4215" spans="1:1" x14ac:dyDescent="0.3">
      <c r="A4215" t="s">
        <v>227</v>
      </c>
    </row>
    <row r="4216" spans="1:1" x14ac:dyDescent="0.3">
      <c r="A4216">
        <v>2</v>
      </c>
    </row>
    <row r="4217" spans="1:1" x14ac:dyDescent="0.3">
      <c r="A4217" t="s">
        <v>220</v>
      </c>
    </row>
    <row r="4218" spans="1:1" x14ac:dyDescent="0.3">
      <c r="A4218" t="s">
        <v>227</v>
      </c>
    </row>
    <row r="4219" spans="1:1" x14ac:dyDescent="0.3">
      <c r="A4219">
        <v>2</v>
      </c>
    </row>
    <row r="4220" spans="1:1" x14ac:dyDescent="0.3">
      <c r="A4220" t="s">
        <v>220</v>
      </c>
    </row>
    <row r="4221" spans="1:1" x14ac:dyDescent="0.3">
      <c r="A4221" t="s">
        <v>221</v>
      </c>
    </row>
    <row r="4222" spans="1:1" x14ac:dyDescent="0.3">
      <c r="A4222">
        <v>1</v>
      </c>
    </row>
    <row r="4223" spans="1:1" x14ac:dyDescent="0.3">
      <c r="A4223" t="s">
        <v>220</v>
      </c>
    </row>
    <row r="4224" spans="1:1" x14ac:dyDescent="0.3">
      <c r="A4224" t="s">
        <v>221</v>
      </c>
    </row>
    <row r="4225" spans="1:1" x14ac:dyDescent="0.3">
      <c r="A4225">
        <v>2</v>
      </c>
    </row>
    <row r="4226" spans="1:1" x14ac:dyDescent="0.3">
      <c r="A4226" t="s">
        <v>220</v>
      </c>
    </row>
    <row r="4227" spans="1:1" x14ac:dyDescent="0.3">
      <c r="A4227" t="s">
        <v>227</v>
      </c>
    </row>
    <row r="4228" spans="1:1" x14ac:dyDescent="0.3">
      <c r="A4228">
        <v>2</v>
      </c>
    </row>
    <row r="4229" spans="1:1" x14ac:dyDescent="0.3">
      <c r="A4229" t="s">
        <v>220</v>
      </c>
    </row>
    <row r="4230" spans="1:1" x14ac:dyDescent="0.3">
      <c r="A4230" t="s">
        <v>227</v>
      </c>
    </row>
    <row r="4231" spans="1:1" x14ac:dyDescent="0.3">
      <c r="A4231">
        <v>3</v>
      </c>
    </row>
    <row r="4232" spans="1:1" x14ac:dyDescent="0.3">
      <c r="A4232" t="s">
        <v>220</v>
      </c>
    </row>
    <row r="4233" spans="1:1" x14ac:dyDescent="0.3">
      <c r="A4233" t="s">
        <v>227</v>
      </c>
    </row>
    <row r="4234" spans="1:1" x14ac:dyDescent="0.3">
      <c r="A4234">
        <v>3</v>
      </c>
    </row>
    <row r="4235" spans="1:1" x14ac:dyDescent="0.3">
      <c r="A4235" t="s">
        <v>220</v>
      </c>
    </row>
    <row r="4236" spans="1:1" x14ac:dyDescent="0.3">
      <c r="A4236" t="s">
        <v>227</v>
      </c>
    </row>
    <row r="4237" spans="1:1" x14ac:dyDescent="0.3">
      <c r="A4237">
        <v>3</v>
      </c>
    </row>
    <row r="4238" spans="1:1" x14ac:dyDescent="0.3">
      <c r="A4238" t="s">
        <v>220</v>
      </c>
    </row>
    <row r="4239" spans="1:1" x14ac:dyDescent="0.3">
      <c r="A4239" t="s">
        <v>227</v>
      </c>
    </row>
    <row r="4240" spans="1:1" x14ac:dyDescent="0.3">
      <c r="A4240">
        <v>2</v>
      </c>
    </row>
    <row r="4241" spans="1:1" x14ac:dyDescent="0.3">
      <c r="A4241" t="s">
        <v>220</v>
      </c>
    </row>
    <row r="4242" spans="1:1" x14ac:dyDescent="0.3">
      <c r="A4242" t="s">
        <v>227</v>
      </c>
    </row>
    <row r="4243" spans="1:1" x14ac:dyDescent="0.3">
      <c r="A4243">
        <v>2</v>
      </c>
    </row>
    <row r="4244" spans="1:1" x14ac:dyDescent="0.3">
      <c r="A4244" t="s">
        <v>220</v>
      </c>
    </row>
    <row r="4245" spans="1:1" x14ac:dyDescent="0.3">
      <c r="A4245" t="s">
        <v>221</v>
      </c>
    </row>
    <row r="4246" spans="1:1" x14ac:dyDescent="0.3">
      <c r="A4246">
        <v>1</v>
      </c>
    </row>
    <row r="4247" spans="1:1" x14ac:dyDescent="0.3">
      <c r="A4247" t="s">
        <v>220</v>
      </c>
    </row>
    <row r="4248" spans="1:1" x14ac:dyDescent="0.3">
      <c r="A4248" t="s">
        <v>221</v>
      </c>
    </row>
    <row r="4249" spans="1:1" x14ac:dyDescent="0.3">
      <c r="A4249">
        <v>2</v>
      </c>
    </row>
    <row r="4250" spans="1:1" x14ac:dyDescent="0.3">
      <c r="A4250" t="s">
        <v>220</v>
      </c>
    </row>
    <row r="4251" spans="1:1" x14ac:dyDescent="0.3">
      <c r="A4251" t="s">
        <v>221</v>
      </c>
    </row>
    <row r="4252" spans="1:1" x14ac:dyDescent="0.3">
      <c r="A4252">
        <v>2</v>
      </c>
    </row>
    <row r="4253" spans="1:1" x14ac:dyDescent="0.3">
      <c r="A4253" t="s">
        <v>220</v>
      </c>
    </row>
    <row r="4254" spans="1:1" x14ac:dyDescent="0.3">
      <c r="A4254" t="s">
        <v>221</v>
      </c>
    </row>
    <row r="4255" spans="1:1" x14ac:dyDescent="0.3">
      <c r="A4255">
        <v>1</v>
      </c>
    </row>
    <row r="4256" spans="1:1" x14ac:dyDescent="0.3">
      <c r="A4256" t="s">
        <v>220</v>
      </c>
    </row>
    <row r="4257" spans="1:1" x14ac:dyDescent="0.3">
      <c r="A4257" t="s">
        <v>221</v>
      </c>
    </row>
    <row r="4258" spans="1:1" x14ac:dyDescent="0.3">
      <c r="A4258">
        <v>2</v>
      </c>
    </row>
    <row r="4259" spans="1:1" x14ac:dyDescent="0.3">
      <c r="A4259" t="s">
        <v>220</v>
      </c>
    </row>
    <row r="4260" spans="1:1" x14ac:dyDescent="0.3">
      <c r="A4260" t="s">
        <v>221</v>
      </c>
    </row>
    <row r="4261" spans="1:1" x14ac:dyDescent="0.3">
      <c r="A4261">
        <v>2</v>
      </c>
    </row>
    <row r="4262" spans="1:1" x14ac:dyDescent="0.3">
      <c r="A4262" t="s">
        <v>220</v>
      </c>
    </row>
    <row r="4263" spans="1:1" x14ac:dyDescent="0.3">
      <c r="A4263" t="s">
        <v>221</v>
      </c>
    </row>
    <row r="4264" spans="1:1" x14ac:dyDescent="0.3">
      <c r="A4264">
        <v>2</v>
      </c>
    </row>
    <row r="4265" spans="1:1" x14ac:dyDescent="0.3">
      <c r="A4265" t="s">
        <v>220</v>
      </c>
    </row>
    <row r="4266" spans="1:1" x14ac:dyDescent="0.3">
      <c r="A4266" t="s">
        <v>221</v>
      </c>
    </row>
    <row r="4267" spans="1:1" x14ac:dyDescent="0.3">
      <c r="A4267">
        <v>2</v>
      </c>
    </row>
    <row r="4268" spans="1:1" x14ac:dyDescent="0.3">
      <c r="A4268" t="s">
        <v>220</v>
      </c>
    </row>
    <row r="4269" spans="1:1" x14ac:dyDescent="0.3">
      <c r="A4269" t="s">
        <v>225</v>
      </c>
    </row>
    <row r="4270" spans="1:1" x14ac:dyDescent="0.3">
      <c r="A4270">
        <v>2</v>
      </c>
    </row>
    <row r="4271" spans="1:1" x14ac:dyDescent="0.3">
      <c r="A4271" t="s">
        <v>220</v>
      </c>
    </row>
    <row r="4272" spans="1:1" x14ac:dyDescent="0.3">
      <c r="A4272" t="s">
        <v>225</v>
      </c>
    </row>
    <row r="4273" spans="1:1" x14ac:dyDescent="0.3">
      <c r="A4273">
        <v>2</v>
      </c>
    </row>
    <row r="4274" spans="1:1" x14ac:dyDescent="0.3">
      <c r="A4274" t="s">
        <v>220</v>
      </c>
    </row>
    <row r="4275" spans="1:1" x14ac:dyDescent="0.3">
      <c r="A4275" t="s">
        <v>227</v>
      </c>
    </row>
    <row r="4276" spans="1:1" x14ac:dyDescent="0.3">
      <c r="A4276">
        <v>2</v>
      </c>
    </row>
    <row r="4277" spans="1:1" x14ac:dyDescent="0.3">
      <c r="A4277" t="s">
        <v>218</v>
      </c>
    </row>
    <row r="4278" spans="1:1" x14ac:dyDescent="0.3">
      <c r="A4278" t="s">
        <v>219</v>
      </c>
    </row>
    <row r="4279" spans="1:1" x14ac:dyDescent="0.3">
      <c r="A4279">
        <v>2</v>
      </c>
    </row>
    <row r="4280" spans="1:1" x14ac:dyDescent="0.3">
      <c r="A4280" t="s">
        <v>315</v>
      </c>
    </row>
    <row r="4281" spans="1:1" x14ac:dyDescent="0.3">
      <c r="A4281" t="s">
        <v>316</v>
      </c>
    </row>
    <row r="4282" spans="1:1" x14ac:dyDescent="0.3">
      <c r="A4282" t="s">
        <v>207</v>
      </c>
    </row>
    <row r="4283" spans="1:1" x14ac:dyDescent="0.3">
      <c r="A4283" t="s">
        <v>220</v>
      </c>
    </row>
    <row r="4284" spans="1:1" x14ac:dyDescent="0.3">
      <c r="A4284" t="s">
        <v>227</v>
      </c>
    </row>
    <row r="4285" spans="1:1" x14ac:dyDescent="0.3">
      <c r="A4285">
        <v>3</v>
      </c>
    </row>
    <row r="4286" spans="1:1" x14ac:dyDescent="0.3">
      <c r="A4286" t="s">
        <v>218</v>
      </c>
    </row>
    <row r="4287" spans="1:1" x14ac:dyDescent="0.3">
      <c r="A4287" t="s">
        <v>219</v>
      </c>
    </row>
    <row r="4288" spans="1:1" x14ac:dyDescent="0.3">
      <c r="A4288">
        <v>1</v>
      </c>
    </row>
    <row r="4289" spans="1:1" x14ac:dyDescent="0.3">
      <c r="A4289" t="s">
        <v>220</v>
      </c>
    </row>
    <row r="4290" spans="1:1" x14ac:dyDescent="0.3">
      <c r="A4290" t="s">
        <v>225</v>
      </c>
    </row>
    <row r="4291" spans="1:1" x14ac:dyDescent="0.3">
      <c r="A4291">
        <v>1</v>
      </c>
    </row>
    <row r="4292" spans="1:1" x14ac:dyDescent="0.3">
      <c r="A4292" t="s">
        <v>38</v>
      </c>
    </row>
    <row r="4293" spans="1:1" x14ac:dyDescent="0.3">
      <c r="A4293" t="s">
        <v>40</v>
      </c>
    </row>
    <row r="4294" spans="1:1" x14ac:dyDescent="0.3">
      <c r="A4294" t="s">
        <v>317</v>
      </c>
    </row>
    <row r="4295" spans="1:1" x14ac:dyDescent="0.3">
      <c r="A4295" t="s">
        <v>42</v>
      </c>
    </row>
    <row r="4296" spans="1:1" x14ac:dyDescent="0.3">
      <c r="A4296" t="s">
        <v>38</v>
      </c>
    </row>
    <row r="4297" spans="1:1" x14ac:dyDescent="0.3">
      <c r="A4297" t="s">
        <v>229</v>
      </c>
    </row>
    <row r="4298" spans="1:1" x14ac:dyDescent="0.3">
      <c r="A4298" t="s">
        <v>232</v>
      </c>
    </row>
    <row r="4299" spans="1:1" x14ac:dyDescent="0.3">
      <c r="A4299" t="s">
        <v>42</v>
      </c>
    </row>
    <row r="4300" spans="1:1" x14ac:dyDescent="0.3">
      <c r="A4300" t="s">
        <v>37</v>
      </c>
    </row>
    <row r="4301" spans="1:1" x14ac:dyDescent="0.3">
      <c r="A4301" t="s">
        <v>229</v>
      </c>
    </row>
    <row r="4302" spans="1:1" x14ac:dyDescent="0.3">
      <c r="A4302" t="s">
        <v>235</v>
      </c>
    </row>
    <row r="4303" spans="1:1" x14ac:dyDescent="0.3">
      <c r="A4303" t="s">
        <v>40</v>
      </c>
    </row>
    <row r="4304" spans="1:1" x14ac:dyDescent="0.3">
      <c r="A4304" t="s">
        <v>42</v>
      </c>
    </row>
    <row r="4305" spans="1:1" x14ac:dyDescent="0.3">
      <c r="A4305" t="s">
        <v>235</v>
      </c>
    </row>
    <row r="4306" spans="1:1" x14ac:dyDescent="0.3">
      <c r="A4306" t="s">
        <v>229</v>
      </c>
    </row>
    <row r="4307" spans="1:1" x14ac:dyDescent="0.3">
      <c r="A4307" t="s">
        <v>37</v>
      </c>
    </row>
    <row r="4308" spans="1:1" x14ac:dyDescent="0.3">
      <c r="A4308" t="s">
        <v>38</v>
      </c>
    </row>
    <row r="4309" spans="1:1" x14ac:dyDescent="0.3">
      <c r="A4309" t="s">
        <v>229</v>
      </c>
    </row>
    <row r="4310" spans="1:1" x14ac:dyDescent="0.3">
      <c r="A4310" t="s">
        <v>38</v>
      </c>
    </row>
    <row r="4311" spans="1:1" x14ac:dyDescent="0.3">
      <c r="A4311" t="s">
        <v>229</v>
      </c>
    </row>
    <row r="4312" spans="1:1" x14ac:dyDescent="0.3">
      <c r="A4312" t="s">
        <v>40</v>
      </c>
    </row>
    <row r="4313" spans="1:1" x14ac:dyDescent="0.3">
      <c r="A4313" t="s">
        <v>41</v>
      </c>
    </row>
    <row r="4314" spans="1:1" x14ac:dyDescent="0.3">
      <c r="A4314" t="s">
        <v>42</v>
      </c>
    </row>
    <row r="4315" spans="1:1" x14ac:dyDescent="0.3">
      <c r="A4315" t="s">
        <v>38</v>
      </c>
    </row>
    <row r="4316" spans="1:1" x14ac:dyDescent="0.3">
      <c r="A4316" t="s">
        <v>229</v>
      </c>
    </row>
    <row r="4317" spans="1:1" x14ac:dyDescent="0.3">
      <c r="A4317" t="s">
        <v>38</v>
      </c>
    </row>
    <row r="4318" spans="1:1" x14ac:dyDescent="0.3">
      <c r="A4318" t="s">
        <v>229</v>
      </c>
    </row>
    <row r="4319" spans="1:1" x14ac:dyDescent="0.3">
      <c r="A4319" t="s">
        <v>38</v>
      </c>
    </row>
    <row r="4320" spans="1:1" x14ac:dyDescent="0.3">
      <c r="A4320" t="s">
        <v>229</v>
      </c>
    </row>
    <row r="4321" spans="1:1" x14ac:dyDescent="0.3">
      <c r="A4321" t="s">
        <v>38</v>
      </c>
    </row>
    <row r="4322" spans="1:1" x14ac:dyDescent="0.3">
      <c r="A4322" t="s">
        <v>229</v>
      </c>
    </row>
    <row r="4323" spans="1:1" x14ac:dyDescent="0.3">
      <c r="A4323" t="s">
        <v>38</v>
      </c>
    </row>
    <row r="4324" spans="1:1" x14ac:dyDescent="0.3">
      <c r="A4324" t="s">
        <v>229</v>
      </c>
    </row>
    <row r="4325" spans="1:1" x14ac:dyDescent="0.3">
      <c r="A4325" t="s">
        <v>230</v>
      </c>
    </row>
    <row r="4326" spans="1:1" x14ac:dyDescent="0.3">
      <c r="A4326" t="s">
        <v>229</v>
      </c>
    </row>
    <row r="4327" spans="1:1" x14ac:dyDescent="0.3">
      <c r="A4327" t="s">
        <v>38</v>
      </c>
    </row>
    <row r="4328" spans="1:1" x14ac:dyDescent="0.3">
      <c r="A4328" t="s">
        <v>229</v>
      </c>
    </row>
    <row r="4329" spans="1:1" x14ac:dyDescent="0.3">
      <c r="A4329" t="s">
        <v>230</v>
      </c>
    </row>
    <row r="4330" spans="1:1" x14ac:dyDescent="0.3">
      <c r="A4330" t="s">
        <v>229</v>
      </c>
    </row>
    <row r="4331" spans="1:1" x14ac:dyDescent="0.3">
      <c r="A4331" t="s">
        <v>318</v>
      </c>
    </row>
    <row r="4332" spans="1:1" x14ac:dyDescent="0.3">
      <c r="A4332" t="s">
        <v>229</v>
      </c>
    </row>
    <row r="4333" spans="1:1" x14ac:dyDescent="0.3">
      <c r="A4333" t="s">
        <v>230</v>
      </c>
    </row>
    <row r="4334" spans="1:1" x14ac:dyDescent="0.3">
      <c r="A4334" t="s">
        <v>229</v>
      </c>
    </row>
    <row r="4335" spans="1:1" x14ac:dyDescent="0.3">
      <c r="A4335" t="s">
        <v>38</v>
      </c>
    </row>
    <row r="4336" spans="1:1" x14ac:dyDescent="0.3">
      <c r="A4336" t="s">
        <v>229</v>
      </c>
    </row>
    <row r="4337" spans="1:1" x14ac:dyDescent="0.3">
      <c r="A4337" t="s">
        <v>38</v>
      </c>
    </row>
    <row r="4338" spans="1:1" x14ac:dyDescent="0.3">
      <c r="A4338" t="s">
        <v>229</v>
      </c>
    </row>
    <row r="4339" spans="1:1" x14ac:dyDescent="0.3">
      <c r="A4339" t="s">
        <v>38</v>
      </c>
    </row>
    <row r="4340" spans="1:1" x14ac:dyDescent="0.3">
      <c r="A4340" t="s">
        <v>229</v>
      </c>
    </row>
    <row r="4341" spans="1:1" x14ac:dyDescent="0.3">
      <c r="A4341" t="s">
        <v>38</v>
      </c>
    </row>
    <row r="4342" spans="1:1" x14ac:dyDescent="0.3">
      <c r="A4342" t="s">
        <v>229</v>
      </c>
    </row>
    <row r="4343" spans="1:1" x14ac:dyDescent="0.3">
      <c r="A4343" t="s">
        <v>38</v>
      </c>
    </row>
    <row r="4344" spans="1:1" x14ac:dyDescent="0.3">
      <c r="A4344" t="s">
        <v>229</v>
      </c>
    </row>
    <row r="4345" spans="1:1" x14ac:dyDescent="0.3">
      <c r="A4345" t="s">
        <v>235</v>
      </c>
    </row>
    <row r="4346" spans="1:1" x14ac:dyDescent="0.3">
      <c r="A4346" t="s">
        <v>229</v>
      </c>
    </row>
    <row r="4347" spans="1:1" x14ac:dyDescent="0.3">
      <c r="A4347" t="s">
        <v>38</v>
      </c>
    </row>
    <row r="4348" spans="1:1" x14ac:dyDescent="0.3">
      <c r="A4348" t="s">
        <v>229</v>
      </c>
    </row>
    <row r="4349" spans="1:1" x14ac:dyDescent="0.3">
      <c r="A4349" t="s">
        <v>230</v>
      </c>
    </row>
    <row r="4350" spans="1:1" x14ac:dyDescent="0.3">
      <c r="A4350" t="s">
        <v>229</v>
      </c>
    </row>
    <row r="4351" spans="1:1" x14ac:dyDescent="0.3">
      <c r="A4351" t="s">
        <v>230</v>
      </c>
    </row>
    <row r="4352" spans="1:1" x14ac:dyDescent="0.3">
      <c r="A4352" t="s">
        <v>229</v>
      </c>
    </row>
    <row r="4353" spans="1:1" x14ac:dyDescent="0.3">
      <c r="A4353" t="s">
        <v>38</v>
      </c>
    </row>
    <row r="4354" spans="1:1" x14ac:dyDescent="0.3">
      <c r="A4354" t="s">
        <v>229</v>
      </c>
    </row>
    <row r="4355" spans="1:1" x14ac:dyDescent="0.3">
      <c r="A4355" t="s">
        <v>38</v>
      </c>
    </row>
    <row r="4356" spans="1:1" x14ac:dyDescent="0.3">
      <c r="A4356" t="s">
        <v>229</v>
      </c>
    </row>
    <row r="4357" spans="1:1" x14ac:dyDescent="0.3">
      <c r="A4357" t="s">
        <v>38</v>
      </c>
    </row>
    <row r="4358" spans="1:1" x14ac:dyDescent="0.3">
      <c r="A4358" t="s">
        <v>229</v>
      </c>
    </row>
    <row r="4359" spans="1:1" x14ac:dyDescent="0.3">
      <c r="A4359" t="s">
        <v>38</v>
      </c>
    </row>
    <row r="4360" spans="1:1" x14ac:dyDescent="0.3">
      <c r="A4360" t="s">
        <v>229</v>
      </c>
    </row>
    <row r="4361" spans="1:1" x14ac:dyDescent="0.3">
      <c r="A4361" t="s">
        <v>38</v>
      </c>
    </row>
    <row r="4362" spans="1:1" x14ac:dyDescent="0.3">
      <c r="A4362" t="s">
        <v>229</v>
      </c>
    </row>
    <row r="4363" spans="1:1" x14ac:dyDescent="0.3">
      <c r="A4363" t="s">
        <v>230</v>
      </c>
    </row>
    <row r="4364" spans="1:1" x14ac:dyDescent="0.3">
      <c r="A4364" t="s">
        <v>229</v>
      </c>
    </row>
    <row r="4365" spans="1:1" x14ac:dyDescent="0.3">
      <c r="A4365" t="s">
        <v>319</v>
      </c>
    </row>
    <row r="4366" spans="1:1" x14ac:dyDescent="0.3">
      <c r="A4366">
        <v>1</v>
      </c>
    </row>
    <row r="4367" spans="1:1" x14ac:dyDescent="0.3">
      <c r="A4367" t="s">
        <v>320</v>
      </c>
    </row>
    <row r="4368" spans="1:1" x14ac:dyDescent="0.3">
      <c r="A4368">
        <v>1</v>
      </c>
    </row>
    <row r="4369" spans="1:1" x14ac:dyDescent="0.3">
      <c r="A4369">
        <v>4</v>
      </c>
    </row>
    <row r="4370" spans="1:1" x14ac:dyDescent="0.3">
      <c r="A4370">
        <v>1</v>
      </c>
    </row>
    <row r="4371" spans="1:1" x14ac:dyDescent="0.3">
      <c r="A4371" t="s">
        <v>321</v>
      </c>
    </row>
    <row r="4374" spans="1:1" x14ac:dyDescent="0.3">
      <c r="A4374">
        <v>123</v>
      </c>
    </row>
    <row r="4376" spans="1:1" x14ac:dyDescent="0.3">
      <c r="A4376" t="s">
        <v>52</v>
      </c>
    </row>
    <row r="4377" spans="1:1" x14ac:dyDescent="0.3">
      <c r="A4377" t="s">
        <v>6</v>
      </c>
    </row>
    <row r="4378" spans="1:1" x14ac:dyDescent="0.3">
      <c r="A4378" t="s">
        <v>53</v>
      </c>
    </row>
    <row r="4380" spans="1:1" x14ac:dyDescent="0.3">
      <c r="A4380" t="s">
        <v>54</v>
      </c>
    </row>
    <row r="4381" spans="1:1" x14ac:dyDescent="0.3">
      <c r="A4381" t="s">
        <v>322</v>
      </c>
    </row>
    <row r="4382" spans="1:1" x14ac:dyDescent="0.3">
      <c r="A4382" t="s">
        <v>57</v>
      </c>
    </row>
    <row r="4383" spans="1:1" x14ac:dyDescent="0.3">
      <c r="A4383" t="s">
        <v>8</v>
      </c>
    </row>
    <row r="4384" spans="1:1" x14ac:dyDescent="0.3">
      <c r="A4384" t="s">
        <v>58</v>
      </c>
    </row>
    <row r="4385" spans="1:1" x14ac:dyDescent="0.3">
      <c r="A4385" t="s">
        <v>57</v>
      </c>
    </row>
    <row r="4386" spans="1:1" x14ac:dyDescent="0.3">
      <c r="A4386" t="s">
        <v>59</v>
      </c>
    </row>
    <row r="4387" spans="1:1" x14ac:dyDescent="0.3">
      <c r="A4387" t="s">
        <v>60</v>
      </c>
    </row>
    <row r="4388" spans="1:1" x14ac:dyDescent="0.3">
      <c r="A4388" t="s">
        <v>61</v>
      </c>
    </row>
    <row r="4389" spans="1:1" x14ac:dyDescent="0.3">
      <c r="A4389" t="s">
        <v>26</v>
      </c>
    </row>
    <row r="4390" spans="1:1" x14ac:dyDescent="0.3">
      <c r="A4390" t="s">
        <v>62</v>
      </c>
    </row>
    <row r="4391" spans="1:1" x14ac:dyDescent="0.3">
      <c r="A4391" t="s">
        <v>63</v>
      </c>
    </row>
    <row r="4392" spans="1:1" x14ac:dyDescent="0.3">
      <c r="A4392" t="s">
        <v>64</v>
      </c>
    </row>
    <row r="4393" spans="1:1" x14ac:dyDescent="0.3">
      <c r="A4393" t="s">
        <v>65</v>
      </c>
    </row>
    <row r="4394" spans="1:1" x14ac:dyDescent="0.3">
      <c r="A4394" t="s">
        <v>66</v>
      </c>
    </row>
    <row r="4395" spans="1:1" x14ac:dyDescent="0.3">
      <c r="A4395" t="s">
        <v>20</v>
      </c>
    </row>
    <row r="4396" spans="1:1" x14ac:dyDescent="0.3">
      <c r="A4396" t="s">
        <v>67</v>
      </c>
    </row>
    <row r="4397" spans="1:1" x14ac:dyDescent="0.3">
      <c r="A4397" t="s">
        <v>0</v>
      </c>
    </row>
    <row r="4398" spans="1:1" x14ac:dyDescent="0.3">
      <c r="A4398" t="s">
        <v>68</v>
      </c>
    </row>
    <row r="4399" spans="1:1" x14ac:dyDescent="0.3">
      <c r="A4399" t="s">
        <v>240</v>
      </c>
    </row>
    <row r="4400" spans="1:1" x14ac:dyDescent="0.3">
      <c r="A4400" t="s">
        <v>69</v>
      </c>
    </row>
    <row r="4401" spans="1:1" x14ac:dyDescent="0.3">
      <c r="A4401" t="s">
        <v>70</v>
      </c>
    </row>
    <row r="4402" spans="1:1" x14ac:dyDescent="0.3">
      <c r="A4402" t="s">
        <v>71</v>
      </c>
    </row>
    <row r="4403" spans="1:1" x14ac:dyDescent="0.3">
      <c r="A4403" t="s">
        <v>241</v>
      </c>
    </row>
    <row r="4404" spans="1:1" x14ac:dyDescent="0.3">
      <c r="A4404" t="s">
        <v>72</v>
      </c>
    </row>
    <row r="4405" spans="1:1" x14ac:dyDescent="0.3">
      <c r="A4405" t="s">
        <v>73</v>
      </c>
    </row>
    <row r="4406" spans="1:1" x14ac:dyDescent="0.3">
      <c r="A4406" t="s">
        <v>74</v>
      </c>
    </row>
    <row r="4407" spans="1:1" x14ac:dyDescent="0.3">
      <c r="A4407" t="s">
        <v>36</v>
      </c>
    </row>
    <row r="4408" spans="1:1" x14ac:dyDescent="0.3">
      <c r="A4408" t="s">
        <v>73</v>
      </c>
    </row>
    <row r="4409" spans="1:1" x14ac:dyDescent="0.3">
      <c r="A4409" t="s">
        <v>74</v>
      </c>
    </row>
    <row r="4410" spans="1:1" x14ac:dyDescent="0.3">
      <c r="A4410" t="s">
        <v>75</v>
      </c>
    </row>
    <row r="4411" spans="1:1" x14ac:dyDescent="0.3">
      <c r="A4411" t="s">
        <v>76</v>
      </c>
    </row>
    <row r="4412" spans="1:1" x14ac:dyDescent="0.3">
      <c r="A4412" t="s">
        <v>68</v>
      </c>
    </row>
    <row r="4413" spans="1:1" x14ac:dyDescent="0.3">
      <c r="A4413" t="s">
        <v>77</v>
      </c>
    </row>
    <row r="4414" spans="1:1" x14ac:dyDescent="0.3">
      <c r="A4414" t="s">
        <v>68</v>
      </c>
    </row>
    <row r="4415" spans="1:1" x14ac:dyDescent="0.3">
      <c r="A4415" t="s">
        <v>78</v>
      </c>
    </row>
    <row r="4416" spans="1:1" x14ac:dyDescent="0.3">
      <c r="A4416" t="s">
        <v>79</v>
      </c>
    </row>
    <row r="4417" spans="1:1" x14ac:dyDescent="0.3">
      <c r="A4417" t="s">
        <v>80</v>
      </c>
    </row>
    <row r="4418" spans="1:1" x14ac:dyDescent="0.3">
      <c r="A4418" t="s">
        <v>81</v>
      </c>
    </row>
    <row r="4419" spans="1:1" x14ac:dyDescent="0.3">
      <c r="A4419" t="s">
        <v>68</v>
      </c>
    </row>
    <row r="4420" spans="1:1" x14ac:dyDescent="0.3">
      <c r="A4420" t="s">
        <v>77</v>
      </c>
    </row>
    <row r="4421" spans="1:1" x14ac:dyDescent="0.3">
      <c r="A4421" t="s">
        <v>19</v>
      </c>
    </row>
    <row r="4422" spans="1:1" x14ac:dyDescent="0.3">
      <c r="A4422" t="s">
        <v>80</v>
      </c>
    </row>
    <row r="4423" spans="1:1" x14ac:dyDescent="0.3">
      <c r="A4423" t="s">
        <v>81</v>
      </c>
    </row>
    <row r="4424" spans="1:1" x14ac:dyDescent="0.3">
      <c r="A4424" t="s">
        <v>68</v>
      </c>
    </row>
    <row r="4425" spans="1:1" x14ac:dyDescent="0.3">
      <c r="A4425" t="s">
        <v>78</v>
      </c>
    </row>
    <row r="4426" spans="1:1" x14ac:dyDescent="0.3">
      <c r="A4426" t="s">
        <v>79</v>
      </c>
    </row>
    <row r="4427" spans="1:1" x14ac:dyDescent="0.3">
      <c r="A4427" t="s">
        <v>68</v>
      </c>
    </row>
    <row r="4428" spans="1:1" x14ac:dyDescent="0.3">
      <c r="A4428" t="s">
        <v>83</v>
      </c>
    </row>
    <row r="4429" spans="1:1" x14ac:dyDescent="0.3">
      <c r="A4429" t="s">
        <v>84</v>
      </c>
    </row>
    <row r="4430" spans="1:1" x14ac:dyDescent="0.3">
      <c r="A4430" t="s">
        <v>85</v>
      </c>
    </row>
    <row r="4431" spans="1:1" x14ac:dyDescent="0.3">
      <c r="A4431" t="s">
        <v>81</v>
      </c>
    </row>
    <row r="4432" spans="1:1" x14ac:dyDescent="0.3">
      <c r="A4432" t="s">
        <v>86</v>
      </c>
    </row>
    <row r="4433" spans="1:1" x14ac:dyDescent="0.3">
      <c r="A4433">
        <v>5</v>
      </c>
    </row>
    <row r="4434" spans="1:1" x14ac:dyDescent="0.3">
      <c r="A4434" s="1">
        <v>43952</v>
      </c>
    </row>
    <row r="4435" spans="1:1" x14ac:dyDescent="0.3">
      <c r="A4435" t="s">
        <v>87</v>
      </c>
    </row>
    <row r="4436" spans="1:1" x14ac:dyDescent="0.3">
      <c r="A4436" t="s">
        <v>88</v>
      </c>
    </row>
    <row r="4437" spans="1:1" x14ac:dyDescent="0.3">
      <c r="A4437" t="s">
        <v>89</v>
      </c>
    </row>
    <row r="4438" spans="1:1" x14ac:dyDescent="0.3">
      <c r="A4438" t="s">
        <v>68</v>
      </c>
    </row>
    <row r="4439" spans="1:1" x14ac:dyDescent="0.3">
      <c r="A4439" t="s">
        <v>82</v>
      </c>
    </row>
    <row r="4440" spans="1:1" x14ac:dyDescent="0.3">
      <c r="A4440" t="s">
        <v>68</v>
      </c>
    </row>
    <row r="4441" spans="1:1" x14ac:dyDescent="0.3">
      <c r="A4441" t="s">
        <v>83</v>
      </c>
    </row>
    <row r="4442" spans="1:1" x14ac:dyDescent="0.3">
      <c r="A4442" t="s">
        <v>84</v>
      </c>
    </row>
    <row r="4443" spans="1:1" x14ac:dyDescent="0.3">
      <c r="A4443" t="s">
        <v>85</v>
      </c>
    </row>
    <row r="4444" spans="1:1" x14ac:dyDescent="0.3">
      <c r="A4444" t="s">
        <v>81</v>
      </c>
    </row>
    <row r="4445" spans="1:1" x14ac:dyDescent="0.3">
      <c r="A4445" t="s">
        <v>86</v>
      </c>
    </row>
    <row r="4446" spans="1:1" x14ac:dyDescent="0.3">
      <c r="A4446">
        <v>5</v>
      </c>
    </row>
    <row r="4447" spans="1:1" x14ac:dyDescent="0.3">
      <c r="A4447" s="1">
        <v>43952</v>
      </c>
    </row>
    <row r="4448" spans="1:1" x14ac:dyDescent="0.3">
      <c r="A4448" t="s">
        <v>87</v>
      </c>
    </row>
    <row r="4449" spans="1:1" x14ac:dyDescent="0.3">
      <c r="A4449" t="s">
        <v>323</v>
      </c>
    </row>
    <row r="4450" spans="1:1" x14ac:dyDescent="0.3">
      <c r="A4450" t="s">
        <v>324</v>
      </c>
    </row>
    <row r="4451" spans="1:1" x14ac:dyDescent="0.3">
      <c r="A4451" t="s">
        <v>325</v>
      </c>
    </row>
    <row r="4452" spans="1:1" x14ac:dyDescent="0.3">
      <c r="A4452" t="s">
        <v>326</v>
      </c>
    </row>
    <row r="4453" spans="1:1" x14ac:dyDescent="0.3">
      <c r="A4453" t="s">
        <v>327</v>
      </c>
    </row>
    <row r="4454" spans="1:1" x14ac:dyDescent="0.3">
      <c r="A4454" t="s">
        <v>328</v>
      </c>
    </row>
    <row r="4455" spans="1:1" x14ac:dyDescent="0.3">
      <c r="A4455" t="s">
        <v>329</v>
      </c>
    </row>
    <row r="4456" spans="1:1" x14ac:dyDescent="0.3">
      <c r="A4456" t="s">
        <v>330</v>
      </c>
    </row>
    <row r="4457" spans="1:1" x14ac:dyDescent="0.3">
      <c r="A4457" t="s">
        <v>331</v>
      </c>
    </row>
    <row r="4458" spans="1:1" x14ac:dyDescent="0.3">
      <c r="A4458" t="s">
        <v>332</v>
      </c>
    </row>
    <row r="4459" spans="1:1" x14ac:dyDescent="0.3">
      <c r="A4459" t="s">
        <v>333</v>
      </c>
    </row>
    <row r="4460" spans="1:1" x14ac:dyDescent="0.3">
      <c r="A4460" t="s">
        <v>334</v>
      </c>
    </row>
    <row r="4461" spans="1:1" x14ac:dyDescent="0.3">
      <c r="A4461" t="s">
        <v>335</v>
      </c>
    </row>
    <row r="4462" spans="1:1" x14ac:dyDescent="0.3">
      <c r="A4462" t="s">
        <v>336</v>
      </c>
    </row>
    <row r="4463" spans="1:1" x14ac:dyDescent="0.3">
      <c r="A4463" t="s">
        <v>337</v>
      </c>
    </row>
    <row r="4464" spans="1:1" x14ac:dyDescent="0.3">
      <c r="A4464" t="s">
        <v>338</v>
      </c>
    </row>
    <row r="4465" spans="1:1" x14ac:dyDescent="0.3">
      <c r="A4465" t="s">
        <v>339</v>
      </c>
    </row>
    <row r="4466" spans="1:1" x14ac:dyDescent="0.3">
      <c r="A4466" t="s">
        <v>340</v>
      </c>
    </row>
    <row r="4467" spans="1:1" x14ac:dyDescent="0.3">
      <c r="A4467" t="s">
        <v>341</v>
      </c>
    </row>
    <row r="4468" spans="1:1" x14ac:dyDescent="0.3">
      <c r="A4468" t="s">
        <v>342</v>
      </c>
    </row>
    <row r="4469" spans="1:1" x14ac:dyDescent="0.3">
      <c r="A4469" t="s">
        <v>343</v>
      </c>
    </row>
    <row r="4470" spans="1:1" x14ac:dyDescent="0.3">
      <c r="A4470" t="s">
        <v>344</v>
      </c>
    </row>
    <row r="4471" spans="1:1" x14ac:dyDescent="0.3">
      <c r="A4471" t="s">
        <v>345</v>
      </c>
    </row>
    <row r="4472" spans="1:1" x14ac:dyDescent="0.3">
      <c r="A4472" t="s">
        <v>346</v>
      </c>
    </row>
    <row r="4473" spans="1:1" x14ac:dyDescent="0.3">
      <c r="A4473" t="s">
        <v>347</v>
      </c>
    </row>
    <row r="4474" spans="1:1" x14ac:dyDescent="0.3">
      <c r="A4474" t="s">
        <v>348</v>
      </c>
    </row>
    <row r="4475" spans="1:1" x14ac:dyDescent="0.3">
      <c r="A4475" t="s">
        <v>349</v>
      </c>
    </row>
    <row r="4476" spans="1:1" x14ac:dyDescent="0.3">
      <c r="A4476" t="s">
        <v>350</v>
      </c>
    </row>
    <row r="4477" spans="1:1" x14ac:dyDescent="0.3">
      <c r="A4477" t="s">
        <v>351</v>
      </c>
    </row>
    <row r="4478" spans="1:1" x14ac:dyDescent="0.3">
      <c r="A4478" t="s">
        <v>352</v>
      </c>
    </row>
    <row r="4479" spans="1:1" x14ac:dyDescent="0.3">
      <c r="A4479" t="s">
        <v>142</v>
      </c>
    </row>
    <row r="4480" spans="1:1" x14ac:dyDescent="0.3">
      <c r="A4480">
        <v>2010</v>
      </c>
    </row>
    <row r="4481" spans="1:1" x14ac:dyDescent="0.3">
      <c r="A4481" t="s">
        <v>143</v>
      </c>
    </row>
    <row r="4482" spans="1:1" x14ac:dyDescent="0.3">
      <c r="A4482" t="s">
        <v>57</v>
      </c>
    </row>
    <row r="4483" spans="1:1" x14ac:dyDescent="0.3">
      <c r="A4483">
        <v>1980.5</v>
      </c>
    </row>
    <row r="4484" spans="1:1" x14ac:dyDescent="0.3">
      <c r="A4484" t="s">
        <v>143</v>
      </c>
    </row>
    <row r="4485" spans="1:1" x14ac:dyDescent="0.3">
      <c r="A4485" t="s">
        <v>57</v>
      </c>
    </row>
    <row r="4486" spans="1:1" x14ac:dyDescent="0.3">
      <c r="A4486">
        <v>1899</v>
      </c>
    </row>
    <row r="4487" spans="1:1" x14ac:dyDescent="0.3">
      <c r="A4487" t="s">
        <v>143</v>
      </c>
    </row>
    <row r="4488" spans="1:1" x14ac:dyDescent="0.3">
      <c r="A4488" t="s">
        <v>57</v>
      </c>
    </row>
    <row r="4489" spans="1:1" x14ac:dyDescent="0.3">
      <c r="A4489">
        <v>1904.5</v>
      </c>
    </row>
    <row r="4490" spans="1:1" x14ac:dyDescent="0.3">
      <c r="A4490" t="s">
        <v>353</v>
      </c>
    </row>
    <row r="4491" spans="1:1" x14ac:dyDescent="0.3">
      <c r="A4491">
        <v>2008.5</v>
      </c>
    </row>
    <row r="4492" spans="1:1" x14ac:dyDescent="0.3">
      <c r="A4492" t="s">
        <v>353</v>
      </c>
    </row>
    <row r="4493" spans="1:1" x14ac:dyDescent="0.3">
      <c r="A4493">
        <v>2008.2</v>
      </c>
    </row>
    <row r="4494" spans="1:1" x14ac:dyDescent="0.3">
      <c r="A4494" t="s">
        <v>353</v>
      </c>
    </row>
    <row r="4495" spans="1:1" x14ac:dyDescent="0.3">
      <c r="A4495">
        <v>2006.7</v>
      </c>
    </row>
    <row r="4496" spans="1:1" x14ac:dyDescent="0.3">
      <c r="A4496" t="s">
        <v>353</v>
      </c>
    </row>
    <row r="4497" spans="1:1" x14ac:dyDescent="0.3">
      <c r="A4497">
        <v>1920.3</v>
      </c>
    </row>
    <row r="4498" spans="1:1" x14ac:dyDescent="0.3">
      <c r="A4498" t="s">
        <v>353</v>
      </c>
    </row>
    <row r="4499" spans="1:1" x14ac:dyDescent="0.3">
      <c r="A4499">
        <v>1931.3</v>
      </c>
    </row>
    <row r="4500" spans="1:1" x14ac:dyDescent="0.3">
      <c r="A4500" t="s">
        <v>353</v>
      </c>
    </row>
    <row r="4501" spans="1:1" x14ac:dyDescent="0.3">
      <c r="A4501">
        <v>1936.9</v>
      </c>
    </row>
    <row r="4502" spans="1:1" x14ac:dyDescent="0.3">
      <c r="A4502" t="s">
        <v>353</v>
      </c>
    </row>
    <row r="4503" spans="1:1" x14ac:dyDescent="0.3">
      <c r="A4503">
        <v>1940.7</v>
      </c>
    </row>
    <row r="4504" spans="1:1" x14ac:dyDescent="0.3">
      <c r="A4504" t="s">
        <v>353</v>
      </c>
    </row>
    <row r="4505" spans="1:1" x14ac:dyDescent="0.3">
      <c r="A4505" t="s">
        <v>50</v>
      </c>
    </row>
    <row r="4506" spans="1:1" x14ac:dyDescent="0.3">
      <c r="A4506" t="s">
        <v>354</v>
      </c>
    </row>
    <row r="4507" spans="1:1" x14ac:dyDescent="0.3">
      <c r="A4507" t="s">
        <v>355</v>
      </c>
    </row>
    <row r="4508" spans="1:1" x14ac:dyDescent="0.3">
      <c r="A4508">
        <v>1940.9</v>
      </c>
    </row>
    <row r="4509" spans="1:1" x14ac:dyDescent="0.3">
      <c r="A4509" t="s">
        <v>353</v>
      </c>
    </row>
    <row r="4510" spans="1:1" x14ac:dyDescent="0.3">
      <c r="A4510" t="s">
        <v>50</v>
      </c>
    </row>
    <row r="4511" spans="1:1" x14ac:dyDescent="0.3">
      <c r="A4511" t="s">
        <v>51</v>
      </c>
    </row>
    <row r="4512" spans="1:1" x14ac:dyDescent="0.3">
      <c r="A4512">
        <v>1940.9</v>
      </c>
    </row>
    <row r="4513" spans="1:1" x14ac:dyDescent="0.3">
      <c r="A4513" t="s">
        <v>353</v>
      </c>
    </row>
    <row r="4514" spans="1:1" x14ac:dyDescent="0.3">
      <c r="A4514" t="s">
        <v>50</v>
      </c>
    </row>
    <row r="4515" spans="1:1" x14ac:dyDescent="0.3">
      <c r="A4515" t="s">
        <v>354</v>
      </c>
    </row>
    <row r="4516" spans="1:1" x14ac:dyDescent="0.3">
      <c r="A4516" t="s">
        <v>355</v>
      </c>
    </row>
    <row r="4517" spans="1:1" x14ac:dyDescent="0.3">
      <c r="A4517">
        <v>1943.7</v>
      </c>
    </row>
    <row r="4518" spans="1:1" x14ac:dyDescent="0.3">
      <c r="A4518" t="s">
        <v>353</v>
      </c>
    </row>
    <row r="4519" spans="1:1" x14ac:dyDescent="0.3">
      <c r="A4519">
        <v>1945.3</v>
      </c>
    </row>
    <row r="4520" spans="1:1" x14ac:dyDescent="0.3">
      <c r="A4520" t="s">
        <v>353</v>
      </c>
    </row>
    <row r="4521" spans="1:1" x14ac:dyDescent="0.3">
      <c r="A4521">
        <v>1950.3</v>
      </c>
    </row>
    <row r="4522" spans="1:1" x14ac:dyDescent="0.3">
      <c r="A4522" t="s">
        <v>353</v>
      </c>
    </row>
    <row r="4523" spans="1:1" x14ac:dyDescent="0.3">
      <c r="A4523">
        <v>1950.5</v>
      </c>
    </row>
    <row r="4524" spans="1:1" x14ac:dyDescent="0.3">
      <c r="A4524" t="s">
        <v>353</v>
      </c>
    </row>
    <row r="4525" spans="1:1" x14ac:dyDescent="0.3">
      <c r="A4525">
        <v>1951.3</v>
      </c>
    </row>
    <row r="4526" spans="1:1" x14ac:dyDescent="0.3">
      <c r="A4526" t="s">
        <v>353</v>
      </c>
    </row>
    <row r="4527" spans="1:1" x14ac:dyDescent="0.3">
      <c r="A4527">
        <v>1950.4</v>
      </c>
    </row>
    <row r="4528" spans="1:1" x14ac:dyDescent="0.3">
      <c r="A4528" t="s">
        <v>353</v>
      </c>
    </row>
    <row r="4529" spans="1:1" x14ac:dyDescent="0.3">
      <c r="A4529">
        <v>1954.6</v>
      </c>
    </row>
    <row r="4530" spans="1:1" x14ac:dyDescent="0.3">
      <c r="A4530" t="s">
        <v>353</v>
      </c>
    </row>
    <row r="4531" spans="1:1" x14ac:dyDescent="0.3">
      <c r="A4531">
        <v>1957.4</v>
      </c>
    </row>
    <row r="4532" spans="1:1" x14ac:dyDescent="0.3">
      <c r="A4532" t="s">
        <v>353</v>
      </c>
    </row>
    <row r="4533" spans="1:1" x14ac:dyDescent="0.3">
      <c r="A4533">
        <v>1959.9</v>
      </c>
    </row>
    <row r="4534" spans="1:1" x14ac:dyDescent="0.3">
      <c r="A4534" t="s">
        <v>353</v>
      </c>
    </row>
    <row r="4535" spans="1:1" x14ac:dyDescent="0.3">
      <c r="A4535">
        <v>1961.2</v>
      </c>
    </row>
    <row r="4536" spans="1:1" x14ac:dyDescent="0.3">
      <c r="A4536" t="s">
        <v>353</v>
      </c>
    </row>
    <row r="4537" spans="1:1" x14ac:dyDescent="0.3">
      <c r="A4537">
        <v>1945</v>
      </c>
    </row>
    <row r="4538" spans="1:1" x14ac:dyDescent="0.3">
      <c r="A4538" t="s">
        <v>353</v>
      </c>
    </row>
    <row r="4539" spans="1:1" x14ac:dyDescent="0.3">
      <c r="A4539">
        <v>1969.4</v>
      </c>
    </row>
    <row r="4540" spans="1:1" x14ac:dyDescent="0.3">
      <c r="A4540" t="s">
        <v>353</v>
      </c>
    </row>
    <row r="4541" spans="1:1" x14ac:dyDescent="0.3">
      <c r="A4541">
        <v>1975.5</v>
      </c>
    </row>
    <row r="4542" spans="1:1" x14ac:dyDescent="0.3">
      <c r="A4542" t="s">
        <v>353</v>
      </c>
    </row>
    <row r="4543" spans="1:1" x14ac:dyDescent="0.3">
      <c r="A4543">
        <v>1909.6</v>
      </c>
    </row>
    <row r="4544" spans="1:1" x14ac:dyDescent="0.3">
      <c r="A4544" t="s">
        <v>353</v>
      </c>
    </row>
    <row r="4545" spans="1:1" x14ac:dyDescent="0.3">
      <c r="A4545">
        <v>1904.7</v>
      </c>
    </row>
    <row r="4546" spans="1:1" x14ac:dyDescent="0.3">
      <c r="A4546" t="s">
        <v>353</v>
      </c>
    </row>
    <row r="4547" spans="1:1" x14ac:dyDescent="0.3">
      <c r="A4547">
        <v>1914.5</v>
      </c>
    </row>
    <row r="4548" spans="1:1" x14ac:dyDescent="0.3">
      <c r="A4548" t="s">
        <v>353</v>
      </c>
    </row>
    <row r="4549" spans="1:1" x14ac:dyDescent="0.3">
      <c r="A4549">
        <v>1930</v>
      </c>
    </row>
    <row r="4550" spans="1:1" x14ac:dyDescent="0.3">
      <c r="A4550" t="s">
        <v>66</v>
      </c>
    </row>
    <row r="4551" spans="1:1" x14ac:dyDescent="0.3">
      <c r="A4551">
        <v>1973</v>
      </c>
    </row>
    <row r="4552" spans="1:1" x14ac:dyDescent="0.3">
      <c r="A4552">
        <v>46</v>
      </c>
    </row>
    <row r="4553" spans="1:1" x14ac:dyDescent="0.3">
      <c r="A4553">
        <v>20</v>
      </c>
    </row>
    <row r="4554" spans="1:1" x14ac:dyDescent="0.3">
      <c r="A4554">
        <v>14.8</v>
      </c>
    </row>
    <row r="4555" spans="1:1" x14ac:dyDescent="0.3">
      <c r="A4555">
        <v>9</v>
      </c>
    </row>
    <row r="4556" spans="1:1" x14ac:dyDescent="0.3">
      <c r="A4556">
        <v>42</v>
      </c>
    </row>
    <row r="4557" spans="1:1" x14ac:dyDescent="0.3">
      <c r="A4557">
        <v>0.3</v>
      </c>
    </row>
    <row r="4558" spans="1:1" x14ac:dyDescent="0.3">
      <c r="A4558">
        <v>46</v>
      </c>
    </row>
    <row r="4559" spans="1:1" x14ac:dyDescent="0.3">
      <c r="A4559">
        <v>20</v>
      </c>
    </row>
    <row r="4560" spans="1:1" x14ac:dyDescent="0.3">
      <c r="A4560">
        <v>34.799999999999997</v>
      </c>
    </row>
    <row r="4561" spans="1:1" x14ac:dyDescent="0.3">
      <c r="A4561">
        <v>9</v>
      </c>
    </row>
    <row r="4562" spans="1:1" x14ac:dyDescent="0.3">
      <c r="A4562">
        <v>42</v>
      </c>
    </row>
    <row r="4563" spans="1:1" x14ac:dyDescent="0.3">
      <c r="A4563">
        <v>1</v>
      </c>
    </row>
    <row r="4564" spans="1:1" x14ac:dyDescent="0.3">
      <c r="A4564">
        <v>46</v>
      </c>
    </row>
    <row r="4565" spans="1:1" x14ac:dyDescent="0.3">
      <c r="A4565">
        <v>21</v>
      </c>
    </row>
    <row r="4566" spans="1:1" x14ac:dyDescent="0.3">
      <c r="A4566">
        <v>27.3</v>
      </c>
    </row>
    <row r="4567" spans="1:1" x14ac:dyDescent="0.3">
      <c r="A4567">
        <v>9</v>
      </c>
    </row>
    <row r="4568" spans="1:1" x14ac:dyDescent="0.3">
      <c r="A4568">
        <v>42</v>
      </c>
    </row>
    <row r="4569" spans="1:1" x14ac:dyDescent="0.3">
      <c r="A4569">
        <v>23.6</v>
      </c>
    </row>
    <row r="4570" spans="1:1" x14ac:dyDescent="0.3">
      <c r="A4570">
        <v>46</v>
      </c>
    </row>
    <row r="4571" spans="1:1" x14ac:dyDescent="0.3">
      <c r="A4571">
        <v>21</v>
      </c>
    </row>
    <row r="4572" spans="1:1" x14ac:dyDescent="0.3">
      <c r="A4572">
        <v>25.1</v>
      </c>
    </row>
    <row r="4573" spans="1:1" x14ac:dyDescent="0.3">
      <c r="A4573">
        <v>9</v>
      </c>
    </row>
    <row r="4574" spans="1:1" x14ac:dyDescent="0.3">
      <c r="A4574">
        <v>42</v>
      </c>
    </row>
    <row r="4575" spans="1:1" x14ac:dyDescent="0.3">
      <c r="A4575">
        <v>21.9</v>
      </c>
    </row>
    <row r="4576" spans="1:1" x14ac:dyDescent="0.3">
      <c r="A4576">
        <v>46</v>
      </c>
    </row>
    <row r="4577" spans="1:1" x14ac:dyDescent="0.3">
      <c r="A4577">
        <v>20</v>
      </c>
    </row>
    <row r="4578" spans="1:1" x14ac:dyDescent="0.3">
      <c r="A4578">
        <v>12.8</v>
      </c>
    </row>
    <row r="4579" spans="1:1" x14ac:dyDescent="0.3">
      <c r="A4579">
        <v>9</v>
      </c>
    </row>
    <row r="4580" spans="1:1" x14ac:dyDescent="0.3">
      <c r="A4580">
        <v>41</v>
      </c>
    </row>
    <row r="4581" spans="1:1" x14ac:dyDescent="0.3">
      <c r="A4581">
        <v>56.9</v>
      </c>
    </row>
    <row r="4582" spans="1:1" x14ac:dyDescent="0.3">
      <c r="A4582">
        <v>46</v>
      </c>
    </row>
    <row r="4583" spans="1:1" x14ac:dyDescent="0.3">
      <c r="A4583">
        <v>20</v>
      </c>
    </row>
    <row r="4584" spans="1:1" x14ac:dyDescent="0.3">
      <c r="A4584">
        <v>14.1</v>
      </c>
    </row>
    <row r="4585" spans="1:1" x14ac:dyDescent="0.3">
      <c r="A4585">
        <v>9</v>
      </c>
    </row>
    <row r="4586" spans="1:1" x14ac:dyDescent="0.3">
      <c r="A4586">
        <v>41</v>
      </c>
    </row>
    <row r="4587" spans="1:1" x14ac:dyDescent="0.3">
      <c r="A4587">
        <v>58.2</v>
      </c>
    </row>
    <row r="4588" spans="1:1" x14ac:dyDescent="0.3">
      <c r="A4588">
        <v>46</v>
      </c>
    </row>
    <row r="4589" spans="1:1" x14ac:dyDescent="0.3">
      <c r="A4589">
        <v>20</v>
      </c>
    </row>
    <row r="4590" spans="1:1" x14ac:dyDescent="0.3">
      <c r="A4590">
        <v>16.100000000000001</v>
      </c>
    </row>
    <row r="4591" spans="1:1" x14ac:dyDescent="0.3">
      <c r="A4591">
        <v>9</v>
      </c>
    </row>
    <row r="4592" spans="1:1" x14ac:dyDescent="0.3">
      <c r="A4592">
        <v>41</v>
      </c>
    </row>
    <row r="4593" spans="1:1" x14ac:dyDescent="0.3">
      <c r="A4593">
        <v>57.8</v>
      </c>
    </row>
    <row r="4594" spans="1:1" x14ac:dyDescent="0.3">
      <c r="A4594">
        <v>46</v>
      </c>
    </row>
    <row r="4595" spans="1:1" x14ac:dyDescent="0.3">
      <c r="A4595">
        <v>21</v>
      </c>
    </row>
    <row r="4596" spans="1:1" x14ac:dyDescent="0.3">
      <c r="A4596">
        <v>21.1</v>
      </c>
    </row>
    <row r="4597" spans="1:1" x14ac:dyDescent="0.3">
      <c r="A4597">
        <v>9</v>
      </c>
    </row>
    <row r="4598" spans="1:1" x14ac:dyDescent="0.3">
      <c r="A4598">
        <v>42</v>
      </c>
    </row>
    <row r="4599" spans="1:1" x14ac:dyDescent="0.3">
      <c r="A4599">
        <v>15.6</v>
      </c>
    </row>
    <row r="4600" spans="1:1" x14ac:dyDescent="0.3">
      <c r="A4600">
        <v>46</v>
      </c>
    </row>
    <row r="4601" spans="1:1" x14ac:dyDescent="0.3">
      <c r="A4601">
        <v>21</v>
      </c>
    </row>
    <row r="4602" spans="1:1" x14ac:dyDescent="0.3">
      <c r="A4602">
        <v>18.5</v>
      </c>
    </row>
    <row r="4603" spans="1:1" x14ac:dyDescent="0.3">
      <c r="A4603">
        <v>9</v>
      </c>
    </row>
    <row r="4604" spans="1:1" x14ac:dyDescent="0.3">
      <c r="A4604">
        <v>42</v>
      </c>
    </row>
    <row r="4605" spans="1:1" x14ac:dyDescent="0.3">
      <c r="A4605">
        <v>15.2</v>
      </c>
    </row>
    <row r="4606" spans="1:1" x14ac:dyDescent="0.3">
      <c r="A4606">
        <v>46</v>
      </c>
    </row>
    <row r="4607" spans="1:1" x14ac:dyDescent="0.3">
      <c r="A4607">
        <v>21</v>
      </c>
    </row>
    <row r="4608" spans="1:1" x14ac:dyDescent="0.3">
      <c r="A4608">
        <v>15.8</v>
      </c>
    </row>
    <row r="4609" spans="1:1" x14ac:dyDescent="0.3">
      <c r="A4609">
        <v>9</v>
      </c>
    </row>
    <row r="4610" spans="1:1" x14ac:dyDescent="0.3">
      <c r="A4610">
        <v>42</v>
      </c>
    </row>
    <row r="4611" spans="1:1" x14ac:dyDescent="0.3">
      <c r="A4611">
        <v>10.199999999999999</v>
      </c>
    </row>
    <row r="4612" spans="1:1" x14ac:dyDescent="0.3">
      <c r="A4612">
        <v>46</v>
      </c>
    </row>
    <row r="4613" spans="1:1" x14ac:dyDescent="0.3">
      <c r="A4613">
        <v>21</v>
      </c>
    </row>
    <row r="4614" spans="1:1" x14ac:dyDescent="0.3">
      <c r="A4614">
        <v>14.6</v>
      </c>
    </row>
    <row r="4615" spans="1:1" x14ac:dyDescent="0.3">
      <c r="A4615">
        <v>9</v>
      </c>
    </row>
    <row r="4616" spans="1:1" x14ac:dyDescent="0.3">
      <c r="A4616">
        <v>42</v>
      </c>
    </row>
    <row r="4617" spans="1:1" x14ac:dyDescent="0.3">
      <c r="A4617">
        <v>11</v>
      </c>
    </row>
    <row r="4618" spans="1:1" x14ac:dyDescent="0.3">
      <c r="A4618">
        <v>46</v>
      </c>
    </row>
    <row r="4619" spans="1:1" x14ac:dyDescent="0.3">
      <c r="A4619">
        <v>21</v>
      </c>
    </row>
    <row r="4620" spans="1:1" x14ac:dyDescent="0.3">
      <c r="A4620">
        <v>13.6</v>
      </c>
    </row>
    <row r="4621" spans="1:1" x14ac:dyDescent="0.3">
      <c r="A4621">
        <v>9</v>
      </c>
    </row>
    <row r="4622" spans="1:1" x14ac:dyDescent="0.3">
      <c r="A4622">
        <v>42</v>
      </c>
    </row>
    <row r="4623" spans="1:1" x14ac:dyDescent="0.3">
      <c r="A4623">
        <v>7.1</v>
      </c>
    </row>
    <row r="4624" spans="1:1" x14ac:dyDescent="0.3">
      <c r="A4624">
        <v>46</v>
      </c>
    </row>
    <row r="4625" spans="1:1" x14ac:dyDescent="0.3">
      <c r="A4625">
        <v>21</v>
      </c>
    </row>
    <row r="4626" spans="1:1" x14ac:dyDescent="0.3">
      <c r="A4626">
        <v>13.6</v>
      </c>
    </row>
    <row r="4627" spans="1:1" x14ac:dyDescent="0.3">
      <c r="A4627">
        <v>9</v>
      </c>
    </row>
    <row r="4628" spans="1:1" x14ac:dyDescent="0.3">
      <c r="A4628">
        <v>42</v>
      </c>
    </row>
    <row r="4629" spans="1:1" x14ac:dyDescent="0.3">
      <c r="A4629">
        <v>7</v>
      </c>
    </row>
    <row r="4630" spans="1:1" x14ac:dyDescent="0.3">
      <c r="A4630">
        <v>46</v>
      </c>
    </row>
    <row r="4631" spans="1:1" x14ac:dyDescent="0.3">
      <c r="A4631">
        <v>21</v>
      </c>
    </row>
    <row r="4632" spans="1:1" x14ac:dyDescent="0.3">
      <c r="A4632">
        <v>12.2</v>
      </c>
    </row>
    <row r="4633" spans="1:1" x14ac:dyDescent="0.3">
      <c r="A4633">
        <v>9</v>
      </c>
    </row>
    <row r="4634" spans="1:1" x14ac:dyDescent="0.3">
      <c r="A4634">
        <v>42</v>
      </c>
    </row>
    <row r="4635" spans="1:1" x14ac:dyDescent="0.3">
      <c r="A4635">
        <v>8.6999999999999993</v>
      </c>
    </row>
    <row r="4636" spans="1:1" x14ac:dyDescent="0.3">
      <c r="A4636">
        <v>46</v>
      </c>
    </row>
    <row r="4637" spans="1:1" x14ac:dyDescent="0.3">
      <c r="A4637">
        <v>21</v>
      </c>
    </row>
    <row r="4638" spans="1:1" x14ac:dyDescent="0.3">
      <c r="A4638">
        <v>10.199999999999999</v>
      </c>
    </row>
    <row r="4639" spans="1:1" x14ac:dyDescent="0.3">
      <c r="A4639">
        <v>9</v>
      </c>
    </row>
    <row r="4640" spans="1:1" x14ac:dyDescent="0.3">
      <c r="A4640">
        <v>42</v>
      </c>
    </row>
    <row r="4641" spans="1:1" x14ac:dyDescent="0.3">
      <c r="A4641">
        <v>5.3</v>
      </c>
    </row>
    <row r="4642" spans="1:1" x14ac:dyDescent="0.3">
      <c r="A4642">
        <v>46</v>
      </c>
    </row>
    <row r="4643" spans="1:1" x14ac:dyDescent="0.3">
      <c r="A4643">
        <v>21</v>
      </c>
    </row>
    <row r="4644" spans="1:1" x14ac:dyDescent="0.3">
      <c r="A4644">
        <v>8.3000000000000007</v>
      </c>
    </row>
    <row r="4645" spans="1:1" x14ac:dyDescent="0.3">
      <c r="A4645">
        <v>9</v>
      </c>
    </row>
    <row r="4646" spans="1:1" x14ac:dyDescent="0.3">
      <c r="A4646">
        <v>42</v>
      </c>
    </row>
    <row r="4647" spans="1:1" x14ac:dyDescent="0.3">
      <c r="A4647">
        <v>5.6</v>
      </c>
    </row>
    <row r="4648" spans="1:1" x14ac:dyDescent="0.3">
      <c r="A4648">
        <v>46</v>
      </c>
    </row>
    <row r="4649" spans="1:1" x14ac:dyDescent="0.3">
      <c r="A4649">
        <v>21</v>
      </c>
    </row>
    <row r="4650" spans="1:1" x14ac:dyDescent="0.3">
      <c r="A4650">
        <v>7</v>
      </c>
    </row>
    <row r="4651" spans="1:1" x14ac:dyDescent="0.3">
      <c r="A4651">
        <v>9</v>
      </c>
    </row>
    <row r="4652" spans="1:1" x14ac:dyDescent="0.3">
      <c r="A4652">
        <v>42</v>
      </c>
    </row>
    <row r="4653" spans="1:1" x14ac:dyDescent="0.3">
      <c r="A4653">
        <v>3.8</v>
      </c>
    </row>
    <row r="4654" spans="1:1" x14ac:dyDescent="0.3">
      <c r="A4654">
        <v>46</v>
      </c>
    </row>
    <row r="4655" spans="1:1" x14ac:dyDescent="0.3">
      <c r="A4655">
        <v>21</v>
      </c>
    </row>
    <row r="4656" spans="1:1" x14ac:dyDescent="0.3">
      <c r="A4656">
        <v>6.1</v>
      </c>
    </row>
    <row r="4657" spans="1:1" x14ac:dyDescent="0.3">
      <c r="A4657">
        <v>9</v>
      </c>
    </row>
    <row r="4658" spans="1:1" x14ac:dyDescent="0.3">
      <c r="A4658">
        <v>42</v>
      </c>
    </row>
    <row r="4659" spans="1:1" x14ac:dyDescent="0.3">
      <c r="A4659">
        <v>4</v>
      </c>
    </row>
    <row r="4660" spans="1:1" x14ac:dyDescent="0.3">
      <c r="A4660">
        <v>46</v>
      </c>
    </row>
    <row r="4661" spans="1:1" x14ac:dyDescent="0.3">
      <c r="A4661">
        <v>21</v>
      </c>
    </row>
    <row r="4662" spans="1:1" x14ac:dyDescent="0.3">
      <c r="A4662">
        <v>5.0999999999999996</v>
      </c>
    </row>
    <row r="4663" spans="1:1" x14ac:dyDescent="0.3">
      <c r="A4663">
        <v>9</v>
      </c>
    </row>
    <row r="4664" spans="1:1" x14ac:dyDescent="0.3">
      <c r="A4664">
        <v>42</v>
      </c>
    </row>
    <row r="4665" spans="1:1" x14ac:dyDescent="0.3">
      <c r="A4665">
        <v>1.9</v>
      </c>
    </row>
    <row r="4666" spans="1:1" x14ac:dyDescent="0.3">
      <c r="A4666">
        <v>46</v>
      </c>
    </row>
    <row r="4667" spans="1:1" x14ac:dyDescent="0.3">
      <c r="A4667">
        <v>21</v>
      </c>
    </row>
    <row r="4668" spans="1:1" x14ac:dyDescent="0.3">
      <c r="A4668">
        <v>3</v>
      </c>
    </row>
    <row r="4669" spans="1:1" x14ac:dyDescent="0.3">
      <c r="A4669">
        <v>9</v>
      </c>
    </row>
    <row r="4670" spans="1:1" x14ac:dyDescent="0.3">
      <c r="A4670">
        <v>42</v>
      </c>
    </row>
    <row r="4671" spans="1:1" x14ac:dyDescent="0.3">
      <c r="A4671">
        <v>1.7</v>
      </c>
    </row>
    <row r="4672" spans="1:1" x14ac:dyDescent="0.3">
      <c r="A4672">
        <v>46</v>
      </c>
    </row>
    <row r="4673" spans="1:1" x14ac:dyDescent="0.3">
      <c r="A4673">
        <v>21</v>
      </c>
    </row>
    <row r="4674" spans="1:1" x14ac:dyDescent="0.3">
      <c r="A4674">
        <v>2.2999999999999998</v>
      </c>
    </row>
    <row r="4675" spans="1:1" x14ac:dyDescent="0.3">
      <c r="A4675">
        <v>9</v>
      </c>
    </row>
    <row r="4676" spans="1:1" x14ac:dyDescent="0.3">
      <c r="A4676">
        <v>42</v>
      </c>
    </row>
    <row r="4677" spans="1:1" x14ac:dyDescent="0.3">
      <c r="A4677">
        <v>3.7</v>
      </c>
    </row>
    <row r="4678" spans="1:1" x14ac:dyDescent="0.3">
      <c r="A4678">
        <v>46</v>
      </c>
    </row>
    <row r="4679" spans="1:1" x14ac:dyDescent="0.3">
      <c r="A4679">
        <v>21</v>
      </c>
    </row>
    <row r="4680" spans="1:1" x14ac:dyDescent="0.3">
      <c r="A4680">
        <v>0.3</v>
      </c>
    </row>
    <row r="4681" spans="1:1" x14ac:dyDescent="0.3">
      <c r="A4681">
        <v>9</v>
      </c>
    </row>
    <row r="4682" spans="1:1" x14ac:dyDescent="0.3">
      <c r="A4682">
        <v>42</v>
      </c>
    </row>
    <row r="4683" spans="1:1" x14ac:dyDescent="0.3">
      <c r="A4683">
        <v>3.2</v>
      </c>
    </row>
    <row r="4684" spans="1:1" x14ac:dyDescent="0.3">
      <c r="A4684">
        <v>46</v>
      </c>
    </row>
    <row r="4685" spans="1:1" x14ac:dyDescent="0.3">
      <c r="A4685">
        <v>20</v>
      </c>
    </row>
    <row r="4686" spans="1:1" x14ac:dyDescent="0.3">
      <c r="A4686">
        <v>58.4</v>
      </c>
    </row>
    <row r="4687" spans="1:1" x14ac:dyDescent="0.3">
      <c r="A4687">
        <v>9</v>
      </c>
    </row>
    <row r="4688" spans="1:1" x14ac:dyDescent="0.3">
      <c r="A4688">
        <v>42</v>
      </c>
    </row>
    <row r="4689" spans="1:1" x14ac:dyDescent="0.3">
      <c r="A4689">
        <v>2.6</v>
      </c>
    </row>
    <row r="4690" spans="1:1" x14ac:dyDescent="0.3">
      <c r="A4690">
        <v>46</v>
      </c>
    </row>
    <row r="4691" spans="1:1" x14ac:dyDescent="0.3">
      <c r="A4691">
        <v>20</v>
      </c>
    </row>
    <row r="4692" spans="1:1" x14ac:dyDescent="0.3">
      <c r="A4692">
        <v>64.599999999999994</v>
      </c>
    </row>
    <row r="4693" spans="1:1" x14ac:dyDescent="0.3">
      <c r="A4693">
        <v>9</v>
      </c>
    </row>
    <row r="4694" spans="1:1" x14ac:dyDescent="0.3">
      <c r="A4694">
        <v>42</v>
      </c>
    </row>
    <row r="4695" spans="1:1" x14ac:dyDescent="0.3">
      <c r="A4695">
        <v>0.2</v>
      </c>
    </row>
    <row r="4696" spans="1:1" x14ac:dyDescent="0.3">
      <c r="A4696">
        <v>46</v>
      </c>
    </row>
    <row r="4697" spans="1:1" x14ac:dyDescent="0.3">
      <c r="A4697">
        <v>20</v>
      </c>
    </row>
    <row r="4698" spans="1:1" x14ac:dyDescent="0.3">
      <c r="A4698">
        <v>52.6</v>
      </c>
    </row>
    <row r="4699" spans="1:1" x14ac:dyDescent="0.3">
      <c r="A4699">
        <v>9</v>
      </c>
    </row>
    <row r="4700" spans="1:1" x14ac:dyDescent="0.3">
      <c r="A4700">
        <v>42</v>
      </c>
    </row>
    <row r="4701" spans="1:1" x14ac:dyDescent="0.3">
      <c r="A4701">
        <v>1.5</v>
      </c>
    </row>
    <row r="4702" spans="1:1" x14ac:dyDescent="0.3">
      <c r="A4702">
        <v>46</v>
      </c>
    </row>
    <row r="4703" spans="1:1" x14ac:dyDescent="0.3">
      <c r="A4703">
        <v>20</v>
      </c>
    </row>
    <row r="4704" spans="1:1" x14ac:dyDescent="0.3">
      <c r="A4704">
        <v>39.200000000000003</v>
      </c>
    </row>
    <row r="4705" spans="1:1" x14ac:dyDescent="0.3">
      <c r="A4705">
        <v>9</v>
      </c>
    </row>
    <row r="4706" spans="1:1" x14ac:dyDescent="0.3">
      <c r="A4706">
        <v>41</v>
      </c>
    </row>
    <row r="4707" spans="1:1" x14ac:dyDescent="0.3">
      <c r="A4707">
        <v>58</v>
      </c>
    </row>
    <row r="4708" spans="1:1" x14ac:dyDescent="0.3">
      <c r="A4708">
        <v>46</v>
      </c>
    </row>
    <row r="4709" spans="1:1" x14ac:dyDescent="0.3">
      <c r="A4709">
        <v>21</v>
      </c>
    </row>
    <row r="4710" spans="1:1" x14ac:dyDescent="0.3">
      <c r="A4710">
        <v>23.9</v>
      </c>
    </row>
    <row r="4711" spans="1:1" x14ac:dyDescent="0.3">
      <c r="A4711">
        <v>9</v>
      </c>
    </row>
    <row r="4712" spans="1:1" x14ac:dyDescent="0.3">
      <c r="A4712">
        <v>42</v>
      </c>
    </row>
    <row r="4713" spans="1:1" x14ac:dyDescent="0.3">
      <c r="A4713">
        <v>20.100000000000001</v>
      </c>
    </row>
    <row r="4714" spans="1:1" x14ac:dyDescent="0.3">
      <c r="A4714">
        <v>46</v>
      </c>
    </row>
    <row r="4715" spans="1:1" x14ac:dyDescent="0.3">
      <c r="A4715">
        <v>21</v>
      </c>
    </row>
    <row r="4716" spans="1:1" x14ac:dyDescent="0.3">
      <c r="A4716">
        <v>24.5</v>
      </c>
    </row>
    <row r="4717" spans="1:1" x14ac:dyDescent="0.3">
      <c r="A4717">
        <v>9</v>
      </c>
    </row>
    <row r="4718" spans="1:1" x14ac:dyDescent="0.3">
      <c r="A4718">
        <v>42</v>
      </c>
    </row>
    <row r="4719" spans="1:1" x14ac:dyDescent="0.3">
      <c r="A4719">
        <v>19.8</v>
      </c>
    </row>
    <row r="4720" spans="1:1" x14ac:dyDescent="0.3">
      <c r="A4720">
        <v>46</v>
      </c>
    </row>
    <row r="4721" spans="1:1" x14ac:dyDescent="0.3">
      <c r="A4721">
        <v>21</v>
      </c>
    </row>
    <row r="4722" spans="1:1" x14ac:dyDescent="0.3">
      <c r="A4722">
        <v>22.1</v>
      </c>
    </row>
    <row r="4723" spans="1:1" x14ac:dyDescent="0.3">
      <c r="A4723">
        <v>9</v>
      </c>
    </row>
    <row r="4724" spans="1:1" x14ac:dyDescent="0.3">
      <c r="A4724">
        <v>42</v>
      </c>
    </row>
    <row r="4725" spans="1:1" x14ac:dyDescent="0.3">
      <c r="A4725">
        <v>17.7</v>
      </c>
    </row>
    <row r="4726" spans="1:1" x14ac:dyDescent="0.3">
      <c r="A4726">
        <v>46</v>
      </c>
    </row>
    <row r="4727" spans="1:1" x14ac:dyDescent="0.3">
      <c r="A4727">
        <v>21</v>
      </c>
    </row>
    <row r="4728" spans="1:1" x14ac:dyDescent="0.3">
      <c r="A4728">
        <v>19.3</v>
      </c>
    </row>
    <row r="4729" spans="1:1" x14ac:dyDescent="0.3">
      <c r="A4729">
        <v>9</v>
      </c>
    </row>
    <row r="4730" spans="1:1" x14ac:dyDescent="0.3">
      <c r="A4730">
        <v>42</v>
      </c>
    </row>
    <row r="4731" spans="1:1" x14ac:dyDescent="0.3">
      <c r="A4731">
        <v>16.3</v>
      </c>
    </row>
    <row r="4732" spans="1:1" x14ac:dyDescent="0.3">
      <c r="A4732">
        <v>46</v>
      </c>
    </row>
    <row r="4733" spans="1:1" x14ac:dyDescent="0.3">
      <c r="A4733">
        <v>20</v>
      </c>
    </row>
    <row r="4734" spans="1:1" x14ac:dyDescent="0.3">
      <c r="A4734">
        <v>46.6</v>
      </c>
    </row>
    <row r="4735" spans="1:1" x14ac:dyDescent="0.3">
      <c r="A4735">
        <v>9</v>
      </c>
    </row>
    <row r="4736" spans="1:1" x14ac:dyDescent="0.3">
      <c r="A4736">
        <v>41</v>
      </c>
    </row>
    <row r="4737" spans="1:1" x14ac:dyDescent="0.3">
      <c r="A4737">
        <v>58.9</v>
      </c>
    </row>
    <row r="4738" spans="1:1" x14ac:dyDescent="0.3">
      <c r="A4738">
        <v>2261</v>
      </c>
    </row>
    <row r="4739" spans="1:1" x14ac:dyDescent="0.3">
      <c r="A4739">
        <v>2224</v>
      </c>
    </row>
    <row r="4740" spans="1:1" x14ac:dyDescent="0.3">
      <c r="A4740">
        <v>2070</v>
      </c>
    </row>
    <row r="4741" spans="1:1" x14ac:dyDescent="0.3">
      <c r="A4741">
        <v>2071</v>
      </c>
    </row>
    <row r="4742" spans="1:1" x14ac:dyDescent="0.3">
      <c r="A4742">
        <v>2288</v>
      </c>
    </row>
    <row r="4743" spans="1:1" x14ac:dyDescent="0.3">
      <c r="A4743">
        <v>2270</v>
      </c>
    </row>
    <row r="4744" spans="1:1" x14ac:dyDescent="0.3">
      <c r="A4744">
        <v>2263</v>
      </c>
    </row>
    <row r="4745" spans="1:1" x14ac:dyDescent="0.3">
      <c r="A4745">
        <v>2083</v>
      </c>
    </row>
    <row r="4746" spans="1:1" x14ac:dyDescent="0.3">
      <c r="A4746">
        <v>2083</v>
      </c>
    </row>
    <row r="4747" spans="1:1" x14ac:dyDescent="0.3">
      <c r="A4747">
        <v>2104</v>
      </c>
    </row>
    <row r="4748" spans="1:1" x14ac:dyDescent="0.3">
      <c r="A4748">
        <v>2102</v>
      </c>
    </row>
    <row r="4749" spans="1:1" x14ac:dyDescent="0.3">
      <c r="A4749">
        <v>2122</v>
      </c>
    </row>
    <row r="4750" spans="1:1" x14ac:dyDescent="0.3">
      <c r="A4750">
        <v>2122</v>
      </c>
    </row>
    <row r="4751" spans="1:1" x14ac:dyDescent="0.3">
      <c r="A4751">
        <v>2111</v>
      </c>
    </row>
    <row r="4752" spans="1:1" x14ac:dyDescent="0.3">
      <c r="A4752">
        <v>2124</v>
      </c>
    </row>
    <row r="4753" spans="1:1" x14ac:dyDescent="0.3">
      <c r="A4753">
        <v>2123</v>
      </c>
    </row>
    <row r="4754" spans="1:1" x14ac:dyDescent="0.3">
      <c r="A4754">
        <v>2142</v>
      </c>
    </row>
    <row r="4755" spans="1:1" x14ac:dyDescent="0.3">
      <c r="A4755">
        <v>2142</v>
      </c>
    </row>
    <row r="4756" spans="1:1" x14ac:dyDescent="0.3">
      <c r="A4756">
        <v>2151</v>
      </c>
    </row>
    <row r="4757" spans="1:1" x14ac:dyDescent="0.3">
      <c r="A4757">
        <v>2152</v>
      </c>
    </row>
    <row r="4758" spans="1:1" x14ac:dyDescent="0.3">
      <c r="A4758">
        <v>2143</v>
      </c>
    </row>
    <row r="4759" spans="1:1" x14ac:dyDescent="0.3">
      <c r="A4759">
        <v>2144</v>
      </c>
    </row>
    <row r="4760" spans="1:1" x14ac:dyDescent="0.3">
      <c r="A4760">
        <v>2150</v>
      </c>
    </row>
    <row r="4761" spans="1:1" x14ac:dyDescent="0.3">
      <c r="A4761">
        <v>2177</v>
      </c>
    </row>
    <row r="4762" spans="1:1" x14ac:dyDescent="0.3">
      <c r="A4762">
        <v>2167</v>
      </c>
    </row>
    <row r="4763" spans="1:1" x14ac:dyDescent="0.3">
      <c r="A4763">
        <v>2229</v>
      </c>
    </row>
    <row r="4764" spans="1:1" x14ac:dyDescent="0.3">
      <c r="A4764">
        <v>2074</v>
      </c>
    </row>
    <row r="4765" spans="1:1" x14ac:dyDescent="0.3">
      <c r="A4765">
        <v>2074</v>
      </c>
    </row>
    <row r="4766" spans="1:1" x14ac:dyDescent="0.3">
      <c r="A4766">
        <v>2078</v>
      </c>
    </row>
    <row r="4767" spans="1:1" x14ac:dyDescent="0.3">
      <c r="A4767">
        <v>2079</v>
      </c>
    </row>
    <row r="4768" spans="1:1" x14ac:dyDescent="0.3">
      <c r="A4768">
        <v>2204</v>
      </c>
    </row>
    <row r="4769" spans="1:1" x14ac:dyDescent="0.3">
      <c r="A4769" t="s">
        <v>356</v>
      </c>
    </row>
    <row r="4770" spans="1:1" x14ac:dyDescent="0.3">
      <c r="A4770" t="s">
        <v>357</v>
      </c>
    </row>
    <row r="4771" spans="1:1" x14ac:dyDescent="0.3">
      <c r="A4771" t="s">
        <v>358</v>
      </c>
    </row>
    <row r="4772" spans="1:1" x14ac:dyDescent="0.3">
      <c r="A4772" t="s">
        <v>359</v>
      </c>
    </row>
    <row r="4773" spans="1:1" x14ac:dyDescent="0.3">
      <c r="A4773">
        <v>45</v>
      </c>
    </row>
    <row r="4774" spans="1:1" x14ac:dyDescent="0.3">
      <c r="A4774">
        <v>25</v>
      </c>
    </row>
    <row r="4775" spans="1:1" x14ac:dyDescent="0.3">
      <c r="A4775">
        <v>22</v>
      </c>
    </row>
    <row r="4776" spans="1:1" x14ac:dyDescent="0.3">
      <c r="A4776">
        <v>16</v>
      </c>
    </row>
    <row r="4777" spans="1:1" x14ac:dyDescent="0.3">
      <c r="A4777">
        <v>12</v>
      </c>
    </row>
    <row r="4778" spans="1:1" x14ac:dyDescent="0.3">
      <c r="A4778">
        <v>20</v>
      </c>
    </row>
    <row r="4779" spans="1:1" x14ac:dyDescent="0.3">
      <c r="A4779">
        <v>25</v>
      </c>
    </row>
    <row r="4780" spans="1:1" x14ac:dyDescent="0.3">
      <c r="A4780">
        <v>18</v>
      </c>
    </row>
    <row r="4781" spans="1:1" x14ac:dyDescent="0.3">
      <c r="A4781">
        <v>33</v>
      </c>
    </row>
    <row r="4782" spans="1:1" x14ac:dyDescent="0.3">
      <c r="A4782">
        <v>13</v>
      </c>
    </row>
    <row r="4783" spans="1:1" x14ac:dyDescent="0.3">
      <c r="A4783">
        <v>15</v>
      </c>
    </row>
    <row r="4784" spans="1:1" x14ac:dyDescent="0.3">
      <c r="A4784">
        <v>35</v>
      </c>
    </row>
    <row r="4785" spans="1:1" x14ac:dyDescent="0.3">
      <c r="A4785" t="s">
        <v>360</v>
      </c>
    </row>
    <row r="4786" spans="1:1" x14ac:dyDescent="0.3">
      <c r="A4786" t="s">
        <v>361</v>
      </c>
    </row>
    <row r="4787" spans="1:1" x14ac:dyDescent="0.3">
      <c r="A4787">
        <v>20</v>
      </c>
    </row>
    <row r="4788" spans="1:1" x14ac:dyDescent="0.3">
      <c r="A4788">
        <v>359</v>
      </c>
    </row>
    <row r="4789" spans="1:1" x14ac:dyDescent="0.3">
      <c r="A4789">
        <v>76</v>
      </c>
    </row>
    <row r="4790" spans="1:1" x14ac:dyDescent="0.3">
      <c r="A4790">
        <v>133</v>
      </c>
    </row>
    <row r="4791" spans="1:1" x14ac:dyDescent="0.3">
      <c r="A4791">
        <v>114</v>
      </c>
    </row>
    <row r="4792" spans="1:1" x14ac:dyDescent="0.3">
      <c r="A4792">
        <v>118</v>
      </c>
    </row>
    <row r="4793" spans="1:1" x14ac:dyDescent="0.3">
      <c r="A4793">
        <v>36</v>
      </c>
    </row>
    <row r="4794" spans="1:1" x14ac:dyDescent="0.3">
      <c r="A4794" t="s">
        <v>362</v>
      </c>
    </row>
    <row r="4795" spans="1:1" x14ac:dyDescent="0.3">
      <c r="A4795">
        <v>132</v>
      </c>
    </row>
    <row r="4796" spans="1:1" x14ac:dyDescent="0.3">
      <c r="A4796">
        <v>70</v>
      </c>
    </row>
    <row r="4797" spans="1:1" x14ac:dyDescent="0.3">
      <c r="A4797">
        <v>90</v>
      </c>
    </row>
    <row r="4798" spans="1:1" x14ac:dyDescent="0.3">
      <c r="A4798">
        <v>71</v>
      </c>
    </row>
    <row r="4799" spans="1:1" x14ac:dyDescent="0.3">
      <c r="A4799">
        <v>91</v>
      </c>
    </row>
    <row r="4800" spans="1:1" x14ac:dyDescent="0.3">
      <c r="A4800">
        <v>86</v>
      </c>
    </row>
    <row r="4801" spans="1:1" x14ac:dyDescent="0.3">
      <c r="A4801">
        <v>86</v>
      </c>
    </row>
    <row r="4802" spans="1:1" x14ac:dyDescent="0.3">
      <c r="A4802">
        <v>74</v>
      </c>
    </row>
    <row r="4803" spans="1:1" x14ac:dyDescent="0.3">
      <c r="A4803">
        <v>135</v>
      </c>
    </row>
    <row r="4804" spans="1:1" x14ac:dyDescent="0.3">
      <c r="A4804">
        <v>45</v>
      </c>
    </row>
    <row r="4805" spans="1:1" x14ac:dyDescent="0.3">
      <c r="A4805">
        <v>128</v>
      </c>
    </row>
    <row r="4806" spans="1:1" x14ac:dyDescent="0.3">
      <c r="A4806">
        <v>186</v>
      </c>
    </row>
    <row r="4807" spans="1:1" x14ac:dyDescent="0.3">
      <c r="A4807">
        <v>60</v>
      </c>
    </row>
    <row r="4808" spans="1:1" x14ac:dyDescent="0.3">
      <c r="A4808">
        <v>48</v>
      </c>
    </row>
    <row r="4809" spans="1:1" x14ac:dyDescent="0.3">
      <c r="A4809">
        <v>241</v>
      </c>
    </row>
    <row r="4810" spans="1:1" x14ac:dyDescent="0.3">
      <c r="A4810">
        <v>174</v>
      </c>
    </row>
    <row r="4811" spans="1:1" x14ac:dyDescent="0.3">
      <c r="A4811">
        <v>14</v>
      </c>
    </row>
    <row r="4812" spans="1:1" x14ac:dyDescent="0.3">
      <c r="A4812">
        <v>52</v>
      </c>
    </row>
    <row r="4813" spans="1:1" x14ac:dyDescent="0.3">
      <c r="A4813">
        <v>84</v>
      </c>
    </row>
    <row r="4814" spans="1:1" x14ac:dyDescent="0.3">
      <c r="A4814">
        <v>-0.02</v>
      </c>
    </row>
    <row r="4815" spans="1:1" x14ac:dyDescent="0.3">
      <c r="A4815">
        <v>0.97</v>
      </c>
    </row>
    <row r="4816" spans="1:1" x14ac:dyDescent="0.3">
      <c r="A4816">
        <v>0.73</v>
      </c>
    </row>
    <row r="4817" spans="1:1" x14ac:dyDescent="0.3">
      <c r="A4817">
        <v>0.91</v>
      </c>
    </row>
    <row r="4818" spans="1:1" x14ac:dyDescent="0.3">
      <c r="A4818">
        <v>0.88</v>
      </c>
    </row>
    <row r="4819" spans="1:1" x14ac:dyDescent="0.3">
      <c r="A4819">
        <v>0.59</v>
      </c>
    </row>
    <row r="4820" spans="1:1" x14ac:dyDescent="0.3">
      <c r="A4820">
        <v>1</v>
      </c>
    </row>
    <row r="4821" spans="1:1" x14ac:dyDescent="0.3">
      <c r="A4821">
        <v>0.03</v>
      </c>
    </row>
    <row r="4822" spans="1:1" x14ac:dyDescent="0.3">
      <c r="A4822">
        <v>0.74</v>
      </c>
    </row>
    <row r="4823" spans="1:1" x14ac:dyDescent="0.3">
      <c r="A4823">
        <v>0.94</v>
      </c>
    </row>
    <row r="4824" spans="1:1" x14ac:dyDescent="0.3">
      <c r="A4824">
        <v>1</v>
      </c>
    </row>
    <row r="4825" spans="1:1" x14ac:dyDescent="0.3">
      <c r="A4825">
        <v>0.95</v>
      </c>
    </row>
    <row r="4826" spans="1:1" x14ac:dyDescent="0.3">
      <c r="A4826">
        <v>1</v>
      </c>
    </row>
    <row r="4827" spans="1:1" x14ac:dyDescent="0.3">
      <c r="A4827">
        <v>1</v>
      </c>
    </row>
    <row r="4828" spans="1:1" x14ac:dyDescent="0.3">
      <c r="A4828">
        <v>1</v>
      </c>
    </row>
    <row r="4829" spans="1:1" x14ac:dyDescent="0.3">
      <c r="A4829">
        <v>0.96</v>
      </c>
    </row>
    <row r="4830" spans="1:1" x14ac:dyDescent="0.3">
      <c r="A4830">
        <v>0.71</v>
      </c>
    </row>
    <row r="4831" spans="1:1" x14ac:dyDescent="0.3">
      <c r="A4831">
        <v>0.71</v>
      </c>
    </row>
    <row r="4832" spans="1:1" x14ac:dyDescent="0.3">
      <c r="A4832">
        <v>0.79</v>
      </c>
    </row>
    <row r="4833" spans="1:1" x14ac:dyDescent="0.3">
      <c r="A4833">
        <v>-0.1</v>
      </c>
    </row>
    <row r="4834" spans="1:1" x14ac:dyDescent="0.3">
      <c r="A4834">
        <v>0.87</v>
      </c>
    </row>
    <row r="4835" spans="1:1" x14ac:dyDescent="0.3">
      <c r="A4835">
        <v>0.74</v>
      </c>
    </row>
    <row r="4836" spans="1:1" x14ac:dyDescent="0.3">
      <c r="A4836">
        <v>-0.87</v>
      </c>
    </row>
    <row r="4837" spans="1:1" x14ac:dyDescent="0.3">
      <c r="A4837">
        <v>0.1</v>
      </c>
    </row>
    <row r="4838" spans="1:1" x14ac:dyDescent="0.3">
      <c r="A4838">
        <v>0.24</v>
      </c>
    </row>
    <row r="4839" spans="1:1" x14ac:dyDescent="0.3">
      <c r="A4839">
        <v>0.79</v>
      </c>
    </row>
    <row r="4840" spans="1:1" x14ac:dyDescent="0.3">
      <c r="A4840">
        <v>0.99</v>
      </c>
    </row>
    <row r="4841" spans="1:1" x14ac:dyDescent="0.3">
      <c r="A4841">
        <v>1</v>
      </c>
    </row>
    <row r="4842" spans="1:1" x14ac:dyDescent="0.3">
      <c r="A4842">
        <v>0.24</v>
      </c>
    </row>
    <row r="4843" spans="1:1" x14ac:dyDescent="0.3">
      <c r="A4843">
        <v>-0.68</v>
      </c>
    </row>
    <row r="4844" spans="1:1" x14ac:dyDescent="0.3">
      <c r="A4844">
        <v>-0.41</v>
      </c>
    </row>
    <row r="4845" spans="1:1" x14ac:dyDescent="0.3">
      <c r="A4845">
        <v>-0.47</v>
      </c>
    </row>
    <row r="4846" spans="1:1" x14ac:dyDescent="0.3">
      <c r="A4846">
        <v>0.81</v>
      </c>
    </row>
    <row r="4847" spans="1:1" x14ac:dyDescent="0.3">
      <c r="A4847">
        <v>-7.0000000000000007E-2</v>
      </c>
    </row>
    <row r="4848" spans="1:1" x14ac:dyDescent="0.3">
      <c r="A4848">
        <v>1</v>
      </c>
    </row>
    <row r="4849" spans="1:1" x14ac:dyDescent="0.3">
      <c r="A4849">
        <v>-0.67</v>
      </c>
    </row>
    <row r="4850" spans="1:1" x14ac:dyDescent="0.3">
      <c r="A4850">
        <v>0.34</v>
      </c>
    </row>
    <row r="4851" spans="1:1" x14ac:dyDescent="0.3">
      <c r="A4851">
        <v>0</v>
      </c>
    </row>
    <row r="4852" spans="1:1" x14ac:dyDescent="0.3">
      <c r="A4852">
        <v>0.33</v>
      </c>
    </row>
    <row r="4853" spans="1:1" x14ac:dyDescent="0.3">
      <c r="A4853">
        <v>-0.02</v>
      </c>
    </row>
    <row r="4854" spans="1:1" x14ac:dyDescent="0.3">
      <c r="A4854">
        <v>7.0000000000000007E-2</v>
      </c>
    </row>
    <row r="4855" spans="1:1" x14ac:dyDescent="0.3">
      <c r="A4855">
        <v>7.0000000000000007E-2</v>
      </c>
    </row>
    <row r="4856" spans="1:1" x14ac:dyDescent="0.3">
      <c r="A4856">
        <v>0.28000000000000003</v>
      </c>
    </row>
    <row r="4857" spans="1:1" x14ac:dyDescent="0.3">
      <c r="A4857">
        <v>-0.71</v>
      </c>
    </row>
    <row r="4858" spans="1:1" x14ac:dyDescent="0.3">
      <c r="A4858">
        <v>0.71</v>
      </c>
    </row>
    <row r="4859" spans="1:1" x14ac:dyDescent="0.3">
      <c r="A4859">
        <v>-0.62</v>
      </c>
    </row>
    <row r="4860" spans="1:1" x14ac:dyDescent="0.3">
      <c r="A4860">
        <v>-0.99</v>
      </c>
    </row>
    <row r="4861" spans="1:1" x14ac:dyDescent="0.3">
      <c r="A4861">
        <v>0.5</v>
      </c>
    </row>
    <row r="4862" spans="1:1" x14ac:dyDescent="0.3">
      <c r="A4862">
        <v>0.67</v>
      </c>
    </row>
    <row r="4863" spans="1:1" x14ac:dyDescent="0.3">
      <c r="A4863">
        <v>-0.48</v>
      </c>
    </row>
    <row r="4864" spans="1:1" x14ac:dyDescent="0.3">
      <c r="A4864">
        <v>-0.99</v>
      </c>
    </row>
    <row r="4865" spans="1:1" x14ac:dyDescent="0.3">
      <c r="A4865">
        <v>0.97</v>
      </c>
    </row>
    <row r="4866" spans="1:1" x14ac:dyDescent="0.3">
      <c r="A4866">
        <v>0.62</v>
      </c>
    </row>
    <row r="4867" spans="1:1" x14ac:dyDescent="0.3">
      <c r="A4867">
        <v>0.1</v>
      </c>
    </row>
    <row r="4868" spans="1:1" x14ac:dyDescent="0.3">
      <c r="A4868" t="s">
        <v>68</v>
      </c>
    </row>
    <row r="4869" spans="1:1" x14ac:dyDescent="0.3">
      <c r="A4869" t="s">
        <v>162</v>
      </c>
    </row>
    <row r="4870" spans="1:1" x14ac:dyDescent="0.3">
      <c r="A4870" t="s">
        <v>68</v>
      </c>
    </row>
    <row r="4871" spans="1:1" x14ac:dyDescent="0.3">
      <c r="A4871" t="s">
        <v>162</v>
      </c>
    </row>
    <row r="4872" spans="1:1" x14ac:dyDescent="0.3">
      <c r="A4872">
        <v>-0.32</v>
      </c>
    </row>
    <row r="4873" spans="1:1" x14ac:dyDescent="0.3">
      <c r="A4873" t="s">
        <v>68</v>
      </c>
    </row>
    <row r="4874" spans="1:1" x14ac:dyDescent="0.3">
      <c r="A4874" t="s">
        <v>162</v>
      </c>
    </row>
    <row r="4875" spans="1:1" x14ac:dyDescent="0.3">
      <c r="A4875" t="s">
        <v>68</v>
      </c>
    </row>
    <row r="4876" spans="1:1" x14ac:dyDescent="0.3">
      <c r="A4876" t="s">
        <v>162</v>
      </c>
    </row>
    <row r="4877" spans="1:1" x14ac:dyDescent="0.3">
      <c r="A4877">
        <v>-1.1200000000000001</v>
      </c>
    </row>
    <row r="4878" spans="1:1" x14ac:dyDescent="0.3">
      <c r="A4878" t="s">
        <v>68</v>
      </c>
    </row>
    <row r="4879" spans="1:1" x14ac:dyDescent="0.3">
      <c r="A4879" t="s">
        <v>162</v>
      </c>
    </row>
    <row r="4880" spans="1:1" x14ac:dyDescent="0.3">
      <c r="A4880" t="s">
        <v>160</v>
      </c>
    </row>
    <row r="4881" spans="1:1" x14ac:dyDescent="0.3">
      <c r="A4881" t="s">
        <v>161</v>
      </c>
    </row>
    <row r="4882" spans="1:1" x14ac:dyDescent="0.3">
      <c r="A4882">
        <v>0</v>
      </c>
    </row>
    <row r="4883" spans="1:1" x14ac:dyDescent="0.3">
      <c r="A4883" t="s">
        <v>68</v>
      </c>
    </row>
    <row r="4884" spans="1:1" x14ac:dyDescent="0.3">
      <c r="A4884" t="s">
        <v>162</v>
      </c>
    </row>
    <row r="4885" spans="1:1" x14ac:dyDescent="0.3">
      <c r="A4885" t="s">
        <v>160</v>
      </c>
    </row>
    <row r="4886" spans="1:1" x14ac:dyDescent="0.3">
      <c r="A4886" t="s">
        <v>161</v>
      </c>
    </row>
    <row r="4887" spans="1:1" x14ac:dyDescent="0.3">
      <c r="A4887">
        <v>0.16</v>
      </c>
    </row>
    <row r="4888" spans="1:1" x14ac:dyDescent="0.3">
      <c r="A4888" t="s">
        <v>68</v>
      </c>
    </row>
    <row r="4889" spans="1:1" x14ac:dyDescent="0.3">
      <c r="A4889" t="s">
        <v>162</v>
      </c>
    </row>
    <row r="4890" spans="1:1" x14ac:dyDescent="0.3">
      <c r="A4890" t="s">
        <v>160</v>
      </c>
    </row>
    <row r="4891" spans="1:1" x14ac:dyDescent="0.3">
      <c r="A4891" t="s">
        <v>161</v>
      </c>
    </row>
    <row r="4892" spans="1:1" x14ac:dyDescent="0.3">
      <c r="A4892">
        <v>-0.8</v>
      </c>
    </row>
    <row r="4893" spans="1:1" x14ac:dyDescent="0.3">
      <c r="A4893" t="s">
        <v>68</v>
      </c>
    </row>
    <row r="4894" spans="1:1" x14ac:dyDescent="0.3">
      <c r="A4894" t="s">
        <v>162</v>
      </c>
    </row>
    <row r="4895" spans="1:1" x14ac:dyDescent="0.3">
      <c r="A4895" t="s">
        <v>68</v>
      </c>
    </row>
    <row r="4896" spans="1:1" x14ac:dyDescent="0.3">
      <c r="A4896" t="s">
        <v>162</v>
      </c>
    </row>
    <row r="4897" spans="1:1" x14ac:dyDescent="0.3">
      <c r="A4897">
        <v>-0.32</v>
      </c>
    </row>
    <row r="4898" spans="1:1" x14ac:dyDescent="0.3">
      <c r="A4898" t="s">
        <v>290</v>
      </c>
    </row>
    <row r="4899" spans="1:1" x14ac:dyDescent="0.3">
      <c r="A4899" t="s">
        <v>291</v>
      </c>
    </row>
    <row r="4900" spans="1:1" x14ac:dyDescent="0.3">
      <c r="A4900" t="s">
        <v>163</v>
      </c>
    </row>
    <row r="4901" spans="1:1" x14ac:dyDescent="0.3">
      <c r="A4901">
        <v>0</v>
      </c>
    </row>
    <row r="4902" spans="1:1" x14ac:dyDescent="0.3">
      <c r="A4902" t="s">
        <v>68</v>
      </c>
    </row>
    <row r="4903" spans="1:1" x14ac:dyDescent="0.3">
      <c r="A4903" t="s">
        <v>162</v>
      </c>
    </row>
    <row r="4904" spans="1:1" x14ac:dyDescent="0.3">
      <c r="A4904" t="s">
        <v>160</v>
      </c>
    </row>
    <row r="4905" spans="1:1" x14ac:dyDescent="0.3">
      <c r="A4905" t="s">
        <v>161</v>
      </c>
    </row>
    <row r="4906" spans="1:1" x14ac:dyDescent="0.3">
      <c r="A4906">
        <v>-0.32</v>
      </c>
    </row>
    <row r="4907" spans="1:1" x14ac:dyDescent="0.3">
      <c r="A4907" t="s">
        <v>290</v>
      </c>
    </row>
    <row r="4908" spans="1:1" x14ac:dyDescent="0.3">
      <c r="A4908" t="s">
        <v>291</v>
      </c>
    </row>
    <row r="4909" spans="1:1" x14ac:dyDescent="0.3">
      <c r="A4909" t="s">
        <v>163</v>
      </c>
    </row>
    <row r="4910" spans="1:1" x14ac:dyDescent="0.3">
      <c r="A4910">
        <v>-0.48</v>
      </c>
    </row>
    <row r="4911" spans="1:1" x14ac:dyDescent="0.3">
      <c r="A4911" t="s">
        <v>160</v>
      </c>
    </row>
    <row r="4912" spans="1:1" x14ac:dyDescent="0.3">
      <c r="A4912" t="s">
        <v>161</v>
      </c>
    </row>
    <row r="4913" spans="1:1" x14ac:dyDescent="0.3">
      <c r="A4913" t="s">
        <v>160</v>
      </c>
    </row>
    <row r="4914" spans="1:1" x14ac:dyDescent="0.3">
      <c r="A4914" t="s">
        <v>161</v>
      </c>
    </row>
    <row r="4915" spans="1:1" x14ac:dyDescent="0.3">
      <c r="A4915">
        <v>-0.16</v>
      </c>
    </row>
    <row r="4916" spans="1:1" x14ac:dyDescent="0.3">
      <c r="A4916" t="s">
        <v>290</v>
      </c>
    </row>
    <row r="4917" spans="1:1" x14ac:dyDescent="0.3">
      <c r="A4917" t="s">
        <v>291</v>
      </c>
    </row>
    <row r="4918" spans="1:1" x14ac:dyDescent="0.3">
      <c r="A4918" t="s">
        <v>163</v>
      </c>
    </row>
    <row r="4919" spans="1:1" x14ac:dyDescent="0.3">
      <c r="A4919">
        <v>-0.16</v>
      </c>
    </row>
    <row r="4920" spans="1:1" x14ac:dyDescent="0.3">
      <c r="A4920">
        <v>-0.64</v>
      </c>
    </row>
    <row r="4921" spans="1:1" x14ac:dyDescent="0.3">
      <c r="A4921" t="s">
        <v>163</v>
      </c>
    </row>
    <row r="4922" spans="1:1" x14ac:dyDescent="0.3">
      <c r="A4922" t="s">
        <v>160</v>
      </c>
    </row>
    <row r="4923" spans="1:1" x14ac:dyDescent="0.3">
      <c r="A4923" t="s">
        <v>161</v>
      </c>
    </row>
    <row r="4924" spans="1:1" x14ac:dyDescent="0.3">
      <c r="A4924">
        <v>-0.64</v>
      </c>
    </row>
    <row r="4925" spans="1:1" x14ac:dyDescent="0.3">
      <c r="A4925" t="s">
        <v>160</v>
      </c>
    </row>
    <row r="4926" spans="1:1" x14ac:dyDescent="0.3">
      <c r="A4926" t="s">
        <v>161</v>
      </c>
    </row>
    <row r="4927" spans="1:1" x14ac:dyDescent="0.3">
      <c r="A4927" t="s">
        <v>163</v>
      </c>
    </row>
    <row r="4928" spans="1:1" x14ac:dyDescent="0.3">
      <c r="A4928">
        <v>0.16</v>
      </c>
    </row>
    <row r="4929" spans="1:1" x14ac:dyDescent="0.3">
      <c r="A4929" t="s">
        <v>290</v>
      </c>
    </row>
    <row r="4930" spans="1:1" x14ac:dyDescent="0.3">
      <c r="A4930" t="s">
        <v>291</v>
      </c>
    </row>
    <row r="4931" spans="1:1" x14ac:dyDescent="0.3">
      <c r="A4931" t="s">
        <v>163</v>
      </c>
    </row>
    <row r="4932" spans="1:1" x14ac:dyDescent="0.3">
      <c r="A4932">
        <v>-0.32</v>
      </c>
    </row>
    <row r="4933" spans="1:1" x14ac:dyDescent="0.3">
      <c r="A4933" t="s">
        <v>290</v>
      </c>
    </row>
    <row r="4934" spans="1:1" x14ac:dyDescent="0.3">
      <c r="A4934" t="s">
        <v>291</v>
      </c>
    </row>
    <row r="4935" spans="1:1" x14ac:dyDescent="0.3">
      <c r="A4935" t="s">
        <v>160</v>
      </c>
    </row>
    <row r="4936" spans="1:1" x14ac:dyDescent="0.3">
      <c r="A4936" t="s">
        <v>161</v>
      </c>
    </row>
    <row r="4937" spans="1:1" x14ac:dyDescent="0.3">
      <c r="A4937">
        <v>-0.64</v>
      </c>
    </row>
    <row r="4938" spans="1:1" x14ac:dyDescent="0.3">
      <c r="A4938" t="s">
        <v>160</v>
      </c>
    </row>
    <row r="4939" spans="1:1" x14ac:dyDescent="0.3">
      <c r="A4939" t="s">
        <v>161</v>
      </c>
    </row>
    <row r="4940" spans="1:1" x14ac:dyDescent="0.3">
      <c r="A4940" t="s">
        <v>160</v>
      </c>
    </row>
    <row r="4941" spans="1:1" x14ac:dyDescent="0.3">
      <c r="A4941" t="s">
        <v>161</v>
      </c>
    </row>
    <row r="4942" spans="1:1" x14ac:dyDescent="0.3">
      <c r="A4942">
        <v>-0.48</v>
      </c>
    </row>
    <row r="4943" spans="1:1" x14ac:dyDescent="0.3">
      <c r="A4943" t="s">
        <v>160</v>
      </c>
    </row>
    <row r="4944" spans="1:1" x14ac:dyDescent="0.3">
      <c r="A4944" t="s">
        <v>161</v>
      </c>
    </row>
    <row r="4945" spans="1:1" x14ac:dyDescent="0.3">
      <c r="A4945" t="s">
        <v>160</v>
      </c>
    </row>
    <row r="4946" spans="1:1" x14ac:dyDescent="0.3">
      <c r="A4946" t="s">
        <v>161</v>
      </c>
    </row>
    <row r="4947" spans="1:1" x14ac:dyDescent="0.3">
      <c r="A4947">
        <v>0.16</v>
      </c>
    </row>
    <row r="4948" spans="1:1" x14ac:dyDescent="0.3">
      <c r="A4948" t="s">
        <v>68</v>
      </c>
    </row>
    <row r="4949" spans="1:1" x14ac:dyDescent="0.3">
      <c r="A4949" t="s">
        <v>162</v>
      </c>
    </row>
    <row r="4950" spans="1:1" x14ac:dyDescent="0.3">
      <c r="A4950" t="s">
        <v>68</v>
      </c>
    </row>
    <row r="4951" spans="1:1" x14ac:dyDescent="0.3">
      <c r="A4951" t="s">
        <v>162</v>
      </c>
    </row>
    <row r="4952" spans="1:1" x14ac:dyDescent="0.3">
      <c r="A4952">
        <v>-0.64</v>
      </c>
    </row>
    <row r="4953" spans="1:1" x14ac:dyDescent="0.3">
      <c r="A4953" t="s">
        <v>290</v>
      </c>
    </row>
    <row r="4954" spans="1:1" x14ac:dyDescent="0.3">
      <c r="A4954" t="s">
        <v>291</v>
      </c>
    </row>
    <row r="4955" spans="1:1" x14ac:dyDescent="0.3">
      <c r="A4955" t="s">
        <v>163</v>
      </c>
    </row>
    <row r="4956" spans="1:1" x14ac:dyDescent="0.3">
      <c r="A4956">
        <v>0</v>
      </c>
    </row>
    <row r="4957" spans="1:1" x14ac:dyDescent="0.3">
      <c r="A4957" t="s">
        <v>160</v>
      </c>
    </row>
    <row r="4958" spans="1:1" x14ac:dyDescent="0.3">
      <c r="A4958" t="s">
        <v>161</v>
      </c>
    </row>
    <row r="4959" spans="1:1" x14ac:dyDescent="0.3">
      <c r="A4959" t="s">
        <v>160</v>
      </c>
    </row>
    <row r="4960" spans="1:1" x14ac:dyDescent="0.3">
      <c r="A4960" t="s">
        <v>161</v>
      </c>
    </row>
    <row r="4961" spans="1:1" x14ac:dyDescent="0.3">
      <c r="A4961">
        <v>-0.16</v>
      </c>
    </row>
    <row r="4962" spans="1:1" x14ac:dyDescent="0.3">
      <c r="A4962" t="s">
        <v>290</v>
      </c>
    </row>
    <row r="4963" spans="1:1" x14ac:dyDescent="0.3">
      <c r="A4963" t="s">
        <v>291</v>
      </c>
    </row>
    <row r="4964" spans="1:1" x14ac:dyDescent="0.3">
      <c r="A4964" t="s">
        <v>160</v>
      </c>
    </row>
    <row r="4965" spans="1:1" x14ac:dyDescent="0.3">
      <c r="A4965" t="s">
        <v>161</v>
      </c>
    </row>
    <row r="4966" spans="1:1" x14ac:dyDescent="0.3">
      <c r="A4966">
        <v>-0.32</v>
      </c>
    </row>
    <row r="4967" spans="1:1" x14ac:dyDescent="0.3">
      <c r="A4967" t="s">
        <v>68</v>
      </c>
    </row>
    <row r="4968" spans="1:1" x14ac:dyDescent="0.3">
      <c r="A4968" t="s">
        <v>162</v>
      </c>
    </row>
    <row r="4969" spans="1:1" x14ac:dyDescent="0.3">
      <c r="A4969" t="s">
        <v>163</v>
      </c>
    </row>
    <row r="4970" spans="1:1" x14ac:dyDescent="0.3">
      <c r="A4970">
        <v>-0.48</v>
      </c>
    </row>
    <row r="4971" spans="1:1" x14ac:dyDescent="0.3">
      <c r="A4971" t="s">
        <v>290</v>
      </c>
    </row>
    <row r="4972" spans="1:1" x14ac:dyDescent="0.3">
      <c r="A4972" t="s">
        <v>291</v>
      </c>
    </row>
    <row r="4973" spans="1:1" x14ac:dyDescent="0.3">
      <c r="A4973" t="s">
        <v>163</v>
      </c>
    </row>
    <row r="4974" spans="1:1" x14ac:dyDescent="0.3">
      <c r="A4974">
        <v>0</v>
      </c>
    </row>
    <row r="4975" spans="1:1" x14ac:dyDescent="0.3">
      <c r="A4975" t="s">
        <v>68</v>
      </c>
    </row>
    <row r="4976" spans="1:1" x14ac:dyDescent="0.3">
      <c r="A4976" t="s">
        <v>162</v>
      </c>
    </row>
    <row r="4977" spans="1:1" x14ac:dyDescent="0.3">
      <c r="A4977" t="s">
        <v>160</v>
      </c>
    </row>
    <row r="4978" spans="1:1" x14ac:dyDescent="0.3">
      <c r="A4978" t="s">
        <v>161</v>
      </c>
    </row>
    <row r="4979" spans="1:1" x14ac:dyDescent="0.3">
      <c r="A4979">
        <v>0</v>
      </c>
    </row>
    <row r="4980" spans="1:1" x14ac:dyDescent="0.3">
      <c r="A4980" t="s">
        <v>160</v>
      </c>
    </row>
    <row r="4981" spans="1:1" x14ac:dyDescent="0.3">
      <c r="A4981" t="s">
        <v>161</v>
      </c>
    </row>
    <row r="4982" spans="1:1" x14ac:dyDescent="0.3">
      <c r="A4982" t="s">
        <v>160</v>
      </c>
    </row>
    <row r="4983" spans="1:1" x14ac:dyDescent="0.3">
      <c r="A4983" t="s">
        <v>161</v>
      </c>
    </row>
    <row r="4984" spans="1:1" x14ac:dyDescent="0.3">
      <c r="A4984">
        <v>-0.64</v>
      </c>
    </row>
    <row r="4985" spans="1:1" x14ac:dyDescent="0.3">
      <c r="A4985" t="s">
        <v>68</v>
      </c>
    </row>
    <row r="4986" spans="1:1" x14ac:dyDescent="0.3">
      <c r="A4986" t="s">
        <v>162</v>
      </c>
    </row>
    <row r="4987" spans="1:1" x14ac:dyDescent="0.3">
      <c r="A4987" t="s">
        <v>68</v>
      </c>
    </row>
    <row r="4988" spans="1:1" x14ac:dyDescent="0.3">
      <c r="A4988" t="s">
        <v>162</v>
      </c>
    </row>
    <row r="4989" spans="1:1" x14ac:dyDescent="0.3">
      <c r="A4989">
        <v>-0.16</v>
      </c>
    </row>
    <row r="4990" spans="1:1" x14ac:dyDescent="0.3">
      <c r="A4990" t="s">
        <v>290</v>
      </c>
    </row>
    <row r="4991" spans="1:1" x14ac:dyDescent="0.3">
      <c r="A4991" t="s">
        <v>291</v>
      </c>
    </row>
    <row r="4992" spans="1:1" x14ac:dyDescent="0.3">
      <c r="A4992" t="s">
        <v>163</v>
      </c>
    </row>
    <row r="4993" spans="1:1" x14ac:dyDescent="0.3">
      <c r="A4993">
        <v>-0.48</v>
      </c>
    </row>
    <row r="4994" spans="1:1" x14ac:dyDescent="0.3">
      <c r="A4994" t="s">
        <v>160</v>
      </c>
    </row>
    <row r="4995" spans="1:1" x14ac:dyDescent="0.3">
      <c r="A4995" t="s">
        <v>161</v>
      </c>
    </row>
    <row r="4996" spans="1:1" x14ac:dyDescent="0.3">
      <c r="A4996" t="s">
        <v>160</v>
      </c>
    </row>
    <row r="4997" spans="1:1" x14ac:dyDescent="0.3">
      <c r="A4997" t="s">
        <v>161</v>
      </c>
    </row>
    <row r="4998" spans="1:1" x14ac:dyDescent="0.3">
      <c r="A4998">
        <v>0.16</v>
      </c>
    </row>
    <row r="4999" spans="1:1" x14ac:dyDescent="0.3">
      <c r="A4999" t="s">
        <v>290</v>
      </c>
    </row>
    <row r="5000" spans="1:1" x14ac:dyDescent="0.3">
      <c r="A5000" t="s">
        <v>291</v>
      </c>
    </row>
    <row r="5001" spans="1:1" x14ac:dyDescent="0.3">
      <c r="A5001" t="s">
        <v>163</v>
      </c>
    </row>
    <row r="5002" spans="1:1" x14ac:dyDescent="0.3">
      <c r="A5002">
        <v>0</v>
      </c>
    </row>
    <row r="5003" spans="1:1" x14ac:dyDescent="0.3">
      <c r="A5003" t="s">
        <v>68</v>
      </c>
    </row>
    <row r="5004" spans="1:1" x14ac:dyDescent="0.3">
      <c r="A5004" t="s">
        <v>162</v>
      </c>
    </row>
    <row r="5005" spans="1:1" x14ac:dyDescent="0.3">
      <c r="A5005" t="s">
        <v>68</v>
      </c>
    </row>
    <row r="5006" spans="1:1" x14ac:dyDescent="0.3">
      <c r="A5006" t="s">
        <v>162</v>
      </c>
    </row>
    <row r="5007" spans="1:1" x14ac:dyDescent="0.3">
      <c r="A5007">
        <v>-0.64</v>
      </c>
    </row>
    <row r="5008" spans="1:1" x14ac:dyDescent="0.3">
      <c r="A5008">
        <v>80</v>
      </c>
    </row>
    <row r="5009" spans="1:1" x14ac:dyDescent="0.3">
      <c r="A5009">
        <v>60</v>
      </c>
    </row>
    <row r="5010" spans="1:1" x14ac:dyDescent="0.3">
      <c r="A5010">
        <v>60</v>
      </c>
    </row>
    <row r="5011" spans="1:1" x14ac:dyDescent="0.3">
      <c r="A5011">
        <v>40</v>
      </c>
    </row>
    <row r="5012" spans="1:1" x14ac:dyDescent="0.3">
      <c r="A5012">
        <v>10</v>
      </c>
    </row>
    <row r="5013" spans="1:1" x14ac:dyDescent="0.3">
      <c r="A5013">
        <v>10</v>
      </c>
    </row>
    <row r="5014" spans="1:1" x14ac:dyDescent="0.3">
      <c r="A5014">
        <v>40</v>
      </c>
    </row>
    <row r="5015" spans="1:1" x14ac:dyDescent="0.3">
      <c r="A5015">
        <v>15</v>
      </c>
    </row>
    <row r="5016" spans="1:1" x14ac:dyDescent="0.3">
      <c r="A5016">
        <v>95</v>
      </c>
    </row>
    <row r="5017" spans="1:1" x14ac:dyDescent="0.3">
      <c r="A5017">
        <v>60</v>
      </c>
    </row>
    <row r="5018" spans="1:1" x14ac:dyDescent="0.3">
      <c r="A5018">
        <v>5</v>
      </c>
    </row>
    <row r="5019" spans="1:1" x14ac:dyDescent="0.3">
      <c r="A5019">
        <v>50</v>
      </c>
    </row>
    <row r="5020" spans="1:1" x14ac:dyDescent="0.3">
      <c r="A5020">
        <v>95</v>
      </c>
    </row>
    <row r="5021" spans="1:1" x14ac:dyDescent="0.3">
      <c r="A5021">
        <v>50</v>
      </c>
    </row>
    <row r="5022" spans="1:1" x14ac:dyDescent="0.3">
      <c r="A5022">
        <v>60</v>
      </c>
    </row>
    <row r="5023" spans="1:1" x14ac:dyDescent="0.3">
      <c r="A5023">
        <v>30</v>
      </c>
    </row>
    <row r="5024" spans="1:1" x14ac:dyDescent="0.3">
      <c r="A5024">
        <v>40</v>
      </c>
    </row>
    <row r="5025" spans="1:1" x14ac:dyDescent="0.3">
      <c r="A5025">
        <v>20</v>
      </c>
    </row>
    <row r="5026" spans="1:1" x14ac:dyDescent="0.3">
      <c r="A5026">
        <v>10</v>
      </c>
    </row>
    <row r="5027" spans="1:1" x14ac:dyDescent="0.3">
      <c r="A5027">
        <v>40</v>
      </c>
    </row>
    <row r="5028" spans="1:1" x14ac:dyDescent="0.3">
      <c r="A5028">
        <v>60</v>
      </c>
    </row>
    <row r="5029" spans="1:1" x14ac:dyDescent="0.3">
      <c r="A5029">
        <v>30</v>
      </c>
    </row>
    <row r="5030" spans="1:1" x14ac:dyDescent="0.3">
      <c r="A5030">
        <v>98</v>
      </c>
    </row>
    <row r="5031" spans="1:1" x14ac:dyDescent="0.3">
      <c r="A5031">
        <v>98</v>
      </c>
    </row>
    <row r="5032" spans="1:1" x14ac:dyDescent="0.3">
      <c r="A5032">
        <v>40</v>
      </c>
    </row>
    <row r="5033" spans="1:1" x14ac:dyDescent="0.3">
      <c r="A5033">
        <v>40</v>
      </c>
    </row>
    <row r="5034" spans="1:1" x14ac:dyDescent="0.3">
      <c r="A5034">
        <v>40</v>
      </c>
    </row>
    <row r="5035" spans="1:1" x14ac:dyDescent="0.3">
      <c r="A5035">
        <v>15</v>
      </c>
    </row>
    <row r="5036" spans="1:1" x14ac:dyDescent="0.3">
      <c r="A5036">
        <v>95</v>
      </c>
    </row>
    <row r="5037" spans="1:1" x14ac:dyDescent="0.3">
      <c r="A5037">
        <v>60</v>
      </c>
    </row>
    <row r="5038" spans="1:1" x14ac:dyDescent="0.3">
      <c r="A5038">
        <v>60</v>
      </c>
    </row>
    <row r="5039" spans="1:1" x14ac:dyDescent="0.3">
      <c r="A5039">
        <v>40</v>
      </c>
    </row>
    <row r="5040" spans="1:1" x14ac:dyDescent="0.3">
      <c r="A5040">
        <v>90</v>
      </c>
    </row>
    <row r="5041" spans="1:1" x14ac:dyDescent="0.3">
      <c r="A5041">
        <v>40</v>
      </c>
    </row>
    <row r="5042" spans="1:1" x14ac:dyDescent="0.3">
      <c r="A5042">
        <v>40</v>
      </c>
    </row>
    <row r="5043" spans="1:1" x14ac:dyDescent="0.3">
      <c r="A5043">
        <v>10</v>
      </c>
    </row>
    <row r="5044" spans="1:1" x14ac:dyDescent="0.3">
      <c r="A5044">
        <v>80</v>
      </c>
    </row>
    <row r="5045" spans="1:1" x14ac:dyDescent="0.3">
      <c r="A5045">
        <v>40</v>
      </c>
    </row>
    <row r="5046" spans="1:1" x14ac:dyDescent="0.3">
      <c r="A5046">
        <v>85</v>
      </c>
    </row>
    <row r="5047" spans="1:1" x14ac:dyDescent="0.3">
      <c r="A5047">
        <v>25</v>
      </c>
    </row>
    <row r="5048" spans="1:1" x14ac:dyDescent="0.3">
      <c r="A5048">
        <v>90</v>
      </c>
    </row>
    <row r="5049" spans="1:1" x14ac:dyDescent="0.3">
      <c r="A5049">
        <v>45</v>
      </c>
    </row>
    <row r="5050" spans="1:1" x14ac:dyDescent="0.3">
      <c r="A5050">
        <v>90</v>
      </c>
    </row>
    <row r="5051" spans="1:1" x14ac:dyDescent="0.3">
      <c r="A5051">
        <v>50</v>
      </c>
    </row>
    <row r="5052" spans="1:1" x14ac:dyDescent="0.3">
      <c r="A5052">
        <v>90</v>
      </c>
    </row>
    <row r="5053" spans="1:1" x14ac:dyDescent="0.3">
      <c r="A5053">
        <v>40</v>
      </c>
    </row>
    <row r="5054" spans="1:1" x14ac:dyDescent="0.3">
      <c r="A5054">
        <v>80</v>
      </c>
    </row>
    <row r="5055" spans="1:1" x14ac:dyDescent="0.3">
      <c r="A5055">
        <v>45</v>
      </c>
    </row>
    <row r="5056" spans="1:1" x14ac:dyDescent="0.3">
      <c r="A5056">
        <v>30</v>
      </c>
    </row>
    <row r="5057" spans="1:1" x14ac:dyDescent="0.3">
      <c r="A5057">
        <v>10</v>
      </c>
    </row>
    <row r="5058" spans="1:1" x14ac:dyDescent="0.3">
      <c r="A5058">
        <v>70</v>
      </c>
    </row>
    <row r="5059" spans="1:1" x14ac:dyDescent="0.3">
      <c r="A5059">
        <v>40</v>
      </c>
    </row>
    <row r="5060" spans="1:1" x14ac:dyDescent="0.3">
      <c r="A5060">
        <v>50</v>
      </c>
    </row>
    <row r="5061" spans="1:1" x14ac:dyDescent="0.3">
      <c r="A5061">
        <v>30</v>
      </c>
    </row>
    <row r="5062" spans="1:1" x14ac:dyDescent="0.3">
      <c r="A5062">
        <v>60</v>
      </c>
    </row>
    <row r="5063" spans="1:1" x14ac:dyDescent="0.3">
      <c r="A5063">
        <v>25</v>
      </c>
    </row>
    <row r="5064" spans="1:1" x14ac:dyDescent="0.3">
      <c r="A5064">
        <v>40</v>
      </c>
    </row>
    <row r="5065" spans="1:1" x14ac:dyDescent="0.3">
      <c r="A5065">
        <v>5</v>
      </c>
    </row>
    <row r="5066" spans="1:1" x14ac:dyDescent="0.3">
      <c r="A5066">
        <v>85</v>
      </c>
    </row>
    <row r="5067" spans="1:1" x14ac:dyDescent="0.3">
      <c r="A5067">
        <v>40</v>
      </c>
    </row>
    <row r="5068" spans="1:1" x14ac:dyDescent="0.3">
      <c r="A5068">
        <v>95</v>
      </c>
    </row>
    <row r="5069" spans="1:1" x14ac:dyDescent="0.3">
      <c r="A5069">
        <v>45</v>
      </c>
    </row>
    <row r="5070" spans="1:1" x14ac:dyDescent="0.3">
      <c r="A5070">
        <v>30</v>
      </c>
    </row>
    <row r="5071" spans="1:1" x14ac:dyDescent="0.3">
      <c r="A5071" t="s">
        <v>170</v>
      </c>
    </row>
    <row r="5072" spans="1:1" x14ac:dyDescent="0.3">
      <c r="A5072">
        <v>50</v>
      </c>
    </row>
    <row r="5073" spans="1:1" x14ac:dyDescent="0.3">
      <c r="A5073">
        <v>10</v>
      </c>
    </row>
    <row r="5074" spans="1:1" x14ac:dyDescent="0.3">
      <c r="A5074">
        <v>10</v>
      </c>
    </row>
    <row r="5075" spans="1:1" x14ac:dyDescent="0.3">
      <c r="A5075">
        <v>10</v>
      </c>
    </row>
    <row r="5076" spans="1:1" x14ac:dyDescent="0.3">
      <c r="A5076" t="s">
        <v>169</v>
      </c>
    </row>
    <row r="5077" spans="1:1" x14ac:dyDescent="0.3">
      <c r="A5077">
        <v>20</v>
      </c>
    </row>
    <row r="5078" spans="1:1" x14ac:dyDescent="0.3">
      <c r="A5078">
        <v>20</v>
      </c>
    </row>
    <row r="5079" spans="1:1" x14ac:dyDescent="0.3">
      <c r="A5079">
        <v>10</v>
      </c>
    </row>
    <row r="5080" spans="1:1" x14ac:dyDescent="0.3">
      <c r="A5080">
        <v>20</v>
      </c>
    </row>
    <row r="5081" spans="1:1" x14ac:dyDescent="0.3">
      <c r="A5081">
        <v>10</v>
      </c>
    </row>
    <row r="5082" spans="1:1" x14ac:dyDescent="0.3">
      <c r="A5082">
        <v>22</v>
      </c>
    </row>
    <row r="5083" spans="1:1" x14ac:dyDescent="0.3">
      <c r="A5083">
        <v>22</v>
      </c>
    </row>
    <row r="5084" spans="1:1" x14ac:dyDescent="0.3">
      <c r="A5084">
        <v>30</v>
      </c>
    </row>
    <row r="5085" spans="1:1" x14ac:dyDescent="0.3">
      <c r="A5085">
        <v>10</v>
      </c>
    </row>
    <row r="5086" spans="1:1" x14ac:dyDescent="0.3">
      <c r="A5086">
        <v>25</v>
      </c>
    </row>
    <row r="5087" spans="1:1" x14ac:dyDescent="0.3">
      <c r="A5087" t="s">
        <v>169</v>
      </c>
    </row>
    <row r="5088" spans="1:1" x14ac:dyDescent="0.3">
      <c r="A5088">
        <v>20</v>
      </c>
    </row>
    <row r="5089" spans="1:1" x14ac:dyDescent="0.3">
      <c r="A5089">
        <v>70</v>
      </c>
    </row>
    <row r="5090" spans="1:1" x14ac:dyDescent="0.3">
      <c r="A5090">
        <v>40</v>
      </c>
    </row>
    <row r="5091" spans="1:1" x14ac:dyDescent="0.3">
      <c r="A5091">
        <v>10</v>
      </c>
    </row>
    <row r="5092" spans="1:1" x14ac:dyDescent="0.3">
      <c r="A5092" t="s">
        <v>363</v>
      </c>
    </row>
    <row r="5093" spans="1:1" x14ac:dyDescent="0.3">
      <c r="A5093">
        <v>50</v>
      </c>
    </row>
    <row r="5094" spans="1:1" x14ac:dyDescent="0.3">
      <c r="A5094">
        <v>20</v>
      </c>
    </row>
    <row r="5095" spans="1:1" x14ac:dyDescent="0.3">
      <c r="A5095">
        <v>20</v>
      </c>
    </row>
    <row r="5096" spans="1:1" x14ac:dyDescent="0.3">
      <c r="A5096">
        <v>30</v>
      </c>
    </row>
    <row r="5097" spans="1:1" x14ac:dyDescent="0.3">
      <c r="A5097">
        <v>20</v>
      </c>
    </row>
    <row r="5098" spans="1:1" x14ac:dyDescent="0.3">
      <c r="A5098">
        <v>20</v>
      </c>
    </row>
    <row r="5099" spans="1:1" x14ac:dyDescent="0.3">
      <c r="A5099">
        <v>20</v>
      </c>
    </row>
    <row r="5100" spans="1:1" x14ac:dyDescent="0.3">
      <c r="A5100" t="s">
        <v>363</v>
      </c>
    </row>
    <row r="5101" spans="1:1" x14ac:dyDescent="0.3">
      <c r="A5101">
        <v>10</v>
      </c>
    </row>
    <row r="5102" spans="1:1" x14ac:dyDescent="0.3">
      <c r="A5102">
        <v>10</v>
      </c>
    </row>
    <row r="5103" spans="1:1" x14ac:dyDescent="0.3">
      <c r="A5103">
        <v>20</v>
      </c>
    </row>
    <row r="5104" spans="1:1" x14ac:dyDescent="0.3">
      <c r="A5104">
        <v>30</v>
      </c>
    </row>
    <row r="5105" spans="1:1" x14ac:dyDescent="0.3">
      <c r="A5105">
        <v>30</v>
      </c>
    </row>
    <row r="5106" spans="1:1" x14ac:dyDescent="0.3">
      <c r="A5106">
        <v>22</v>
      </c>
    </row>
    <row r="5107" spans="1:1" x14ac:dyDescent="0.3">
      <c r="A5107">
        <v>22</v>
      </c>
    </row>
    <row r="5108" spans="1:1" x14ac:dyDescent="0.3">
      <c r="A5108">
        <v>10</v>
      </c>
    </row>
    <row r="5109" spans="1:1" x14ac:dyDescent="0.3">
      <c r="A5109">
        <v>10</v>
      </c>
    </row>
    <row r="5110" spans="1:1" x14ac:dyDescent="0.3">
      <c r="A5110">
        <v>40</v>
      </c>
    </row>
    <row r="5111" spans="1:1" x14ac:dyDescent="0.3">
      <c r="A5111">
        <v>25</v>
      </c>
    </row>
    <row r="5112" spans="1:1" x14ac:dyDescent="0.3">
      <c r="A5112">
        <v>10</v>
      </c>
    </row>
    <row r="5113" spans="1:1" x14ac:dyDescent="0.3">
      <c r="A5113" t="s">
        <v>170</v>
      </c>
    </row>
    <row r="5114" spans="1:1" x14ac:dyDescent="0.3">
      <c r="A5114">
        <v>10</v>
      </c>
    </row>
    <row r="5115" spans="1:1" x14ac:dyDescent="0.3">
      <c r="A5115">
        <v>30</v>
      </c>
    </row>
    <row r="5116" spans="1:1" x14ac:dyDescent="0.3">
      <c r="A5116">
        <v>10</v>
      </c>
    </row>
    <row r="5117" spans="1:1" x14ac:dyDescent="0.3">
      <c r="A5117">
        <v>20</v>
      </c>
    </row>
    <row r="5118" spans="1:1" x14ac:dyDescent="0.3">
      <c r="A5118">
        <v>60</v>
      </c>
    </row>
    <row r="5119" spans="1:1" x14ac:dyDescent="0.3">
      <c r="A5119">
        <v>25</v>
      </c>
    </row>
    <row r="5120" spans="1:1" x14ac:dyDescent="0.3">
      <c r="A5120">
        <v>20</v>
      </c>
    </row>
    <row r="5121" spans="1:1" x14ac:dyDescent="0.3">
      <c r="A5121">
        <v>60</v>
      </c>
    </row>
    <row r="5122" spans="1:1" x14ac:dyDescent="0.3">
      <c r="A5122">
        <v>30</v>
      </c>
    </row>
    <row r="5123" spans="1:1" x14ac:dyDescent="0.3">
      <c r="A5123">
        <v>30</v>
      </c>
    </row>
    <row r="5124" spans="1:1" x14ac:dyDescent="0.3">
      <c r="A5124">
        <v>30</v>
      </c>
    </row>
    <row r="5125" spans="1:1" x14ac:dyDescent="0.3">
      <c r="A5125">
        <v>20</v>
      </c>
    </row>
    <row r="5126" spans="1:1" x14ac:dyDescent="0.3">
      <c r="A5126">
        <v>20</v>
      </c>
    </row>
    <row r="5127" spans="1:1" x14ac:dyDescent="0.3">
      <c r="A5127">
        <v>20</v>
      </c>
    </row>
    <row r="5128" spans="1:1" x14ac:dyDescent="0.3">
      <c r="A5128">
        <v>25</v>
      </c>
    </row>
    <row r="5129" spans="1:1" x14ac:dyDescent="0.3">
      <c r="A5129">
        <v>10</v>
      </c>
    </row>
    <row r="5130" spans="1:1" x14ac:dyDescent="0.3">
      <c r="A5130">
        <v>30</v>
      </c>
    </row>
    <row r="5131" spans="1:1" x14ac:dyDescent="0.3">
      <c r="A5131">
        <v>30</v>
      </c>
    </row>
    <row r="5132" spans="1:1" x14ac:dyDescent="0.3">
      <c r="A5132">
        <v>30</v>
      </c>
    </row>
    <row r="5133" spans="1:1" x14ac:dyDescent="0.3">
      <c r="A5133">
        <v>34</v>
      </c>
    </row>
    <row r="5134" spans="1:1" x14ac:dyDescent="0.3">
      <c r="A5134">
        <v>34</v>
      </c>
    </row>
    <row r="5135" spans="1:1" x14ac:dyDescent="0.3">
      <c r="A5135">
        <v>30</v>
      </c>
    </row>
    <row r="5136" spans="1:1" x14ac:dyDescent="0.3">
      <c r="A5136">
        <v>40</v>
      </c>
    </row>
    <row r="5137" spans="1:1" x14ac:dyDescent="0.3">
      <c r="A5137">
        <v>10</v>
      </c>
    </row>
    <row r="5138" spans="1:1" x14ac:dyDescent="0.3">
      <c r="A5138">
        <v>25</v>
      </c>
    </row>
    <row r="5139" spans="1:1" x14ac:dyDescent="0.3">
      <c r="A5139">
        <v>30</v>
      </c>
    </row>
    <row r="5140" spans="1:1" x14ac:dyDescent="0.3">
      <c r="A5140">
        <v>30</v>
      </c>
    </row>
    <row r="5141" spans="1:1" x14ac:dyDescent="0.3">
      <c r="A5141">
        <v>60</v>
      </c>
    </row>
    <row r="5142" spans="1:1" x14ac:dyDescent="0.3">
      <c r="A5142">
        <v>10</v>
      </c>
    </row>
    <row r="5143" spans="1:1" x14ac:dyDescent="0.3">
      <c r="A5143">
        <v>20</v>
      </c>
    </row>
    <row r="5144" spans="1:1" x14ac:dyDescent="0.3">
      <c r="A5144">
        <v>30</v>
      </c>
    </row>
    <row r="5145" spans="1:1" x14ac:dyDescent="0.3">
      <c r="A5145">
        <v>20</v>
      </c>
    </row>
    <row r="5146" spans="1:1" x14ac:dyDescent="0.3">
      <c r="A5146">
        <v>65</v>
      </c>
    </row>
    <row r="5147" spans="1:1" x14ac:dyDescent="0.3">
      <c r="A5147">
        <v>50</v>
      </c>
    </row>
    <row r="5148" spans="1:1" x14ac:dyDescent="0.3">
      <c r="A5148">
        <v>30</v>
      </c>
    </row>
    <row r="5149" spans="1:1" x14ac:dyDescent="0.3">
      <c r="A5149">
        <v>40</v>
      </c>
    </row>
    <row r="5150" spans="1:1" x14ac:dyDescent="0.3">
      <c r="A5150">
        <v>70</v>
      </c>
    </row>
    <row r="5151" spans="1:1" x14ac:dyDescent="0.3">
      <c r="A5151">
        <v>40</v>
      </c>
    </row>
    <row r="5152" spans="1:1" x14ac:dyDescent="0.3">
      <c r="A5152">
        <v>50</v>
      </c>
    </row>
    <row r="5153" spans="1:1" x14ac:dyDescent="0.3">
      <c r="A5153">
        <v>60</v>
      </c>
    </row>
    <row r="5154" spans="1:1" x14ac:dyDescent="0.3">
      <c r="A5154">
        <v>60</v>
      </c>
    </row>
    <row r="5155" spans="1:1" x14ac:dyDescent="0.3">
      <c r="A5155">
        <v>70</v>
      </c>
    </row>
    <row r="5156" spans="1:1" x14ac:dyDescent="0.3">
      <c r="A5156">
        <v>45</v>
      </c>
    </row>
    <row r="5157" spans="1:1" x14ac:dyDescent="0.3">
      <c r="A5157">
        <v>60</v>
      </c>
    </row>
    <row r="5158" spans="1:1" x14ac:dyDescent="0.3">
      <c r="A5158">
        <v>40</v>
      </c>
    </row>
    <row r="5159" spans="1:1" x14ac:dyDescent="0.3">
      <c r="A5159">
        <v>20</v>
      </c>
    </row>
    <row r="5160" spans="1:1" x14ac:dyDescent="0.3">
      <c r="A5160">
        <v>30</v>
      </c>
    </row>
    <row r="5161" spans="1:1" x14ac:dyDescent="0.3">
      <c r="A5161">
        <v>22</v>
      </c>
    </row>
    <row r="5162" spans="1:1" x14ac:dyDescent="0.3">
      <c r="A5162">
        <v>22</v>
      </c>
    </row>
    <row r="5163" spans="1:1" x14ac:dyDescent="0.3">
      <c r="A5163">
        <v>60</v>
      </c>
    </row>
    <row r="5164" spans="1:1" x14ac:dyDescent="0.3">
      <c r="A5164">
        <v>20</v>
      </c>
    </row>
    <row r="5165" spans="1:1" x14ac:dyDescent="0.3">
      <c r="A5165">
        <v>40</v>
      </c>
    </row>
    <row r="5166" spans="1:1" x14ac:dyDescent="0.3">
      <c r="A5166">
        <v>25</v>
      </c>
    </row>
    <row r="5167" spans="1:1" x14ac:dyDescent="0.3">
      <c r="A5167">
        <v>60</v>
      </c>
    </row>
    <row r="5168" spans="1:1" x14ac:dyDescent="0.3">
      <c r="A5168">
        <v>20</v>
      </c>
    </row>
    <row r="5169" spans="1:1" x14ac:dyDescent="0.3">
      <c r="A5169">
        <v>60</v>
      </c>
    </row>
    <row r="5170" spans="1:1" x14ac:dyDescent="0.3">
      <c r="A5170">
        <v>60</v>
      </c>
    </row>
    <row r="5171" spans="1:1" x14ac:dyDescent="0.3">
      <c r="A5171">
        <v>30</v>
      </c>
    </row>
    <row r="5172" spans="1:1" x14ac:dyDescent="0.3">
      <c r="A5172">
        <v>50</v>
      </c>
    </row>
    <row r="5173" spans="1:1" x14ac:dyDescent="0.3">
      <c r="A5173" t="s">
        <v>364</v>
      </c>
    </row>
    <row r="5174" spans="1:1" x14ac:dyDescent="0.3">
      <c r="A5174">
        <v>50</v>
      </c>
    </row>
    <row r="5175" spans="1:1" x14ac:dyDescent="0.3">
      <c r="A5175">
        <v>10</v>
      </c>
    </row>
    <row r="5176" spans="1:1" x14ac:dyDescent="0.3">
      <c r="A5176">
        <v>10</v>
      </c>
    </row>
    <row r="5177" spans="1:1" x14ac:dyDescent="0.3">
      <c r="A5177">
        <v>50</v>
      </c>
    </row>
    <row r="5178" spans="1:1" x14ac:dyDescent="0.3">
      <c r="A5178">
        <v>50</v>
      </c>
    </row>
    <row r="5179" spans="1:1" x14ac:dyDescent="0.3">
      <c r="A5179">
        <v>40</v>
      </c>
    </row>
    <row r="5180" spans="1:1" x14ac:dyDescent="0.3">
      <c r="A5180">
        <v>50</v>
      </c>
    </row>
    <row r="5181" spans="1:1" x14ac:dyDescent="0.3">
      <c r="A5181">
        <v>100</v>
      </c>
    </row>
    <row r="5182" spans="1:1" x14ac:dyDescent="0.3">
      <c r="A5182">
        <v>20</v>
      </c>
    </row>
    <row r="5183" spans="1:1" x14ac:dyDescent="0.3">
      <c r="A5183">
        <v>50</v>
      </c>
    </row>
    <row r="5184" spans="1:1" x14ac:dyDescent="0.3">
      <c r="A5184">
        <v>40</v>
      </c>
    </row>
    <row r="5185" spans="1:1" x14ac:dyDescent="0.3">
      <c r="A5185">
        <v>10</v>
      </c>
    </row>
    <row r="5186" spans="1:1" x14ac:dyDescent="0.3">
      <c r="A5186">
        <v>50</v>
      </c>
    </row>
    <row r="5187" spans="1:1" x14ac:dyDescent="0.3">
      <c r="A5187">
        <v>50</v>
      </c>
    </row>
    <row r="5188" spans="1:1" x14ac:dyDescent="0.3">
      <c r="A5188">
        <v>100</v>
      </c>
    </row>
    <row r="5189" spans="1:1" x14ac:dyDescent="0.3">
      <c r="A5189">
        <v>25</v>
      </c>
    </row>
    <row r="5190" spans="1:1" x14ac:dyDescent="0.3">
      <c r="A5190">
        <v>60</v>
      </c>
    </row>
    <row r="5191" spans="1:1" x14ac:dyDescent="0.3">
      <c r="A5191">
        <v>100</v>
      </c>
    </row>
    <row r="5192" spans="1:1" x14ac:dyDescent="0.3">
      <c r="A5192">
        <v>90</v>
      </c>
    </row>
    <row r="5193" spans="1:1" x14ac:dyDescent="0.3">
      <c r="A5193">
        <v>20</v>
      </c>
    </row>
    <row r="5194" spans="1:1" x14ac:dyDescent="0.3">
      <c r="A5194">
        <v>70</v>
      </c>
    </row>
    <row r="5195" spans="1:1" x14ac:dyDescent="0.3">
      <c r="A5195">
        <v>40</v>
      </c>
    </row>
    <row r="5196" spans="1:1" x14ac:dyDescent="0.3">
      <c r="A5196" t="s">
        <v>365</v>
      </c>
    </row>
    <row r="5197" spans="1:1" x14ac:dyDescent="0.3">
      <c r="A5197">
        <v>50</v>
      </c>
    </row>
    <row r="5198" spans="1:1" x14ac:dyDescent="0.3">
      <c r="A5198">
        <v>20</v>
      </c>
    </row>
    <row r="5199" spans="1:1" x14ac:dyDescent="0.3">
      <c r="A5199">
        <v>50</v>
      </c>
    </row>
    <row r="5200" spans="1:1" x14ac:dyDescent="0.3">
      <c r="A5200">
        <v>50</v>
      </c>
    </row>
    <row r="5201" spans="1:1" x14ac:dyDescent="0.3">
      <c r="A5201">
        <v>60</v>
      </c>
    </row>
    <row r="5202" spans="1:1" x14ac:dyDescent="0.3">
      <c r="A5202">
        <v>20</v>
      </c>
    </row>
    <row r="5203" spans="1:1" x14ac:dyDescent="0.3">
      <c r="A5203">
        <v>20</v>
      </c>
    </row>
    <row r="5204" spans="1:1" x14ac:dyDescent="0.3">
      <c r="A5204">
        <v>20</v>
      </c>
    </row>
    <row r="5205" spans="1:1" x14ac:dyDescent="0.3">
      <c r="A5205">
        <v>50</v>
      </c>
    </row>
    <row r="5206" spans="1:1" x14ac:dyDescent="0.3">
      <c r="A5206">
        <v>10</v>
      </c>
    </row>
    <row r="5207" spans="1:1" x14ac:dyDescent="0.3">
      <c r="A5207">
        <v>50</v>
      </c>
    </row>
    <row r="5208" spans="1:1" x14ac:dyDescent="0.3">
      <c r="A5208">
        <v>60</v>
      </c>
    </row>
    <row r="5209" spans="1:1" x14ac:dyDescent="0.3">
      <c r="A5209">
        <v>30</v>
      </c>
    </row>
    <row r="5210" spans="1:1" x14ac:dyDescent="0.3">
      <c r="A5210">
        <v>50</v>
      </c>
    </row>
    <row r="5211" spans="1:1" x14ac:dyDescent="0.3">
      <c r="A5211">
        <v>50</v>
      </c>
    </row>
    <row r="5212" spans="1:1" x14ac:dyDescent="0.3">
      <c r="A5212">
        <v>10</v>
      </c>
    </row>
    <row r="5213" spans="1:1" x14ac:dyDescent="0.3">
      <c r="A5213">
        <v>100</v>
      </c>
    </row>
    <row r="5214" spans="1:1" x14ac:dyDescent="0.3">
      <c r="A5214">
        <v>25</v>
      </c>
    </row>
    <row r="5215" spans="1:1" x14ac:dyDescent="0.3">
      <c r="A5215">
        <v>40</v>
      </c>
    </row>
    <row r="5216" spans="1:1" x14ac:dyDescent="0.3">
      <c r="A5216">
        <v>10</v>
      </c>
    </row>
    <row r="5217" spans="1:1" x14ac:dyDescent="0.3">
      <c r="A5217">
        <v>10</v>
      </c>
    </row>
    <row r="5218" spans="1:1" x14ac:dyDescent="0.3">
      <c r="A5218">
        <v>30</v>
      </c>
    </row>
    <row r="5219" spans="1:1" x14ac:dyDescent="0.3">
      <c r="A5219">
        <v>10</v>
      </c>
    </row>
    <row r="5220" spans="1:1" x14ac:dyDescent="0.3">
      <c r="A5220">
        <v>25</v>
      </c>
    </row>
    <row r="5221" spans="1:1" x14ac:dyDescent="0.3">
      <c r="A5221">
        <v>20</v>
      </c>
    </row>
    <row r="5222" spans="1:1" x14ac:dyDescent="0.3">
      <c r="A5222">
        <v>60</v>
      </c>
    </row>
    <row r="5223" spans="1:1" x14ac:dyDescent="0.3">
      <c r="A5223">
        <v>30</v>
      </c>
    </row>
    <row r="5224" spans="1:1" x14ac:dyDescent="0.3">
      <c r="A5224">
        <v>20</v>
      </c>
    </row>
    <row r="5225" spans="1:1" x14ac:dyDescent="0.3">
      <c r="A5225">
        <v>20</v>
      </c>
    </row>
    <row r="5226" spans="1:1" x14ac:dyDescent="0.3">
      <c r="A5226">
        <v>10</v>
      </c>
    </row>
    <row r="5227" spans="1:1" x14ac:dyDescent="0.3">
      <c r="A5227">
        <v>30</v>
      </c>
    </row>
    <row r="5228" spans="1:1" x14ac:dyDescent="0.3">
      <c r="A5228">
        <v>30</v>
      </c>
    </row>
    <row r="5229" spans="1:1" x14ac:dyDescent="0.3">
      <c r="A5229">
        <v>25</v>
      </c>
    </row>
    <row r="5230" spans="1:1" x14ac:dyDescent="0.3">
      <c r="A5230">
        <v>10</v>
      </c>
    </row>
    <row r="5231" spans="1:1" x14ac:dyDescent="0.3">
      <c r="A5231" t="s">
        <v>366</v>
      </c>
    </row>
    <row r="5233" spans="1:1" x14ac:dyDescent="0.3">
      <c r="A5233">
        <v>124</v>
      </c>
    </row>
    <row r="5235" spans="1:1" x14ac:dyDescent="0.3">
      <c r="A5235" t="s">
        <v>52</v>
      </c>
    </row>
    <row r="5236" spans="1:1" x14ac:dyDescent="0.3">
      <c r="A5236" t="s">
        <v>54</v>
      </c>
    </row>
    <row r="5237" spans="1:1" x14ac:dyDescent="0.3">
      <c r="A5237" t="s">
        <v>367</v>
      </c>
    </row>
    <row r="5238" spans="1:1" x14ac:dyDescent="0.3">
      <c r="A5238" t="s">
        <v>68</v>
      </c>
    </row>
    <row r="5239" spans="1:1" x14ac:dyDescent="0.3">
      <c r="A5239" t="s">
        <v>68</v>
      </c>
    </row>
    <row r="5240" spans="1:1" x14ac:dyDescent="0.3">
      <c r="A5240" t="s">
        <v>68</v>
      </c>
    </row>
    <row r="5241" spans="1:1" x14ac:dyDescent="0.3">
      <c r="A5241" t="s">
        <v>173</v>
      </c>
    </row>
    <row r="5242" spans="1:1" x14ac:dyDescent="0.3">
      <c r="A5242" t="s">
        <v>68</v>
      </c>
    </row>
    <row r="5243" spans="1:1" x14ac:dyDescent="0.3">
      <c r="A5243" t="s">
        <v>0</v>
      </c>
    </row>
    <row r="5244" spans="1:1" x14ac:dyDescent="0.3">
      <c r="A5244" t="s">
        <v>174</v>
      </c>
    </row>
    <row r="5245" spans="1:1" x14ac:dyDescent="0.3">
      <c r="A5245" t="s">
        <v>175</v>
      </c>
    </row>
    <row r="5246" spans="1:1" x14ac:dyDescent="0.3">
      <c r="A5246" t="s">
        <v>176</v>
      </c>
    </row>
    <row r="5247" spans="1:1" x14ac:dyDescent="0.3">
      <c r="A5247" t="s">
        <v>177</v>
      </c>
    </row>
    <row r="5248" spans="1:1" x14ac:dyDescent="0.3">
      <c r="A5248" t="s">
        <v>368</v>
      </c>
    </row>
    <row r="5249" spans="1:1" x14ac:dyDescent="0.3">
      <c r="A5249" t="s">
        <v>178</v>
      </c>
    </row>
    <row r="5250" spans="1:1" x14ac:dyDescent="0.3">
      <c r="A5250" t="s">
        <v>179</v>
      </c>
    </row>
    <row r="5251" spans="1:1" x14ac:dyDescent="0.3">
      <c r="A5251" t="s">
        <v>180</v>
      </c>
    </row>
    <row r="5252" spans="1:1" x14ac:dyDescent="0.3">
      <c r="A5252" t="s">
        <v>181</v>
      </c>
    </row>
    <row r="5253" spans="1:1" x14ac:dyDescent="0.3">
      <c r="A5253" t="s">
        <v>182</v>
      </c>
    </row>
    <row r="5254" spans="1:1" x14ac:dyDescent="0.3">
      <c r="A5254" t="s">
        <v>55</v>
      </c>
    </row>
    <row r="5255" spans="1:1" x14ac:dyDescent="0.3">
      <c r="A5255" t="s">
        <v>296</v>
      </c>
    </row>
    <row r="5256" spans="1:1" x14ac:dyDescent="0.3">
      <c r="A5256" t="s">
        <v>70</v>
      </c>
    </row>
    <row r="5257" spans="1:1" x14ac:dyDescent="0.3">
      <c r="A5257" t="s">
        <v>39</v>
      </c>
    </row>
    <row r="5258" spans="1:1" x14ac:dyDescent="0.3">
      <c r="A5258" t="s">
        <v>40</v>
      </c>
    </row>
    <row r="5259" spans="1:1" x14ac:dyDescent="0.3">
      <c r="A5259" t="s">
        <v>184</v>
      </c>
    </row>
    <row r="5260" spans="1:1" x14ac:dyDescent="0.3">
      <c r="A5260" t="s">
        <v>42</v>
      </c>
    </row>
    <row r="5261" spans="1:1" x14ac:dyDescent="0.3">
      <c r="A5261" t="s">
        <v>185</v>
      </c>
    </row>
    <row r="5262" spans="1:1" x14ac:dyDescent="0.3">
      <c r="A5262" t="s">
        <v>186</v>
      </c>
    </row>
    <row r="5263" spans="1:1" x14ac:dyDescent="0.3">
      <c r="A5263" t="s">
        <v>68</v>
      </c>
    </row>
    <row r="5264" spans="1:1" x14ac:dyDescent="0.3">
      <c r="A5264" t="s">
        <v>82</v>
      </c>
    </row>
    <row r="5265" spans="1:1" x14ac:dyDescent="0.3">
      <c r="A5265" t="s">
        <v>36</v>
      </c>
    </row>
    <row r="5266" spans="1:1" x14ac:dyDescent="0.3">
      <c r="A5266" t="s">
        <v>31</v>
      </c>
    </row>
    <row r="5267" spans="1:1" x14ac:dyDescent="0.3">
      <c r="A5267" t="s">
        <v>37</v>
      </c>
    </row>
    <row r="5268" spans="1:1" x14ac:dyDescent="0.3">
      <c r="A5268" t="s">
        <v>43</v>
      </c>
    </row>
    <row r="5269" spans="1:1" x14ac:dyDescent="0.3">
      <c r="A5269" t="s">
        <v>184</v>
      </c>
    </row>
    <row r="5270" spans="1:1" x14ac:dyDescent="0.3">
      <c r="A5270" t="s">
        <v>369</v>
      </c>
    </row>
    <row r="5271" spans="1:1" x14ac:dyDescent="0.3">
      <c r="A5271" t="s">
        <v>324</v>
      </c>
    </row>
    <row r="5272" spans="1:1" x14ac:dyDescent="0.3">
      <c r="A5272" t="s">
        <v>325</v>
      </c>
    </row>
    <row r="5273" spans="1:1" x14ac:dyDescent="0.3">
      <c r="A5273" t="s">
        <v>326</v>
      </c>
    </row>
    <row r="5274" spans="1:1" x14ac:dyDescent="0.3">
      <c r="A5274" t="s">
        <v>327</v>
      </c>
    </row>
    <row r="5275" spans="1:1" x14ac:dyDescent="0.3">
      <c r="A5275" t="s">
        <v>328</v>
      </c>
    </row>
    <row r="5276" spans="1:1" x14ac:dyDescent="0.3">
      <c r="A5276" t="s">
        <v>329</v>
      </c>
    </row>
    <row r="5277" spans="1:1" x14ac:dyDescent="0.3">
      <c r="A5277" t="s">
        <v>330</v>
      </c>
    </row>
    <row r="5278" spans="1:1" x14ac:dyDescent="0.3">
      <c r="A5278" t="s">
        <v>331</v>
      </c>
    </row>
    <row r="5279" spans="1:1" x14ac:dyDescent="0.3">
      <c r="A5279" t="s">
        <v>332</v>
      </c>
    </row>
    <row r="5280" spans="1:1" x14ac:dyDescent="0.3">
      <c r="A5280" t="s">
        <v>333</v>
      </c>
    </row>
    <row r="5281" spans="1:1" x14ac:dyDescent="0.3">
      <c r="A5281" t="s">
        <v>334</v>
      </c>
    </row>
    <row r="5282" spans="1:1" x14ac:dyDescent="0.3">
      <c r="A5282" t="s">
        <v>335</v>
      </c>
    </row>
    <row r="5283" spans="1:1" x14ac:dyDescent="0.3">
      <c r="A5283" t="s">
        <v>336</v>
      </c>
    </row>
    <row r="5284" spans="1:1" x14ac:dyDescent="0.3">
      <c r="A5284" t="s">
        <v>337</v>
      </c>
    </row>
    <row r="5285" spans="1:1" x14ac:dyDescent="0.3">
      <c r="A5285" t="s">
        <v>338</v>
      </c>
    </row>
    <row r="5286" spans="1:1" x14ac:dyDescent="0.3">
      <c r="A5286" t="s">
        <v>339</v>
      </c>
    </row>
    <row r="5287" spans="1:1" x14ac:dyDescent="0.3">
      <c r="A5287" t="s">
        <v>340</v>
      </c>
    </row>
    <row r="5288" spans="1:1" x14ac:dyDescent="0.3">
      <c r="A5288" t="s">
        <v>341</v>
      </c>
    </row>
    <row r="5289" spans="1:1" x14ac:dyDescent="0.3">
      <c r="A5289" t="s">
        <v>342</v>
      </c>
    </row>
    <row r="5290" spans="1:1" x14ac:dyDescent="0.3">
      <c r="A5290" t="s">
        <v>343</v>
      </c>
    </row>
    <row r="5291" spans="1:1" x14ac:dyDescent="0.3">
      <c r="A5291" t="s">
        <v>344</v>
      </c>
    </row>
    <row r="5292" spans="1:1" x14ac:dyDescent="0.3">
      <c r="A5292" t="s">
        <v>345</v>
      </c>
    </row>
    <row r="5293" spans="1:1" x14ac:dyDescent="0.3">
      <c r="A5293" t="s">
        <v>346</v>
      </c>
    </row>
    <row r="5294" spans="1:1" x14ac:dyDescent="0.3">
      <c r="A5294" t="s">
        <v>347</v>
      </c>
    </row>
    <row r="5295" spans="1:1" x14ac:dyDescent="0.3">
      <c r="A5295" t="s">
        <v>348</v>
      </c>
    </row>
    <row r="5296" spans="1:1" x14ac:dyDescent="0.3">
      <c r="A5296" t="s">
        <v>349</v>
      </c>
    </row>
    <row r="5297" spans="1:1" x14ac:dyDescent="0.3">
      <c r="A5297" t="s">
        <v>350</v>
      </c>
    </row>
    <row r="5298" spans="1:1" x14ac:dyDescent="0.3">
      <c r="A5298" t="s">
        <v>351</v>
      </c>
    </row>
    <row r="5299" spans="1:1" x14ac:dyDescent="0.3">
      <c r="A5299" t="s">
        <v>352</v>
      </c>
    </row>
    <row r="5300" spans="1:1" x14ac:dyDescent="0.3">
      <c r="A5300" t="s">
        <v>366</v>
      </c>
    </row>
    <row r="5301" spans="1:1" x14ac:dyDescent="0.3">
      <c r="A5301" t="s">
        <v>68</v>
      </c>
    </row>
    <row r="5302" spans="1:1" x14ac:dyDescent="0.3">
      <c r="A5302" t="s">
        <v>0</v>
      </c>
    </row>
    <row r="5303" spans="1:1" x14ac:dyDescent="0.3">
      <c r="A5303" t="s">
        <v>174</v>
      </c>
    </row>
    <row r="5304" spans="1:1" x14ac:dyDescent="0.3">
      <c r="A5304" t="s">
        <v>188</v>
      </c>
    </row>
    <row r="5305" spans="1:1" x14ac:dyDescent="0.3">
      <c r="A5305" t="s">
        <v>189</v>
      </c>
    </row>
    <row r="5306" spans="1:1" x14ac:dyDescent="0.3">
      <c r="A5306" t="s">
        <v>190</v>
      </c>
    </row>
    <row r="5307" spans="1:1" x14ac:dyDescent="0.3">
      <c r="A5307" t="s">
        <v>191</v>
      </c>
    </row>
    <row r="5308" spans="1:1" x14ac:dyDescent="0.3">
      <c r="A5308" t="s">
        <v>68</v>
      </c>
    </row>
    <row r="5309" spans="1:1" x14ac:dyDescent="0.3">
      <c r="A5309" t="s">
        <v>0</v>
      </c>
    </row>
    <row r="5310" spans="1:1" x14ac:dyDescent="0.3">
      <c r="A5310" t="s">
        <v>174</v>
      </c>
    </row>
    <row r="5311" spans="1:1" x14ac:dyDescent="0.3">
      <c r="A5311" t="s">
        <v>68</v>
      </c>
    </row>
    <row r="5312" spans="1:1" x14ac:dyDescent="0.3">
      <c r="A5312" t="s">
        <v>0</v>
      </c>
    </row>
    <row r="5313" spans="1:1" x14ac:dyDescent="0.3">
      <c r="A5313" t="s">
        <v>174</v>
      </c>
    </row>
    <row r="5314" spans="1:1" x14ac:dyDescent="0.3">
      <c r="A5314" t="s">
        <v>206</v>
      </c>
    </row>
    <row r="5315" spans="1:1" x14ac:dyDescent="0.3">
      <c r="A5315" t="s">
        <v>207</v>
      </c>
    </row>
    <row r="5316" spans="1:1" x14ac:dyDescent="0.3">
      <c r="A5316" t="s">
        <v>189</v>
      </c>
    </row>
    <row r="5317" spans="1:1" x14ac:dyDescent="0.3">
      <c r="A5317" t="s">
        <v>190</v>
      </c>
    </row>
    <row r="5318" spans="1:1" x14ac:dyDescent="0.3">
      <c r="A5318" t="s">
        <v>191</v>
      </c>
    </row>
    <row r="5319" spans="1:1" x14ac:dyDescent="0.3">
      <c r="A5319" t="s">
        <v>68</v>
      </c>
    </row>
    <row r="5320" spans="1:1" x14ac:dyDescent="0.3">
      <c r="A5320" t="s">
        <v>0</v>
      </c>
    </row>
    <row r="5321" spans="1:1" x14ac:dyDescent="0.3">
      <c r="A5321" t="s">
        <v>174</v>
      </c>
    </row>
    <row r="5322" spans="1:1" x14ac:dyDescent="0.3">
      <c r="A5322" t="s">
        <v>68</v>
      </c>
    </row>
    <row r="5323" spans="1:1" x14ac:dyDescent="0.3">
      <c r="A5323" t="s">
        <v>0</v>
      </c>
    </row>
    <row r="5324" spans="1:1" x14ac:dyDescent="0.3">
      <c r="A5324" t="s">
        <v>174</v>
      </c>
    </row>
    <row r="5325" spans="1:1" x14ac:dyDescent="0.3">
      <c r="A5325" t="s">
        <v>370</v>
      </c>
    </row>
    <row r="5326" spans="1:1" x14ac:dyDescent="0.3">
      <c r="A5326" t="s">
        <v>301</v>
      </c>
    </row>
    <row r="5327" spans="1:1" x14ac:dyDescent="0.3">
      <c r="A5327" t="s">
        <v>68</v>
      </c>
    </row>
    <row r="5328" spans="1:1" x14ac:dyDescent="0.3">
      <c r="A5328" t="s">
        <v>0</v>
      </c>
    </row>
    <row r="5329" spans="1:1" x14ac:dyDescent="0.3">
      <c r="A5329" t="s">
        <v>174</v>
      </c>
    </row>
    <row r="5330" spans="1:1" x14ac:dyDescent="0.3">
      <c r="A5330" t="s">
        <v>68</v>
      </c>
    </row>
    <row r="5331" spans="1:1" x14ac:dyDescent="0.3">
      <c r="A5331" t="s">
        <v>0</v>
      </c>
    </row>
    <row r="5332" spans="1:1" x14ac:dyDescent="0.3">
      <c r="A5332" t="s">
        <v>174</v>
      </c>
    </row>
    <row r="5333" spans="1:1" x14ac:dyDescent="0.3">
      <c r="A5333" t="s">
        <v>188</v>
      </c>
    </row>
    <row r="5334" spans="1:1" x14ac:dyDescent="0.3">
      <c r="A5334" t="s">
        <v>189</v>
      </c>
    </row>
    <row r="5335" spans="1:1" x14ac:dyDescent="0.3">
      <c r="A5335" t="s">
        <v>190</v>
      </c>
    </row>
    <row r="5336" spans="1:1" x14ac:dyDescent="0.3">
      <c r="A5336" t="s">
        <v>191</v>
      </c>
    </row>
    <row r="5337" spans="1:1" x14ac:dyDescent="0.3">
      <c r="A5337" t="s">
        <v>68</v>
      </c>
    </row>
    <row r="5338" spans="1:1" x14ac:dyDescent="0.3">
      <c r="A5338" t="s">
        <v>0</v>
      </c>
    </row>
    <row r="5339" spans="1:1" x14ac:dyDescent="0.3">
      <c r="A5339" t="s">
        <v>174</v>
      </c>
    </row>
    <row r="5340" spans="1:1" x14ac:dyDescent="0.3">
      <c r="A5340" t="s">
        <v>68</v>
      </c>
    </row>
    <row r="5341" spans="1:1" x14ac:dyDescent="0.3">
      <c r="A5341" t="s">
        <v>0</v>
      </c>
    </row>
    <row r="5342" spans="1:1" x14ac:dyDescent="0.3">
      <c r="A5342" t="s">
        <v>174</v>
      </c>
    </row>
    <row r="5343" spans="1:1" x14ac:dyDescent="0.3">
      <c r="A5343" t="s">
        <v>188</v>
      </c>
    </row>
    <row r="5344" spans="1:1" x14ac:dyDescent="0.3">
      <c r="A5344" t="s">
        <v>189</v>
      </c>
    </row>
    <row r="5345" spans="1:1" x14ac:dyDescent="0.3">
      <c r="A5345" t="s">
        <v>190</v>
      </c>
    </row>
    <row r="5346" spans="1:1" x14ac:dyDescent="0.3">
      <c r="A5346" t="s">
        <v>191</v>
      </c>
    </row>
    <row r="5347" spans="1:1" x14ac:dyDescent="0.3">
      <c r="A5347" t="s">
        <v>68</v>
      </c>
    </row>
    <row r="5348" spans="1:1" x14ac:dyDescent="0.3">
      <c r="A5348" t="s">
        <v>0</v>
      </c>
    </row>
    <row r="5349" spans="1:1" x14ac:dyDescent="0.3">
      <c r="A5349" t="s">
        <v>174</v>
      </c>
    </row>
    <row r="5350" spans="1:1" x14ac:dyDescent="0.3">
      <c r="A5350" t="s">
        <v>68</v>
      </c>
    </row>
    <row r="5351" spans="1:1" x14ac:dyDescent="0.3">
      <c r="A5351" t="s">
        <v>0</v>
      </c>
    </row>
    <row r="5352" spans="1:1" x14ac:dyDescent="0.3">
      <c r="A5352" t="s">
        <v>174</v>
      </c>
    </row>
    <row r="5353" spans="1:1" x14ac:dyDescent="0.3">
      <c r="A5353" t="s">
        <v>197</v>
      </c>
    </row>
    <row r="5354" spans="1:1" x14ac:dyDescent="0.3">
      <c r="A5354" t="s">
        <v>298</v>
      </c>
    </row>
    <row r="5355" spans="1:1" x14ac:dyDescent="0.3">
      <c r="A5355" t="s">
        <v>301</v>
      </c>
    </row>
    <row r="5356" spans="1:1" x14ac:dyDescent="0.3">
      <c r="A5356" t="s">
        <v>68</v>
      </c>
    </row>
    <row r="5357" spans="1:1" x14ac:dyDescent="0.3">
      <c r="A5357" t="s">
        <v>0</v>
      </c>
    </row>
    <row r="5358" spans="1:1" x14ac:dyDescent="0.3">
      <c r="A5358" t="s">
        <v>174</v>
      </c>
    </row>
    <row r="5359" spans="1:1" x14ac:dyDescent="0.3">
      <c r="A5359" t="s">
        <v>68</v>
      </c>
    </row>
    <row r="5360" spans="1:1" x14ac:dyDescent="0.3">
      <c r="A5360" t="s">
        <v>0</v>
      </c>
    </row>
    <row r="5361" spans="1:1" x14ac:dyDescent="0.3">
      <c r="A5361" t="s">
        <v>174</v>
      </c>
    </row>
    <row r="5362" spans="1:1" x14ac:dyDescent="0.3">
      <c r="A5362" t="s">
        <v>188</v>
      </c>
    </row>
    <row r="5363" spans="1:1" x14ac:dyDescent="0.3">
      <c r="A5363" t="s">
        <v>189</v>
      </c>
    </row>
    <row r="5364" spans="1:1" x14ac:dyDescent="0.3">
      <c r="A5364" t="s">
        <v>190</v>
      </c>
    </row>
    <row r="5365" spans="1:1" x14ac:dyDescent="0.3">
      <c r="A5365" t="s">
        <v>191</v>
      </c>
    </row>
    <row r="5366" spans="1:1" x14ac:dyDescent="0.3">
      <c r="A5366" t="s">
        <v>68</v>
      </c>
    </row>
    <row r="5367" spans="1:1" x14ac:dyDescent="0.3">
      <c r="A5367" t="s">
        <v>0</v>
      </c>
    </row>
    <row r="5368" spans="1:1" x14ac:dyDescent="0.3">
      <c r="A5368" t="s">
        <v>174</v>
      </c>
    </row>
    <row r="5369" spans="1:1" x14ac:dyDescent="0.3">
      <c r="A5369" t="s">
        <v>68</v>
      </c>
    </row>
    <row r="5370" spans="1:1" x14ac:dyDescent="0.3">
      <c r="A5370" t="s">
        <v>0</v>
      </c>
    </row>
    <row r="5371" spans="1:1" x14ac:dyDescent="0.3">
      <c r="A5371" t="s">
        <v>174</v>
      </c>
    </row>
    <row r="5372" spans="1:1" x14ac:dyDescent="0.3">
      <c r="A5372" t="s">
        <v>188</v>
      </c>
    </row>
    <row r="5373" spans="1:1" x14ac:dyDescent="0.3">
      <c r="A5373" t="s">
        <v>189</v>
      </c>
    </row>
    <row r="5374" spans="1:1" x14ac:dyDescent="0.3">
      <c r="A5374" t="s">
        <v>190</v>
      </c>
    </row>
    <row r="5375" spans="1:1" x14ac:dyDescent="0.3">
      <c r="A5375" t="s">
        <v>191</v>
      </c>
    </row>
    <row r="5376" spans="1:1" x14ac:dyDescent="0.3">
      <c r="A5376" t="s">
        <v>68</v>
      </c>
    </row>
    <row r="5377" spans="1:1" x14ac:dyDescent="0.3">
      <c r="A5377" t="s">
        <v>0</v>
      </c>
    </row>
    <row r="5378" spans="1:1" x14ac:dyDescent="0.3">
      <c r="A5378" t="s">
        <v>174</v>
      </c>
    </row>
    <row r="5379" spans="1:1" x14ac:dyDescent="0.3">
      <c r="A5379" t="s">
        <v>68</v>
      </c>
    </row>
    <row r="5380" spans="1:1" x14ac:dyDescent="0.3">
      <c r="A5380" t="s">
        <v>0</v>
      </c>
    </row>
    <row r="5381" spans="1:1" x14ac:dyDescent="0.3">
      <c r="A5381" t="s">
        <v>174</v>
      </c>
    </row>
    <row r="5382" spans="1:1" x14ac:dyDescent="0.3">
      <c r="A5382" t="s">
        <v>188</v>
      </c>
    </row>
    <row r="5383" spans="1:1" x14ac:dyDescent="0.3">
      <c r="A5383" t="s">
        <v>189</v>
      </c>
    </row>
    <row r="5384" spans="1:1" x14ac:dyDescent="0.3">
      <c r="A5384" t="s">
        <v>190</v>
      </c>
    </row>
    <row r="5385" spans="1:1" x14ac:dyDescent="0.3">
      <c r="A5385" t="s">
        <v>191</v>
      </c>
    </row>
    <row r="5386" spans="1:1" x14ac:dyDescent="0.3">
      <c r="A5386" t="s">
        <v>68</v>
      </c>
    </row>
    <row r="5387" spans="1:1" x14ac:dyDescent="0.3">
      <c r="A5387" t="s">
        <v>0</v>
      </c>
    </row>
    <row r="5388" spans="1:1" x14ac:dyDescent="0.3">
      <c r="A5388" t="s">
        <v>174</v>
      </c>
    </row>
    <row r="5389" spans="1:1" x14ac:dyDescent="0.3">
      <c r="A5389" t="s">
        <v>68</v>
      </c>
    </row>
    <row r="5390" spans="1:1" x14ac:dyDescent="0.3">
      <c r="A5390" t="s">
        <v>0</v>
      </c>
    </row>
    <row r="5391" spans="1:1" x14ac:dyDescent="0.3">
      <c r="A5391" t="s">
        <v>174</v>
      </c>
    </row>
    <row r="5392" spans="1:1" x14ac:dyDescent="0.3">
      <c r="A5392" t="s">
        <v>188</v>
      </c>
    </row>
    <row r="5393" spans="1:1" x14ac:dyDescent="0.3">
      <c r="A5393" t="s">
        <v>189</v>
      </c>
    </row>
    <row r="5394" spans="1:1" x14ac:dyDescent="0.3">
      <c r="A5394" t="s">
        <v>190</v>
      </c>
    </row>
    <row r="5395" spans="1:1" x14ac:dyDescent="0.3">
      <c r="A5395" t="s">
        <v>191</v>
      </c>
    </row>
    <row r="5396" spans="1:1" x14ac:dyDescent="0.3">
      <c r="A5396" t="s">
        <v>68</v>
      </c>
    </row>
    <row r="5397" spans="1:1" x14ac:dyDescent="0.3">
      <c r="A5397" t="s">
        <v>0</v>
      </c>
    </row>
    <row r="5398" spans="1:1" x14ac:dyDescent="0.3">
      <c r="A5398" t="s">
        <v>174</v>
      </c>
    </row>
    <row r="5399" spans="1:1" x14ac:dyDescent="0.3">
      <c r="A5399" t="s">
        <v>68</v>
      </c>
    </row>
    <row r="5400" spans="1:1" x14ac:dyDescent="0.3">
      <c r="A5400" t="s">
        <v>0</v>
      </c>
    </row>
    <row r="5401" spans="1:1" x14ac:dyDescent="0.3">
      <c r="A5401" t="s">
        <v>174</v>
      </c>
    </row>
    <row r="5402" spans="1:1" x14ac:dyDescent="0.3">
      <c r="A5402" t="s">
        <v>188</v>
      </c>
    </row>
    <row r="5403" spans="1:1" x14ac:dyDescent="0.3">
      <c r="A5403" t="s">
        <v>189</v>
      </c>
    </row>
    <row r="5404" spans="1:1" x14ac:dyDescent="0.3">
      <c r="A5404" t="s">
        <v>190</v>
      </c>
    </row>
    <row r="5405" spans="1:1" x14ac:dyDescent="0.3">
      <c r="A5405" t="s">
        <v>191</v>
      </c>
    </row>
    <row r="5406" spans="1:1" x14ac:dyDescent="0.3">
      <c r="A5406" t="s">
        <v>68</v>
      </c>
    </row>
    <row r="5407" spans="1:1" x14ac:dyDescent="0.3">
      <c r="A5407" t="s">
        <v>0</v>
      </c>
    </row>
    <row r="5408" spans="1:1" x14ac:dyDescent="0.3">
      <c r="A5408" t="s">
        <v>174</v>
      </c>
    </row>
    <row r="5409" spans="1:1" x14ac:dyDescent="0.3">
      <c r="A5409" t="s">
        <v>68</v>
      </c>
    </row>
    <row r="5410" spans="1:1" x14ac:dyDescent="0.3">
      <c r="A5410" t="s">
        <v>0</v>
      </c>
    </row>
    <row r="5411" spans="1:1" x14ac:dyDescent="0.3">
      <c r="A5411" t="s">
        <v>174</v>
      </c>
    </row>
    <row r="5412" spans="1:1" x14ac:dyDescent="0.3">
      <c r="A5412" t="s">
        <v>188</v>
      </c>
    </row>
    <row r="5413" spans="1:1" x14ac:dyDescent="0.3">
      <c r="A5413" t="s">
        <v>189</v>
      </c>
    </row>
    <row r="5414" spans="1:1" x14ac:dyDescent="0.3">
      <c r="A5414" t="s">
        <v>190</v>
      </c>
    </row>
    <row r="5415" spans="1:1" x14ac:dyDescent="0.3">
      <c r="A5415" t="s">
        <v>191</v>
      </c>
    </row>
    <row r="5416" spans="1:1" x14ac:dyDescent="0.3">
      <c r="A5416" t="s">
        <v>68</v>
      </c>
    </row>
    <row r="5417" spans="1:1" x14ac:dyDescent="0.3">
      <c r="A5417" t="s">
        <v>0</v>
      </c>
    </row>
    <row r="5418" spans="1:1" x14ac:dyDescent="0.3">
      <c r="A5418" t="s">
        <v>174</v>
      </c>
    </row>
    <row r="5419" spans="1:1" x14ac:dyDescent="0.3">
      <c r="A5419" t="s">
        <v>68</v>
      </c>
    </row>
    <row r="5420" spans="1:1" x14ac:dyDescent="0.3">
      <c r="A5420" t="s">
        <v>0</v>
      </c>
    </row>
    <row r="5421" spans="1:1" x14ac:dyDescent="0.3">
      <c r="A5421" t="s">
        <v>174</v>
      </c>
    </row>
    <row r="5422" spans="1:1" x14ac:dyDescent="0.3">
      <c r="A5422" t="s">
        <v>188</v>
      </c>
    </row>
    <row r="5423" spans="1:1" x14ac:dyDescent="0.3">
      <c r="A5423" t="s">
        <v>189</v>
      </c>
    </row>
    <row r="5424" spans="1:1" x14ac:dyDescent="0.3">
      <c r="A5424" t="s">
        <v>190</v>
      </c>
    </row>
    <row r="5425" spans="1:1" x14ac:dyDescent="0.3">
      <c r="A5425" t="s">
        <v>191</v>
      </c>
    </row>
    <row r="5426" spans="1:1" x14ac:dyDescent="0.3">
      <c r="A5426" t="s">
        <v>68</v>
      </c>
    </row>
    <row r="5427" spans="1:1" x14ac:dyDescent="0.3">
      <c r="A5427" t="s">
        <v>0</v>
      </c>
    </row>
    <row r="5428" spans="1:1" x14ac:dyDescent="0.3">
      <c r="A5428" t="s">
        <v>174</v>
      </c>
    </row>
    <row r="5429" spans="1:1" x14ac:dyDescent="0.3">
      <c r="A5429" t="s">
        <v>68</v>
      </c>
    </row>
    <row r="5430" spans="1:1" x14ac:dyDescent="0.3">
      <c r="A5430" t="s">
        <v>0</v>
      </c>
    </row>
    <row r="5431" spans="1:1" x14ac:dyDescent="0.3">
      <c r="A5431" t="s">
        <v>174</v>
      </c>
    </row>
    <row r="5432" spans="1:1" x14ac:dyDescent="0.3">
      <c r="A5432" t="s">
        <v>188</v>
      </c>
    </row>
    <row r="5433" spans="1:1" x14ac:dyDescent="0.3">
      <c r="A5433" t="s">
        <v>189</v>
      </c>
    </row>
    <row r="5434" spans="1:1" x14ac:dyDescent="0.3">
      <c r="A5434" t="s">
        <v>190</v>
      </c>
    </row>
    <row r="5435" spans="1:1" x14ac:dyDescent="0.3">
      <c r="A5435" t="s">
        <v>191</v>
      </c>
    </row>
    <row r="5436" spans="1:1" x14ac:dyDescent="0.3">
      <c r="A5436" t="s">
        <v>68</v>
      </c>
    </row>
    <row r="5437" spans="1:1" x14ac:dyDescent="0.3">
      <c r="A5437" t="s">
        <v>0</v>
      </c>
    </row>
    <row r="5438" spans="1:1" x14ac:dyDescent="0.3">
      <c r="A5438" t="s">
        <v>174</v>
      </c>
    </row>
    <row r="5439" spans="1:1" x14ac:dyDescent="0.3">
      <c r="A5439" t="s">
        <v>68</v>
      </c>
    </row>
    <row r="5440" spans="1:1" x14ac:dyDescent="0.3">
      <c r="A5440" t="s">
        <v>0</v>
      </c>
    </row>
    <row r="5441" spans="1:1" x14ac:dyDescent="0.3">
      <c r="A5441" t="s">
        <v>174</v>
      </c>
    </row>
    <row r="5442" spans="1:1" x14ac:dyDescent="0.3">
      <c r="A5442" t="s">
        <v>188</v>
      </c>
    </row>
    <row r="5443" spans="1:1" x14ac:dyDescent="0.3">
      <c r="A5443" t="s">
        <v>189</v>
      </c>
    </row>
    <row r="5444" spans="1:1" x14ac:dyDescent="0.3">
      <c r="A5444" t="s">
        <v>190</v>
      </c>
    </row>
    <row r="5445" spans="1:1" x14ac:dyDescent="0.3">
      <c r="A5445" t="s">
        <v>191</v>
      </c>
    </row>
    <row r="5446" spans="1:1" x14ac:dyDescent="0.3">
      <c r="A5446" t="s">
        <v>68</v>
      </c>
    </row>
    <row r="5447" spans="1:1" x14ac:dyDescent="0.3">
      <c r="A5447" t="s">
        <v>0</v>
      </c>
    </row>
    <row r="5448" spans="1:1" x14ac:dyDescent="0.3">
      <c r="A5448" t="s">
        <v>174</v>
      </c>
    </row>
    <row r="5449" spans="1:1" x14ac:dyDescent="0.3">
      <c r="A5449" t="s">
        <v>68</v>
      </c>
    </row>
    <row r="5450" spans="1:1" x14ac:dyDescent="0.3">
      <c r="A5450" t="s">
        <v>0</v>
      </c>
    </row>
    <row r="5451" spans="1:1" x14ac:dyDescent="0.3">
      <c r="A5451" t="s">
        <v>174</v>
      </c>
    </row>
    <row r="5452" spans="1:1" x14ac:dyDescent="0.3">
      <c r="A5452" t="s">
        <v>188</v>
      </c>
    </row>
    <row r="5453" spans="1:1" x14ac:dyDescent="0.3">
      <c r="A5453" t="s">
        <v>189</v>
      </c>
    </row>
    <row r="5454" spans="1:1" x14ac:dyDescent="0.3">
      <c r="A5454" t="s">
        <v>190</v>
      </c>
    </row>
    <row r="5455" spans="1:1" x14ac:dyDescent="0.3">
      <c r="A5455" t="s">
        <v>191</v>
      </c>
    </row>
    <row r="5456" spans="1:1" x14ac:dyDescent="0.3">
      <c r="A5456" t="s">
        <v>68</v>
      </c>
    </row>
    <row r="5457" spans="1:1" x14ac:dyDescent="0.3">
      <c r="A5457" t="s">
        <v>0</v>
      </c>
    </row>
    <row r="5458" spans="1:1" x14ac:dyDescent="0.3">
      <c r="A5458" t="s">
        <v>174</v>
      </c>
    </row>
    <row r="5459" spans="1:1" x14ac:dyDescent="0.3">
      <c r="A5459" t="s">
        <v>68</v>
      </c>
    </row>
    <row r="5460" spans="1:1" x14ac:dyDescent="0.3">
      <c r="A5460" t="s">
        <v>0</v>
      </c>
    </row>
    <row r="5461" spans="1:1" x14ac:dyDescent="0.3">
      <c r="A5461" t="s">
        <v>174</v>
      </c>
    </row>
    <row r="5462" spans="1:1" x14ac:dyDescent="0.3">
      <c r="A5462" t="s">
        <v>188</v>
      </c>
    </row>
    <row r="5463" spans="1:1" x14ac:dyDescent="0.3">
      <c r="A5463" t="s">
        <v>189</v>
      </c>
    </row>
    <row r="5464" spans="1:1" x14ac:dyDescent="0.3">
      <c r="A5464" t="s">
        <v>190</v>
      </c>
    </row>
    <row r="5465" spans="1:1" x14ac:dyDescent="0.3">
      <c r="A5465" t="s">
        <v>191</v>
      </c>
    </row>
    <row r="5466" spans="1:1" x14ac:dyDescent="0.3">
      <c r="A5466" t="s">
        <v>68</v>
      </c>
    </row>
    <row r="5467" spans="1:1" x14ac:dyDescent="0.3">
      <c r="A5467" t="s">
        <v>0</v>
      </c>
    </row>
    <row r="5468" spans="1:1" x14ac:dyDescent="0.3">
      <c r="A5468" t="s">
        <v>174</v>
      </c>
    </row>
    <row r="5469" spans="1:1" x14ac:dyDescent="0.3">
      <c r="A5469" t="s">
        <v>68</v>
      </c>
    </row>
    <row r="5470" spans="1:1" x14ac:dyDescent="0.3">
      <c r="A5470" t="s">
        <v>0</v>
      </c>
    </row>
    <row r="5471" spans="1:1" x14ac:dyDescent="0.3">
      <c r="A5471" t="s">
        <v>174</v>
      </c>
    </row>
    <row r="5472" spans="1:1" x14ac:dyDescent="0.3">
      <c r="A5472" t="s">
        <v>188</v>
      </c>
    </row>
    <row r="5473" spans="1:1" x14ac:dyDescent="0.3">
      <c r="A5473" t="s">
        <v>189</v>
      </c>
    </row>
    <row r="5474" spans="1:1" x14ac:dyDescent="0.3">
      <c r="A5474" t="s">
        <v>190</v>
      </c>
    </row>
    <row r="5475" spans="1:1" x14ac:dyDescent="0.3">
      <c r="A5475" t="s">
        <v>191</v>
      </c>
    </row>
    <row r="5476" spans="1:1" x14ac:dyDescent="0.3">
      <c r="A5476" t="s">
        <v>68</v>
      </c>
    </row>
    <row r="5477" spans="1:1" x14ac:dyDescent="0.3">
      <c r="A5477" t="s">
        <v>0</v>
      </c>
    </row>
    <row r="5478" spans="1:1" x14ac:dyDescent="0.3">
      <c r="A5478" t="s">
        <v>174</v>
      </c>
    </row>
    <row r="5479" spans="1:1" x14ac:dyDescent="0.3">
      <c r="A5479" t="s">
        <v>68</v>
      </c>
    </row>
    <row r="5480" spans="1:1" x14ac:dyDescent="0.3">
      <c r="A5480" t="s">
        <v>0</v>
      </c>
    </row>
    <row r="5481" spans="1:1" x14ac:dyDescent="0.3">
      <c r="A5481" t="s">
        <v>174</v>
      </c>
    </row>
    <row r="5482" spans="1:1" x14ac:dyDescent="0.3">
      <c r="A5482" t="s">
        <v>188</v>
      </c>
    </row>
    <row r="5483" spans="1:1" x14ac:dyDescent="0.3">
      <c r="A5483" t="s">
        <v>189</v>
      </c>
    </row>
    <row r="5484" spans="1:1" x14ac:dyDescent="0.3">
      <c r="A5484" t="s">
        <v>190</v>
      </c>
    </row>
    <row r="5485" spans="1:1" x14ac:dyDescent="0.3">
      <c r="A5485" t="s">
        <v>191</v>
      </c>
    </row>
    <row r="5486" spans="1:1" x14ac:dyDescent="0.3">
      <c r="A5486" t="s">
        <v>68</v>
      </c>
    </row>
    <row r="5487" spans="1:1" x14ac:dyDescent="0.3">
      <c r="A5487" t="s">
        <v>0</v>
      </c>
    </row>
    <row r="5488" spans="1:1" x14ac:dyDescent="0.3">
      <c r="A5488" t="s">
        <v>174</v>
      </c>
    </row>
    <row r="5489" spans="1:1" x14ac:dyDescent="0.3">
      <c r="A5489" t="s">
        <v>68</v>
      </c>
    </row>
    <row r="5490" spans="1:1" x14ac:dyDescent="0.3">
      <c r="A5490" t="s">
        <v>0</v>
      </c>
    </row>
    <row r="5491" spans="1:1" x14ac:dyDescent="0.3">
      <c r="A5491" t="s">
        <v>174</v>
      </c>
    </row>
    <row r="5492" spans="1:1" x14ac:dyDescent="0.3">
      <c r="A5492" t="s">
        <v>188</v>
      </c>
    </row>
    <row r="5493" spans="1:1" x14ac:dyDescent="0.3">
      <c r="A5493" t="s">
        <v>189</v>
      </c>
    </row>
    <row r="5494" spans="1:1" x14ac:dyDescent="0.3">
      <c r="A5494" t="s">
        <v>190</v>
      </c>
    </row>
    <row r="5495" spans="1:1" x14ac:dyDescent="0.3">
      <c r="A5495" t="s">
        <v>191</v>
      </c>
    </row>
    <row r="5496" spans="1:1" x14ac:dyDescent="0.3">
      <c r="A5496" t="s">
        <v>68</v>
      </c>
    </row>
    <row r="5497" spans="1:1" x14ac:dyDescent="0.3">
      <c r="A5497" t="s">
        <v>0</v>
      </c>
    </row>
    <row r="5498" spans="1:1" x14ac:dyDescent="0.3">
      <c r="A5498" t="s">
        <v>174</v>
      </c>
    </row>
    <row r="5499" spans="1:1" x14ac:dyDescent="0.3">
      <c r="A5499" t="s">
        <v>68</v>
      </c>
    </row>
    <row r="5500" spans="1:1" x14ac:dyDescent="0.3">
      <c r="A5500" t="s">
        <v>0</v>
      </c>
    </row>
    <row r="5501" spans="1:1" x14ac:dyDescent="0.3">
      <c r="A5501" t="s">
        <v>174</v>
      </c>
    </row>
    <row r="5502" spans="1:1" x14ac:dyDescent="0.3">
      <c r="A5502" t="s">
        <v>188</v>
      </c>
    </row>
    <row r="5503" spans="1:1" x14ac:dyDescent="0.3">
      <c r="A5503" t="s">
        <v>189</v>
      </c>
    </row>
    <row r="5504" spans="1:1" x14ac:dyDescent="0.3">
      <c r="A5504" t="s">
        <v>190</v>
      </c>
    </row>
    <row r="5505" spans="1:1" x14ac:dyDescent="0.3">
      <c r="A5505" t="s">
        <v>191</v>
      </c>
    </row>
    <row r="5506" spans="1:1" x14ac:dyDescent="0.3">
      <c r="A5506" t="s">
        <v>68</v>
      </c>
    </row>
    <row r="5507" spans="1:1" x14ac:dyDescent="0.3">
      <c r="A5507" t="s">
        <v>0</v>
      </c>
    </row>
    <row r="5508" spans="1:1" x14ac:dyDescent="0.3">
      <c r="A5508" t="s">
        <v>174</v>
      </c>
    </row>
    <row r="5509" spans="1:1" x14ac:dyDescent="0.3">
      <c r="A5509" t="s">
        <v>68</v>
      </c>
    </row>
    <row r="5510" spans="1:1" x14ac:dyDescent="0.3">
      <c r="A5510" t="s">
        <v>0</v>
      </c>
    </row>
    <row r="5511" spans="1:1" x14ac:dyDescent="0.3">
      <c r="A5511" t="s">
        <v>174</v>
      </c>
    </row>
    <row r="5512" spans="1:1" x14ac:dyDescent="0.3">
      <c r="A5512" t="s">
        <v>188</v>
      </c>
    </row>
    <row r="5513" spans="1:1" x14ac:dyDescent="0.3">
      <c r="A5513" t="s">
        <v>189</v>
      </c>
    </row>
    <row r="5514" spans="1:1" x14ac:dyDescent="0.3">
      <c r="A5514" t="s">
        <v>190</v>
      </c>
    </row>
    <row r="5515" spans="1:1" x14ac:dyDescent="0.3">
      <c r="A5515" t="s">
        <v>191</v>
      </c>
    </row>
    <row r="5516" spans="1:1" x14ac:dyDescent="0.3">
      <c r="A5516" t="s">
        <v>68</v>
      </c>
    </row>
    <row r="5517" spans="1:1" x14ac:dyDescent="0.3">
      <c r="A5517" t="s">
        <v>0</v>
      </c>
    </row>
    <row r="5518" spans="1:1" x14ac:dyDescent="0.3">
      <c r="A5518" t="s">
        <v>174</v>
      </c>
    </row>
    <row r="5519" spans="1:1" x14ac:dyDescent="0.3">
      <c r="A5519" t="s">
        <v>68</v>
      </c>
    </row>
    <row r="5520" spans="1:1" x14ac:dyDescent="0.3">
      <c r="A5520" t="s">
        <v>0</v>
      </c>
    </row>
    <row r="5521" spans="1:1" x14ac:dyDescent="0.3">
      <c r="A5521" t="s">
        <v>174</v>
      </c>
    </row>
    <row r="5522" spans="1:1" x14ac:dyDescent="0.3">
      <c r="A5522" t="s">
        <v>188</v>
      </c>
    </row>
    <row r="5523" spans="1:1" x14ac:dyDescent="0.3">
      <c r="A5523" t="s">
        <v>189</v>
      </c>
    </row>
    <row r="5524" spans="1:1" x14ac:dyDescent="0.3">
      <c r="A5524" t="s">
        <v>190</v>
      </c>
    </row>
    <row r="5525" spans="1:1" x14ac:dyDescent="0.3">
      <c r="A5525" t="s">
        <v>191</v>
      </c>
    </row>
    <row r="5526" spans="1:1" x14ac:dyDescent="0.3">
      <c r="A5526" t="s">
        <v>371</v>
      </c>
    </row>
    <row r="5527" spans="1:1" x14ac:dyDescent="0.3">
      <c r="A5527" t="s">
        <v>174</v>
      </c>
    </row>
    <row r="5528" spans="1:1" x14ac:dyDescent="0.3">
      <c r="A5528" t="s">
        <v>68</v>
      </c>
    </row>
    <row r="5529" spans="1:1" x14ac:dyDescent="0.3">
      <c r="A5529" t="s">
        <v>0</v>
      </c>
    </row>
    <row r="5530" spans="1:1" x14ac:dyDescent="0.3">
      <c r="A5530" t="s">
        <v>174</v>
      </c>
    </row>
    <row r="5531" spans="1:1" x14ac:dyDescent="0.3">
      <c r="A5531" t="s">
        <v>188</v>
      </c>
    </row>
    <row r="5532" spans="1:1" x14ac:dyDescent="0.3">
      <c r="A5532" t="s">
        <v>189</v>
      </c>
    </row>
    <row r="5533" spans="1:1" x14ac:dyDescent="0.3">
      <c r="A5533" t="s">
        <v>190</v>
      </c>
    </row>
    <row r="5534" spans="1:1" x14ac:dyDescent="0.3">
      <c r="A5534" t="s">
        <v>191</v>
      </c>
    </row>
    <row r="5535" spans="1:1" x14ac:dyDescent="0.3">
      <c r="A5535" t="s">
        <v>371</v>
      </c>
    </row>
    <row r="5536" spans="1:1" x14ac:dyDescent="0.3">
      <c r="A5536" t="s">
        <v>174</v>
      </c>
    </row>
    <row r="5537" spans="1:1" x14ac:dyDescent="0.3">
      <c r="A5537" t="s">
        <v>68</v>
      </c>
    </row>
    <row r="5538" spans="1:1" x14ac:dyDescent="0.3">
      <c r="A5538" t="s">
        <v>0</v>
      </c>
    </row>
    <row r="5539" spans="1:1" x14ac:dyDescent="0.3">
      <c r="A5539" t="s">
        <v>174</v>
      </c>
    </row>
    <row r="5540" spans="1:1" x14ac:dyDescent="0.3">
      <c r="A5540" t="s">
        <v>188</v>
      </c>
    </row>
    <row r="5541" spans="1:1" x14ac:dyDescent="0.3">
      <c r="A5541" t="s">
        <v>189</v>
      </c>
    </row>
    <row r="5542" spans="1:1" x14ac:dyDescent="0.3">
      <c r="A5542" t="s">
        <v>190</v>
      </c>
    </row>
    <row r="5543" spans="1:1" x14ac:dyDescent="0.3">
      <c r="A5543" t="s">
        <v>191</v>
      </c>
    </row>
    <row r="5544" spans="1:1" x14ac:dyDescent="0.3">
      <c r="A5544" t="s">
        <v>371</v>
      </c>
    </row>
    <row r="5545" spans="1:1" x14ac:dyDescent="0.3">
      <c r="A5545" t="s">
        <v>174</v>
      </c>
    </row>
    <row r="5546" spans="1:1" x14ac:dyDescent="0.3">
      <c r="A5546" t="s">
        <v>68</v>
      </c>
    </row>
    <row r="5547" spans="1:1" x14ac:dyDescent="0.3">
      <c r="A5547" t="s">
        <v>0</v>
      </c>
    </row>
    <row r="5548" spans="1:1" x14ac:dyDescent="0.3">
      <c r="A5548" t="s">
        <v>174</v>
      </c>
    </row>
    <row r="5549" spans="1:1" x14ac:dyDescent="0.3">
      <c r="A5549" t="s">
        <v>188</v>
      </c>
    </row>
    <row r="5550" spans="1:1" x14ac:dyDescent="0.3">
      <c r="A5550" t="s">
        <v>189</v>
      </c>
    </row>
    <row r="5551" spans="1:1" x14ac:dyDescent="0.3">
      <c r="A5551" t="s">
        <v>190</v>
      </c>
    </row>
    <row r="5552" spans="1:1" x14ac:dyDescent="0.3">
      <c r="A5552" t="s">
        <v>191</v>
      </c>
    </row>
    <row r="5553" spans="1:1" x14ac:dyDescent="0.3">
      <c r="A5553" t="s">
        <v>371</v>
      </c>
    </row>
    <row r="5554" spans="1:1" x14ac:dyDescent="0.3">
      <c r="A5554" t="s">
        <v>174</v>
      </c>
    </row>
    <row r="5555" spans="1:1" x14ac:dyDescent="0.3">
      <c r="A5555" t="s">
        <v>68</v>
      </c>
    </row>
    <row r="5556" spans="1:1" x14ac:dyDescent="0.3">
      <c r="A5556" t="s">
        <v>0</v>
      </c>
    </row>
    <row r="5557" spans="1:1" x14ac:dyDescent="0.3">
      <c r="A5557" t="s">
        <v>174</v>
      </c>
    </row>
    <row r="5558" spans="1:1" x14ac:dyDescent="0.3">
      <c r="A5558" t="s">
        <v>188</v>
      </c>
    </row>
    <row r="5559" spans="1:1" x14ac:dyDescent="0.3">
      <c r="A5559" t="s">
        <v>372</v>
      </c>
    </row>
    <row r="5560" spans="1:1" x14ac:dyDescent="0.3">
      <c r="A5560" t="s">
        <v>191</v>
      </c>
    </row>
    <row r="5561" spans="1:1" x14ac:dyDescent="0.3">
      <c r="A5561" t="s">
        <v>68</v>
      </c>
    </row>
    <row r="5562" spans="1:1" x14ac:dyDescent="0.3">
      <c r="A5562" t="s">
        <v>0</v>
      </c>
    </row>
    <row r="5563" spans="1:1" x14ac:dyDescent="0.3">
      <c r="A5563" t="s">
        <v>174</v>
      </c>
    </row>
    <row r="5564" spans="1:1" x14ac:dyDescent="0.3">
      <c r="A5564" t="s">
        <v>188</v>
      </c>
    </row>
    <row r="5565" spans="1:1" x14ac:dyDescent="0.3">
      <c r="A5565" t="s">
        <v>189</v>
      </c>
    </row>
    <row r="5566" spans="1:1" x14ac:dyDescent="0.3">
      <c r="A5566" t="s">
        <v>190</v>
      </c>
    </row>
    <row r="5567" spans="1:1" x14ac:dyDescent="0.3">
      <c r="A5567" t="s">
        <v>191</v>
      </c>
    </row>
    <row r="5568" spans="1:1" x14ac:dyDescent="0.3">
      <c r="A5568" t="s">
        <v>68</v>
      </c>
    </row>
    <row r="5569" spans="1:1" x14ac:dyDescent="0.3">
      <c r="A5569" t="s">
        <v>0</v>
      </c>
    </row>
    <row r="5570" spans="1:1" x14ac:dyDescent="0.3">
      <c r="A5570" t="s">
        <v>174</v>
      </c>
    </row>
    <row r="5571" spans="1:1" x14ac:dyDescent="0.3">
      <c r="A5571" t="s">
        <v>68</v>
      </c>
    </row>
    <row r="5572" spans="1:1" x14ac:dyDescent="0.3">
      <c r="A5572" t="s">
        <v>0</v>
      </c>
    </row>
    <row r="5573" spans="1:1" x14ac:dyDescent="0.3">
      <c r="A5573" t="s">
        <v>174</v>
      </c>
    </row>
    <row r="5574" spans="1:1" x14ac:dyDescent="0.3">
      <c r="A5574" t="s">
        <v>373</v>
      </c>
    </row>
    <row r="5575" spans="1:1" x14ac:dyDescent="0.3">
      <c r="A5575" t="s">
        <v>301</v>
      </c>
    </row>
    <row r="5576" spans="1:1" x14ac:dyDescent="0.3">
      <c r="A5576" t="s">
        <v>68</v>
      </c>
    </row>
    <row r="5577" spans="1:1" x14ac:dyDescent="0.3">
      <c r="A5577" t="s">
        <v>0</v>
      </c>
    </row>
    <row r="5578" spans="1:1" x14ac:dyDescent="0.3">
      <c r="A5578" t="s">
        <v>174</v>
      </c>
    </row>
    <row r="5579" spans="1:1" x14ac:dyDescent="0.3">
      <c r="A5579" t="s">
        <v>68</v>
      </c>
    </row>
    <row r="5580" spans="1:1" x14ac:dyDescent="0.3">
      <c r="A5580" t="s">
        <v>0</v>
      </c>
    </row>
    <row r="5581" spans="1:1" x14ac:dyDescent="0.3">
      <c r="A5581" t="s">
        <v>174</v>
      </c>
    </row>
    <row r="5582" spans="1:1" x14ac:dyDescent="0.3">
      <c r="A5582" t="s">
        <v>188</v>
      </c>
    </row>
    <row r="5583" spans="1:1" x14ac:dyDescent="0.3">
      <c r="A5583" t="s">
        <v>189</v>
      </c>
    </row>
    <row r="5584" spans="1:1" x14ac:dyDescent="0.3">
      <c r="A5584" t="s">
        <v>190</v>
      </c>
    </row>
    <row r="5585" spans="1:1" x14ac:dyDescent="0.3">
      <c r="A5585" t="s">
        <v>191</v>
      </c>
    </row>
    <row r="5586" spans="1:1" x14ac:dyDescent="0.3">
      <c r="A5586" t="s">
        <v>68</v>
      </c>
    </row>
    <row r="5587" spans="1:1" x14ac:dyDescent="0.3">
      <c r="A5587" t="s">
        <v>0</v>
      </c>
    </row>
    <row r="5588" spans="1:1" x14ac:dyDescent="0.3">
      <c r="A5588" t="s">
        <v>174</v>
      </c>
    </row>
    <row r="5589" spans="1:1" x14ac:dyDescent="0.3">
      <c r="A5589" t="s">
        <v>68</v>
      </c>
    </row>
    <row r="5590" spans="1:1" x14ac:dyDescent="0.3">
      <c r="A5590" t="s">
        <v>0</v>
      </c>
    </row>
    <row r="5591" spans="1:1" x14ac:dyDescent="0.3">
      <c r="A5591" t="s">
        <v>174</v>
      </c>
    </row>
    <row r="5592" spans="1:1" x14ac:dyDescent="0.3">
      <c r="A5592" t="s">
        <v>188</v>
      </c>
    </row>
    <row r="5593" spans="1:1" x14ac:dyDescent="0.3">
      <c r="A5593" t="s">
        <v>189</v>
      </c>
    </row>
    <row r="5594" spans="1:1" x14ac:dyDescent="0.3">
      <c r="A5594" t="s">
        <v>190</v>
      </c>
    </row>
    <row r="5595" spans="1:1" x14ac:dyDescent="0.3">
      <c r="A5595" t="s">
        <v>191</v>
      </c>
    </row>
    <row r="5596" spans="1:1" x14ac:dyDescent="0.3">
      <c r="A5596" t="s">
        <v>68</v>
      </c>
    </row>
    <row r="5597" spans="1:1" x14ac:dyDescent="0.3">
      <c r="A5597" t="s">
        <v>0</v>
      </c>
    </row>
    <row r="5598" spans="1:1" x14ac:dyDescent="0.3">
      <c r="A5598" t="s">
        <v>174</v>
      </c>
    </row>
    <row r="5599" spans="1:1" x14ac:dyDescent="0.3">
      <c r="A5599" t="s">
        <v>374</v>
      </c>
    </row>
    <row r="5600" spans="1:1" x14ac:dyDescent="0.3">
      <c r="A5600">
        <v>6.5</v>
      </c>
    </row>
    <row r="5601" spans="1:1" x14ac:dyDescent="0.3">
      <c r="A5601">
        <v>6.5</v>
      </c>
    </row>
    <row r="5602" spans="1:1" x14ac:dyDescent="0.3">
      <c r="A5602" t="s">
        <v>375</v>
      </c>
    </row>
    <row r="5603" spans="1:1" x14ac:dyDescent="0.3">
      <c r="A5603" t="s">
        <v>376</v>
      </c>
    </row>
    <row r="5604" spans="1:1" x14ac:dyDescent="0.3">
      <c r="A5604">
        <v>6.5</v>
      </c>
    </row>
    <row r="5605" spans="1:1" x14ac:dyDescent="0.3">
      <c r="A5605">
        <v>6.5</v>
      </c>
    </row>
    <row r="5606" spans="1:1" x14ac:dyDescent="0.3">
      <c r="A5606">
        <v>6.5</v>
      </c>
    </row>
    <row r="5607" spans="1:1" x14ac:dyDescent="0.3">
      <c r="A5607" t="s">
        <v>377</v>
      </c>
    </row>
    <row r="5608" spans="1:1" x14ac:dyDescent="0.3">
      <c r="A5608" t="s">
        <v>214</v>
      </c>
    </row>
    <row r="5609" spans="1:1" x14ac:dyDescent="0.3">
      <c r="A5609" t="s">
        <v>378</v>
      </c>
    </row>
    <row r="5610" spans="1:1" x14ac:dyDescent="0.3">
      <c r="A5610">
        <v>5.5</v>
      </c>
    </row>
    <row r="5611" spans="1:1" x14ac:dyDescent="0.3">
      <c r="A5611" t="s">
        <v>220</v>
      </c>
    </row>
    <row r="5612" spans="1:1" x14ac:dyDescent="0.3">
      <c r="A5612" t="s">
        <v>221</v>
      </c>
    </row>
    <row r="5613" spans="1:1" x14ac:dyDescent="0.3">
      <c r="A5613">
        <v>2</v>
      </c>
    </row>
    <row r="5614" spans="1:1" x14ac:dyDescent="0.3">
      <c r="A5614" t="s">
        <v>220</v>
      </c>
    </row>
    <row r="5615" spans="1:1" x14ac:dyDescent="0.3">
      <c r="A5615" t="s">
        <v>225</v>
      </c>
    </row>
    <row r="5616" spans="1:1" x14ac:dyDescent="0.3">
      <c r="A5616">
        <v>2</v>
      </c>
    </row>
    <row r="5617" spans="1:1" x14ac:dyDescent="0.3">
      <c r="A5617" t="s">
        <v>218</v>
      </c>
    </row>
    <row r="5618" spans="1:1" x14ac:dyDescent="0.3">
      <c r="A5618" t="s">
        <v>219</v>
      </c>
    </row>
    <row r="5619" spans="1:1" x14ac:dyDescent="0.3">
      <c r="A5619">
        <v>1</v>
      </c>
    </row>
    <row r="5620" spans="1:1" x14ac:dyDescent="0.3">
      <c r="A5620" t="s">
        <v>218</v>
      </c>
    </row>
    <row r="5621" spans="1:1" x14ac:dyDescent="0.3">
      <c r="A5621" t="s">
        <v>219</v>
      </c>
    </row>
    <row r="5622" spans="1:1" x14ac:dyDescent="0.3">
      <c r="A5622">
        <v>1</v>
      </c>
    </row>
    <row r="5623" spans="1:1" x14ac:dyDescent="0.3">
      <c r="A5623" t="s">
        <v>218</v>
      </c>
    </row>
    <row r="5624" spans="1:1" x14ac:dyDescent="0.3">
      <c r="A5624" t="s">
        <v>219</v>
      </c>
    </row>
    <row r="5625" spans="1:1" x14ac:dyDescent="0.3">
      <c r="A5625">
        <v>2</v>
      </c>
    </row>
    <row r="5626" spans="1:1" x14ac:dyDescent="0.3">
      <c r="A5626" t="s">
        <v>218</v>
      </c>
    </row>
    <row r="5627" spans="1:1" x14ac:dyDescent="0.3">
      <c r="A5627" t="s">
        <v>219</v>
      </c>
    </row>
    <row r="5628" spans="1:1" x14ac:dyDescent="0.3">
      <c r="A5628">
        <v>2</v>
      </c>
    </row>
    <row r="5629" spans="1:1" x14ac:dyDescent="0.3">
      <c r="A5629" t="s">
        <v>218</v>
      </c>
    </row>
    <row r="5630" spans="1:1" x14ac:dyDescent="0.3">
      <c r="A5630" t="s">
        <v>219</v>
      </c>
    </row>
    <row r="5631" spans="1:1" x14ac:dyDescent="0.3">
      <c r="A5631">
        <v>3</v>
      </c>
    </row>
    <row r="5632" spans="1:1" x14ac:dyDescent="0.3">
      <c r="A5632" t="s">
        <v>218</v>
      </c>
    </row>
    <row r="5633" spans="1:1" x14ac:dyDescent="0.3">
      <c r="A5633" t="s">
        <v>219</v>
      </c>
    </row>
    <row r="5634" spans="1:1" x14ac:dyDescent="0.3">
      <c r="A5634">
        <v>2</v>
      </c>
    </row>
    <row r="5635" spans="1:1" x14ac:dyDescent="0.3">
      <c r="A5635" t="s">
        <v>218</v>
      </c>
    </row>
    <row r="5636" spans="1:1" x14ac:dyDescent="0.3">
      <c r="A5636" t="s">
        <v>219</v>
      </c>
    </row>
    <row r="5637" spans="1:1" x14ac:dyDescent="0.3">
      <c r="A5637">
        <v>2</v>
      </c>
    </row>
    <row r="5638" spans="1:1" x14ac:dyDescent="0.3">
      <c r="A5638" t="s">
        <v>218</v>
      </c>
    </row>
    <row r="5639" spans="1:1" x14ac:dyDescent="0.3">
      <c r="A5639" t="s">
        <v>219</v>
      </c>
    </row>
    <row r="5640" spans="1:1" x14ac:dyDescent="0.3">
      <c r="A5640">
        <v>2</v>
      </c>
    </row>
    <row r="5641" spans="1:1" x14ac:dyDescent="0.3">
      <c r="A5641" t="s">
        <v>218</v>
      </c>
    </row>
    <row r="5642" spans="1:1" x14ac:dyDescent="0.3">
      <c r="A5642" t="s">
        <v>219</v>
      </c>
    </row>
    <row r="5643" spans="1:1" x14ac:dyDescent="0.3">
      <c r="A5643">
        <v>2</v>
      </c>
    </row>
    <row r="5644" spans="1:1" x14ac:dyDescent="0.3">
      <c r="A5644" t="s">
        <v>218</v>
      </c>
    </row>
    <row r="5645" spans="1:1" x14ac:dyDescent="0.3">
      <c r="A5645" t="s">
        <v>219</v>
      </c>
    </row>
    <row r="5646" spans="1:1" x14ac:dyDescent="0.3">
      <c r="A5646">
        <v>2</v>
      </c>
    </row>
    <row r="5647" spans="1:1" x14ac:dyDescent="0.3">
      <c r="A5647" t="s">
        <v>218</v>
      </c>
    </row>
    <row r="5648" spans="1:1" x14ac:dyDescent="0.3">
      <c r="A5648" t="s">
        <v>219</v>
      </c>
    </row>
    <row r="5649" spans="1:1" x14ac:dyDescent="0.3">
      <c r="A5649">
        <v>2</v>
      </c>
    </row>
    <row r="5650" spans="1:1" x14ac:dyDescent="0.3">
      <c r="A5650" t="s">
        <v>218</v>
      </c>
    </row>
    <row r="5651" spans="1:1" x14ac:dyDescent="0.3">
      <c r="A5651" t="s">
        <v>219</v>
      </c>
    </row>
    <row r="5652" spans="1:1" x14ac:dyDescent="0.3">
      <c r="A5652">
        <v>2</v>
      </c>
    </row>
    <row r="5653" spans="1:1" x14ac:dyDescent="0.3">
      <c r="A5653" t="s">
        <v>218</v>
      </c>
    </row>
    <row r="5654" spans="1:1" x14ac:dyDescent="0.3">
      <c r="A5654" t="s">
        <v>219</v>
      </c>
    </row>
    <row r="5655" spans="1:1" x14ac:dyDescent="0.3">
      <c r="A5655">
        <v>2</v>
      </c>
    </row>
    <row r="5656" spans="1:1" x14ac:dyDescent="0.3">
      <c r="A5656" t="s">
        <v>218</v>
      </c>
    </row>
    <row r="5657" spans="1:1" x14ac:dyDescent="0.3">
      <c r="A5657" t="s">
        <v>219</v>
      </c>
    </row>
    <row r="5658" spans="1:1" x14ac:dyDescent="0.3">
      <c r="A5658">
        <v>2</v>
      </c>
    </row>
    <row r="5659" spans="1:1" x14ac:dyDescent="0.3">
      <c r="A5659" t="s">
        <v>218</v>
      </c>
    </row>
    <row r="5660" spans="1:1" x14ac:dyDescent="0.3">
      <c r="A5660" t="s">
        <v>219</v>
      </c>
    </row>
    <row r="5661" spans="1:1" x14ac:dyDescent="0.3">
      <c r="A5661">
        <v>2</v>
      </c>
    </row>
    <row r="5662" spans="1:1" x14ac:dyDescent="0.3">
      <c r="A5662" t="s">
        <v>220</v>
      </c>
    </row>
    <row r="5663" spans="1:1" x14ac:dyDescent="0.3">
      <c r="A5663" t="s">
        <v>221</v>
      </c>
    </row>
    <row r="5664" spans="1:1" x14ac:dyDescent="0.3">
      <c r="A5664">
        <v>2</v>
      </c>
    </row>
    <row r="5665" spans="1:1" x14ac:dyDescent="0.3">
      <c r="A5665" t="s">
        <v>218</v>
      </c>
    </row>
    <row r="5666" spans="1:1" x14ac:dyDescent="0.3">
      <c r="A5666" t="s">
        <v>219</v>
      </c>
    </row>
    <row r="5667" spans="1:1" x14ac:dyDescent="0.3">
      <c r="A5667">
        <v>2</v>
      </c>
    </row>
    <row r="5668" spans="1:1" x14ac:dyDescent="0.3">
      <c r="A5668" t="s">
        <v>218</v>
      </c>
    </row>
    <row r="5669" spans="1:1" x14ac:dyDescent="0.3">
      <c r="A5669" t="s">
        <v>219</v>
      </c>
    </row>
    <row r="5670" spans="1:1" x14ac:dyDescent="0.3">
      <c r="A5670">
        <v>2</v>
      </c>
    </row>
    <row r="5671" spans="1:1" x14ac:dyDescent="0.3">
      <c r="A5671" t="s">
        <v>218</v>
      </c>
    </row>
    <row r="5672" spans="1:1" x14ac:dyDescent="0.3">
      <c r="A5672" t="s">
        <v>219</v>
      </c>
    </row>
    <row r="5673" spans="1:1" x14ac:dyDescent="0.3">
      <c r="A5673">
        <v>1</v>
      </c>
    </row>
    <row r="5674" spans="1:1" x14ac:dyDescent="0.3">
      <c r="A5674" t="s">
        <v>218</v>
      </c>
    </row>
    <row r="5675" spans="1:1" x14ac:dyDescent="0.3">
      <c r="A5675" t="s">
        <v>225</v>
      </c>
    </row>
    <row r="5676" spans="1:1" x14ac:dyDescent="0.3">
      <c r="A5676">
        <v>1</v>
      </c>
    </row>
    <row r="5677" spans="1:1" x14ac:dyDescent="0.3">
      <c r="A5677" t="s">
        <v>218</v>
      </c>
    </row>
    <row r="5678" spans="1:1" x14ac:dyDescent="0.3">
      <c r="A5678" t="s">
        <v>225</v>
      </c>
    </row>
    <row r="5679" spans="1:1" x14ac:dyDescent="0.3">
      <c r="A5679">
        <v>1</v>
      </c>
    </row>
    <row r="5680" spans="1:1" x14ac:dyDescent="0.3">
      <c r="A5680" t="s">
        <v>220</v>
      </c>
    </row>
    <row r="5681" spans="1:1" x14ac:dyDescent="0.3">
      <c r="A5681" t="s">
        <v>225</v>
      </c>
    </row>
    <row r="5682" spans="1:1" x14ac:dyDescent="0.3">
      <c r="A5682">
        <v>1</v>
      </c>
    </row>
    <row r="5683" spans="1:1" x14ac:dyDescent="0.3">
      <c r="A5683" t="s">
        <v>220</v>
      </c>
    </row>
    <row r="5684" spans="1:1" x14ac:dyDescent="0.3">
      <c r="A5684" t="s">
        <v>225</v>
      </c>
    </row>
    <row r="5685" spans="1:1" x14ac:dyDescent="0.3">
      <c r="A5685">
        <v>1</v>
      </c>
    </row>
    <row r="5686" spans="1:1" x14ac:dyDescent="0.3">
      <c r="A5686" t="s">
        <v>218</v>
      </c>
    </row>
    <row r="5687" spans="1:1" x14ac:dyDescent="0.3">
      <c r="A5687" t="s">
        <v>227</v>
      </c>
    </row>
    <row r="5688" spans="1:1" x14ac:dyDescent="0.3">
      <c r="A5688">
        <v>1</v>
      </c>
    </row>
    <row r="5689" spans="1:1" x14ac:dyDescent="0.3">
      <c r="A5689" t="s">
        <v>218</v>
      </c>
    </row>
    <row r="5690" spans="1:1" x14ac:dyDescent="0.3">
      <c r="A5690" t="s">
        <v>225</v>
      </c>
    </row>
    <row r="5691" spans="1:1" x14ac:dyDescent="0.3">
      <c r="A5691">
        <v>1</v>
      </c>
    </row>
    <row r="5692" spans="1:1" x14ac:dyDescent="0.3">
      <c r="A5692" t="s">
        <v>218</v>
      </c>
    </row>
    <row r="5693" spans="1:1" x14ac:dyDescent="0.3">
      <c r="A5693" t="s">
        <v>225</v>
      </c>
    </row>
    <row r="5694" spans="1:1" x14ac:dyDescent="0.3">
      <c r="A5694">
        <v>1</v>
      </c>
    </row>
    <row r="5695" spans="1:1" x14ac:dyDescent="0.3">
      <c r="A5695" t="s">
        <v>220</v>
      </c>
    </row>
    <row r="5696" spans="1:1" x14ac:dyDescent="0.3">
      <c r="A5696" t="s">
        <v>227</v>
      </c>
    </row>
    <row r="5697" spans="1:1" x14ac:dyDescent="0.3">
      <c r="A5697">
        <v>3</v>
      </c>
    </row>
    <row r="5698" spans="1:1" x14ac:dyDescent="0.3">
      <c r="A5698" t="s">
        <v>220</v>
      </c>
    </row>
    <row r="5699" spans="1:1" x14ac:dyDescent="0.3">
      <c r="A5699" t="s">
        <v>227</v>
      </c>
    </row>
    <row r="5700" spans="1:1" x14ac:dyDescent="0.3">
      <c r="A5700">
        <v>3</v>
      </c>
    </row>
    <row r="5701" spans="1:1" x14ac:dyDescent="0.3">
      <c r="A5701" t="s">
        <v>220</v>
      </c>
    </row>
    <row r="5702" spans="1:1" x14ac:dyDescent="0.3">
      <c r="A5702" t="s">
        <v>227</v>
      </c>
    </row>
    <row r="5703" spans="1:1" x14ac:dyDescent="0.3">
      <c r="A5703">
        <v>3</v>
      </c>
    </row>
    <row r="5704" spans="1:1" x14ac:dyDescent="0.3">
      <c r="A5704" t="s">
        <v>220</v>
      </c>
    </row>
    <row r="5705" spans="1:1" x14ac:dyDescent="0.3">
      <c r="A5705" t="s">
        <v>221</v>
      </c>
    </row>
    <row r="5706" spans="1:1" x14ac:dyDescent="0.3">
      <c r="A5706">
        <v>2</v>
      </c>
    </row>
    <row r="5707" spans="1:1" x14ac:dyDescent="0.3">
      <c r="A5707" t="s">
        <v>220</v>
      </c>
    </row>
    <row r="5708" spans="1:1" x14ac:dyDescent="0.3">
      <c r="A5708" t="s">
        <v>227</v>
      </c>
    </row>
    <row r="5709" spans="1:1" x14ac:dyDescent="0.3">
      <c r="A5709">
        <v>3</v>
      </c>
    </row>
    <row r="5710" spans="1:1" x14ac:dyDescent="0.3">
      <c r="A5710" t="s">
        <v>220</v>
      </c>
    </row>
    <row r="5711" spans="1:1" x14ac:dyDescent="0.3">
      <c r="A5711" t="s">
        <v>227</v>
      </c>
    </row>
    <row r="5712" spans="1:1" x14ac:dyDescent="0.3">
      <c r="A5712">
        <v>3</v>
      </c>
    </row>
    <row r="5713" spans="1:1" x14ac:dyDescent="0.3">
      <c r="A5713" t="s">
        <v>220</v>
      </c>
    </row>
    <row r="5714" spans="1:1" x14ac:dyDescent="0.3">
      <c r="A5714" t="s">
        <v>227</v>
      </c>
    </row>
    <row r="5715" spans="1:1" x14ac:dyDescent="0.3">
      <c r="A5715">
        <v>3</v>
      </c>
    </row>
    <row r="5716" spans="1:1" x14ac:dyDescent="0.3">
      <c r="A5716" t="s">
        <v>220</v>
      </c>
    </row>
    <row r="5717" spans="1:1" x14ac:dyDescent="0.3">
      <c r="A5717" t="s">
        <v>227</v>
      </c>
    </row>
    <row r="5718" spans="1:1" x14ac:dyDescent="0.3">
      <c r="A5718">
        <v>2</v>
      </c>
    </row>
    <row r="5719" spans="1:1" x14ac:dyDescent="0.3">
      <c r="A5719" t="s">
        <v>220</v>
      </c>
    </row>
    <row r="5720" spans="1:1" x14ac:dyDescent="0.3">
      <c r="A5720" t="s">
        <v>221</v>
      </c>
    </row>
    <row r="5721" spans="1:1" x14ac:dyDescent="0.3">
      <c r="A5721">
        <v>2</v>
      </c>
    </row>
    <row r="5722" spans="1:1" x14ac:dyDescent="0.3">
      <c r="A5722" t="s">
        <v>220</v>
      </c>
    </row>
    <row r="5723" spans="1:1" x14ac:dyDescent="0.3">
      <c r="A5723" t="s">
        <v>227</v>
      </c>
    </row>
    <row r="5724" spans="1:1" x14ac:dyDescent="0.3">
      <c r="A5724">
        <v>2</v>
      </c>
    </row>
    <row r="5725" spans="1:1" x14ac:dyDescent="0.3">
      <c r="A5725" t="s">
        <v>220</v>
      </c>
    </row>
    <row r="5726" spans="1:1" x14ac:dyDescent="0.3">
      <c r="A5726" t="s">
        <v>227</v>
      </c>
    </row>
    <row r="5727" spans="1:1" x14ac:dyDescent="0.3">
      <c r="A5727">
        <v>2</v>
      </c>
    </row>
    <row r="5728" spans="1:1" x14ac:dyDescent="0.3">
      <c r="A5728" t="s">
        <v>220</v>
      </c>
    </row>
    <row r="5729" spans="1:1" x14ac:dyDescent="0.3">
      <c r="A5729" t="s">
        <v>227</v>
      </c>
    </row>
    <row r="5730" spans="1:1" x14ac:dyDescent="0.3">
      <c r="A5730">
        <v>2</v>
      </c>
    </row>
    <row r="5731" spans="1:1" x14ac:dyDescent="0.3">
      <c r="A5731" t="s">
        <v>220</v>
      </c>
    </row>
    <row r="5732" spans="1:1" x14ac:dyDescent="0.3">
      <c r="A5732" t="s">
        <v>227</v>
      </c>
    </row>
    <row r="5733" spans="1:1" x14ac:dyDescent="0.3">
      <c r="A5733">
        <v>1</v>
      </c>
    </row>
    <row r="5734" spans="1:1" x14ac:dyDescent="0.3">
      <c r="A5734" t="s">
        <v>220</v>
      </c>
    </row>
    <row r="5735" spans="1:1" x14ac:dyDescent="0.3">
      <c r="A5735" t="s">
        <v>221</v>
      </c>
    </row>
    <row r="5736" spans="1:1" x14ac:dyDescent="0.3">
      <c r="A5736">
        <v>2</v>
      </c>
    </row>
    <row r="5737" spans="1:1" x14ac:dyDescent="0.3">
      <c r="A5737" t="s">
        <v>220</v>
      </c>
    </row>
    <row r="5738" spans="1:1" x14ac:dyDescent="0.3">
      <c r="A5738" t="s">
        <v>227</v>
      </c>
    </row>
    <row r="5739" spans="1:1" x14ac:dyDescent="0.3">
      <c r="A5739">
        <v>2</v>
      </c>
    </row>
    <row r="5740" spans="1:1" x14ac:dyDescent="0.3">
      <c r="A5740" t="s">
        <v>220</v>
      </c>
    </row>
    <row r="5741" spans="1:1" x14ac:dyDescent="0.3">
      <c r="A5741" t="s">
        <v>221</v>
      </c>
    </row>
    <row r="5742" spans="1:1" x14ac:dyDescent="0.3">
      <c r="A5742">
        <v>2</v>
      </c>
    </row>
    <row r="5743" spans="1:1" x14ac:dyDescent="0.3">
      <c r="A5743" t="s">
        <v>220</v>
      </c>
    </row>
    <row r="5744" spans="1:1" x14ac:dyDescent="0.3">
      <c r="A5744" t="s">
        <v>225</v>
      </c>
    </row>
    <row r="5745" spans="1:1" x14ac:dyDescent="0.3">
      <c r="A5745">
        <v>1</v>
      </c>
    </row>
    <row r="5746" spans="1:1" x14ac:dyDescent="0.3">
      <c r="A5746" t="s">
        <v>220</v>
      </c>
    </row>
    <row r="5747" spans="1:1" x14ac:dyDescent="0.3">
      <c r="A5747" t="s">
        <v>227</v>
      </c>
    </row>
    <row r="5748" spans="1:1" x14ac:dyDescent="0.3">
      <c r="A5748">
        <v>3</v>
      </c>
    </row>
    <row r="5749" spans="1:1" x14ac:dyDescent="0.3">
      <c r="A5749" t="s">
        <v>220</v>
      </c>
    </row>
    <row r="5750" spans="1:1" x14ac:dyDescent="0.3">
      <c r="A5750" t="s">
        <v>227</v>
      </c>
    </row>
    <row r="5751" spans="1:1" x14ac:dyDescent="0.3">
      <c r="A5751">
        <v>2</v>
      </c>
    </row>
    <row r="5752" spans="1:1" x14ac:dyDescent="0.3">
      <c r="A5752" t="s">
        <v>220</v>
      </c>
    </row>
    <row r="5753" spans="1:1" x14ac:dyDescent="0.3">
      <c r="A5753" t="s">
        <v>227</v>
      </c>
    </row>
    <row r="5754" spans="1:1" x14ac:dyDescent="0.3">
      <c r="A5754">
        <v>2</v>
      </c>
    </row>
    <row r="5755" spans="1:1" x14ac:dyDescent="0.3">
      <c r="A5755" t="s">
        <v>220</v>
      </c>
    </row>
    <row r="5756" spans="1:1" x14ac:dyDescent="0.3">
      <c r="A5756" t="s">
        <v>227</v>
      </c>
    </row>
    <row r="5757" spans="1:1" x14ac:dyDescent="0.3">
      <c r="A5757">
        <v>2</v>
      </c>
    </row>
    <row r="5758" spans="1:1" x14ac:dyDescent="0.3">
      <c r="A5758" t="s">
        <v>220</v>
      </c>
    </row>
    <row r="5759" spans="1:1" x14ac:dyDescent="0.3">
      <c r="A5759" t="s">
        <v>221</v>
      </c>
    </row>
    <row r="5760" spans="1:1" x14ac:dyDescent="0.3">
      <c r="A5760">
        <v>2</v>
      </c>
    </row>
    <row r="5761" spans="1:1" x14ac:dyDescent="0.3">
      <c r="A5761" t="s">
        <v>220</v>
      </c>
    </row>
    <row r="5762" spans="1:1" x14ac:dyDescent="0.3">
      <c r="A5762" t="s">
        <v>221</v>
      </c>
    </row>
    <row r="5763" spans="1:1" x14ac:dyDescent="0.3">
      <c r="A5763">
        <v>2</v>
      </c>
    </row>
    <row r="5764" spans="1:1" x14ac:dyDescent="0.3">
      <c r="A5764" t="s">
        <v>220</v>
      </c>
    </row>
    <row r="5765" spans="1:1" x14ac:dyDescent="0.3">
      <c r="A5765" t="s">
        <v>225</v>
      </c>
    </row>
    <row r="5766" spans="1:1" x14ac:dyDescent="0.3">
      <c r="A5766">
        <v>1</v>
      </c>
    </row>
    <row r="5767" spans="1:1" x14ac:dyDescent="0.3">
      <c r="A5767" t="s">
        <v>218</v>
      </c>
    </row>
    <row r="5768" spans="1:1" x14ac:dyDescent="0.3">
      <c r="A5768" t="s">
        <v>225</v>
      </c>
    </row>
    <row r="5769" spans="1:1" x14ac:dyDescent="0.3">
      <c r="A5769">
        <v>1</v>
      </c>
    </row>
    <row r="5770" spans="1:1" x14ac:dyDescent="0.3">
      <c r="A5770" t="s">
        <v>220</v>
      </c>
    </row>
    <row r="5771" spans="1:1" x14ac:dyDescent="0.3">
      <c r="A5771" t="s">
        <v>225</v>
      </c>
    </row>
    <row r="5772" spans="1:1" x14ac:dyDescent="0.3">
      <c r="A5772">
        <v>2</v>
      </c>
    </row>
    <row r="5773" spans="1:1" x14ac:dyDescent="0.3">
      <c r="A5773" t="s">
        <v>220</v>
      </c>
    </row>
    <row r="5774" spans="1:1" x14ac:dyDescent="0.3">
      <c r="A5774" t="s">
        <v>227</v>
      </c>
    </row>
    <row r="5775" spans="1:1" x14ac:dyDescent="0.3">
      <c r="A5775">
        <v>2</v>
      </c>
    </row>
    <row r="5776" spans="1:1" x14ac:dyDescent="0.3">
      <c r="A5776" t="s">
        <v>220</v>
      </c>
    </row>
    <row r="5777" spans="1:1" x14ac:dyDescent="0.3">
      <c r="A5777" t="s">
        <v>221</v>
      </c>
    </row>
    <row r="5778" spans="1:1" x14ac:dyDescent="0.3">
      <c r="A5778">
        <v>2</v>
      </c>
    </row>
    <row r="5779" spans="1:1" x14ac:dyDescent="0.3">
      <c r="A5779" t="s">
        <v>218</v>
      </c>
    </row>
    <row r="5780" spans="1:1" x14ac:dyDescent="0.3">
      <c r="A5780" t="s">
        <v>225</v>
      </c>
    </row>
    <row r="5781" spans="1:1" x14ac:dyDescent="0.3">
      <c r="A5781">
        <v>1</v>
      </c>
    </row>
    <row r="5782" spans="1:1" x14ac:dyDescent="0.3">
      <c r="A5782" t="s">
        <v>220</v>
      </c>
    </row>
    <row r="5783" spans="1:1" x14ac:dyDescent="0.3">
      <c r="A5783" t="s">
        <v>227</v>
      </c>
    </row>
    <row r="5784" spans="1:1" x14ac:dyDescent="0.3">
      <c r="A5784">
        <v>2</v>
      </c>
    </row>
    <row r="5785" spans="1:1" x14ac:dyDescent="0.3">
      <c r="A5785" t="s">
        <v>379</v>
      </c>
    </row>
    <row r="5786" spans="1:1" x14ac:dyDescent="0.3">
      <c r="A5786" t="s">
        <v>40</v>
      </c>
    </row>
    <row r="5787" spans="1:1" x14ac:dyDescent="0.3">
      <c r="A5787" t="s">
        <v>41</v>
      </c>
    </row>
    <row r="5788" spans="1:1" x14ac:dyDescent="0.3">
      <c r="A5788" t="s">
        <v>42</v>
      </c>
    </row>
    <row r="5789" spans="1:1" x14ac:dyDescent="0.3">
      <c r="A5789" t="s">
        <v>230</v>
      </c>
    </row>
    <row r="5790" spans="1:1" x14ac:dyDescent="0.3">
      <c r="A5790" t="s">
        <v>229</v>
      </c>
    </row>
    <row r="5791" spans="1:1" x14ac:dyDescent="0.3">
      <c r="A5791" t="s">
        <v>232</v>
      </c>
    </row>
    <row r="5792" spans="1:1" x14ac:dyDescent="0.3">
      <c r="A5792" t="s">
        <v>42</v>
      </c>
    </row>
    <row r="5793" spans="1:1" x14ac:dyDescent="0.3">
      <c r="A5793" t="s">
        <v>186</v>
      </c>
    </row>
    <row r="5794" spans="1:1" x14ac:dyDescent="0.3">
      <c r="A5794" t="s">
        <v>380</v>
      </c>
    </row>
    <row r="5795" spans="1:1" x14ac:dyDescent="0.3">
      <c r="A5795">
        <v>10</v>
      </c>
    </row>
    <row r="5796" spans="1:1" x14ac:dyDescent="0.3">
      <c r="A5796" t="s">
        <v>235</v>
      </c>
    </row>
    <row r="5797" spans="1:1" x14ac:dyDescent="0.3">
      <c r="A5797" t="s">
        <v>230</v>
      </c>
    </row>
    <row r="5798" spans="1:1" x14ac:dyDescent="0.3">
      <c r="A5798" t="s">
        <v>229</v>
      </c>
    </row>
    <row r="5799" spans="1:1" x14ac:dyDescent="0.3">
      <c r="A5799" t="s">
        <v>38</v>
      </c>
    </row>
    <row r="5800" spans="1:1" x14ac:dyDescent="0.3">
      <c r="A5800" t="s">
        <v>229</v>
      </c>
    </row>
    <row r="5801" spans="1:1" x14ac:dyDescent="0.3">
      <c r="A5801" t="s">
        <v>38</v>
      </c>
    </row>
    <row r="5802" spans="1:1" x14ac:dyDescent="0.3">
      <c r="A5802" t="s">
        <v>229</v>
      </c>
    </row>
    <row r="5803" spans="1:1" x14ac:dyDescent="0.3">
      <c r="A5803" t="s">
        <v>38</v>
      </c>
    </row>
    <row r="5804" spans="1:1" x14ac:dyDescent="0.3">
      <c r="A5804" t="s">
        <v>230</v>
      </c>
    </row>
    <row r="5805" spans="1:1" x14ac:dyDescent="0.3">
      <c r="A5805" t="s">
        <v>229</v>
      </c>
    </row>
    <row r="5806" spans="1:1" x14ac:dyDescent="0.3">
      <c r="A5806" t="s">
        <v>38</v>
      </c>
    </row>
    <row r="5807" spans="1:1" x14ac:dyDescent="0.3">
      <c r="A5807" t="s">
        <v>229</v>
      </c>
    </row>
    <row r="5808" spans="1:1" x14ac:dyDescent="0.3">
      <c r="A5808" t="s">
        <v>38</v>
      </c>
    </row>
    <row r="5809" spans="1:1" x14ac:dyDescent="0.3">
      <c r="A5809" t="s">
        <v>229</v>
      </c>
    </row>
    <row r="5810" spans="1:1" x14ac:dyDescent="0.3">
      <c r="A5810" t="s">
        <v>37</v>
      </c>
    </row>
    <row r="5811" spans="1:1" x14ac:dyDescent="0.3">
      <c r="A5811" t="s">
        <v>38</v>
      </c>
    </row>
    <row r="5812" spans="1:1" x14ac:dyDescent="0.3">
      <c r="A5812" t="s">
        <v>229</v>
      </c>
    </row>
    <row r="5813" spans="1:1" x14ac:dyDescent="0.3">
      <c r="A5813">
        <v>1</v>
      </c>
    </row>
    <row r="5814" spans="1:1" x14ac:dyDescent="0.3">
      <c r="A5814" t="s">
        <v>38</v>
      </c>
    </row>
    <row r="5815" spans="1:1" x14ac:dyDescent="0.3">
      <c r="A5815" t="s">
        <v>229</v>
      </c>
    </row>
    <row r="5816" spans="1:1" x14ac:dyDescent="0.3">
      <c r="A5816" t="s">
        <v>38</v>
      </c>
    </row>
    <row r="5817" spans="1:1" x14ac:dyDescent="0.3">
      <c r="A5817" t="s">
        <v>229</v>
      </c>
    </row>
    <row r="5818" spans="1:1" x14ac:dyDescent="0.3">
      <c r="A5818" t="s">
        <v>38</v>
      </c>
    </row>
    <row r="5819" spans="1:1" x14ac:dyDescent="0.3">
      <c r="A5819" t="s">
        <v>229</v>
      </c>
    </row>
    <row r="5820" spans="1:1" x14ac:dyDescent="0.3">
      <c r="A5820" t="s">
        <v>230</v>
      </c>
    </row>
    <row r="5821" spans="1:1" x14ac:dyDescent="0.3">
      <c r="A5821" t="s">
        <v>229</v>
      </c>
    </row>
    <row r="5822" spans="1:1" x14ac:dyDescent="0.3">
      <c r="A5822" t="s">
        <v>38</v>
      </c>
    </row>
    <row r="5823" spans="1:1" x14ac:dyDescent="0.3">
      <c r="A5823" t="s">
        <v>229</v>
      </c>
    </row>
    <row r="5824" spans="1:1" x14ac:dyDescent="0.3">
      <c r="A5824" t="s">
        <v>38</v>
      </c>
    </row>
    <row r="5825" spans="1:1" x14ac:dyDescent="0.3">
      <c r="A5825" t="s">
        <v>229</v>
      </c>
    </row>
    <row r="5826" spans="1:1" x14ac:dyDescent="0.3">
      <c r="A5826" t="s">
        <v>379</v>
      </c>
    </row>
    <row r="5827" spans="1:1" x14ac:dyDescent="0.3">
      <c r="A5827" t="s">
        <v>229</v>
      </c>
    </row>
    <row r="5828" spans="1:1" x14ac:dyDescent="0.3">
      <c r="A5828" t="s">
        <v>235</v>
      </c>
    </row>
    <row r="5829" spans="1:1" x14ac:dyDescent="0.3">
      <c r="A5829" t="s">
        <v>229</v>
      </c>
    </row>
    <row r="5830" spans="1:1" x14ac:dyDescent="0.3">
      <c r="A5830" t="s">
        <v>38</v>
      </c>
    </row>
    <row r="5831" spans="1:1" x14ac:dyDescent="0.3">
      <c r="A5831" t="s">
        <v>40</v>
      </c>
    </row>
    <row r="5832" spans="1:1" x14ac:dyDescent="0.3">
      <c r="A5832" t="s">
        <v>42</v>
      </c>
    </row>
    <row r="5833" spans="1:1" x14ac:dyDescent="0.3">
      <c r="A5833" t="s">
        <v>38</v>
      </c>
    </row>
    <row r="5834" spans="1:1" x14ac:dyDescent="0.3">
      <c r="A5834" t="s">
        <v>229</v>
      </c>
    </row>
    <row r="5835" spans="1:1" x14ac:dyDescent="0.3">
      <c r="A5835" t="s">
        <v>38</v>
      </c>
    </row>
    <row r="5836" spans="1:1" x14ac:dyDescent="0.3">
      <c r="A5836" t="s">
        <v>40</v>
      </c>
    </row>
    <row r="5837" spans="1:1" x14ac:dyDescent="0.3">
      <c r="A5837" t="s">
        <v>41</v>
      </c>
    </row>
    <row r="5838" spans="1:1" x14ac:dyDescent="0.3">
      <c r="A5838" t="s">
        <v>42</v>
      </c>
    </row>
    <row r="5839" spans="1:1" x14ac:dyDescent="0.3">
      <c r="A5839" t="s">
        <v>184</v>
      </c>
    </row>
    <row r="5840" spans="1:1" x14ac:dyDescent="0.3">
      <c r="A5840" t="s">
        <v>186</v>
      </c>
    </row>
    <row r="5841" spans="1:1" x14ac:dyDescent="0.3">
      <c r="A5841" t="s">
        <v>38</v>
      </c>
    </row>
    <row r="5842" spans="1:1" x14ac:dyDescent="0.3">
      <c r="A5842" t="s">
        <v>229</v>
      </c>
    </row>
    <row r="5843" spans="1:1" x14ac:dyDescent="0.3">
      <c r="A5843" t="s">
        <v>229</v>
      </c>
    </row>
    <row r="5844" spans="1:1" x14ac:dyDescent="0.3">
      <c r="A5844" t="s">
        <v>381</v>
      </c>
    </row>
    <row r="5845" spans="1:1" x14ac:dyDescent="0.3">
      <c r="A5845" t="s">
        <v>382</v>
      </c>
    </row>
    <row r="5846" spans="1:1" x14ac:dyDescent="0.3">
      <c r="A5846" t="s">
        <v>383</v>
      </c>
    </row>
    <row r="5847" spans="1:1" x14ac:dyDescent="0.3">
      <c r="A5847" t="s">
        <v>384</v>
      </c>
    </row>
    <row r="5848" spans="1:1" x14ac:dyDescent="0.3">
      <c r="A5848" t="s">
        <v>385</v>
      </c>
    </row>
    <row r="5850" spans="1:1" x14ac:dyDescent="0.3">
      <c r="A5850">
        <v>125</v>
      </c>
    </row>
    <row r="5852" spans="1:1" x14ac:dyDescent="0.3">
      <c r="A5852" t="s">
        <v>52</v>
      </c>
    </row>
    <row r="5853" spans="1:1" x14ac:dyDescent="0.3">
      <c r="A5853" t="s">
        <v>386</v>
      </c>
    </row>
    <row r="5855" spans="1:1" x14ac:dyDescent="0.3">
      <c r="A5855" t="s">
        <v>54</v>
      </c>
    </row>
    <row r="5857" spans="1:1" x14ac:dyDescent="0.3">
      <c r="A5857" t="s">
        <v>90</v>
      </c>
    </row>
    <row r="5858" spans="1:1" x14ac:dyDescent="0.3">
      <c r="A5858" t="s">
        <v>91</v>
      </c>
    </row>
    <row r="5859" spans="1:1" x14ac:dyDescent="0.3">
      <c r="A5859" t="s">
        <v>92</v>
      </c>
    </row>
    <row r="5860" spans="1:1" x14ac:dyDescent="0.3">
      <c r="A5860" t="s">
        <v>93</v>
      </c>
    </row>
    <row r="5861" spans="1:1" x14ac:dyDescent="0.3">
      <c r="A5861" t="s">
        <v>94</v>
      </c>
    </row>
    <row r="5862" spans="1:1" x14ac:dyDescent="0.3">
      <c r="A5862" t="s">
        <v>95</v>
      </c>
    </row>
    <row r="5863" spans="1:1" x14ac:dyDescent="0.3">
      <c r="A5863" t="s">
        <v>96</v>
      </c>
    </row>
    <row r="5864" spans="1:1" x14ac:dyDescent="0.3">
      <c r="A5864" t="s">
        <v>97</v>
      </c>
    </row>
    <row r="5865" spans="1:1" x14ac:dyDescent="0.3">
      <c r="A5865" t="s">
        <v>98</v>
      </c>
    </row>
    <row r="5866" spans="1:1" x14ac:dyDescent="0.3">
      <c r="A5866" t="s">
        <v>99</v>
      </c>
    </row>
    <row r="5867" spans="1:1" x14ac:dyDescent="0.3">
      <c r="A5867" t="s">
        <v>100</v>
      </c>
    </row>
    <row r="5868" spans="1:1" x14ac:dyDescent="0.3">
      <c r="A5868" t="s">
        <v>101</v>
      </c>
    </row>
    <row r="5869" spans="1:1" x14ac:dyDescent="0.3">
      <c r="A5869" t="s">
        <v>102</v>
      </c>
    </row>
    <row r="5870" spans="1:1" x14ac:dyDescent="0.3">
      <c r="A5870" t="s">
        <v>103</v>
      </c>
    </row>
    <row r="5871" spans="1:1" x14ac:dyDescent="0.3">
      <c r="A5871" t="s">
        <v>104</v>
      </c>
    </row>
    <row r="5872" spans="1:1" x14ac:dyDescent="0.3">
      <c r="A5872" t="s">
        <v>105</v>
      </c>
    </row>
    <row r="5873" spans="1:1" x14ac:dyDescent="0.3">
      <c r="A5873" t="s">
        <v>106</v>
      </c>
    </row>
    <row r="5874" spans="1:1" x14ac:dyDescent="0.3">
      <c r="A5874" t="s">
        <v>107</v>
      </c>
    </row>
    <row r="5875" spans="1:1" x14ac:dyDescent="0.3">
      <c r="A5875" t="s">
        <v>108</v>
      </c>
    </row>
    <row r="5876" spans="1:1" x14ac:dyDescent="0.3">
      <c r="A5876" t="s">
        <v>109</v>
      </c>
    </row>
    <row r="5877" spans="1:1" x14ac:dyDescent="0.3">
      <c r="A5877" t="s">
        <v>110</v>
      </c>
    </row>
    <row r="5878" spans="1:1" x14ac:dyDescent="0.3">
      <c r="A5878" t="s">
        <v>111</v>
      </c>
    </row>
    <row r="5879" spans="1:1" x14ac:dyDescent="0.3">
      <c r="A5879" t="s">
        <v>112</v>
      </c>
    </row>
    <row r="5880" spans="1:1" x14ac:dyDescent="0.3">
      <c r="A5880" t="s">
        <v>113</v>
      </c>
    </row>
    <row r="5881" spans="1:1" x14ac:dyDescent="0.3">
      <c r="A5881" t="s">
        <v>114</v>
      </c>
    </row>
    <row r="5882" spans="1:1" x14ac:dyDescent="0.3">
      <c r="A5882" t="s">
        <v>115</v>
      </c>
    </row>
    <row r="5883" spans="1:1" x14ac:dyDescent="0.3">
      <c r="A5883" t="s">
        <v>116</v>
      </c>
    </row>
    <row r="5884" spans="1:1" x14ac:dyDescent="0.3">
      <c r="A5884" t="s">
        <v>117</v>
      </c>
    </row>
    <row r="5885" spans="1:1" x14ac:dyDescent="0.3">
      <c r="A5885" t="s">
        <v>118</v>
      </c>
    </row>
    <row r="5886" spans="1:1" x14ac:dyDescent="0.3">
      <c r="A5886" t="s">
        <v>119</v>
      </c>
    </row>
    <row r="5887" spans="1:1" x14ac:dyDescent="0.3">
      <c r="A5887" t="s">
        <v>120</v>
      </c>
    </row>
    <row r="5888" spans="1:1" x14ac:dyDescent="0.3">
      <c r="A5888" t="s">
        <v>121</v>
      </c>
    </row>
    <row r="5889" spans="1:1" x14ac:dyDescent="0.3">
      <c r="A5889" t="s">
        <v>122</v>
      </c>
    </row>
    <row r="5890" spans="1:1" x14ac:dyDescent="0.3">
      <c r="A5890" t="s">
        <v>123</v>
      </c>
    </row>
    <row r="5891" spans="1:1" x14ac:dyDescent="0.3">
      <c r="A5891" t="s">
        <v>124</v>
      </c>
    </row>
    <row r="5892" spans="1:1" x14ac:dyDescent="0.3">
      <c r="A5892" t="s">
        <v>125</v>
      </c>
    </row>
    <row r="5893" spans="1:1" x14ac:dyDescent="0.3">
      <c r="A5893" t="s">
        <v>126</v>
      </c>
    </row>
    <row r="5894" spans="1:1" x14ac:dyDescent="0.3">
      <c r="A5894" t="s">
        <v>127</v>
      </c>
    </row>
    <row r="5895" spans="1:1" x14ac:dyDescent="0.3">
      <c r="A5895" t="s">
        <v>128</v>
      </c>
    </row>
    <row r="5896" spans="1:1" x14ac:dyDescent="0.3">
      <c r="A5896" t="s">
        <v>129</v>
      </c>
    </row>
    <row r="5897" spans="1:1" x14ac:dyDescent="0.3">
      <c r="A5897" t="s">
        <v>130</v>
      </c>
    </row>
    <row r="5898" spans="1:1" x14ac:dyDescent="0.3">
      <c r="A5898" t="s">
        <v>131</v>
      </c>
    </row>
    <row r="5899" spans="1:1" x14ac:dyDescent="0.3">
      <c r="A5899" t="s">
        <v>132</v>
      </c>
    </row>
    <row r="5900" spans="1:1" x14ac:dyDescent="0.3">
      <c r="A5900" t="s">
        <v>133</v>
      </c>
    </row>
    <row r="5901" spans="1:1" x14ac:dyDescent="0.3">
      <c r="A5901" t="s">
        <v>134</v>
      </c>
    </row>
    <row r="5902" spans="1:1" x14ac:dyDescent="0.3">
      <c r="A5902" t="s">
        <v>135</v>
      </c>
    </row>
    <row r="5903" spans="1:1" x14ac:dyDescent="0.3">
      <c r="A5903" t="s">
        <v>136</v>
      </c>
    </row>
    <row r="5904" spans="1:1" x14ac:dyDescent="0.3">
      <c r="A5904" t="s">
        <v>137</v>
      </c>
    </row>
    <row r="5905" spans="1:1" x14ac:dyDescent="0.3">
      <c r="A5905" t="s">
        <v>138</v>
      </c>
    </row>
    <row r="5906" spans="1:1" x14ac:dyDescent="0.3">
      <c r="A5906" t="s">
        <v>139</v>
      </c>
    </row>
    <row r="5907" spans="1:1" x14ac:dyDescent="0.3">
      <c r="A5907" t="s">
        <v>140</v>
      </c>
    </row>
    <row r="5908" spans="1:1" x14ac:dyDescent="0.3">
      <c r="A5908" t="s">
        <v>141</v>
      </c>
    </row>
    <row r="5909" spans="1:1" x14ac:dyDescent="0.3">
      <c r="A5909" t="s">
        <v>387</v>
      </c>
    </row>
    <row r="5910" spans="1:1" x14ac:dyDescent="0.3">
      <c r="A5910" t="s">
        <v>243</v>
      </c>
    </row>
    <row r="5911" spans="1:1" x14ac:dyDescent="0.3">
      <c r="A5911" t="s">
        <v>244</v>
      </c>
    </row>
    <row r="5912" spans="1:1" x14ac:dyDescent="0.3">
      <c r="A5912" t="s">
        <v>245</v>
      </c>
    </row>
    <row r="5913" spans="1:1" x14ac:dyDescent="0.3">
      <c r="A5913" t="s">
        <v>246</v>
      </c>
    </row>
    <row r="5914" spans="1:1" x14ac:dyDescent="0.3">
      <c r="A5914" t="s">
        <v>247</v>
      </c>
    </row>
    <row r="5915" spans="1:1" x14ac:dyDescent="0.3">
      <c r="A5915" t="s">
        <v>248</v>
      </c>
    </row>
    <row r="5916" spans="1:1" x14ac:dyDescent="0.3">
      <c r="A5916" t="s">
        <v>249</v>
      </c>
    </row>
    <row r="5917" spans="1:1" x14ac:dyDescent="0.3">
      <c r="A5917" t="s">
        <v>250</v>
      </c>
    </row>
    <row r="5918" spans="1:1" x14ac:dyDescent="0.3">
      <c r="A5918" t="s">
        <v>251</v>
      </c>
    </row>
    <row r="5919" spans="1:1" x14ac:dyDescent="0.3">
      <c r="A5919" t="s">
        <v>252</v>
      </c>
    </row>
    <row r="5920" spans="1:1" x14ac:dyDescent="0.3">
      <c r="A5920" t="s">
        <v>253</v>
      </c>
    </row>
    <row r="5921" spans="1:1" x14ac:dyDescent="0.3">
      <c r="A5921" t="s">
        <v>254</v>
      </c>
    </row>
    <row r="5922" spans="1:1" x14ac:dyDescent="0.3">
      <c r="A5922" t="s">
        <v>255</v>
      </c>
    </row>
    <row r="5923" spans="1:1" x14ac:dyDescent="0.3">
      <c r="A5923" t="s">
        <v>256</v>
      </c>
    </row>
    <row r="5924" spans="1:1" x14ac:dyDescent="0.3">
      <c r="A5924" t="s">
        <v>257</v>
      </c>
    </row>
    <row r="5925" spans="1:1" x14ac:dyDescent="0.3">
      <c r="A5925" t="s">
        <v>258</v>
      </c>
    </row>
    <row r="5927" spans="1:1" x14ac:dyDescent="0.3">
      <c r="A5927" t="s">
        <v>388</v>
      </c>
    </row>
    <row r="5929" spans="1:1" x14ac:dyDescent="0.3">
      <c r="A5929">
        <v>10</v>
      </c>
    </row>
    <row r="5930" spans="1:1" x14ac:dyDescent="0.3">
      <c r="A5930" t="s">
        <v>389</v>
      </c>
    </row>
    <row r="5931" spans="1:1" x14ac:dyDescent="0.3">
      <c r="A5931" t="s">
        <v>32</v>
      </c>
    </row>
    <row r="5932" spans="1:1" x14ac:dyDescent="0.3">
      <c r="A5932" t="s">
        <v>390</v>
      </c>
    </row>
    <row r="5933" spans="1:1" x14ac:dyDescent="0.3">
      <c r="A5933" t="s">
        <v>47</v>
      </c>
    </row>
    <row r="5934" spans="1:1" x14ac:dyDescent="0.3">
      <c r="A5934" t="s">
        <v>14</v>
      </c>
    </row>
    <row r="5935" spans="1:1" x14ac:dyDescent="0.3">
      <c r="A5935" t="s">
        <v>391</v>
      </c>
    </row>
    <row r="5936" spans="1:1" x14ac:dyDescent="0.3">
      <c r="A5936" t="s">
        <v>392</v>
      </c>
    </row>
    <row r="5937" spans="1:1" x14ac:dyDescent="0.3">
      <c r="A5937" t="s">
        <v>57</v>
      </c>
    </row>
    <row r="5938" spans="1:1" x14ac:dyDescent="0.3">
      <c r="A5938" t="s">
        <v>0</v>
      </c>
    </row>
    <row r="5939" spans="1:1" x14ac:dyDescent="0.3">
      <c r="A5939" t="s">
        <v>393</v>
      </c>
    </row>
    <row r="5940" spans="1:1" x14ac:dyDescent="0.3">
      <c r="A5940" t="s">
        <v>394</v>
      </c>
    </row>
    <row r="5941" spans="1:1" x14ac:dyDescent="0.3">
      <c r="A5941" t="s">
        <v>395</v>
      </c>
    </row>
    <row r="5942" spans="1:1" x14ac:dyDescent="0.3">
      <c r="A5942" t="s">
        <v>14</v>
      </c>
    </row>
    <row r="5943" spans="1:1" x14ac:dyDescent="0.3">
      <c r="A5943" t="s">
        <v>396</v>
      </c>
    </row>
    <row r="5944" spans="1:1" x14ac:dyDescent="0.3">
      <c r="A5944" t="s">
        <v>30</v>
      </c>
    </row>
    <row r="5945" spans="1:1" x14ac:dyDescent="0.3">
      <c r="A5945" t="s">
        <v>397</v>
      </c>
    </row>
    <row r="5946" spans="1:1" x14ac:dyDescent="0.3">
      <c r="A5946" t="s">
        <v>398</v>
      </c>
    </row>
    <row r="5947" spans="1:1" x14ac:dyDescent="0.3">
      <c r="A5947" t="s">
        <v>399</v>
      </c>
    </row>
    <row r="5948" spans="1:1" x14ac:dyDescent="0.3">
      <c r="A5948">
        <v>2</v>
      </c>
    </row>
    <row r="5949" spans="1:1" x14ac:dyDescent="0.3">
      <c r="A5949" t="s">
        <v>400</v>
      </c>
    </row>
    <row r="5950" spans="1:1" x14ac:dyDescent="0.3">
      <c r="A5950" t="s">
        <v>68</v>
      </c>
    </row>
    <row r="5951" spans="1:1" x14ac:dyDescent="0.3">
      <c r="A5951" t="s">
        <v>191</v>
      </c>
    </row>
    <row r="5952" spans="1:1" x14ac:dyDescent="0.3">
      <c r="A5952" t="s">
        <v>401</v>
      </c>
    </row>
    <row r="5953" spans="1:1" x14ac:dyDescent="0.3">
      <c r="A5953" t="s">
        <v>303</v>
      </c>
    </row>
    <row r="5954" spans="1:1" x14ac:dyDescent="0.3">
      <c r="A5954" t="s">
        <v>68</v>
      </c>
    </row>
    <row r="5955" spans="1:1" x14ac:dyDescent="0.3">
      <c r="A5955" t="s">
        <v>402</v>
      </c>
    </row>
    <row r="5956" spans="1:1" x14ac:dyDescent="0.3">
      <c r="A5956" t="s">
        <v>48</v>
      </c>
    </row>
    <row r="5957" spans="1:1" x14ac:dyDescent="0.3">
      <c r="A5957" t="s">
        <v>403</v>
      </c>
    </row>
    <row r="5958" spans="1:1" x14ac:dyDescent="0.3">
      <c r="A5958" t="s">
        <v>404</v>
      </c>
    </row>
    <row r="5959" spans="1:1" x14ac:dyDescent="0.3">
      <c r="A5959" t="s">
        <v>0</v>
      </c>
    </row>
    <row r="5960" spans="1:1" x14ac:dyDescent="0.3">
      <c r="A5960" t="s">
        <v>55</v>
      </c>
    </row>
    <row r="5961" spans="1:1" x14ac:dyDescent="0.3">
      <c r="A5961" t="s">
        <v>405</v>
      </c>
    </row>
    <row r="5962" spans="1:1" x14ac:dyDescent="0.3">
      <c r="A5962" t="s">
        <v>28</v>
      </c>
    </row>
    <row r="5963" spans="1:1" x14ac:dyDescent="0.3">
      <c r="A5963" t="s">
        <v>9</v>
      </c>
    </row>
    <row r="5964" spans="1:1" x14ac:dyDescent="0.3">
      <c r="A5964" t="s">
        <v>22</v>
      </c>
    </row>
    <row r="5965" spans="1:1" x14ac:dyDescent="0.3">
      <c r="A5965" t="s">
        <v>146</v>
      </c>
    </row>
    <row r="5966" spans="1:1" x14ac:dyDescent="0.3">
      <c r="A5966" t="s">
        <v>147</v>
      </c>
    </row>
    <row r="5967" spans="1:1" x14ac:dyDescent="0.3">
      <c r="A5967" t="s">
        <v>406</v>
      </c>
    </row>
    <row r="5968" spans="1:1" x14ac:dyDescent="0.3">
      <c r="A5968" t="s">
        <v>177</v>
      </c>
    </row>
    <row r="5969" spans="1:1" x14ac:dyDescent="0.3">
      <c r="A5969" t="s">
        <v>407</v>
      </c>
    </row>
    <row r="5970" spans="1:1" x14ac:dyDescent="0.3">
      <c r="A5970" t="s">
        <v>408</v>
      </c>
    </row>
    <row r="5971" spans="1:1" x14ac:dyDescent="0.3">
      <c r="A5971" t="s">
        <v>409</v>
      </c>
    </row>
    <row r="5972" spans="1:1" x14ac:dyDescent="0.3">
      <c r="A5972" t="s">
        <v>410</v>
      </c>
    </row>
    <row r="5973" spans="1:1" x14ac:dyDescent="0.3">
      <c r="A5973" t="s">
        <v>19</v>
      </c>
    </row>
    <row r="5974" spans="1:1" x14ac:dyDescent="0.3">
      <c r="A5974" t="s">
        <v>172</v>
      </c>
    </row>
    <row r="5975" spans="1:1" x14ac:dyDescent="0.3">
      <c r="A5975" t="s">
        <v>68</v>
      </c>
    </row>
    <row r="5976" spans="1:1" x14ac:dyDescent="0.3">
      <c r="A5976" t="s">
        <v>411</v>
      </c>
    </row>
    <row r="5977" spans="1:1" x14ac:dyDescent="0.3">
      <c r="A5977" t="s">
        <v>412</v>
      </c>
    </row>
    <row r="5978" spans="1:1" x14ac:dyDescent="0.3">
      <c r="A5978" t="s">
        <v>22</v>
      </c>
    </row>
    <row r="5979" spans="1:1" x14ac:dyDescent="0.3">
      <c r="A5979" t="s">
        <v>68</v>
      </c>
    </row>
    <row r="5980" spans="1:1" x14ac:dyDescent="0.3">
      <c r="A5980" t="s">
        <v>413</v>
      </c>
    </row>
    <row r="5981" spans="1:1" x14ac:dyDescent="0.3">
      <c r="A5981" t="s">
        <v>414</v>
      </c>
    </row>
    <row r="5982" spans="1:1" x14ac:dyDescent="0.3">
      <c r="A5982" t="s">
        <v>22</v>
      </c>
    </row>
    <row r="5983" spans="1:1" x14ac:dyDescent="0.3">
      <c r="A5983" t="s">
        <v>68</v>
      </c>
    </row>
    <row r="5984" spans="1:1" x14ac:dyDescent="0.3">
      <c r="A5984" t="s">
        <v>415</v>
      </c>
    </row>
    <row r="5985" spans="1:1" x14ac:dyDescent="0.3">
      <c r="A5985" t="s">
        <v>416</v>
      </c>
    </row>
    <row r="5986" spans="1:1" x14ac:dyDescent="0.3">
      <c r="A5986" t="s">
        <v>417</v>
      </c>
    </row>
    <row r="5987" spans="1:1" x14ac:dyDescent="0.3">
      <c r="A5987" t="s">
        <v>418</v>
      </c>
    </row>
    <row r="5988" spans="1:1" x14ac:dyDescent="0.3">
      <c r="A5988" t="s">
        <v>419</v>
      </c>
    </row>
    <row r="5989" spans="1:1" x14ac:dyDescent="0.3">
      <c r="A5989" t="s">
        <v>420</v>
      </c>
    </row>
    <row r="5990" spans="1:1" x14ac:dyDescent="0.3">
      <c r="A5990" t="s">
        <v>72</v>
      </c>
    </row>
    <row r="5991" spans="1:1" x14ac:dyDescent="0.3">
      <c r="A5991" t="s">
        <v>421</v>
      </c>
    </row>
    <row r="5992" spans="1:1" x14ac:dyDescent="0.3">
      <c r="A5992" t="s">
        <v>191</v>
      </c>
    </row>
    <row r="5993" spans="1:1" x14ac:dyDescent="0.3">
      <c r="A5993" t="s">
        <v>422</v>
      </c>
    </row>
    <row r="5994" spans="1:1" x14ac:dyDescent="0.3">
      <c r="A5994" t="s">
        <v>14</v>
      </c>
    </row>
    <row r="5995" spans="1:1" x14ac:dyDescent="0.3">
      <c r="A5995" t="s">
        <v>423</v>
      </c>
    </row>
    <row r="5996" spans="1:1" x14ac:dyDescent="0.3">
      <c r="A5996" t="s">
        <v>424</v>
      </c>
    </row>
    <row r="5997" spans="1:1" x14ac:dyDescent="0.3">
      <c r="A5997" t="s">
        <v>425</v>
      </c>
    </row>
    <row r="5998" spans="1:1" x14ac:dyDescent="0.3">
      <c r="A5998" t="s">
        <v>207</v>
      </c>
    </row>
    <row r="5999" spans="1:1" x14ac:dyDescent="0.3">
      <c r="A5999" t="s">
        <v>426</v>
      </c>
    </row>
    <row r="6000" spans="1:1" x14ac:dyDescent="0.3">
      <c r="A6000" t="s">
        <v>427</v>
      </c>
    </row>
    <row r="6001" spans="1:1" x14ac:dyDescent="0.3">
      <c r="A6001" t="s">
        <v>428</v>
      </c>
    </row>
    <row r="6002" spans="1:1" x14ac:dyDescent="0.3">
      <c r="A6002" t="s">
        <v>14</v>
      </c>
    </row>
    <row r="6003" spans="1:1" x14ac:dyDescent="0.3">
      <c r="A6003" t="s">
        <v>0</v>
      </c>
    </row>
    <row r="6004" spans="1:1" x14ac:dyDescent="0.3">
      <c r="A6004" t="s">
        <v>148</v>
      </c>
    </row>
    <row r="6005" spans="1:1" x14ac:dyDescent="0.3">
      <c r="A6005" t="s">
        <v>51</v>
      </c>
    </row>
    <row r="6006" spans="1:1" x14ac:dyDescent="0.3">
      <c r="A6006" t="s">
        <v>1</v>
      </c>
    </row>
    <row r="6007" spans="1:1" x14ac:dyDescent="0.3">
      <c r="A6007" t="s">
        <v>7</v>
      </c>
    </row>
    <row r="6008" spans="1:1" x14ac:dyDescent="0.3">
      <c r="A6008" t="s">
        <v>25</v>
      </c>
    </row>
    <row r="6009" spans="1:1" x14ac:dyDescent="0.3">
      <c r="A6009" t="s">
        <v>17</v>
      </c>
    </row>
    <row r="6010" spans="1:1" x14ac:dyDescent="0.3">
      <c r="A6010" t="s">
        <v>197</v>
      </c>
    </row>
    <row r="6011" spans="1:1" x14ac:dyDescent="0.3">
      <c r="A6011" t="s">
        <v>198</v>
      </c>
    </row>
    <row r="6012" spans="1:1" x14ac:dyDescent="0.3">
      <c r="A6012" t="s">
        <v>429</v>
      </c>
    </row>
    <row r="6013" spans="1:1" x14ac:dyDescent="0.3">
      <c r="A6013" t="s">
        <v>89</v>
      </c>
    </row>
    <row r="6014" spans="1:1" x14ac:dyDescent="0.3">
      <c r="A6014" t="s">
        <v>0</v>
      </c>
    </row>
    <row r="6015" spans="1:1" x14ac:dyDescent="0.3">
      <c r="A6015" t="s">
        <v>430</v>
      </c>
    </row>
    <row r="6016" spans="1:1" x14ac:dyDescent="0.3">
      <c r="A6016" t="s">
        <v>431</v>
      </c>
    </row>
    <row r="6017" spans="1:1" x14ac:dyDescent="0.3">
      <c r="A6017" t="s">
        <v>432</v>
      </c>
    </row>
    <row r="6018" spans="1:1" x14ac:dyDescent="0.3">
      <c r="A6018" t="s">
        <v>433</v>
      </c>
    </row>
    <row r="6019" spans="1:1" x14ac:dyDescent="0.3">
      <c r="A6019" t="s">
        <v>434</v>
      </c>
    </row>
    <row r="6020" spans="1:1" x14ac:dyDescent="0.3">
      <c r="A6020" t="s">
        <v>435</v>
      </c>
    </row>
    <row r="6021" spans="1:1" x14ac:dyDescent="0.3">
      <c r="A6021" t="s">
        <v>436</v>
      </c>
    </row>
    <row r="6022" spans="1:1" x14ac:dyDescent="0.3">
      <c r="A6022" t="s">
        <v>437</v>
      </c>
    </row>
    <row r="6023" spans="1:1" x14ac:dyDescent="0.3">
      <c r="A6023" t="s">
        <v>438</v>
      </c>
    </row>
    <row r="6024" spans="1:1" x14ac:dyDescent="0.3">
      <c r="A6024" t="s">
        <v>197</v>
      </c>
    </row>
    <row r="6025" spans="1:1" x14ac:dyDescent="0.3">
      <c r="A6025" t="s">
        <v>198</v>
      </c>
    </row>
    <row r="6026" spans="1:1" x14ac:dyDescent="0.3">
      <c r="A6026" t="s">
        <v>439</v>
      </c>
    </row>
    <row r="6027" spans="1:1" x14ac:dyDescent="0.3">
      <c r="A6027" t="s">
        <v>195</v>
      </c>
    </row>
    <row r="6028" spans="1:1" x14ac:dyDescent="0.3">
      <c r="A6028" t="s">
        <v>196</v>
      </c>
    </row>
    <row r="6029" spans="1:1" x14ac:dyDescent="0.3">
      <c r="A6029" t="s">
        <v>197</v>
      </c>
    </row>
    <row r="6030" spans="1:1" x14ac:dyDescent="0.3">
      <c r="A6030" t="s">
        <v>198</v>
      </c>
    </row>
    <row r="6031" spans="1:1" x14ac:dyDescent="0.3">
      <c r="A6031" t="s">
        <v>440</v>
      </c>
    </row>
    <row r="6032" spans="1:1" x14ac:dyDescent="0.3">
      <c r="A6032" t="s">
        <v>399</v>
      </c>
    </row>
    <row r="6033" spans="1:1" x14ac:dyDescent="0.3">
      <c r="A6033" t="s">
        <v>441</v>
      </c>
    </row>
    <row r="6034" spans="1:1" x14ac:dyDescent="0.3">
      <c r="A6034" t="s">
        <v>442</v>
      </c>
    </row>
    <row r="6035" spans="1:1" x14ac:dyDescent="0.3">
      <c r="A6035" t="s">
        <v>443</v>
      </c>
    </row>
    <row r="6036" spans="1:1" x14ac:dyDescent="0.3">
      <c r="A6036" t="s">
        <v>444</v>
      </c>
    </row>
    <row r="6037" spans="1:1" x14ac:dyDescent="0.3">
      <c r="A6037" t="s">
        <v>445</v>
      </c>
    </row>
    <row r="6038" spans="1:1" x14ac:dyDescent="0.3">
      <c r="A6038" t="s">
        <v>446</v>
      </c>
    </row>
    <row r="6039" spans="1:1" x14ac:dyDescent="0.3">
      <c r="A6039" t="s">
        <v>447</v>
      </c>
    </row>
    <row r="6040" spans="1:1" x14ac:dyDescent="0.3">
      <c r="A6040" t="s">
        <v>68</v>
      </c>
    </row>
    <row r="6041" spans="1:1" x14ac:dyDescent="0.3">
      <c r="A6041" t="s">
        <v>448</v>
      </c>
    </row>
    <row r="6042" spans="1:1" x14ac:dyDescent="0.3">
      <c r="A6042" t="s">
        <v>394</v>
      </c>
    </row>
    <row r="6043" spans="1:1" x14ac:dyDescent="0.3">
      <c r="A6043" t="s">
        <v>449</v>
      </c>
    </row>
    <row r="6044" spans="1:1" x14ac:dyDescent="0.3">
      <c r="A6044" t="s">
        <v>19</v>
      </c>
    </row>
    <row r="6045" spans="1:1" x14ac:dyDescent="0.3">
      <c r="A6045" t="s">
        <v>172</v>
      </c>
    </row>
    <row r="6046" spans="1:1" x14ac:dyDescent="0.3">
      <c r="A6046" t="s">
        <v>68</v>
      </c>
    </row>
    <row r="6047" spans="1:1" x14ac:dyDescent="0.3">
      <c r="A6047" t="s">
        <v>450</v>
      </c>
    </row>
    <row r="6048" spans="1:1" x14ac:dyDescent="0.3">
      <c r="A6048" t="s">
        <v>412</v>
      </c>
    </row>
    <row r="6049" spans="1:1" x14ac:dyDescent="0.3">
      <c r="A6049" t="s">
        <v>371</v>
      </c>
    </row>
    <row r="6050" spans="1:1" x14ac:dyDescent="0.3">
      <c r="A6050" t="s">
        <v>299</v>
      </c>
    </row>
    <row r="6051" spans="1:1" x14ac:dyDescent="0.3">
      <c r="A6051" t="s">
        <v>451</v>
      </c>
    </row>
    <row r="6052" spans="1:1" x14ac:dyDescent="0.3">
      <c r="A6052" t="s">
        <v>452</v>
      </c>
    </row>
    <row r="6053" spans="1:1" x14ac:dyDescent="0.3">
      <c r="A6053" t="s">
        <v>1</v>
      </c>
    </row>
    <row r="6054" spans="1:1" x14ac:dyDescent="0.3">
      <c r="A6054" t="s">
        <v>143</v>
      </c>
    </row>
    <row r="6055" spans="1:1" x14ac:dyDescent="0.3">
      <c r="A6055" t="s">
        <v>57</v>
      </c>
    </row>
    <row r="6056" spans="1:1" x14ac:dyDescent="0.3">
      <c r="A6056" t="s">
        <v>25</v>
      </c>
    </row>
    <row r="6057" spans="1:1" x14ac:dyDescent="0.3">
      <c r="A6057" t="s">
        <v>68</v>
      </c>
    </row>
    <row r="6058" spans="1:1" x14ac:dyDescent="0.3">
      <c r="A6058" t="s">
        <v>453</v>
      </c>
    </row>
    <row r="6059" spans="1:1" x14ac:dyDescent="0.3">
      <c r="A6059" t="s">
        <v>197</v>
      </c>
    </row>
    <row r="6060" spans="1:1" x14ac:dyDescent="0.3">
      <c r="A6060" t="s">
        <v>454</v>
      </c>
    </row>
    <row r="6061" spans="1:1" x14ac:dyDescent="0.3">
      <c r="A6061" t="s">
        <v>68</v>
      </c>
    </row>
    <row r="6062" spans="1:1" x14ac:dyDescent="0.3">
      <c r="A6062" t="s">
        <v>455</v>
      </c>
    </row>
    <row r="6063" spans="1:1" x14ac:dyDescent="0.3">
      <c r="A6063" t="s">
        <v>456</v>
      </c>
    </row>
    <row r="6064" spans="1:1" x14ac:dyDescent="0.3">
      <c r="A6064" t="s">
        <v>28</v>
      </c>
    </row>
    <row r="6065" spans="1:1" x14ac:dyDescent="0.3">
      <c r="A6065" t="s">
        <v>457</v>
      </c>
    </row>
    <row r="6066" spans="1:1" x14ac:dyDescent="0.3">
      <c r="A6066" t="s">
        <v>241</v>
      </c>
    </row>
    <row r="6067" spans="1:1" x14ac:dyDescent="0.3">
      <c r="A6067" t="s">
        <v>79</v>
      </c>
    </row>
    <row r="6068" spans="1:1" x14ac:dyDescent="0.3">
      <c r="A6068" t="s">
        <v>1</v>
      </c>
    </row>
    <row r="6069" spans="1:1" x14ac:dyDescent="0.3">
      <c r="A6069" t="s">
        <v>68</v>
      </c>
    </row>
    <row r="6070" spans="1:1" x14ac:dyDescent="0.3">
      <c r="A6070" t="s">
        <v>413</v>
      </c>
    </row>
    <row r="6071" spans="1:1" x14ac:dyDescent="0.3">
      <c r="A6071" t="s">
        <v>458</v>
      </c>
    </row>
    <row r="6072" spans="1:1" x14ac:dyDescent="0.3">
      <c r="A6072" t="s">
        <v>459</v>
      </c>
    </row>
    <row r="6073" spans="1:1" x14ac:dyDescent="0.3">
      <c r="A6073" t="s">
        <v>68</v>
      </c>
    </row>
    <row r="6074" spans="1:1" x14ac:dyDescent="0.3">
      <c r="A6074" t="s">
        <v>460</v>
      </c>
    </row>
    <row r="6075" spans="1:1" x14ac:dyDescent="0.3">
      <c r="A6075" t="s">
        <v>44</v>
      </c>
    </row>
    <row r="6076" spans="1:1" x14ac:dyDescent="0.3">
      <c r="A6076" t="s">
        <v>426</v>
      </c>
    </row>
    <row r="6077" spans="1:1" x14ac:dyDescent="0.3">
      <c r="A6077" t="s">
        <v>412</v>
      </c>
    </row>
    <row r="6078" spans="1:1" x14ac:dyDescent="0.3">
      <c r="A6078" t="s">
        <v>68</v>
      </c>
    </row>
    <row r="6079" spans="1:1" x14ac:dyDescent="0.3">
      <c r="A6079" t="s">
        <v>461</v>
      </c>
    </row>
    <row r="6080" spans="1:1" x14ac:dyDescent="0.3">
      <c r="A6080" t="s">
        <v>462</v>
      </c>
    </row>
    <row r="6081" spans="1:1" x14ac:dyDescent="0.3">
      <c r="A6081" t="s">
        <v>463</v>
      </c>
    </row>
    <row r="6082" spans="1:1" x14ac:dyDescent="0.3">
      <c r="A6082" t="s">
        <v>1</v>
      </c>
    </row>
    <row r="6083" spans="1:1" x14ac:dyDescent="0.3">
      <c r="A6083" t="s">
        <v>68</v>
      </c>
    </row>
    <row r="6084" spans="1:1" x14ac:dyDescent="0.3">
      <c r="A6084" t="s">
        <v>464</v>
      </c>
    </row>
    <row r="6085" spans="1:1" x14ac:dyDescent="0.3">
      <c r="A6085" t="s">
        <v>68</v>
      </c>
    </row>
    <row r="6086" spans="1:1" x14ac:dyDescent="0.3">
      <c r="A6086" t="s">
        <v>399</v>
      </c>
    </row>
    <row r="6087" spans="1:1" x14ac:dyDescent="0.3">
      <c r="A6087" t="s">
        <v>197</v>
      </c>
    </row>
    <row r="6088" spans="1:1" x14ac:dyDescent="0.3">
      <c r="A6088" t="s">
        <v>465</v>
      </c>
    </row>
    <row r="6089" spans="1:1" x14ac:dyDescent="0.3">
      <c r="A6089" t="s">
        <v>466</v>
      </c>
    </row>
    <row r="6090" spans="1:1" x14ac:dyDescent="0.3">
      <c r="A6090" t="s">
        <v>0</v>
      </c>
    </row>
    <row r="6091" spans="1:1" x14ac:dyDescent="0.3">
      <c r="A6091" t="s">
        <v>68</v>
      </c>
    </row>
    <row r="6092" spans="1:1" x14ac:dyDescent="0.3">
      <c r="A6092" t="s">
        <v>467</v>
      </c>
    </row>
    <row r="6093" spans="1:1" x14ac:dyDescent="0.3">
      <c r="A6093" t="s">
        <v>423</v>
      </c>
    </row>
    <row r="6094" spans="1:1" x14ac:dyDescent="0.3">
      <c r="A6094" t="s">
        <v>468</v>
      </c>
    </row>
    <row r="6095" spans="1:1" x14ac:dyDescent="0.3">
      <c r="A6095" t="s">
        <v>66</v>
      </c>
    </row>
    <row r="6096" spans="1:1" x14ac:dyDescent="0.3">
      <c r="A6096" t="s">
        <v>21</v>
      </c>
    </row>
    <row r="6097" spans="1:1" x14ac:dyDescent="0.3">
      <c r="A6097" t="s">
        <v>68</v>
      </c>
    </row>
    <row r="6098" spans="1:1" x14ac:dyDescent="0.3">
      <c r="A6098" t="s">
        <v>469</v>
      </c>
    </row>
    <row r="6099" spans="1:1" x14ac:dyDescent="0.3">
      <c r="A6099" t="s">
        <v>197</v>
      </c>
    </row>
    <row r="6100" spans="1:1" x14ac:dyDescent="0.3">
      <c r="A6100" t="s">
        <v>470</v>
      </c>
    </row>
    <row r="6101" spans="1:1" x14ac:dyDescent="0.3">
      <c r="A6101" t="s">
        <v>471</v>
      </c>
    </row>
    <row r="6102" spans="1:1" x14ac:dyDescent="0.3">
      <c r="A6102" t="s">
        <v>32</v>
      </c>
    </row>
    <row r="6103" spans="1:1" x14ac:dyDescent="0.3">
      <c r="A6103" t="s">
        <v>472</v>
      </c>
    </row>
    <row r="6104" spans="1:1" x14ac:dyDescent="0.3">
      <c r="A6104" t="s">
        <v>22</v>
      </c>
    </row>
    <row r="6105" spans="1:1" x14ac:dyDescent="0.3">
      <c r="A6105" t="s">
        <v>473</v>
      </c>
    </row>
    <row r="6106" spans="1:1" x14ac:dyDescent="0.3">
      <c r="A6106" t="s">
        <v>474</v>
      </c>
    </row>
    <row r="6107" spans="1:1" x14ac:dyDescent="0.3">
      <c r="A6107" t="s">
        <v>475</v>
      </c>
    </row>
    <row r="6108" spans="1:1" x14ac:dyDescent="0.3">
      <c r="A6108" t="s">
        <v>476</v>
      </c>
    </row>
    <row r="6109" spans="1:1" x14ac:dyDescent="0.3">
      <c r="A6109" t="s">
        <v>57</v>
      </c>
    </row>
    <row r="6110" spans="1:1" x14ac:dyDescent="0.3">
      <c r="A6110" t="s">
        <v>32</v>
      </c>
    </row>
    <row r="6111" spans="1:1" x14ac:dyDescent="0.3">
      <c r="A6111" t="s">
        <v>50</v>
      </c>
    </row>
    <row r="6112" spans="1:1" x14ac:dyDescent="0.3">
      <c r="A6112" t="s">
        <v>51</v>
      </c>
    </row>
    <row r="6113" spans="1:1" x14ac:dyDescent="0.3">
      <c r="A6113" t="s">
        <v>12</v>
      </c>
    </row>
    <row r="6114" spans="1:1" x14ac:dyDescent="0.3">
      <c r="A6114" t="s">
        <v>0</v>
      </c>
    </row>
    <row r="6115" spans="1:1" x14ac:dyDescent="0.3">
      <c r="A6115" t="s">
        <v>477</v>
      </c>
    </row>
    <row r="6116" spans="1:1" x14ac:dyDescent="0.3">
      <c r="A6116" t="s">
        <v>478</v>
      </c>
    </row>
    <row r="6117" spans="1:1" x14ac:dyDescent="0.3">
      <c r="A6117" t="s">
        <v>479</v>
      </c>
    </row>
    <row r="6118" spans="1:1" x14ac:dyDescent="0.3">
      <c r="A6118" t="s">
        <v>480</v>
      </c>
    </row>
    <row r="6119" spans="1:1" x14ac:dyDescent="0.3">
      <c r="A6119" t="s">
        <v>19</v>
      </c>
    </row>
    <row r="6120" spans="1:1" x14ac:dyDescent="0.3">
      <c r="A6120" t="s">
        <v>474</v>
      </c>
    </row>
    <row r="6121" spans="1:1" x14ac:dyDescent="0.3">
      <c r="A6121" t="s">
        <v>391</v>
      </c>
    </row>
    <row r="6122" spans="1:1" x14ac:dyDescent="0.3">
      <c r="A6122" t="s">
        <v>392</v>
      </c>
    </row>
    <row r="6123" spans="1:1" x14ac:dyDescent="0.3">
      <c r="A6123" t="s">
        <v>57</v>
      </c>
    </row>
    <row r="6124" spans="1:1" x14ac:dyDescent="0.3">
      <c r="A6124" t="s">
        <v>0</v>
      </c>
    </row>
    <row r="6125" spans="1:1" x14ac:dyDescent="0.3">
      <c r="A6125" t="s">
        <v>393</v>
      </c>
    </row>
    <row r="6126" spans="1:1" x14ac:dyDescent="0.3">
      <c r="A6126" t="s">
        <v>481</v>
      </c>
    </row>
    <row r="6127" spans="1:1" x14ac:dyDescent="0.3">
      <c r="A6127" t="s">
        <v>482</v>
      </c>
    </row>
    <row r="6128" spans="1:1" x14ac:dyDescent="0.3">
      <c r="A6128" t="s">
        <v>396</v>
      </c>
    </row>
    <row r="6129" spans="1:1" x14ac:dyDescent="0.3">
      <c r="A6129" t="s">
        <v>420</v>
      </c>
    </row>
    <row r="6130" spans="1:1" x14ac:dyDescent="0.3">
      <c r="A6130" t="s">
        <v>72</v>
      </c>
    </row>
    <row r="6131" spans="1:1" x14ac:dyDescent="0.3">
      <c r="A6131" t="s">
        <v>143</v>
      </c>
    </row>
    <row r="6132" spans="1:1" x14ac:dyDescent="0.3">
      <c r="A6132" t="s">
        <v>57</v>
      </c>
    </row>
    <row r="6133" spans="1:1" x14ac:dyDescent="0.3">
      <c r="A6133" t="s">
        <v>0</v>
      </c>
    </row>
    <row r="6134" spans="1:1" x14ac:dyDescent="0.3">
      <c r="A6134" t="s">
        <v>174</v>
      </c>
    </row>
    <row r="6135" spans="1:1" x14ac:dyDescent="0.3">
      <c r="A6135" t="s">
        <v>483</v>
      </c>
    </row>
    <row r="6136" spans="1:1" x14ac:dyDescent="0.3">
      <c r="A6136" t="s">
        <v>484</v>
      </c>
    </row>
    <row r="6137" spans="1:1" x14ac:dyDescent="0.3">
      <c r="A6137" t="s">
        <v>57</v>
      </c>
    </row>
    <row r="6138" spans="1:1" x14ac:dyDescent="0.3">
      <c r="A6138" t="s">
        <v>25</v>
      </c>
    </row>
    <row r="6139" spans="1:1" x14ac:dyDescent="0.3">
      <c r="A6139" t="s">
        <v>485</v>
      </c>
    </row>
    <row r="6140" spans="1:1" x14ac:dyDescent="0.3">
      <c r="A6140" t="s">
        <v>486</v>
      </c>
    </row>
    <row r="6141" spans="1:1" x14ac:dyDescent="0.3">
      <c r="A6141" t="s">
        <v>487</v>
      </c>
    </row>
    <row r="6142" spans="1:1" x14ac:dyDescent="0.3">
      <c r="A6142" t="s">
        <v>488</v>
      </c>
    </row>
    <row r="6143" spans="1:1" x14ac:dyDescent="0.3">
      <c r="A6143" t="s">
        <v>489</v>
      </c>
    </row>
    <row r="6144" spans="1:1" x14ac:dyDescent="0.3">
      <c r="A6144" t="s">
        <v>72</v>
      </c>
    </row>
    <row r="6145" spans="1:1" x14ac:dyDescent="0.3">
      <c r="A6145" t="s">
        <v>1</v>
      </c>
    </row>
    <row r="6146" spans="1:1" x14ac:dyDescent="0.3">
      <c r="A6146" t="s">
        <v>160</v>
      </c>
    </row>
    <row r="6147" spans="1:1" x14ac:dyDescent="0.3">
      <c r="A6147" t="s">
        <v>161</v>
      </c>
    </row>
    <row r="6148" spans="1:1" x14ac:dyDescent="0.3">
      <c r="A6148" t="s">
        <v>490</v>
      </c>
    </row>
    <row r="6149" spans="1:1" x14ac:dyDescent="0.3">
      <c r="A6149" t="s">
        <v>0</v>
      </c>
    </row>
    <row r="6150" spans="1:1" x14ac:dyDescent="0.3">
      <c r="A6150" t="s">
        <v>174</v>
      </c>
    </row>
    <row r="6151" spans="1:1" x14ac:dyDescent="0.3">
      <c r="A6151" t="s">
        <v>491</v>
      </c>
    </row>
    <row r="6152" spans="1:1" x14ac:dyDescent="0.3">
      <c r="A6152" t="s">
        <v>191</v>
      </c>
    </row>
    <row r="6153" spans="1:1" x14ac:dyDescent="0.3">
      <c r="A6153" t="s">
        <v>28</v>
      </c>
    </row>
    <row r="6154" spans="1:1" x14ac:dyDescent="0.3">
      <c r="A6154" t="s">
        <v>2</v>
      </c>
    </row>
    <row r="6155" spans="1:1" x14ac:dyDescent="0.3">
      <c r="A6155" t="s">
        <v>10</v>
      </c>
    </row>
    <row r="6156" spans="1:1" x14ac:dyDescent="0.3">
      <c r="A6156" t="s">
        <v>491</v>
      </c>
    </row>
    <row r="6157" spans="1:1" x14ac:dyDescent="0.3">
      <c r="A6157" t="s">
        <v>191</v>
      </c>
    </row>
    <row r="6158" spans="1:1" x14ac:dyDescent="0.3">
      <c r="A6158" t="s">
        <v>28</v>
      </c>
    </row>
    <row r="6159" spans="1:1" x14ac:dyDescent="0.3">
      <c r="A6159" t="s">
        <v>390</v>
      </c>
    </row>
    <row r="6160" spans="1:1" x14ac:dyDescent="0.3">
      <c r="A6160" t="s">
        <v>68</v>
      </c>
    </row>
    <row r="6161" spans="1:1" x14ac:dyDescent="0.3">
      <c r="A6161" t="s">
        <v>492</v>
      </c>
    </row>
    <row r="6162" spans="1:1" x14ac:dyDescent="0.3">
      <c r="A6162" t="s">
        <v>486</v>
      </c>
    </row>
    <row r="6163" spans="1:1" x14ac:dyDescent="0.3">
      <c r="A6163" t="s">
        <v>34</v>
      </c>
    </row>
    <row r="6164" spans="1:1" x14ac:dyDescent="0.3">
      <c r="A6164" t="s">
        <v>180</v>
      </c>
    </row>
    <row r="6165" spans="1:1" x14ac:dyDescent="0.3">
      <c r="A6165" t="s">
        <v>493</v>
      </c>
    </row>
    <row r="6166" spans="1:1" x14ac:dyDescent="0.3">
      <c r="A6166" t="s">
        <v>494</v>
      </c>
    </row>
    <row r="6167" spans="1:1" x14ac:dyDescent="0.3">
      <c r="A6167" t="s">
        <v>399</v>
      </c>
    </row>
    <row r="6168" spans="1:1" x14ac:dyDescent="0.3">
      <c r="A6168" t="s">
        <v>495</v>
      </c>
    </row>
    <row r="6169" spans="1:1" x14ac:dyDescent="0.3">
      <c r="A6169" t="s">
        <v>474</v>
      </c>
    </row>
    <row r="6170" spans="1:1" x14ac:dyDescent="0.3">
      <c r="A6170" t="s">
        <v>0</v>
      </c>
    </row>
    <row r="6171" spans="1:1" x14ac:dyDescent="0.3">
      <c r="A6171" t="s">
        <v>174</v>
      </c>
    </row>
    <row r="6172" spans="1:1" x14ac:dyDescent="0.3">
      <c r="A6172" t="s">
        <v>496</v>
      </c>
    </row>
    <row r="6173" spans="1:1" x14ac:dyDescent="0.3">
      <c r="A6173" t="s">
        <v>497</v>
      </c>
    </row>
    <row r="6174" spans="1:1" x14ac:dyDescent="0.3">
      <c r="A6174" t="s">
        <v>7</v>
      </c>
    </row>
    <row r="6175" spans="1:1" x14ac:dyDescent="0.3">
      <c r="A6175" t="s">
        <v>0</v>
      </c>
    </row>
    <row r="6176" spans="1:1" x14ac:dyDescent="0.3">
      <c r="A6176" t="s">
        <v>174</v>
      </c>
    </row>
    <row r="6177" spans="1:1" x14ac:dyDescent="0.3">
      <c r="A6177" t="s">
        <v>498</v>
      </c>
    </row>
    <row r="6178" spans="1:1" x14ac:dyDescent="0.3">
      <c r="A6178" t="s">
        <v>391</v>
      </c>
    </row>
    <row r="6179" spans="1:1" x14ac:dyDescent="0.3">
      <c r="A6179" t="s">
        <v>392</v>
      </c>
    </row>
    <row r="6180" spans="1:1" x14ac:dyDescent="0.3">
      <c r="A6180" t="s">
        <v>57</v>
      </c>
    </row>
    <row r="6181" spans="1:1" x14ac:dyDescent="0.3">
      <c r="A6181" t="s">
        <v>0</v>
      </c>
    </row>
    <row r="6182" spans="1:1" x14ac:dyDescent="0.3">
      <c r="A6182" t="s">
        <v>393</v>
      </c>
    </row>
    <row r="6183" spans="1:1" x14ac:dyDescent="0.3">
      <c r="A6183" t="s">
        <v>68</v>
      </c>
    </row>
    <row r="6184" spans="1:1" x14ac:dyDescent="0.3">
      <c r="A6184" t="s">
        <v>82</v>
      </c>
    </row>
    <row r="6185" spans="1:1" x14ac:dyDescent="0.3">
      <c r="A6185" t="s">
        <v>499</v>
      </c>
    </row>
    <row r="6186" spans="1:1" x14ac:dyDescent="0.3">
      <c r="A6186" t="s">
        <v>0</v>
      </c>
    </row>
    <row r="6187" spans="1:1" x14ac:dyDescent="0.3">
      <c r="A6187" t="s">
        <v>147</v>
      </c>
    </row>
    <row r="6188" spans="1:1" x14ac:dyDescent="0.3">
      <c r="A6188" t="s">
        <v>500</v>
      </c>
    </row>
    <row r="6189" spans="1:1" x14ac:dyDescent="0.3">
      <c r="A6189" t="s">
        <v>501</v>
      </c>
    </row>
    <row r="6190" spans="1:1" x14ac:dyDescent="0.3">
      <c r="A6190" t="s">
        <v>502</v>
      </c>
    </row>
    <row r="6191" spans="1:1" x14ac:dyDescent="0.3">
      <c r="A6191" t="s">
        <v>456</v>
      </c>
    </row>
    <row r="6192" spans="1:1" x14ac:dyDescent="0.3">
      <c r="A6192" t="s">
        <v>68</v>
      </c>
    </row>
    <row r="6193" spans="1:1" x14ac:dyDescent="0.3">
      <c r="A6193" t="s">
        <v>413</v>
      </c>
    </row>
    <row r="6194" spans="1:1" x14ac:dyDescent="0.3">
      <c r="A6194" t="s">
        <v>463</v>
      </c>
    </row>
    <row r="6195" spans="1:1" x14ac:dyDescent="0.3">
      <c r="A6195" t="s">
        <v>1</v>
      </c>
    </row>
    <row r="6196" spans="1:1" x14ac:dyDescent="0.3">
      <c r="A6196" t="s">
        <v>68</v>
      </c>
    </row>
    <row r="6197" spans="1:1" x14ac:dyDescent="0.3">
      <c r="A6197" t="s">
        <v>464</v>
      </c>
    </row>
    <row r="6198" spans="1:1" x14ac:dyDescent="0.3">
      <c r="A6198" t="s">
        <v>68</v>
      </c>
    </row>
    <row r="6199" spans="1:1" x14ac:dyDescent="0.3">
      <c r="A6199" t="s">
        <v>0</v>
      </c>
    </row>
    <row r="6200" spans="1:1" x14ac:dyDescent="0.3">
      <c r="A6200" t="s">
        <v>174</v>
      </c>
    </row>
    <row r="6201" spans="1:1" x14ac:dyDescent="0.3">
      <c r="A6201" t="s">
        <v>68</v>
      </c>
    </row>
    <row r="6202" spans="1:1" x14ac:dyDescent="0.3">
      <c r="A6202" t="s">
        <v>83</v>
      </c>
    </row>
    <row r="6203" spans="1:1" x14ac:dyDescent="0.3">
      <c r="A6203" t="s">
        <v>84</v>
      </c>
    </row>
    <row r="6204" spans="1:1" x14ac:dyDescent="0.3">
      <c r="A6204" t="s">
        <v>503</v>
      </c>
    </row>
    <row r="6205" spans="1:1" x14ac:dyDescent="0.3">
      <c r="A6205" t="s">
        <v>504</v>
      </c>
    </row>
    <row r="6206" spans="1:1" x14ac:dyDescent="0.3">
      <c r="A6206" t="s">
        <v>197</v>
      </c>
    </row>
    <row r="6207" spans="1:1" x14ac:dyDescent="0.3">
      <c r="A6207" t="s">
        <v>465</v>
      </c>
    </row>
    <row r="6208" spans="1:1" x14ac:dyDescent="0.3">
      <c r="A6208" t="s">
        <v>437</v>
      </c>
    </row>
    <row r="6209" spans="1:1" x14ac:dyDescent="0.3">
      <c r="A6209" t="s">
        <v>72</v>
      </c>
    </row>
    <row r="6210" spans="1:1" x14ac:dyDescent="0.3">
      <c r="A6210" t="s">
        <v>9</v>
      </c>
    </row>
    <row r="6211" spans="1:1" x14ac:dyDescent="0.3">
      <c r="A6211" t="s">
        <v>505</v>
      </c>
    </row>
    <row r="6212" spans="1:1" x14ac:dyDescent="0.3">
      <c r="A6212" t="s">
        <v>506</v>
      </c>
    </row>
    <row r="6213" spans="1:1" x14ac:dyDescent="0.3">
      <c r="A6213" t="s">
        <v>203</v>
      </c>
    </row>
    <row r="6214" spans="1:1" x14ac:dyDescent="0.3">
      <c r="A6214" t="s">
        <v>507</v>
      </c>
    </row>
    <row r="6215" spans="1:1" x14ac:dyDescent="0.3">
      <c r="A6215" t="s">
        <v>486</v>
      </c>
    </row>
    <row r="6216" spans="1:1" x14ac:dyDescent="0.3">
      <c r="A6216" t="s">
        <v>508</v>
      </c>
    </row>
    <row r="6217" spans="1:1" x14ac:dyDescent="0.3">
      <c r="A6217" t="s">
        <v>412</v>
      </c>
    </row>
    <row r="6218" spans="1:1" x14ac:dyDescent="0.3">
      <c r="A6218" t="s">
        <v>32</v>
      </c>
    </row>
    <row r="6219" spans="1:1" x14ac:dyDescent="0.3">
      <c r="A6219" t="s">
        <v>509</v>
      </c>
    </row>
    <row r="6220" spans="1:1" x14ac:dyDescent="0.3">
      <c r="A6220" t="s">
        <v>510</v>
      </c>
    </row>
    <row r="6221" spans="1:1" ht="57.6" x14ac:dyDescent="0.3">
      <c r="A6221" s="2" t="s">
        <v>511</v>
      </c>
    </row>
    <row r="6222" spans="1:1" x14ac:dyDescent="0.3">
      <c r="A6222" t="s">
        <v>21</v>
      </c>
    </row>
    <row r="6223" spans="1:1" x14ac:dyDescent="0.3">
      <c r="A6223" t="s">
        <v>396</v>
      </c>
    </row>
    <row r="6224" spans="1:1" x14ac:dyDescent="0.3">
      <c r="A6224" t="s">
        <v>512</v>
      </c>
    </row>
    <row r="6225" spans="1:1" x14ac:dyDescent="0.3">
      <c r="A6225" t="s">
        <v>15</v>
      </c>
    </row>
    <row r="6226" spans="1:1" x14ac:dyDescent="0.3">
      <c r="A6226" t="s">
        <v>14</v>
      </c>
    </row>
    <row r="6227" spans="1:1" x14ac:dyDescent="0.3">
      <c r="A6227" t="s">
        <v>513</v>
      </c>
    </row>
    <row r="6228" spans="1:1" x14ac:dyDescent="0.3">
      <c r="A6228" t="s">
        <v>507</v>
      </c>
    </row>
    <row r="6229" spans="1:1" x14ac:dyDescent="0.3">
      <c r="A6229" t="s">
        <v>486</v>
      </c>
    </row>
    <row r="6230" spans="1:1" x14ac:dyDescent="0.3">
      <c r="A6230" t="s">
        <v>508</v>
      </c>
    </row>
    <row r="6231" spans="1:1" x14ac:dyDescent="0.3">
      <c r="A6231" t="s">
        <v>412</v>
      </c>
    </row>
    <row r="6232" spans="1:1" x14ac:dyDescent="0.3">
      <c r="A6232" t="s">
        <v>514</v>
      </c>
    </row>
    <row r="6233" spans="1:1" x14ac:dyDescent="0.3">
      <c r="A6233" t="s">
        <v>28</v>
      </c>
    </row>
    <row r="6234" spans="1:1" x14ac:dyDescent="0.3">
      <c r="A6234" t="s">
        <v>143</v>
      </c>
    </row>
    <row r="6235" spans="1:1" x14ac:dyDescent="0.3">
      <c r="A6235" t="s">
        <v>57</v>
      </c>
    </row>
    <row r="6236" spans="1:1" x14ac:dyDescent="0.3">
      <c r="A6236" t="s">
        <v>8</v>
      </c>
    </row>
    <row r="6237" spans="1:1" x14ac:dyDescent="0.3">
      <c r="A6237" t="s">
        <v>474</v>
      </c>
    </row>
    <row r="6238" spans="1:1" x14ac:dyDescent="0.3">
      <c r="A6238" t="s">
        <v>66</v>
      </c>
    </row>
    <row r="6239" spans="1:1" x14ac:dyDescent="0.3">
      <c r="A6239" t="s">
        <v>21</v>
      </c>
    </row>
    <row r="6240" spans="1:1" x14ac:dyDescent="0.3">
      <c r="A6240" t="s">
        <v>161</v>
      </c>
    </row>
    <row r="6241" spans="1:1" x14ac:dyDescent="0.3">
      <c r="A6241" t="s">
        <v>515</v>
      </c>
    </row>
    <row r="6242" spans="1:1" x14ac:dyDescent="0.3">
      <c r="A6242" t="s">
        <v>412</v>
      </c>
    </row>
    <row r="6243" spans="1:1" x14ac:dyDescent="0.3">
      <c r="A6243" t="s">
        <v>516</v>
      </c>
    </row>
    <row r="6244" spans="1:1" x14ac:dyDescent="0.3">
      <c r="A6244" t="s">
        <v>517</v>
      </c>
    </row>
    <row r="6245" spans="1:1" x14ac:dyDescent="0.3">
      <c r="A6245" t="s">
        <v>394</v>
      </c>
    </row>
    <row r="6246" spans="1:1" x14ac:dyDescent="0.3">
      <c r="A6246" t="s">
        <v>518</v>
      </c>
    </row>
    <row r="6247" spans="1:1" x14ac:dyDescent="0.3">
      <c r="A6247" t="s">
        <v>519</v>
      </c>
    </row>
    <row r="6248" spans="1:1" x14ac:dyDescent="0.3">
      <c r="A6248" t="s">
        <v>483</v>
      </c>
    </row>
    <row r="6249" spans="1:1" x14ac:dyDescent="0.3">
      <c r="A6249" t="s">
        <v>520</v>
      </c>
    </row>
    <row r="6250" spans="1:1" x14ac:dyDescent="0.3">
      <c r="A6250" t="s">
        <v>456</v>
      </c>
    </row>
    <row r="6251" spans="1:1" x14ac:dyDescent="0.3">
      <c r="A6251" t="s">
        <v>68</v>
      </c>
    </row>
    <row r="6252" spans="1:1" x14ac:dyDescent="0.3">
      <c r="A6252" t="s">
        <v>521</v>
      </c>
    </row>
    <row r="6253" spans="1:1" x14ac:dyDescent="0.3">
      <c r="A6253" t="s">
        <v>190</v>
      </c>
    </row>
    <row r="6254" spans="1:1" x14ac:dyDescent="0.3">
      <c r="A6254" t="s">
        <v>191</v>
      </c>
    </row>
    <row r="6255" spans="1:1" x14ac:dyDescent="0.3">
      <c r="A6255" t="s">
        <v>426</v>
      </c>
    </row>
    <row r="6256" spans="1:1" x14ac:dyDescent="0.3">
      <c r="A6256" t="s">
        <v>522</v>
      </c>
    </row>
    <row r="6257" spans="1:1" x14ac:dyDescent="0.3">
      <c r="A6257" t="s">
        <v>0</v>
      </c>
    </row>
    <row r="6258" spans="1:1" x14ac:dyDescent="0.3">
      <c r="A6258" t="s">
        <v>523</v>
      </c>
    </row>
    <row r="6259" spans="1:1" x14ac:dyDescent="0.3">
      <c r="A6259" t="s">
        <v>14</v>
      </c>
    </row>
    <row r="6260" spans="1:1" x14ac:dyDescent="0.3">
      <c r="A6260" t="s">
        <v>68</v>
      </c>
    </row>
    <row r="6261" spans="1:1" x14ac:dyDescent="0.3">
      <c r="A6261" t="s">
        <v>524</v>
      </c>
    </row>
    <row r="6262" spans="1:1" x14ac:dyDescent="0.3">
      <c r="A6262" t="s">
        <v>525</v>
      </c>
    </row>
    <row r="6263" spans="1:1" x14ac:dyDescent="0.3">
      <c r="A6263" t="s">
        <v>526</v>
      </c>
    </row>
    <row r="6264" spans="1:1" x14ac:dyDescent="0.3">
      <c r="A6264" t="s">
        <v>394</v>
      </c>
    </row>
    <row r="6265" spans="1:1" x14ac:dyDescent="0.3">
      <c r="A6265" t="s">
        <v>527</v>
      </c>
    </row>
    <row r="6266" spans="1:1" x14ac:dyDescent="0.3">
      <c r="A6266" t="s">
        <v>528</v>
      </c>
    </row>
    <row r="6267" spans="1:1" x14ac:dyDescent="0.3">
      <c r="A6267" t="s">
        <v>68</v>
      </c>
    </row>
    <row r="6268" spans="1:1" x14ac:dyDescent="0.3">
      <c r="A6268" t="s">
        <v>21</v>
      </c>
    </row>
    <row r="6269" spans="1:1" x14ac:dyDescent="0.3">
      <c r="A6269" t="s">
        <v>529</v>
      </c>
    </row>
    <row r="6270" spans="1:1" x14ac:dyDescent="0.3">
      <c r="A6270" t="s">
        <v>68</v>
      </c>
    </row>
    <row r="6271" spans="1:1" x14ac:dyDescent="0.3">
      <c r="A6271" t="s">
        <v>68</v>
      </c>
    </row>
    <row r="6272" spans="1:1" x14ac:dyDescent="0.3">
      <c r="A6272" t="s">
        <v>21</v>
      </c>
    </row>
    <row r="6273" spans="1:1" x14ac:dyDescent="0.3">
      <c r="A6273" t="s">
        <v>530</v>
      </c>
    </row>
    <row r="6274" spans="1:1" x14ac:dyDescent="0.3">
      <c r="A6274" t="s">
        <v>531</v>
      </c>
    </row>
    <row r="6275" spans="1:1" x14ac:dyDescent="0.3">
      <c r="A6275" t="s">
        <v>532</v>
      </c>
    </row>
    <row r="6276" spans="1:1" x14ac:dyDescent="0.3">
      <c r="A6276" t="s">
        <v>17</v>
      </c>
    </row>
    <row r="6277" spans="1:1" x14ac:dyDescent="0.3">
      <c r="A6277" t="s">
        <v>38</v>
      </c>
    </row>
    <row r="6278" spans="1:1" x14ac:dyDescent="0.3">
      <c r="A6278" t="s">
        <v>399</v>
      </c>
    </row>
    <row r="6279" spans="1:1" x14ac:dyDescent="0.3">
      <c r="A6279">
        <v>2</v>
      </c>
    </row>
    <row r="6280" spans="1:1" x14ac:dyDescent="0.3">
      <c r="A6280" t="s">
        <v>421</v>
      </c>
    </row>
    <row r="6281" spans="1:1" x14ac:dyDescent="0.3">
      <c r="A6281" t="s">
        <v>14</v>
      </c>
    </row>
    <row r="6282" spans="1:1" x14ac:dyDescent="0.3">
      <c r="A6282" t="s">
        <v>197</v>
      </c>
    </row>
    <row r="6283" spans="1:1" x14ac:dyDescent="0.3">
      <c r="A6283" t="s">
        <v>470</v>
      </c>
    </row>
    <row r="6284" spans="1:1" x14ac:dyDescent="0.3">
      <c r="A6284" t="s">
        <v>68</v>
      </c>
    </row>
    <row r="6285" spans="1:1" x14ac:dyDescent="0.3">
      <c r="A6285" t="s">
        <v>524</v>
      </c>
    </row>
    <row r="6286" spans="1:1" x14ac:dyDescent="0.3">
      <c r="A6286" t="s">
        <v>21</v>
      </c>
    </row>
    <row r="6287" spans="1:1" x14ac:dyDescent="0.3">
      <c r="A6287" t="s">
        <v>533</v>
      </c>
    </row>
    <row r="6288" spans="1:1" x14ac:dyDescent="0.3">
      <c r="A6288" t="s">
        <v>207</v>
      </c>
    </row>
    <row r="6289" spans="1:1" x14ac:dyDescent="0.3">
      <c r="A6289" t="s">
        <v>68</v>
      </c>
    </row>
    <row r="6290" spans="1:1" x14ac:dyDescent="0.3">
      <c r="A6290" t="s">
        <v>413</v>
      </c>
    </row>
    <row r="6291" spans="1:1" x14ac:dyDescent="0.3">
      <c r="A6291" t="s">
        <v>68</v>
      </c>
    </row>
    <row r="6292" spans="1:1" x14ac:dyDescent="0.3">
      <c r="A6292" t="s">
        <v>534</v>
      </c>
    </row>
    <row r="6293" spans="1:1" x14ac:dyDescent="0.3">
      <c r="A6293" t="s">
        <v>535</v>
      </c>
    </row>
    <row r="6294" spans="1:1" x14ac:dyDescent="0.3">
      <c r="A6294" t="s">
        <v>536</v>
      </c>
    </row>
    <row r="6296" spans="1:1" x14ac:dyDescent="0.3">
      <c r="A6296" t="s">
        <v>474</v>
      </c>
    </row>
    <row r="6297" spans="1:1" x14ac:dyDescent="0.3">
      <c r="A6297" t="s">
        <v>414</v>
      </c>
    </row>
    <row r="6298" spans="1:1" x14ac:dyDescent="0.3">
      <c r="A6298" t="s">
        <v>68</v>
      </c>
    </row>
    <row r="6299" spans="1:1" x14ac:dyDescent="0.3">
      <c r="A6299" t="s">
        <v>537</v>
      </c>
    </row>
    <row r="6300" spans="1:1" x14ac:dyDescent="0.3">
      <c r="A6300" t="s">
        <v>495</v>
      </c>
    </row>
    <row r="6301" spans="1:1" x14ac:dyDescent="0.3">
      <c r="A6301" t="s">
        <v>474</v>
      </c>
    </row>
    <row r="6302" spans="1:1" x14ac:dyDescent="0.3">
      <c r="A6302" t="s">
        <v>414</v>
      </c>
    </row>
    <row r="6303" spans="1:1" x14ac:dyDescent="0.3">
      <c r="A6303" t="s">
        <v>68</v>
      </c>
    </row>
    <row r="6304" spans="1:1" x14ac:dyDescent="0.3">
      <c r="A6304" t="s">
        <v>461</v>
      </c>
    </row>
    <row r="6305" spans="1:1" x14ac:dyDescent="0.3">
      <c r="A6305" t="s">
        <v>538</v>
      </c>
    </row>
    <row r="6306" spans="1:1" x14ac:dyDescent="0.3">
      <c r="A6306" t="s">
        <v>539</v>
      </c>
    </row>
    <row r="6307" spans="1:1" x14ac:dyDescent="0.3">
      <c r="A6307" t="s">
        <v>177</v>
      </c>
    </row>
    <row r="6308" spans="1:1" x14ac:dyDescent="0.3">
      <c r="A6308" t="s">
        <v>68</v>
      </c>
    </row>
    <row r="6309" spans="1:1" x14ac:dyDescent="0.3">
      <c r="A6309" t="s">
        <v>0</v>
      </c>
    </row>
    <row r="6310" spans="1:1" x14ac:dyDescent="0.3">
      <c r="A6310" t="s">
        <v>540</v>
      </c>
    </row>
    <row r="6311" spans="1:1" x14ac:dyDescent="0.3">
      <c r="A6311" t="s">
        <v>99</v>
      </c>
    </row>
    <row r="6312" spans="1:1" x14ac:dyDescent="0.3">
      <c r="A6312" t="s">
        <v>399</v>
      </c>
    </row>
    <row r="6313" spans="1:1" x14ac:dyDescent="0.3">
      <c r="A6313">
        <v>2</v>
      </c>
    </row>
    <row r="6314" spans="1:1" x14ac:dyDescent="0.3">
      <c r="A6314" t="s">
        <v>400</v>
      </c>
    </row>
    <row r="6315" spans="1:1" x14ac:dyDescent="0.3">
      <c r="A6315" t="s">
        <v>68</v>
      </c>
    </row>
    <row r="6316" spans="1:1" x14ac:dyDescent="0.3">
      <c r="A6316" t="s">
        <v>541</v>
      </c>
    </row>
    <row r="6317" spans="1:1" x14ac:dyDescent="0.3">
      <c r="A6317" t="s">
        <v>542</v>
      </c>
    </row>
    <row r="6318" spans="1:1" x14ac:dyDescent="0.3">
      <c r="A6318" t="s">
        <v>543</v>
      </c>
    </row>
    <row r="6319" spans="1:1" x14ac:dyDescent="0.3">
      <c r="A6319" t="s">
        <v>72</v>
      </c>
    </row>
    <row r="6320" spans="1:1" x14ac:dyDescent="0.3">
      <c r="A6320" t="s">
        <v>544</v>
      </c>
    </row>
    <row r="6321" spans="1:1" x14ac:dyDescent="0.3">
      <c r="A6321" t="s">
        <v>22</v>
      </c>
    </row>
    <row r="6322" spans="1:1" x14ac:dyDescent="0.3">
      <c r="A6322" t="s">
        <v>545</v>
      </c>
    </row>
    <row r="6323" spans="1:1" x14ac:dyDescent="0.3">
      <c r="A6323" t="s">
        <v>546</v>
      </c>
    </row>
    <row r="6324" spans="1:1" x14ac:dyDescent="0.3">
      <c r="A6324" t="s">
        <v>66</v>
      </c>
    </row>
    <row r="6325" spans="1:1" x14ac:dyDescent="0.3">
      <c r="A6325" t="s">
        <v>14</v>
      </c>
    </row>
    <row r="6326" spans="1:1" x14ac:dyDescent="0.3">
      <c r="A6326" t="s">
        <v>396</v>
      </c>
    </row>
    <row r="6327" spans="1:1" x14ac:dyDescent="0.3">
      <c r="A6327" t="s">
        <v>14</v>
      </c>
    </row>
    <row r="6328" spans="1:1" x14ac:dyDescent="0.3">
      <c r="A6328" t="s">
        <v>547</v>
      </c>
    </row>
    <row r="6329" spans="1:1" x14ac:dyDescent="0.3">
      <c r="A6329" t="s">
        <v>2</v>
      </c>
    </row>
    <row r="6330" spans="1:1" x14ac:dyDescent="0.3">
      <c r="A6330" t="s">
        <v>371</v>
      </c>
    </row>
    <row r="6331" spans="1:1" x14ac:dyDescent="0.3">
      <c r="A6331" t="s">
        <v>548</v>
      </c>
    </row>
    <row r="6332" spans="1:1" x14ac:dyDescent="0.3">
      <c r="A6332" t="s">
        <v>532</v>
      </c>
    </row>
    <row r="6333" spans="1:1" x14ac:dyDescent="0.3">
      <c r="A6333" t="s">
        <v>17</v>
      </c>
    </row>
    <row r="6334" spans="1:1" x14ac:dyDescent="0.3">
      <c r="A6334" t="s">
        <v>38</v>
      </c>
    </row>
    <row r="6335" spans="1:1" x14ac:dyDescent="0.3">
      <c r="A6335" t="s">
        <v>0</v>
      </c>
    </row>
    <row r="6336" spans="1:1" x14ac:dyDescent="0.3">
      <c r="A6336" t="s">
        <v>174</v>
      </c>
    </row>
    <row r="6337" spans="1:1" x14ac:dyDescent="0.3">
      <c r="A6337" t="s">
        <v>516</v>
      </c>
    </row>
    <row r="6338" spans="1:1" x14ac:dyDescent="0.3">
      <c r="A6338" t="s">
        <v>68</v>
      </c>
    </row>
    <row r="6339" spans="1:1" x14ac:dyDescent="0.3">
      <c r="A6339" t="s">
        <v>549</v>
      </c>
    </row>
    <row r="6340" spans="1:1" x14ac:dyDescent="0.3">
      <c r="A6340" t="s">
        <v>550</v>
      </c>
    </row>
    <row r="6341" spans="1:1" x14ac:dyDescent="0.3">
      <c r="A6341" t="s">
        <v>14</v>
      </c>
    </row>
    <row r="6342" spans="1:1" x14ac:dyDescent="0.3">
      <c r="A6342" t="s">
        <v>414</v>
      </c>
    </row>
    <row r="6343" spans="1:1" x14ac:dyDescent="0.3">
      <c r="A6343" t="s">
        <v>68</v>
      </c>
    </row>
    <row r="6344" spans="1:1" x14ac:dyDescent="0.3">
      <c r="A6344" t="s">
        <v>0</v>
      </c>
    </row>
    <row r="6345" spans="1:1" x14ac:dyDescent="0.3">
      <c r="A6345" t="s">
        <v>548</v>
      </c>
    </row>
    <row r="6346" spans="1:1" x14ac:dyDescent="0.3">
      <c r="A6346" t="s">
        <v>17</v>
      </c>
    </row>
    <row r="6347" spans="1:1" x14ac:dyDescent="0.3">
      <c r="A6347" t="s">
        <v>551</v>
      </c>
    </row>
    <row r="6348" spans="1:1" x14ac:dyDescent="0.3">
      <c r="A6348" t="s">
        <v>552</v>
      </c>
    </row>
    <row r="6349" spans="1:1" x14ac:dyDescent="0.3">
      <c r="A6349" t="s">
        <v>68</v>
      </c>
    </row>
    <row r="6350" spans="1:1" x14ac:dyDescent="0.3">
      <c r="A6350" t="s">
        <v>68</v>
      </c>
    </row>
    <row r="6351" spans="1:1" x14ac:dyDescent="0.3">
      <c r="A6351" t="s">
        <v>524</v>
      </c>
    </row>
    <row r="6352" spans="1:1" x14ac:dyDescent="0.3">
      <c r="A6352" t="s">
        <v>21</v>
      </c>
    </row>
    <row r="6353" spans="1:1" x14ac:dyDescent="0.3">
      <c r="A6353" t="s">
        <v>553</v>
      </c>
    </row>
    <row r="6354" spans="1:1" x14ac:dyDescent="0.3">
      <c r="A6354" t="s">
        <v>145</v>
      </c>
    </row>
    <row r="6355" spans="1:1" x14ac:dyDescent="0.3">
      <c r="A6355" t="s">
        <v>33</v>
      </c>
    </row>
    <row r="6356" spans="1:1" x14ac:dyDescent="0.3">
      <c r="A6356" t="s">
        <v>191</v>
      </c>
    </row>
    <row r="6357" spans="1:1" x14ac:dyDescent="0.3">
      <c r="A6357" t="s">
        <v>0</v>
      </c>
    </row>
    <row r="6358" spans="1:1" x14ac:dyDescent="0.3">
      <c r="A6358" t="s">
        <v>68</v>
      </c>
    </row>
    <row r="6359" spans="1:1" x14ac:dyDescent="0.3">
      <c r="A6359" t="s">
        <v>546</v>
      </c>
    </row>
    <row r="6360" spans="1:1" x14ac:dyDescent="0.3">
      <c r="A6360" t="s">
        <v>66</v>
      </c>
    </row>
    <row r="6361" spans="1:1" x14ac:dyDescent="0.3">
      <c r="A6361" t="s">
        <v>14</v>
      </c>
    </row>
    <row r="6362" spans="1:1" x14ac:dyDescent="0.3">
      <c r="A6362" t="s">
        <v>396</v>
      </c>
    </row>
    <row r="6363" spans="1:1" x14ac:dyDescent="0.3">
      <c r="A6363" t="s">
        <v>554</v>
      </c>
    </row>
    <row r="6364" spans="1:1" x14ac:dyDescent="0.3">
      <c r="A6364" t="s">
        <v>0</v>
      </c>
    </row>
    <row r="6365" spans="1:1" x14ac:dyDescent="0.3">
      <c r="A6365" t="s">
        <v>0</v>
      </c>
    </row>
    <row r="6366" spans="1:1" x14ac:dyDescent="0.3">
      <c r="A6366" t="s">
        <v>72</v>
      </c>
    </row>
    <row r="6367" spans="1:1" x14ac:dyDescent="0.3">
      <c r="A6367" t="s">
        <v>114</v>
      </c>
    </row>
    <row r="6368" spans="1:1" x14ac:dyDescent="0.3">
      <c r="A6368" t="s">
        <v>15</v>
      </c>
    </row>
    <row r="6369" spans="1:1" x14ac:dyDescent="0.3">
      <c r="A6369" t="s">
        <v>14</v>
      </c>
    </row>
    <row r="6370" spans="1:1" x14ac:dyDescent="0.3">
      <c r="A6370" t="s">
        <v>513</v>
      </c>
    </row>
    <row r="6371" spans="1:1" x14ac:dyDescent="0.3">
      <c r="A6371" t="s">
        <v>555</v>
      </c>
    </row>
    <row r="6372" spans="1:1" x14ac:dyDescent="0.3">
      <c r="A6372" t="s">
        <v>500</v>
      </c>
    </row>
    <row r="6373" spans="1:1" x14ac:dyDescent="0.3">
      <c r="A6373" t="s">
        <v>556</v>
      </c>
    </row>
    <row r="6374" spans="1:1" x14ac:dyDescent="0.3">
      <c r="A6374" t="s">
        <v>456</v>
      </c>
    </row>
    <row r="6375" spans="1:1" x14ac:dyDescent="0.3">
      <c r="A6375" t="s">
        <v>1</v>
      </c>
    </row>
    <row r="6376" spans="1:1" x14ac:dyDescent="0.3">
      <c r="A6376" t="s">
        <v>68</v>
      </c>
    </row>
    <row r="6377" spans="1:1" x14ac:dyDescent="0.3">
      <c r="A6377" t="s">
        <v>464</v>
      </c>
    </row>
    <row r="6378" spans="1:1" x14ac:dyDescent="0.3">
      <c r="A6378" t="s">
        <v>68</v>
      </c>
    </row>
    <row r="6379" spans="1:1" x14ac:dyDescent="0.3">
      <c r="A6379" t="s">
        <v>507</v>
      </c>
    </row>
    <row r="6380" spans="1:1" x14ac:dyDescent="0.3">
      <c r="A6380" t="s">
        <v>486</v>
      </c>
    </row>
    <row r="6381" spans="1:1" x14ac:dyDescent="0.3">
      <c r="A6381" t="s">
        <v>529</v>
      </c>
    </row>
    <row r="6382" spans="1:1" x14ac:dyDescent="0.3">
      <c r="A6382" t="s">
        <v>557</v>
      </c>
    </row>
    <row r="6383" spans="1:1" x14ac:dyDescent="0.3">
      <c r="A6383" t="s">
        <v>207</v>
      </c>
    </row>
    <row r="6384" spans="1:1" x14ac:dyDescent="0.3">
      <c r="A6384" t="s">
        <v>68</v>
      </c>
    </row>
    <row r="6385" spans="1:1" x14ac:dyDescent="0.3">
      <c r="A6385" t="s">
        <v>558</v>
      </c>
    </row>
    <row r="6386" spans="1:1" x14ac:dyDescent="0.3">
      <c r="A6386" t="s">
        <v>533</v>
      </c>
    </row>
    <row r="6387" spans="1:1" x14ac:dyDescent="0.3">
      <c r="A6387" t="s">
        <v>207</v>
      </c>
    </row>
    <row r="6388" spans="1:1" x14ac:dyDescent="0.3">
      <c r="A6388" t="s">
        <v>68</v>
      </c>
    </row>
    <row r="6389" spans="1:1" x14ac:dyDescent="0.3">
      <c r="A6389" t="s">
        <v>534</v>
      </c>
    </row>
    <row r="6390" spans="1:1" x14ac:dyDescent="0.3">
      <c r="A6390" t="s">
        <v>535</v>
      </c>
    </row>
    <row r="6391" spans="1:1" x14ac:dyDescent="0.3">
      <c r="A6391" t="s">
        <v>410</v>
      </c>
    </row>
    <row r="6392" spans="1:1" x14ac:dyDescent="0.3">
      <c r="A6392" t="s">
        <v>68</v>
      </c>
    </row>
    <row r="6393" spans="1:1" x14ac:dyDescent="0.3">
      <c r="A6393" t="s">
        <v>82</v>
      </c>
    </row>
    <row r="6394" spans="1:1" x14ac:dyDescent="0.3">
      <c r="A6394" t="s">
        <v>172</v>
      </c>
    </row>
    <row r="6395" spans="1:1" x14ac:dyDescent="0.3">
      <c r="A6395" t="s">
        <v>68</v>
      </c>
    </row>
    <row r="6396" spans="1:1" x14ac:dyDescent="0.3">
      <c r="A6396" t="s">
        <v>411</v>
      </c>
    </row>
    <row r="6397" spans="1:1" x14ac:dyDescent="0.3">
      <c r="A6397" t="s">
        <v>412</v>
      </c>
    </row>
    <row r="6398" spans="1:1" x14ac:dyDescent="0.3">
      <c r="A6398" t="s">
        <v>399</v>
      </c>
    </row>
    <row r="6399" spans="1:1" x14ac:dyDescent="0.3">
      <c r="A6399" t="s">
        <v>421</v>
      </c>
    </row>
    <row r="6400" spans="1:1" x14ac:dyDescent="0.3">
      <c r="A6400" t="s">
        <v>514</v>
      </c>
    </row>
    <row r="6401" spans="1:1" x14ac:dyDescent="0.3">
      <c r="A6401" t="s">
        <v>28</v>
      </c>
    </row>
    <row r="6402" spans="1:1" x14ac:dyDescent="0.3">
      <c r="A6402" t="s">
        <v>68</v>
      </c>
    </row>
    <row r="6403" spans="1:1" x14ac:dyDescent="0.3">
      <c r="A6403" t="s">
        <v>413</v>
      </c>
    </row>
    <row r="6404" spans="1:1" x14ac:dyDescent="0.3">
      <c r="A6404" t="s">
        <v>68</v>
      </c>
    </row>
    <row r="6405" spans="1:1" x14ac:dyDescent="0.3">
      <c r="A6405" t="s">
        <v>534</v>
      </c>
    </row>
    <row r="6406" spans="1:1" x14ac:dyDescent="0.3">
      <c r="A6406" t="s">
        <v>559</v>
      </c>
    </row>
    <row r="6407" spans="1:1" x14ac:dyDescent="0.3">
      <c r="A6407" t="s">
        <v>16</v>
      </c>
    </row>
    <row r="6408" spans="1:1" x14ac:dyDescent="0.3">
      <c r="A6408" t="s">
        <v>68</v>
      </c>
    </row>
    <row r="6409" spans="1:1" x14ac:dyDescent="0.3">
      <c r="A6409" t="s">
        <v>461</v>
      </c>
    </row>
    <row r="6410" spans="1:1" x14ac:dyDescent="0.3">
      <c r="A6410" t="s">
        <v>538</v>
      </c>
    </row>
    <row r="6411" spans="1:1" x14ac:dyDescent="0.3">
      <c r="A6411" t="s">
        <v>426</v>
      </c>
    </row>
    <row r="6412" spans="1:1" x14ac:dyDescent="0.3">
      <c r="A6412" t="s">
        <v>468</v>
      </c>
    </row>
    <row r="6413" spans="1:1" x14ac:dyDescent="0.3">
      <c r="A6413" t="s">
        <v>0</v>
      </c>
    </row>
    <row r="6414" spans="1:1" x14ac:dyDescent="0.3">
      <c r="A6414" t="s">
        <v>393</v>
      </c>
    </row>
    <row r="6415" spans="1:1" x14ac:dyDescent="0.3">
      <c r="A6415" t="s">
        <v>68</v>
      </c>
    </row>
    <row r="6416" spans="1:1" x14ac:dyDescent="0.3">
      <c r="A6416" t="s">
        <v>68</v>
      </c>
    </row>
    <row r="6417" spans="1:1" x14ac:dyDescent="0.3">
      <c r="A6417" t="s">
        <v>413</v>
      </c>
    </row>
    <row r="6418" spans="1:1" x14ac:dyDescent="0.3">
      <c r="A6418" t="s">
        <v>560</v>
      </c>
    </row>
    <row r="6419" spans="1:1" x14ac:dyDescent="0.3">
      <c r="A6419" t="s">
        <v>0</v>
      </c>
    </row>
    <row r="6420" spans="1:1" x14ac:dyDescent="0.3">
      <c r="A6420" t="s">
        <v>147</v>
      </c>
    </row>
    <row r="6421" spans="1:1" x14ac:dyDescent="0.3">
      <c r="A6421" t="s">
        <v>561</v>
      </c>
    </row>
    <row r="6422" spans="1:1" x14ac:dyDescent="0.3">
      <c r="A6422" t="s">
        <v>22</v>
      </c>
    </row>
    <row r="6423" spans="1:1" x14ac:dyDescent="0.3">
      <c r="A6423" t="s">
        <v>550</v>
      </c>
    </row>
    <row r="6424" spans="1:1" x14ac:dyDescent="0.3">
      <c r="A6424" t="s">
        <v>0</v>
      </c>
    </row>
    <row r="6425" spans="1:1" x14ac:dyDescent="0.3">
      <c r="A6425" t="s">
        <v>174</v>
      </c>
    </row>
    <row r="6426" spans="1:1" x14ac:dyDescent="0.3">
      <c r="A6426" t="s">
        <v>562</v>
      </c>
    </row>
    <row r="6427" spans="1:1" x14ac:dyDescent="0.3">
      <c r="A6427" t="s">
        <v>421</v>
      </c>
    </row>
    <row r="6428" spans="1:1" x14ac:dyDescent="0.3">
      <c r="A6428" t="s">
        <v>533</v>
      </c>
    </row>
    <row r="6429" spans="1:1" x14ac:dyDescent="0.3">
      <c r="A6429" t="s">
        <v>207</v>
      </c>
    </row>
    <row r="6430" spans="1:1" x14ac:dyDescent="0.3">
      <c r="A6430" t="s">
        <v>563</v>
      </c>
    </row>
    <row r="6431" spans="1:1" x14ac:dyDescent="0.3">
      <c r="A6431" t="s">
        <v>0</v>
      </c>
    </row>
    <row r="6432" spans="1:1" x14ac:dyDescent="0.3">
      <c r="A6432" t="s">
        <v>174</v>
      </c>
    </row>
    <row r="6433" spans="1:1" x14ac:dyDescent="0.3">
      <c r="A6433" t="s">
        <v>496</v>
      </c>
    </row>
    <row r="6434" spans="1:1" x14ac:dyDescent="0.3">
      <c r="A6434" t="s">
        <v>177</v>
      </c>
    </row>
    <row r="6435" spans="1:1" x14ac:dyDescent="0.3">
      <c r="A6435" t="s">
        <v>407</v>
      </c>
    </row>
    <row r="6436" spans="1:1" x14ac:dyDescent="0.3">
      <c r="A6436" t="s">
        <v>408</v>
      </c>
    </row>
    <row r="6437" spans="1:1" x14ac:dyDescent="0.3">
      <c r="A6437" t="s">
        <v>121</v>
      </c>
    </row>
    <row r="6438" spans="1:1" x14ac:dyDescent="0.3">
      <c r="A6438" t="s">
        <v>399</v>
      </c>
    </row>
    <row r="6439" spans="1:1" x14ac:dyDescent="0.3">
      <c r="A6439" t="s">
        <v>421</v>
      </c>
    </row>
    <row r="6440" spans="1:1" x14ac:dyDescent="0.3">
      <c r="A6440" t="s">
        <v>21</v>
      </c>
    </row>
    <row r="6441" spans="1:1" x14ac:dyDescent="0.3">
      <c r="A6441" t="s">
        <v>564</v>
      </c>
    </row>
    <row r="6442" spans="1:1" x14ac:dyDescent="0.3">
      <c r="A6442" t="s">
        <v>1</v>
      </c>
    </row>
    <row r="6443" spans="1:1" x14ac:dyDescent="0.3">
      <c r="A6443" t="s">
        <v>68</v>
      </c>
    </row>
    <row r="6444" spans="1:1" x14ac:dyDescent="0.3">
      <c r="A6444" t="s">
        <v>0</v>
      </c>
    </row>
    <row r="6445" spans="1:1" x14ac:dyDescent="0.3">
      <c r="A6445" t="s">
        <v>174</v>
      </c>
    </row>
    <row r="6446" spans="1:1" x14ac:dyDescent="0.3">
      <c r="A6446" t="s">
        <v>175</v>
      </c>
    </row>
    <row r="6447" spans="1:1" x14ac:dyDescent="0.3">
      <c r="A6447" t="s">
        <v>176</v>
      </c>
    </row>
    <row r="6448" spans="1:1" x14ac:dyDescent="0.3">
      <c r="A6448" t="s">
        <v>565</v>
      </c>
    </row>
    <row r="6449" spans="1:1" x14ac:dyDescent="0.3">
      <c r="A6449" t="s">
        <v>19</v>
      </c>
    </row>
    <row r="6450" spans="1:1" x14ac:dyDescent="0.3">
      <c r="A6450" t="s">
        <v>521</v>
      </c>
    </row>
    <row r="6451" spans="1:1" x14ac:dyDescent="0.3">
      <c r="A6451" t="s">
        <v>566</v>
      </c>
    </row>
    <row r="6452" spans="1:1" x14ac:dyDescent="0.3">
      <c r="A6452" t="s">
        <v>22</v>
      </c>
    </row>
    <row r="6453" spans="1:1" x14ac:dyDescent="0.3">
      <c r="A6453" t="s">
        <v>567</v>
      </c>
    </row>
    <row r="6454" spans="1:1" x14ac:dyDescent="0.3">
      <c r="A6454" t="s">
        <v>495</v>
      </c>
    </row>
    <row r="6455" spans="1:1" x14ac:dyDescent="0.3">
      <c r="A6455" t="s">
        <v>14</v>
      </c>
    </row>
    <row r="6456" spans="1:1" x14ac:dyDescent="0.3">
      <c r="A6456" t="s">
        <v>396</v>
      </c>
    </row>
    <row r="6457" spans="1:1" x14ac:dyDescent="0.3">
      <c r="A6457" t="s">
        <v>568</v>
      </c>
    </row>
    <row r="6458" spans="1:1" x14ac:dyDescent="0.3">
      <c r="A6458" t="s">
        <v>569</v>
      </c>
    </row>
    <row r="6459" spans="1:1" x14ac:dyDescent="0.3">
      <c r="A6459" t="s">
        <v>570</v>
      </c>
    </row>
    <row r="6460" spans="1:1" x14ac:dyDescent="0.3">
      <c r="A6460" t="s">
        <v>571</v>
      </c>
    </row>
    <row r="6461" spans="1:1" x14ac:dyDescent="0.3">
      <c r="A6461" t="s">
        <v>48</v>
      </c>
    </row>
    <row r="6462" spans="1:1" x14ac:dyDescent="0.3">
      <c r="A6462" t="s">
        <v>572</v>
      </c>
    </row>
    <row r="6464" spans="1:1" x14ac:dyDescent="0.3">
      <c r="A6464" t="s">
        <v>473</v>
      </c>
    </row>
    <row r="6465" spans="1:1" x14ac:dyDescent="0.3">
      <c r="A6465" t="s">
        <v>474</v>
      </c>
    </row>
    <row r="6466" spans="1:1" x14ac:dyDescent="0.3">
      <c r="A6466" t="s">
        <v>66</v>
      </c>
    </row>
    <row r="6467" spans="1:1" x14ac:dyDescent="0.3">
      <c r="A6467" t="s">
        <v>15</v>
      </c>
    </row>
    <row r="6468" spans="1:1" x14ac:dyDescent="0.3">
      <c r="A6468" t="s">
        <v>573</v>
      </c>
    </row>
    <row r="6469" spans="1:1" x14ac:dyDescent="0.3">
      <c r="A6469" t="s">
        <v>495</v>
      </c>
    </row>
    <row r="6470" spans="1:1" x14ac:dyDescent="0.3">
      <c r="A6470" t="s">
        <v>474</v>
      </c>
    </row>
    <row r="6471" spans="1:1" x14ac:dyDescent="0.3">
      <c r="A6471" t="s">
        <v>42</v>
      </c>
    </row>
    <row r="6472" spans="1:1" x14ac:dyDescent="0.3">
      <c r="A6472" t="s">
        <v>11</v>
      </c>
    </row>
    <row r="6473" spans="1:1" x14ac:dyDescent="0.3">
      <c r="A6473" t="s">
        <v>529</v>
      </c>
    </row>
    <row r="6474" spans="1:1" x14ac:dyDescent="0.3">
      <c r="A6474" t="s">
        <v>574</v>
      </c>
    </row>
    <row r="6475" spans="1:1" x14ac:dyDescent="0.3">
      <c r="A6475" t="s">
        <v>399</v>
      </c>
    </row>
    <row r="6476" spans="1:1" x14ac:dyDescent="0.3">
      <c r="A6476" t="s">
        <v>421</v>
      </c>
    </row>
    <row r="6477" spans="1:1" x14ac:dyDescent="0.3">
      <c r="A6477" t="s">
        <v>21</v>
      </c>
    </row>
    <row r="6478" spans="1:1" x14ac:dyDescent="0.3">
      <c r="A6478" t="s">
        <v>575</v>
      </c>
    </row>
    <row r="6479" spans="1:1" x14ac:dyDescent="0.3">
      <c r="A6479" t="s">
        <v>576</v>
      </c>
    </row>
    <row r="6480" spans="1:1" x14ac:dyDescent="0.3">
      <c r="A6480" t="s">
        <v>28</v>
      </c>
    </row>
    <row r="6481" spans="1:1" x14ac:dyDescent="0.3">
      <c r="A6481" t="s">
        <v>68</v>
      </c>
    </row>
    <row r="6482" spans="1:1" x14ac:dyDescent="0.3">
      <c r="A6482" t="s">
        <v>534</v>
      </c>
    </row>
    <row r="6483" spans="1:1" x14ac:dyDescent="0.3">
      <c r="A6483" t="s">
        <v>559</v>
      </c>
    </row>
    <row r="6484" spans="1:1" x14ac:dyDescent="0.3">
      <c r="A6484" t="s">
        <v>577</v>
      </c>
    </row>
    <row r="6485" spans="1:1" x14ac:dyDescent="0.3">
      <c r="A6485" t="s">
        <v>578</v>
      </c>
    </row>
    <row r="6486" spans="1:1" x14ac:dyDescent="0.3">
      <c r="A6486" t="s">
        <v>68</v>
      </c>
    </row>
    <row r="6487" spans="1:1" x14ac:dyDescent="0.3">
      <c r="A6487" t="s">
        <v>579</v>
      </c>
    </row>
    <row r="6488" spans="1:1" x14ac:dyDescent="0.3">
      <c r="A6488" t="s">
        <v>580</v>
      </c>
    </row>
    <row r="6489" spans="1:1" x14ac:dyDescent="0.3">
      <c r="A6489" t="s">
        <v>0</v>
      </c>
    </row>
    <row r="6490" spans="1:1" x14ac:dyDescent="0.3">
      <c r="A6490" t="s">
        <v>174</v>
      </c>
    </row>
    <row r="6491" spans="1:1" x14ac:dyDescent="0.3">
      <c r="A6491" t="s">
        <v>68</v>
      </c>
    </row>
    <row r="6492" spans="1:1" x14ac:dyDescent="0.3">
      <c r="A6492" t="s">
        <v>581</v>
      </c>
    </row>
    <row r="6493" spans="1:1" x14ac:dyDescent="0.3">
      <c r="A6493" t="s">
        <v>191</v>
      </c>
    </row>
    <row r="6494" spans="1:1" x14ac:dyDescent="0.3">
      <c r="A6494" t="s">
        <v>582</v>
      </c>
    </row>
    <row r="6495" spans="1:1" x14ac:dyDescent="0.3">
      <c r="A6495" t="s">
        <v>583</v>
      </c>
    </row>
    <row r="6496" spans="1:1" x14ac:dyDescent="0.3">
      <c r="A6496" t="s">
        <v>0</v>
      </c>
    </row>
    <row r="6497" spans="1:1" x14ac:dyDescent="0.3">
      <c r="A6497" t="s">
        <v>584</v>
      </c>
    </row>
    <row r="6498" spans="1:1" x14ac:dyDescent="0.3">
      <c r="A6498" t="s">
        <v>10</v>
      </c>
    </row>
    <row r="6499" spans="1:1" x14ac:dyDescent="0.3">
      <c r="A6499" t="s">
        <v>68</v>
      </c>
    </row>
    <row r="6500" spans="1:1" x14ac:dyDescent="0.3">
      <c r="A6500" t="s">
        <v>436</v>
      </c>
    </row>
    <row r="6501" spans="1:1" x14ac:dyDescent="0.3">
      <c r="A6501" t="s">
        <v>585</v>
      </c>
    </row>
    <row r="6502" spans="1:1" x14ac:dyDescent="0.3">
      <c r="A6502" t="s">
        <v>586</v>
      </c>
    </row>
    <row r="6503" spans="1:1" x14ac:dyDescent="0.3">
      <c r="A6503" t="s">
        <v>1</v>
      </c>
    </row>
    <row r="6504" spans="1:1" x14ac:dyDescent="0.3">
      <c r="A6504" t="s">
        <v>587</v>
      </c>
    </row>
    <row r="6505" spans="1:1" x14ac:dyDescent="0.3">
      <c r="A6505" t="s">
        <v>0</v>
      </c>
    </row>
    <row r="6506" spans="1:1" x14ac:dyDescent="0.3">
      <c r="A6506" t="s">
        <v>147</v>
      </c>
    </row>
    <row r="6507" spans="1:1" x14ac:dyDescent="0.3">
      <c r="A6507" t="s">
        <v>0</v>
      </c>
    </row>
    <row r="6508" spans="1:1" x14ac:dyDescent="0.3">
      <c r="A6508" t="s">
        <v>68</v>
      </c>
    </row>
    <row r="6509" spans="1:1" x14ac:dyDescent="0.3">
      <c r="A6509" t="s">
        <v>399</v>
      </c>
    </row>
    <row r="6510" spans="1:1" x14ac:dyDescent="0.3">
      <c r="A6510" t="s">
        <v>421</v>
      </c>
    </row>
    <row r="6511" spans="1:1" x14ac:dyDescent="0.3">
      <c r="A6511" t="s">
        <v>0</v>
      </c>
    </row>
    <row r="6512" spans="1:1" x14ac:dyDescent="0.3">
      <c r="A6512" t="s">
        <v>588</v>
      </c>
    </row>
    <row r="6513" spans="1:1" x14ac:dyDescent="0.3">
      <c r="A6513" t="s">
        <v>68</v>
      </c>
    </row>
    <row r="6514" spans="1:1" x14ac:dyDescent="0.3">
      <c r="A6514" t="s">
        <v>78</v>
      </c>
    </row>
    <row r="6515" spans="1:1" x14ac:dyDescent="0.3">
      <c r="A6515" t="s">
        <v>79</v>
      </c>
    </row>
    <row r="6516" spans="1:1" x14ac:dyDescent="0.3">
      <c r="A6516" t="s">
        <v>68</v>
      </c>
    </row>
    <row r="6517" spans="1:1" x14ac:dyDescent="0.3">
      <c r="A6517" t="s">
        <v>589</v>
      </c>
    </row>
    <row r="6518" spans="1:1" x14ac:dyDescent="0.3">
      <c r="A6518" t="s">
        <v>68</v>
      </c>
    </row>
    <row r="6519" spans="1:1" x14ac:dyDescent="0.3">
      <c r="A6519" t="s">
        <v>68</v>
      </c>
    </row>
    <row r="6520" spans="1:1" x14ac:dyDescent="0.3">
      <c r="A6520" t="s">
        <v>11</v>
      </c>
    </row>
    <row r="6521" spans="1:1" x14ac:dyDescent="0.3">
      <c r="A6521" t="s">
        <v>505</v>
      </c>
    </row>
    <row r="6522" spans="1:1" x14ac:dyDescent="0.3">
      <c r="A6522" t="s">
        <v>590</v>
      </c>
    </row>
    <row r="6523" spans="1:1" x14ac:dyDescent="0.3">
      <c r="A6523" t="s">
        <v>591</v>
      </c>
    </row>
    <row r="6524" spans="1:1" x14ac:dyDescent="0.3">
      <c r="A6524" t="s">
        <v>1</v>
      </c>
    </row>
    <row r="6525" spans="1:1" x14ac:dyDescent="0.3">
      <c r="A6525" t="s">
        <v>45</v>
      </c>
    </row>
    <row r="6526" spans="1:1" x14ac:dyDescent="0.3">
      <c r="A6526" t="s">
        <v>501</v>
      </c>
    </row>
    <row r="6527" spans="1:1" x14ac:dyDescent="0.3">
      <c r="A6527" t="s">
        <v>207</v>
      </c>
    </row>
    <row r="6528" spans="1:1" x14ac:dyDescent="0.3">
      <c r="A6528" t="s">
        <v>0</v>
      </c>
    </row>
    <row r="6529" spans="1:1" x14ac:dyDescent="0.3">
      <c r="A6529" t="s">
        <v>393</v>
      </c>
    </row>
    <row r="6530" spans="1:1" x14ac:dyDescent="0.3">
      <c r="A6530" t="s">
        <v>68</v>
      </c>
    </row>
    <row r="6531" spans="1:1" x14ac:dyDescent="0.3">
      <c r="A6531" t="s">
        <v>0</v>
      </c>
    </row>
    <row r="6532" spans="1:1" x14ac:dyDescent="0.3">
      <c r="A6532" t="s">
        <v>592</v>
      </c>
    </row>
    <row r="6533" spans="1:1" x14ac:dyDescent="0.3">
      <c r="A6533" t="s">
        <v>68</v>
      </c>
    </row>
    <row r="6534" spans="1:1" x14ac:dyDescent="0.3">
      <c r="A6534" t="s">
        <v>464</v>
      </c>
    </row>
    <row r="6535" spans="1:1" x14ac:dyDescent="0.3">
      <c r="A6535" t="s">
        <v>68</v>
      </c>
    </row>
    <row r="6536" spans="1:1" x14ac:dyDescent="0.3">
      <c r="A6536" t="s">
        <v>0</v>
      </c>
    </row>
    <row r="6537" spans="1:1" x14ac:dyDescent="0.3">
      <c r="A6537" t="s">
        <v>174</v>
      </c>
    </row>
    <row r="6538" spans="1:1" x14ac:dyDescent="0.3">
      <c r="A6538" t="s">
        <v>37</v>
      </c>
    </row>
    <row r="6539" spans="1:1" x14ac:dyDescent="0.3">
      <c r="A6539" t="s">
        <v>11</v>
      </c>
    </row>
    <row r="6540" spans="1:1" x14ac:dyDescent="0.3">
      <c r="A6540" t="s">
        <v>528</v>
      </c>
    </row>
    <row r="6541" spans="1:1" x14ac:dyDescent="0.3">
      <c r="A6541" t="s">
        <v>68</v>
      </c>
    </row>
    <row r="6542" spans="1:1" x14ac:dyDescent="0.3">
      <c r="A6542" t="s">
        <v>394</v>
      </c>
    </row>
    <row r="6543" spans="1:1" x14ac:dyDescent="0.3">
      <c r="A6543" t="s">
        <v>13</v>
      </c>
    </row>
    <row r="6544" spans="1:1" x14ac:dyDescent="0.3">
      <c r="A6544" t="s">
        <v>2</v>
      </c>
    </row>
    <row r="6545" spans="1:1" x14ac:dyDescent="0.3">
      <c r="A6545" t="s">
        <v>396</v>
      </c>
    </row>
    <row r="6546" spans="1:1" x14ac:dyDescent="0.3">
      <c r="A6546" t="s">
        <v>458</v>
      </c>
    </row>
    <row r="6547" spans="1:1" x14ac:dyDescent="0.3">
      <c r="A6547" t="s">
        <v>68</v>
      </c>
    </row>
    <row r="6548" spans="1:1" x14ac:dyDescent="0.3">
      <c r="A6548" t="s">
        <v>593</v>
      </c>
    </row>
    <row r="6549" spans="1:1" x14ac:dyDescent="0.3">
      <c r="A6549" t="s">
        <v>0</v>
      </c>
    </row>
    <row r="6550" spans="1:1" x14ac:dyDescent="0.3">
      <c r="A6550" t="s">
        <v>486</v>
      </c>
    </row>
    <row r="6551" spans="1:1" x14ac:dyDescent="0.3">
      <c r="A6551" t="s">
        <v>130</v>
      </c>
    </row>
    <row r="6552" spans="1:1" x14ac:dyDescent="0.3">
      <c r="A6552" t="s">
        <v>191</v>
      </c>
    </row>
    <row r="6553" spans="1:1" x14ac:dyDescent="0.3">
      <c r="A6553" t="s">
        <v>0</v>
      </c>
    </row>
    <row r="6554" spans="1:1" x14ac:dyDescent="0.3">
      <c r="A6554" t="s">
        <v>68</v>
      </c>
    </row>
    <row r="6555" spans="1:1" x14ac:dyDescent="0.3">
      <c r="A6555" t="s">
        <v>594</v>
      </c>
    </row>
    <row r="6556" spans="1:1" x14ac:dyDescent="0.3">
      <c r="A6556" t="s">
        <v>595</v>
      </c>
    </row>
    <row r="6557" spans="1:1" x14ac:dyDescent="0.3">
      <c r="A6557" t="s">
        <v>523</v>
      </c>
    </row>
    <row r="6558" spans="1:1" x14ac:dyDescent="0.3">
      <c r="A6558" t="s">
        <v>14</v>
      </c>
    </row>
    <row r="6559" spans="1:1" x14ac:dyDescent="0.3">
      <c r="A6559" t="s">
        <v>596</v>
      </c>
    </row>
    <row r="6560" spans="1:1" x14ac:dyDescent="0.3">
      <c r="A6560" t="s">
        <v>408</v>
      </c>
    </row>
    <row r="6561" spans="1:1" x14ac:dyDescent="0.3">
      <c r="A6561" t="s">
        <v>491</v>
      </c>
    </row>
    <row r="6562" spans="1:1" x14ac:dyDescent="0.3">
      <c r="A6562" t="s">
        <v>191</v>
      </c>
    </row>
    <row r="6563" spans="1:1" x14ac:dyDescent="0.3">
      <c r="A6563" t="s">
        <v>28</v>
      </c>
    </row>
    <row r="6564" spans="1:1" x14ac:dyDescent="0.3">
      <c r="A6564" t="s">
        <v>10</v>
      </c>
    </row>
    <row r="6565" spans="1:1" x14ac:dyDescent="0.3">
      <c r="A6565" t="s">
        <v>597</v>
      </c>
    </row>
    <row r="6566" spans="1:1" x14ac:dyDescent="0.3">
      <c r="A6566" t="s">
        <v>146</v>
      </c>
    </row>
    <row r="6567" spans="1:1" x14ac:dyDescent="0.3">
      <c r="A6567" t="s">
        <v>147</v>
      </c>
    </row>
    <row r="6568" spans="1:1" x14ac:dyDescent="0.3">
      <c r="A6568" t="s">
        <v>148</v>
      </c>
    </row>
    <row r="6569" spans="1:1" x14ac:dyDescent="0.3">
      <c r="A6569" t="s">
        <v>598</v>
      </c>
    </row>
    <row r="6570" spans="1:1" x14ac:dyDescent="0.3">
      <c r="A6570" t="s">
        <v>50</v>
      </c>
    </row>
    <row r="6571" spans="1:1" x14ac:dyDescent="0.3">
      <c r="A6571" t="s">
        <v>562</v>
      </c>
    </row>
    <row r="6572" spans="1:1" x14ac:dyDescent="0.3">
      <c r="A6572" t="s">
        <v>417</v>
      </c>
    </row>
    <row r="6573" spans="1:1" x14ac:dyDescent="0.3">
      <c r="A6573" t="s">
        <v>22</v>
      </c>
    </row>
    <row r="6574" spans="1:1" x14ac:dyDescent="0.3">
      <c r="A6574" t="s">
        <v>68</v>
      </c>
    </row>
    <row r="6575" spans="1:1" x14ac:dyDescent="0.3">
      <c r="A6575" t="s">
        <v>599</v>
      </c>
    </row>
    <row r="6576" spans="1:1" x14ac:dyDescent="0.3">
      <c r="A6576" t="s">
        <v>68</v>
      </c>
    </row>
    <row r="6577" spans="1:1" x14ac:dyDescent="0.3">
      <c r="A6577" t="s">
        <v>600</v>
      </c>
    </row>
    <row r="6578" spans="1:1" x14ac:dyDescent="0.3">
      <c r="A6578" t="s">
        <v>533</v>
      </c>
    </row>
    <row r="6579" spans="1:1" x14ac:dyDescent="0.3">
      <c r="A6579" t="s">
        <v>207</v>
      </c>
    </row>
    <row r="6580" spans="1:1" x14ac:dyDescent="0.3">
      <c r="A6580" t="s">
        <v>68</v>
      </c>
    </row>
    <row r="6581" spans="1:1" x14ac:dyDescent="0.3">
      <c r="A6581" t="s">
        <v>413</v>
      </c>
    </row>
    <row r="6582" spans="1:1" x14ac:dyDescent="0.3">
      <c r="A6582" t="s">
        <v>601</v>
      </c>
    </row>
    <row r="6583" spans="1:1" x14ac:dyDescent="0.3">
      <c r="A6583" t="s">
        <v>300</v>
      </c>
    </row>
    <row r="6584" spans="1:1" x14ac:dyDescent="0.3">
      <c r="A6584" t="s">
        <v>474</v>
      </c>
    </row>
    <row r="6585" spans="1:1" x14ac:dyDescent="0.3">
      <c r="A6585" t="s">
        <v>396</v>
      </c>
    </row>
    <row r="6586" spans="1:1" x14ac:dyDescent="0.3">
      <c r="A6586" t="s">
        <v>516</v>
      </c>
    </row>
    <row r="6587" spans="1:1" x14ac:dyDescent="0.3">
      <c r="A6587" t="s">
        <v>195</v>
      </c>
    </row>
    <row r="6588" spans="1:1" x14ac:dyDescent="0.3">
      <c r="A6588" t="s">
        <v>602</v>
      </c>
    </row>
    <row r="6589" spans="1:1" x14ac:dyDescent="0.3">
      <c r="A6589" t="s">
        <v>591</v>
      </c>
    </row>
    <row r="6590" spans="1:1" x14ac:dyDescent="0.3">
      <c r="A6590" t="s">
        <v>0</v>
      </c>
    </row>
    <row r="6591" spans="1:1" x14ac:dyDescent="0.3">
      <c r="A6591" t="s">
        <v>603</v>
      </c>
    </row>
    <row r="6592" spans="1:1" x14ac:dyDescent="0.3">
      <c r="A6592" t="s">
        <v>145</v>
      </c>
    </row>
    <row r="6593" spans="1:1" x14ac:dyDescent="0.3">
      <c r="A6593" t="s">
        <v>161</v>
      </c>
    </row>
    <row r="6594" spans="1:1" x14ac:dyDescent="0.3">
      <c r="A6594" t="s">
        <v>515</v>
      </c>
    </row>
    <row r="6595" spans="1:1" x14ac:dyDescent="0.3">
      <c r="A6595" t="s">
        <v>412</v>
      </c>
    </row>
    <row r="6596" spans="1:1" x14ac:dyDescent="0.3">
      <c r="A6596" t="s">
        <v>439</v>
      </c>
    </row>
    <row r="6597" spans="1:1" x14ac:dyDescent="0.3">
      <c r="A6597" t="s">
        <v>160</v>
      </c>
    </row>
    <row r="6598" spans="1:1" x14ac:dyDescent="0.3">
      <c r="A6598" t="s">
        <v>604</v>
      </c>
    </row>
    <row r="6599" spans="1:1" x14ac:dyDescent="0.3">
      <c r="A6599" t="s">
        <v>22</v>
      </c>
    </row>
    <row r="6600" spans="1:1" x14ac:dyDescent="0.3">
      <c r="A6600" t="s">
        <v>68</v>
      </c>
    </row>
    <row r="6601" spans="1:1" x14ac:dyDescent="0.3">
      <c r="A6601" t="s">
        <v>599</v>
      </c>
    </row>
    <row r="6602" spans="1:1" x14ac:dyDescent="0.3">
      <c r="A6602" t="s">
        <v>68</v>
      </c>
    </row>
    <row r="6603" spans="1:1" x14ac:dyDescent="0.3">
      <c r="A6603" t="s">
        <v>605</v>
      </c>
    </row>
    <row r="6604" spans="1:1" x14ac:dyDescent="0.3">
      <c r="A6604" t="s">
        <v>399</v>
      </c>
    </row>
    <row r="6605" spans="1:1" x14ac:dyDescent="0.3">
      <c r="A6605" t="s">
        <v>421</v>
      </c>
    </row>
    <row r="6606" spans="1:1" x14ac:dyDescent="0.3">
      <c r="A6606" t="s">
        <v>21</v>
      </c>
    </row>
    <row r="6607" spans="1:1" x14ac:dyDescent="0.3">
      <c r="A6607" t="s">
        <v>575</v>
      </c>
    </row>
    <row r="6608" spans="1:1" x14ac:dyDescent="0.3">
      <c r="A6608" t="s">
        <v>576</v>
      </c>
    </row>
    <row r="6609" spans="1:1" x14ac:dyDescent="0.3">
      <c r="A6609" t="s">
        <v>28</v>
      </c>
    </row>
    <row r="6610" spans="1:1" x14ac:dyDescent="0.3">
      <c r="A6610" t="s">
        <v>68</v>
      </c>
    </row>
    <row r="6611" spans="1:1" x14ac:dyDescent="0.3">
      <c r="A6611" t="s">
        <v>413</v>
      </c>
    </row>
    <row r="6612" spans="1:1" x14ac:dyDescent="0.3">
      <c r="A6612" t="s">
        <v>68</v>
      </c>
    </row>
    <row r="6613" spans="1:1" x14ac:dyDescent="0.3">
      <c r="A6613" t="s">
        <v>534</v>
      </c>
    </row>
    <row r="6614" spans="1:1" x14ac:dyDescent="0.3">
      <c r="A6614" t="s">
        <v>300</v>
      </c>
    </row>
    <row r="6616" spans="1:1" x14ac:dyDescent="0.3">
      <c r="A6616" t="s">
        <v>396</v>
      </c>
    </row>
    <row r="6618" spans="1:1" x14ac:dyDescent="0.3">
      <c r="A6618" t="s">
        <v>399</v>
      </c>
    </row>
    <row r="6619" spans="1:1" x14ac:dyDescent="0.3">
      <c r="A6619" t="s">
        <v>421</v>
      </c>
    </row>
    <row r="6620" spans="1:1" x14ac:dyDescent="0.3">
      <c r="A6620" t="s">
        <v>21</v>
      </c>
    </row>
    <row r="6621" spans="1:1" x14ac:dyDescent="0.3">
      <c r="A6621" t="s">
        <v>47</v>
      </c>
    </row>
    <row r="6622" spans="1:1" x14ac:dyDescent="0.3">
      <c r="A6622" t="s">
        <v>14</v>
      </c>
    </row>
    <row r="6623" spans="1:1" x14ac:dyDescent="0.3">
      <c r="A6623" t="s">
        <v>18</v>
      </c>
    </row>
    <row r="6624" spans="1:1" x14ac:dyDescent="0.3">
      <c r="A6624" t="s">
        <v>474</v>
      </c>
    </row>
    <row r="6625" spans="1:1" x14ac:dyDescent="0.3">
      <c r="A6625" t="s">
        <v>8</v>
      </c>
    </row>
    <row r="6627" spans="1:1" x14ac:dyDescent="0.3">
      <c r="A6627" t="s">
        <v>606</v>
      </c>
    </row>
    <row r="6629" spans="1:1" x14ac:dyDescent="0.3">
      <c r="A6629" t="s">
        <v>143</v>
      </c>
    </row>
    <row r="6630" spans="1:1" x14ac:dyDescent="0.3">
      <c r="A6630" t="s">
        <v>57</v>
      </c>
    </row>
    <row r="6631" spans="1:1" x14ac:dyDescent="0.3">
      <c r="A6631" t="s">
        <v>8</v>
      </c>
    </row>
    <row r="6633" spans="1:1" x14ac:dyDescent="0.3">
      <c r="A6633" t="s">
        <v>42</v>
      </c>
    </row>
    <row r="6634" spans="1:1" x14ac:dyDescent="0.3">
      <c r="A6634" t="s">
        <v>11</v>
      </c>
    </row>
    <row r="6635" spans="1:1" x14ac:dyDescent="0.3">
      <c r="A6635" t="s">
        <v>529</v>
      </c>
    </row>
    <row r="6636" spans="1:1" x14ac:dyDescent="0.3">
      <c r="A6636" t="s">
        <v>607</v>
      </c>
    </row>
    <row r="6637" spans="1:1" x14ac:dyDescent="0.3">
      <c r="A6637" t="s">
        <v>608</v>
      </c>
    </row>
    <row r="6638" spans="1:1" x14ac:dyDescent="0.3">
      <c r="A6638" t="s">
        <v>495</v>
      </c>
    </row>
    <row r="6639" spans="1:1" x14ac:dyDescent="0.3">
      <c r="A6639" t="s">
        <v>609</v>
      </c>
    </row>
    <row r="6640" spans="1:1" x14ac:dyDescent="0.3">
      <c r="A6640" t="s">
        <v>0</v>
      </c>
    </row>
    <row r="6641" spans="1:1" x14ac:dyDescent="0.3">
      <c r="A6641" t="s">
        <v>486</v>
      </c>
    </row>
    <row r="6642" spans="1:1" x14ac:dyDescent="0.3">
      <c r="A6642" t="s">
        <v>47</v>
      </c>
    </row>
    <row r="6643" spans="1:1" x14ac:dyDescent="0.3">
      <c r="A6643" t="s">
        <v>14</v>
      </c>
    </row>
    <row r="6644" spans="1:1" x14ac:dyDescent="0.3">
      <c r="A6644" t="s">
        <v>18</v>
      </c>
    </row>
    <row r="6645" spans="1:1" x14ac:dyDescent="0.3">
      <c r="A6645" t="s">
        <v>609</v>
      </c>
    </row>
    <row r="6646" spans="1:1" x14ac:dyDescent="0.3">
      <c r="A6646" t="s">
        <v>25</v>
      </c>
    </row>
    <row r="6647" spans="1:1" x14ac:dyDescent="0.3">
      <c r="A6647" t="s">
        <v>47</v>
      </c>
    </row>
    <row r="6648" spans="1:1" x14ac:dyDescent="0.3">
      <c r="A6648" t="s">
        <v>14</v>
      </c>
    </row>
    <row r="6649" spans="1:1" x14ac:dyDescent="0.3">
      <c r="A6649" t="s">
        <v>68</v>
      </c>
    </row>
    <row r="6650" spans="1:1" x14ac:dyDescent="0.3">
      <c r="A6650" t="s">
        <v>413</v>
      </c>
    </row>
    <row r="6651" spans="1:1" x14ac:dyDescent="0.3">
      <c r="A6651" t="s">
        <v>396</v>
      </c>
    </row>
    <row r="6653" spans="1:1" x14ac:dyDescent="0.3">
      <c r="A6653" t="s">
        <v>37</v>
      </c>
    </row>
    <row r="6654" spans="1:1" x14ac:dyDescent="0.3">
      <c r="A6654" t="s">
        <v>11</v>
      </c>
    </row>
    <row r="6655" spans="1:1" x14ac:dyDescent="0.3">
      <c r="A6655" t="s">
        <v>610</v>
      </c>
    </row>
    <row r="6656" spans="1:1" x14ac:dyDescent="0.3">
      <c r="A6656" t="s">
        <v>611</v>
      </c>
    </row>
    <row r="6657" spans="1:1" x14ac:dyDescent="0.3">
      <c r="A6657" t="s">
        <v>394</v>
      </c>
    </row>
    <row r="6658" spans="1:1" x14ac:dyDescent="0.3">
      <c r="A6658" t="s">
        <v>612</v>
      </c>
    </row>
    <row r="6659" spans="1:1" x14ac:dyDescent="0.3">
      <c r="A6659" t="s">
        <v>72</v>
      </c>
    </row>
    <row r="6660" spans="1:1" x14ac:dyDescent="0.3">
      <c r="A6660" t="s">
        <v>421</v>
      </c>
    </row>
    <row r="6661" spans="1:1" x14ac:dyDescent="0.3">
      <c r="A6661" t="s">
        <v>14</v>
      </c>
    </row>
    <row r="6662" spans="1:1" x14ac:dyDescent="0.3">
      <c r="A6662" t="s">
        <v>47</v>
      </c>
    </row>
    <row r="6663" spans="1:1" x14ac:dyDescent="0.3">
      <c r="A6663" t="s">
        <v>609</v>
      </c>
    </row>
    <row r="6664" spans="1:1" x14ac:dyDescent="0.3">
      <c r="A6664" t="s">
        <v>1</v>
      </c>
    </row>
    <row r="6665" spans="1:1" x14ac:dyDescent="0.3">
      <c r="A6665" t="s">
        <v>18</v>
      </c>
    </row>
    <row r="6666" spans="1:1" x14ac:dyDescent="0.3">
      <c r="A6666" t="s">
        <v>474</v>
      </c>
    </row>
    <row r="6667" spans="1:1" x14ac:dyDescent="0.3">
      <c r="A6667" t="s">
        <v>8</v>
      </c>
    </row>
    <row r="6669" spans="1:1" x14ac:dyDescent="0.3">
      <c r="A6669" t="s">
        <v>550</v>
      </c>
    </row>
    <row r="6670" spans="1:1" x14ac:dyDescent="0.3">
      <c r="A6670" t="s">
        <v>14</v>
      </c>
    </row>
    <row r="6671" spans="1:1" x14ac:dyDescent="0.3">
      <c r="A6671" t="s">
        <v>396</v>
      </c>
    </row>
    <row r="6673" spans="1:1" x14ac:dyDescent="0.3">
      <c r="A6673" t="s">
        <v>42</v>
      </c>
    </row>
    <row r="6674" spans="1:1" x14ac:dyDescent="0.3">
      <c r="A6674" t="s">
        <v>11</v>
      </c>
    </row>
    <row r="6675" spans="1:1" x14ac:dyDescent="0.3">
      <c r="A6675" t="s">
        <v>529</v>
      </c>
    </row>
    <row r="6676" spans="1:1" x14ac:dyDescent="0.3">
      <c r="A6676" t="s">
        <v>607</v>
      </c>
    </row>
    <row r="6677" spans="1:1" x14ac:dyDescent="0.3">
      <c r="A6677" t="s">
        <v>613</v>
      </c>
    </row>
    <row r="6678" spans="1:1" x14ac:dyDescent="0.3">
      <c r="A6678" t="s">
        <v>533</v>
      </c>
    </row>
    <row r="6679" spans="1:1" x14ac:dyDescent="0.3">
      <c r="A6679" t="s">
        <v>207</v>
      </c>
    </row>
    <row r="6680" spans="1:1" x14ac:dyDescent="0.3">
      <c r="A6680" t="s">
        <v>614</v>
      </c>
    </row>
    <row r="6681" spans="1:1" x14ac:dyDescent="0.3">
      <c r="A6681" t="s">
        <v>40</v>
      </c>
    </row>
    <row r="6682" spans="1:1" x14ac:dyDescent="0.3">
      <c r="A6682" t="s">
        <v>11</v>
      </c>
    </row>
    <row r="6683" spans="1:1" x14ac:dyDescent="0.3">
      <c r="A6683" t="s">
        <v>615</v>
      </c>
    </row>
    <row r="6684" spans="1:1" x14ac:dyDescent="0.3">
      <c r="A6684" t="s">
        <v>616</v>
      </c>
    </row>
    <row r="6685" spans="1:1" x14ac:dyDescent="0.3">
      <c r="A6685" t="s">
        <v>617</v>
      </c>
    </row>
    <row r="6686" spans="1:1" x14ac:dyDescent="0.3">
      <c r="A6686" t="s">
        <v>618</v>
      </c>
    </row>
    <row r="6687" spans="1:1" x14ac:dyDescent="0.3">
      <c r="A6687" t="s">
        <v>191</v>
      </c>
    </row>
    <row r="6688" spans="1:1" x14ac:dyDescent="0.3">
      <c r="A6688" t="s">
        <v>14</v>
      </c>
    </row>
    <row r="6689" spans="1:1" x14ac:dyDescent="0.3">
      <c r="A6689" t="s">
        <v>197</v>
      </c>
    </row>
    <row r="6690" spans="1:1" x14ac:dyDescent="0.3">
      <c r="A6690" t="s">
        <v>198</v>
      </c>
    </row>
    <row r="6692" spans="1:1" x14ac:dyDescent="0.3">
      <c r="A6692" t="s">
        <v>396</v>
      </c>
    </row>
    <row r="6693" spans="1:1" x14ac:dyDescent="0.3">
      <c r="A6693" t="s">
        <v>1</v>
      </c>
    </row>
    <row r="6694" spans="1:1" x14ac:dyDescent="0.3">
      <c r="A6694" t="s">
        <v>143</v>
      </c>
    </row>
    <row r="6695" spans="1:1" x14ac:dyDescent="0.3">
      <c r="A6695" t="s">
        <v>57</v>
      </c>
    </row>
    <row r="6696" spans="1:1" x14ac:dyDescent="0.3">
      <c r="A6696" t="s">
        <v>8</v>
      </c>
    </row>
    <row r="6698" spans="1:1" x14ac:dyDescent="0.3">
      <c r="A6698" t="s">
        <v>619</v>
      </c>
    </row>
    <row r="6699" spans="1:1" x14ac:dyDescent="0.3">
      <c r="A6699" t="s">
        <v>486</v>
      </c>
    </row>
    <row r="6700" spans="1:1" x14ac:dyDescent="0.3">
      <c r="A6700" t="s">
        <v>0</v>
      </c>
    </row>
    <row r="6701" spans="1:1" x14ac:dyDescent="0.3">
      <c r="A6701" t="s">
        <v>393</v>
      </c>
    </row>
    <row r="6702" spans="1:1" x14ac:dyDescent="0.3">
      <c r="A6702" t="s">
        <v>620</v>
      </c>
    </row>
    <row r="6703" spans="1:1" x14ac:dyDescent="0.3">
      <c r="A6703" t="s">
        <v>573</v>
      </c>
    </row>
    <row r="6704" spans="1:1" x14ac:dyDescent="0.3">
      <c r="A6704" t="s">
        <v>481</v>
      </c>
    </row>
    <row r="6706" spans="1:1" x14ac:dyDescent="0.3">
      <c r="A6706" t="s">
        <v>37</v>
      </c>
    </row>
    <row r="6707" spans="1:1" x14ac:dyDescent="0.3">
      <c r="A6707" t="s">
        <v>11</v>
      </c>
    </row>
    <row r="6708" spans="1:1" x14ac:dyDescent="0.3">
      <c r="A6708" t="s">
        <v>610</v>
      </c>
    </row>
    <row r="6709" spans="1:1" x14ac:dyDescent="0.3">
      <c r="A6709" t="s">
        <v>611</v>
      </c>
    </row>
    <row r="6710" spans="1:1" x14ac:dyDescent="0.3">
      <c r="A6710" t="s">
        <v>394</v>
      </c>
    </row>
    <row r="6711" spans="1:1" x14ac:dyDescent="0.3">
      <c r="A6711" t="s">
        <v>621</v>
      </c>
    </row>
    <row r="6712" spans="1:1" x14ac:dyDescent="0.3">
      <c r="A6712" t="s">
        <v>557</v>
      </c>
    </row>
    <row r="6713" spans="1:1" x14ac:dyDescent="0.3">
      <c r="A6713" t="s">
        <v>207</v>
      </c>
    </row>
    <row r="6714" spans="1:1" x14ac:dyDescent="0.3">
      <c r="A6714" t="s">
        <v>622</v>
      </c>
    </row>
    <row r="6715" spans="1:1" x14ac:dyDescent="0.3">
      <c r="A6715" t="s">
        <v>623</v>
      </c>
    </row>
    <row r="6716" spans="1:1" x14ac:dyDescent="0.3">
      <c r="A6716" t="s">
        <v>14</v>
      </c>
    </row>
    <row r="6717" spans="1:1" x14ac:dyDescent="0.3">
      <c r="A6717" t="s">
        <v>68</v>
      </c>
    </row>
    <row r="6718" spans="1:1" x14ac:dyDescent="0.3">
      <c r="A6718" t="s">
        <v>624</v>
      </c>
    </row>
    <row r="6719" spans="1:1" x14ac:dyDescent="0.3">
      <c r="A6719" t="s">
        <v>1</v>
      </c>
    </row>
    <row r="6720" spans="1:1" x14ac:dyDescent="0.3">
      <c r="A6720" t="s">
        <v>625</v>
      </c>
    </row>
    <row r="6721" spans="1:1" x14ac:dyDescent="0.3">
      <c r="A6721" t="s">
        <v>145</v>
      </c>
    </row>
    <row r="6722" spans="1:1" x14ac:dyDescent="0.3">
      <c r="A6722" t="s">
        <v>609</v>
      </c>
    </row>
    <row r="6723" spans="1:1" x14ac:dyDescent="0.3">
      <c r="A6723" t="s">
        <v>24</v>
      </c>
    </row>
    <row r="6724" spans="1:1" x14ac:dyDescent="0.3">
      <c r="A6724" t="s">
        <v>608</v>
      </c>
    </row>
    <row r="6725" spans="1:1" x14ac:dyDescent="0.3">
      <c r="A6725">
        <v>2</v>
      </c>
    </row>
    <row r="6726" spans="1:1" x14ac:dyDescent="0.3">
      <c r="A6726" t="s">
        <v>626</v>
      </c>
    </row>
    <row r="6727" spans="1:1" x14ac:dyDescent="0.3">
      <c r="A6727" t="s">
        <v>21</v>
      </c>
    </row>
    <row r="6728" spans="1:1" x14ac:dyDescent="0.3">
      <c r="A6728" t="s">
        <v>480</v>
      </c>
    </row>
    <row r="6729" spans="1:1" x14ac:dyDescent="0.3">
      <c r="A6729" t="s">
        <v>489</v>
      </c>
    </row>
    <row r="6730" spans="1:1" x14ac:dyDescent="0.3">
      <c r="A6730" t="s">
        <v>72</v>
      </c>
    </row>
    <row r="6731" spans="1:1" x14ac:dyDescent="0.3">
      <c r="A6731" t="s">
        <v>627</v>
      </c>
    </row>
    <row r="6732" spans="1:1" x14ac:dyDescent="0.3">
      <c r="A6732" t="s">
        <v>628</v>
      </c>
    </row>
    <row r="6733" spans="1:1" x14ac:dyDescent="0.3">
      <c r="A6733" t="s">
        <v>629</v>
      </c>
    </row>
    <row r="6734" spans="1:1" x14ac:dyDescent="0.3">
      <c r="A6734" t="s">
        <v>630</v>
      </c>
    </row>
    <row r="6735" spans="1:1" x14ac:dyDescent="0.3">
      <c r="A6735" t="s">
        <v>394</v>
      </c>
    </row>
    <row r="6736" spans="1:1" x14ac:dyDescent="0.3">
      <c r="A6736" t="s">
        <v>631</v>
      </c>
    </row>
    <row r="6737" spans="1:1" x14ac:dyDescent="0.3">
      <c r="A6737" t="s">
        <v>421</v>
      </c>
    </row>
    <row r="6738" spans="1:1" x14ac:dyDescent="0.3">
      <c r="A6738" t="s">
        <v>21</v>
      </c>
    </row>
    <row r="6739" spans="1:1" x14ac:dyDescent="0.3">
      <c r="A6739" t="s">
        <v>632</v>
      </c>
    </row>
    <row r="6740" spans="1:1" x14ac:dyDescent="0.3">
      <c r="A6740" t="s">
        <v>68</v>
      </c>
    </row>
    <row r="6741" spans="1:1" x14ac:dyDescent="0.3">
      <c r="A6741" t="s">
        <v>68</v>
      </c>
    </row>
    <row r="6742" spans="1:1" x14ac:dyDescent="0.3">
      <c r="A6742" t="s">
        <v>1</v>
      </c>
    </row>
    <row r="6743" spans="1:1" x14ac:dyDescent="0.3">
      <c r="A6743" t="s">
        <v>418</v>
      </c>
    </row>
    <row r="6744" spans="1:1" x14ac:dyDescent="0.3">
      <c r="A6744" t="s">
        <v>633</v>
      </c>
    </row>
    <row r="6745" spans="1:1" x14ac:dyDescent="0.3">
      <c r="A6745" t="s">
        <v>394</v>
      </c>
    </row>
    <row r="6746" spans="1:1" x14ac:dyDescent="0.3">
      <c r="A6746" t="s">
        <v>177</v>
      </c>
    </row>
    <row r="6747" spans="1:1" x14ac:dyDescent="0.3">
      <c r="A6747" t="s">
        <v>68</v>
      </c>
    </row>
    <row r="6748" spans="1:1" x14ac:dyDescent="0.3">
      <c r="A6748" t="s">
        <v>0</v>
      </c>
    </row>
    <row r="6749" spans="1:1" x14ac:dyDescent="0.3">
      <c r="A6749" t="s">
        <v>540</v>
      </c>
    </row>
    <row r="6750" spans="1:1" x14ac:dyDescent="0.3">
      <c r="A6750" t="s">
        <v>4</v>
      </c>
    </row>
    <row r="6752" spans="1:1" x14ac:dyDescent="0.3">
      <c r="A6752" t="s">
        <v>37</v>
      </c>
    </row>
    <row r="6753" spans="1:1" x14ac:dyDescent="0.3">
      <c r="A6753" t="s">
        <v>11</v>
      </c>
    </row>
    <row r="6754" spans="1:1" x14ac:dyDescent="0.3">
      <c r="A6754" t="s">
        <v>634</v>
      </c>
    </row>
    <row r="6755" spans="1:1" x14ac:dyDescent="0.3">
      <c r="A6755" t="s">
        <v>528</v>
      </c>
    </row>
    <row r="6756" spans="1:1" x14ac:dyDescent="0.3">
      <c r="A6756" t="s">
        <v>394</v>
      </c>
    </row>
    <row r="6757" spans="1:1" x14ac:dyDescent="0.3">
      <c r="A6757" t="s">
        <v>456</v>
      </c>
    </row>
    <row r="6758" spans="1:1" x14ac:dyDescent="0.3">
      <c r="A6758" t="s">
        <v>635</v>
      </c>
    </row>
    <row r="6759" spans="1:1" x14ac:dyDescent="0.3">
      <c r="A6759" t="s">
        <v>79</v>
      </c>
    </row>
    <row r="6760" spans="1:1" x14ac:dyDescent="0.3">
      <c r="A6760" t="s">
        <v>11</v>
      </c>
    </row>
    <row r="6761" spans="1:1" x14ac:dyDescent="0.3">
      <c r="A6761" t="s">
        <v>0</v>
      </c>
    </row>
    <row r="6762" spans="1:1" x14ac:dyDescent="0.3">
      <c r="A6762" t="s">
        <v>636</v>
      </c>
    </row>
    <row r="6763" spans="1:1" x14ac:dyDescent="0.3">
      <c r="A6763" t="s">
        <v>199</v>
      </c>
    </row>
    <row r="6764" spans="1:1" x14ac:dyDescent="0.3">
      <c r="A6764" t="s">
        <v>637</v>
      </c>
    </row>
    <row r="6765" spans="1:1" x14ac:dyDescent="0.3">
      <c r="A6765" t="s">
        <v>638</v>
      </c>
    </row>
    <row r="6766" spans="1:1" x14ac:dyDescent="0.3">
      <c r="A6766" t="s">
        <v>639</v>
      </c>
    </row>
    <row r="6767" spans="1:1" x14ac:dyDescent="0.3">
      <c r="A6767" t="s">
        <v>68</v>
      </c>
    </row>
    <row r="6768" spans="1:1" x14ac:dyDescent="0.3">
      <c r="A6768" t="s">
        <v>640</v>
      </c>
    </row>
    <row r="6769" spans="1:1" x14ac:dyDescent="0.3">
      <c r="A6769" t="s">
        <v>1</v>
      </c>
    </row>
    <row r="6770" spans="1:1" x14ac:dyDescent="0.3">
      <c r="A6770" t="s">
        <v>38</v>
      </c>
    </row>
    <row r="6772" spans="1:1" x14ac:dyDescent="0.3">
      <c r="A6772" t="s">
        <v>418</v>
      </c>
    </row>
    <row r="6773" spans="1:1" x14ac:dyDescent="0.3">
      <c r="A6773" t="s">
        <v>641</v>
      </c>
    </row>
    <row r="6774" spans="1:1" x14ac:dyDescent="0.3">
      <c r="A6774" t="s">
        <v>0</v>
      </c>
    </row>
    <row r="6775" spans="1:1" x14ac:dyDescent="0.3">
      <c r="A6775" t="s">
        <v>642</v>
      </c>
    </row>
    <row r="6776" spans="1:1" x14ac:dyDescent="0.3">
      <c r="A6776" t="s">
        <v>412</v>
      </c>
    </row>
    <row r="6777" spans="1:1" x14ac:dyDescent="0.3">
      <c r="A6777" t="s">
        <v>643</v>
      </c>
    </row>
    <row r="6778" spans="1:1" x14ac:dyDescent="0.3">
      <c r="A6778" t="s">
        <v>399</v>
      </c>
    </row>
    <row r="6779" spans="1:1" x14ac:dyDescent="0.3">
      <c r="A6779" t="s">
        <v>609</v>
      </c>
    </row>
    <row r="6780" spans="1:1" x14ac:dyDescent="0.3">
      <c r="A6780" t="s">
        <v>21</v>
      </c>
    </row>
    <row r="6781" spans="1:1" x14ac:dyDescent="0.3">
      <c r="A6781" t="s">
        <v>644</v>
      </c>
    </row>
    <row r="6782" spans="1:1" x14ac:dyDescent="0.3">
      <c r="A6782" t="s">
        <v>645</v>
      </c>
    </row>
    <row r="6783" spans="1:1" x14ac:dyDescent="0.3">
      <c r="A6783" t="s">
        <v>555</v>
      </c>
    </row>
    <row r="6784" spans="1:1" x14ac:dyDescent="0.3">
      <c r="A6784" t="s">
        <v>569</v>
      </c>
    </row>
    <row r="6785" spans="1:1" x14ac:dyDescent="0.3">
      <c r="A6785" t="s">
        <v>570</v>
      </c>
    </row>
    <row r="6786" spans="1:1" x14ac:dyDescent="0.3">
      <c r="A6786" t="s">
        <v>571</v>
      </c>
    </row>
    <row r="6788" spans="1:1" x14ac:dyDescent="0.3">
      <c r="A6788" t="s">
        <v>22</v>
      </c>
    </row>
    <row r="6789" spans="1:1" x14ac:dyDescent="0.3">
      <c r="A6789" t="s">
        <v>68</v>
      </c>
    </row>
    <row r="6790" spans="1:1" x14ac:dyDescent="0.3">
      <c r="A6790" t="s">
        <v>599</v>
      </c>
    </row>
    <row r="6791" spans="1:1" x14ac:dyDescent="0.3">
      <c r="A6791" t="s">
        <v>68</v>
      </c>
    </row>
    <row r="6792" spans="1:1" x14ac:dyDescent="0.3">
      <c r="A6792" t="s">
        <v>605</v>
      </c>
    </row>
    <row r="6793" spans="1:1" x14ac:dyDescent="0.3">
      <c r="A6793" t="s">
        <v>646</v>
      </c>
    </row>
    <row r="6794" spans="1:1" x14ac:dyDescent="0.3">
      <c r="A6794" t="s">
        <v>647</v>
      </c>
    </row>
    <row r="6795" spans="1:1" x14ac:dyDescent="0.3">
      <c r="A6795" t="s">
        <v>648</v>
      </c>
    </row>
    <row r="6796" spans="1:1" x14ac:dyDescent="0.3">
      <c r="A6796" t="s">
        <v>14</v>
      </c>
    </row>
    <row r="6797" spans="1:1" x14ac:dyDescent="0.3">
      <c r="A6797" t="s">
        <v>197</v>
      </c>
    </row>
    <row r="6798" spans="1:1" x14ac:dyDescent="0.3">
      <c r="A6798" t="s">
        <v>68</v>
      </c>
    </row>
    <row r="6799" spans="1:1" x14ac:dyDescent="0.3">
      <c r="A6799" t="s">
        <v>486</v>
      </c>
    </row>
    <row r="6800" spans="1:1" x14ac:dyDescent="0.3">
      <c r="A6800" t="s">
        <v>495</v>
      </c>
    </row>
    <row r="6801" spans="1:1" x14ac:dyDescent="0.3">
      <c r="A6801" t="s">
        <v>649</v>
      </c>
    </row>
    <row r="6802" spans="1:1" x14ac:dyDescent="0.3">
      <c r="A6802" t="s">
        <v>177</v>
      </c>
    </row>
    <row r="6803" spans="1:1" x14ac:dyDescent="0.3">
      <c r="A6803" t="s">
        <v>68</v>
      </c>
    </row>
    <row r="6804" spans="1:1" x14ac:dyDescent="0.3">
      <c r="A6804" t="s">
        <v>0</v>
      </c>
    </row>
    <row r="6805" spans="1:1" x14ac:dyDescent="0.3">
      <c r="A6805" t="s">
        <v>540</v>
      </c>
    </row>
    <row r="6806" spans="1:1" x14ac:dyDescent="0.3">
      <c r="A6806" t="s">
        <v>252</v>
      </c>
    </row>
    <row r="6808" spans="1:1" x14ac:dyDescent="0.3">
      <c r="A6808" t="s">
        <v>15</v>
      </c>
    </row>
    <row r="6809" spans="1:1" x14ac:dyDescent="0.3">
      <c r="A6809" t="s">
        <v>14</v>
      </c>
    </row>
    <row r="6810" spans="1:1" x14ac:dyDescent="0.3">
      <c r="A6810" t="s">
        <v>474</v>
      </c>
    </row>
    <row r="6812" spans="1:1" x14ac:dyDescent="0.3">
      <c r="A6812" t="s">
        <v>15</v>
      </c>
    </row>
    <row r="6813" spans="1:1" x14ac:dyDescent="0.3">
      <c r="A6813" t="s">
        <v>14</v>
      </c>
    </row>
    <row r="6814" spans="1:1" x14ac:dyDescent="0.3">
      <c r="A6814" t="s">
        <v>474</v>
      </c>
    </row>
    <row r="6816" spans="1:1" x14ac:dyDescent="0.3">
      <c r="A6816" t="s">
        <v>15</v>
      </c>
    </row>
    <row r="6817" spans="1:1" x14ac:dyDescent="0.3">
      <c r="A6817" t="s">
        <v>14</v>
      </c>
    </row>
    <row r="6818" spans="1:1" x14ac:dyDescent="0.3">
      <c r="A6818" t="s">
        <v>474</v>
      </c>
    </row>
    <row r="6820" spans="1:1" x14ac:dyDescent="0.3">
      <c r="A6820" t="s">
        <v>418</v>
      </c>
    </row>
    <row r="6821" spans="1:1" x14ac:dyDescent="0.3">
      <c r="A6821" t="s">
        <v>419</v>
      </c>
    </row>
    <row r="6822" spans="1:1" x14ac:dyDescent="0.3">
      <c r="A6822" t="s">
        <v>420</v>
      </c>
    </row>
    <row r="6823" spans="1:1" x14ac:dyDescent="0.3">
      <c r="A6823" t="s">
        <v>72</v>
      </c>
    </row>
    <row r="6824" spans="1:1" x14ac:dyDescent="0.3">
      <c r="A6824" t="s">
        <v>609</v>
      </c>
    </row>
    <row r="6825" spans="1:1" x14ac:dyDescent="0.3">
      <c r="A6825">
        <v>126</v>
      </c>
    </row>
    <row r="6827" spans="1:1" x14ac:dyDescent="0.3">
      <c r="A6827" t="s">
        <v>52</v>
      </c>
    </row>
    <row r="6828" spans="1:1" x14ac:dyDescent="0.3">
      <c r="A6828" t="s">
        <v>259</v>
      </c>
    </row>
    <row r="6829" spans="1:1" x14ac:dyDescent="0.3">
      <c r="A6829" t="s">
        <v>260</v>
      </c>
    </row>
    <row r="6830" spans="1:1" x14ac:dyDescent="0.3">
      <c r="A6830" t="s">
        <v>261</v>
      </c>
    </row>
    <row r="6831" spans="1:1" x14ac:dyDescent="0.3">
      <c r="A6831" t="s">
        <v>262</v>
      </c>
    </row>
    <row r="6832" spans="1:1" x14ac:dyDescent="0.3">
      <c r="A6832" t="s">
        <v>263</v>
      </c>
    </row>
    <row r="6833" spans="1:1" x14ac:dyDescent="0.3">
      <c r="A6833" t="s">
        <v>264</v>
      </c>
    </row>
    <row r="6834" spans="1:1" x14ac:dyDescent="0.3">
      <c r="A6834" t="s">
        <v>265</v>
      </c>
    </row>
    <row r="6835" spans="1:1" x14ac:dyDescent="0.3">
      <c r="A6835" t="s">
        <v>266</v>
      </c>
    </row>
    <row r="6836" spans="1:1" x14ac:dyDescent="0.3">
      <c r="A6836" t="s">
        <v>267</v>
      </c>
    </row>
    <row r="6837" spans="1:1" x14ac:dyDescent="0.3">
      <c r="A6837" t="s">
        <v>268</v>
      </c>
    </row>
    <row r="6838" spans="1:1" x14ac:dyDescent="0.3">
      <c r="A6838" t="s">
        <v>269</v>
      </c>
    </row>
    <row r="6839" spans="1:1" x14ac:dyDescent="0.3">
      <c r="A6839" t="s">
        <v>270</v>
      </c>
    </row>
    <row r="6840" spans="1:1" x14ac:dyDescent="0.3">
      <c r="A6840" t="s">
        <v>271</v>
      </c>
    </row>
    <row r="6841" spans="1:1" x14ac:dyDescent="0.3">
      <c r="A6841" t="s">
        <v>272</v>
      </c>
    </row>
    <row r="6842" spans="1:1" x14ac:dyDescent="0.3">
      <c r="A6842" t="s">
        <v>273</v>
      </c>
    </row>
    <row r="6843" spans="1:1" x14ac:dyDescent="0.3">
      <c r="A6843" t="s">
        <v>274</v>
      </c>
    </row>
    <row r="6844" spans="1:1" x14ac:dyDescent="0.3">
      <c r="A6844" t="s">
        <v>275</v>
      </c>
    </row>
    <row r="6845" spans="1:1" x14ac:dyDescent="0.3">
      <c r="A6845" t="s">
        <v>276</v>
      </c>
    </row>
    <row r="6846" spans="1:1" x14ac:dyDescent="0.3">
      <c r="A6846" t="s">
        <v>277</v>
      </c>
    </row>
    <row r="6847" spans="1:1" x14ac:dyDescent="0.3">
      <c r="A6847" t="s">
        <v>278</v>
      </c>
    </row>
    <row r="6848" spans="1:1" x14ac:dyDescent="0.3">
      <c r="A6848" t="s">
        <v>279</v>
      </c>
    </row>
    <row r="6849" spans="1:1" x14ac:dyDescent="0.3">
      <c r="A6849" t="s">
        <v>260</v>
      </c>
    </row>
    <row r="6850" spans="1:1" x14ac:dyDescent="0.3">
      <c r="A6850" t="s">
        <v>261</v>
      </c>
    </row>
    <row r="6851" spans="1:1" x14ac:dyDescent="0.3">
      <c r="A6851" t="s">
        <v>262</v>
      </c>
    </row>
    <row r="6852" spans="1:1" x14ac:dyDescent="0.3">
      <c r="A6852" t="s">
        <v>263</v>
      </c>
    </row>
    <row r="6853" spans="1:1" x14ac:dyDescent="0.3">
      <c r="A6853" t="s">
        <v>264</v>
      </c>
    </row>
    <row r="6854" spans="1:1" x14ac:dyDescent="0.3">
      <c r="A6854" t="s">
        <v>265</v>
      </c>
    </row>
    <row r="6855" spans="1:1" x14ac:dyDescent="0.3">
      <c r="A6855" t="s">
        <v>266</v>
      </c>
    </row>
    <row r="6856" spans="1:1" x14ac:dyDescent="0.3">
      <c r="A6856" t="s">
        <v>267</v>
      </c>
    </row>
    <row r="6857" spans="1:1" x14ac:dyDescent="0.3">
      <c r="A6857" t="s">
        <v>268</v>
      </c>
    </row>
    <row r="6858" spans="1:1" x14ac:dyDescent="0.3">
      <c r="A6858" t="s">
        <v>269</v>
      </c>
    </row>
    <row r="6859" spans="1:1" x14ac:dyDescent="0.3">
      <c r="A6859" t="s">
        <v>270</v>
      </c>
    </row>
    <row r="6860" spans="1:1" x14ac:dyDescent="0.3">
      <c r="A6860" t="s">
        <v>271</v>
      </c>
    </row>
    <row r="6861" spans="1:1" x14ac:dyDescent="0.3">
      <c r="A6861" t="s">
        <v>272</v>
      </c>
    </row>
    <row r="6862" spans="1:1" x14ac:dyDescent="0.3">
      <c r="A6862" t="s">
        <v>273</v>
      </c>
    </row>
    <row r="6863" spans="1:1" x14ac:dyDescent="0.3">
      <c r="A6863" t="s">
        <v>274</v>
      </c>
    </row>
    <row r="6864" spans="1:1" x14ac:dyDescent="0.3">
      <c r="A6864" t="s">
        <v>275</v>
      </c>
    </row>
    <row r="6865" spans="1:1" x14ac:dyDescent="0.3">
      <c r="A6865" t="s">
        <v>276</v>
      </c>
    </row>
    <row r="6866" spans="1:1" x14ac:dyDescent="0.3">
      <c r="A6866" t="s">
        <v>277</v>
      </c>
    </row>
    <row r="6867" spans="1:1" x14ac:dyDescent="0.3">
      <c r="A6867" t="s">
        <v>278</v>
      </c>
    </row>
    <row r="6868" spans="1:1" x14ac:dyDescent="0.3">
      <c r="A6868" t="s">
        <v>279</v>
      </c>
    </row>
    <row r="6870" spans="1:1" x14ac:dyDescent="0.3">
      <c r="A6870" t="s">
        <v>280</v>
      </c>
    </row>
    <row r="6872" spans="1:1" x14ac:dyDescent="0.3">
      <c r="A6872" t="s">
        <v>369</v>
      </c>
    </row>
    <row r="6873" spans="1:1" x14ac:dyDescent="0.3">
      <c r="A6873" t="s">
        <v>324</v>
      </c>
    </row>
    <row r="6874" spans="1:1" x14ac:dyDescent="0.3">
      <c r="A6874" t="s">
        <v>325</v>
      </c>
    </row>
    <row r="6875" spans="1:1" x14ac:dyDescent="0.3">
      <c r="A6875" t="s">
        <v>326</v>
      </c>
    </row>
    <row r="6876" spans="1:1" x14ac:dyDescent="0.3">
      <c r="A6876" t="s">
        <v>327</v>
      </c>
    </row>
    <row r="6877" spans="1:1" x14ac:dyDescent="0.3">
      <c r="A6877" t="s">
        <v>328</v>
      </c>
    </row>
    <row r="6878" spans="1:1" x14ac:dyDescent="0.3">
      <c r="A6878" t="s">
        <v>329</v>
      </c>
    </row>
    <row r="6879" spans="1:1" x14ac:dyDescent="0.3">
      <c r="A6879" t="s">
        <v>330</v>
      </c>
    </row>
    <row r="6880" spans="1:1" x14ac:dyDescent="0.3">
      <c r="A6880" t="s">
        <v>331</v>
      </c>
    </row>
    <row r="6881" spans="1:1" x14ac:dyDescent="0.3">
      <c r="A6881" t="s">
        <v>332</v>
      </c>
    </row>
    <row r="6882" spans="1:1" x14ac:dyDescent="0.3">
      <c r="A6882" t="s">
        <v>333</v>
      </c>
    </row>
    <row r="6883" spans="1:1" x14ac:dyDescent="0.3">
      <c r="A6883" t="s">
        <v>334</v>
      </c>
    </row>
    <row r="6884" spans="1:1" x14ac:dyDescent="0.3">
      <c r="A6884" t="s">
        <v>335</v>
      </c>
    </row>
    <row r="6885" spans="1:1" x14ac:dyDescent="0.3">
      <c r="A6885" t="s">
        <v>336</v>
      </c>
    </row>
    <row r="6886" spans="1:1" x14ac:dyDescent="0.3">
      <c r="A6886" t="s">
        <v>337</v>
      </c>
    </row>
    <row r="6887" spans="1:1" x14ac:dyDescent="0.3">
      <c r="A6887" t="s">
        <v>338</v>
      </c>
    </row>
    <row r="6888" spans="1:1" x14ac:dyDescent="0.3">
      <c r="A6888" t="s">
        <v>339</v>
      </c>
    </row>
    <row r="6889" spans="1:1" x14ac:dyDescent="0.3">
      <c r="A6889" t="s">
        <v>340</v>
      </c>
    </row>
    <row r="6890" spans="1:1" x14ac:dyDescent="0.3">
      <c r="A6890" t="s">
        <v>341</v>
      </c>
    </row>
    <row r="6891" spans="1:1" x14ac:dyDescent="0.3">
      <c r="A6891" t="s">
        <v>342</v>
      </c>
    </row>
    <row r="6892" spans="1:1" x14ac:dyDescent="0.3">
      <c r="A6892" t="s">
        <v>343</v>
      </c>
    </row>
    <row r="6893" spans="1:1" x14ac:dyDescent="0.3">
      <c r="A6893" t="s">
        <v>344</v>
      </c>
    </row>
    <row r="6894" spans="1:1" x14ac:dyDescent="0.3">
      <c r="A6894" t="s">
        <v>345</v>
      </c>
    </row>
    <row r="6895" spans="1:1" x14ac:dyDescent="0.3">
      <c r="A6895" t="s">
        <v>346</v>
      </c>
    </row>
    <row r="6896" spans="1:1" x14ac:dyDescent="0.3">
      <c r="A6896" t="s">
        <v>347</v>
      </c>
    </row>
    <row r="6897" spans="1:1" x14ac:dyDescent="0.3">
      <c r="A6897" t="s">
        <v>348</v>
      </c>
    </row>
    <row r="6898" spans="1:1" x14ac:dyDescent="0.3">
      <c r="A6898" t="s">
        <v>349</v>
      </c>
    </row>
    <row r="6899" spans="1:1" x14ac:dyDescent="0.3">
      <c r="A6899" t="s">
        <v>350</v>
      </c>
    </row>
    <row r="6900" spans="1:1" x14ac:dyDescent="0.3">
      <c r="A6900" t="s">
        <v>351</v>
      </c>
    </row>
    <row r="6901" spans="1:1" x14ac:dyDescent="0.3">
      <c r="A6901" t="s">
        <v>352</v>
      </c>
    </row>
    <row r="6902" spans="1:1" x14ac:dyDescent="0.3">
      <c r="A6902" t="s">
        <v>366</v>
      </c>
    </row>
    <row r="6904" spans="1:1" x14ac:dyDescent="0.3">
      <c r="A6904" t="s">
        <v>18</v>
      </c>
    </row>
    <row r="6905" spans="1:1" x14ac:dyDescent="0.3">
      <c r="A6905" t="s">
        <v>474</v>
      </c>
    </row>
    <row r="6906" spans="1:1" x14ac:dyDescent="0.3">
      <c r="A6906" t="s">
        <v>8</v>
      </c>
    </row>
    <row r="6907" spans="1:1" x14ac:dyDescent="0.3">
      <c r="A6907" t="s">
        <v>18</v>
      </c>
    </row>
    <row r="6908" spans="1:1" x14ac:dyDescent="0.3">
      <c r="A6908" t="s">
        <v>474</v>
      </c>
    </row>
    <row r="6909" spans="1:1" x14ac:dyDescent="0.3">
      <c r="A6909" t="s">
        <v>8</v>
      </c>
    </row>
    <row r="6910" spans="1:1" x14ac:dyDescent="0.3">
      <c r="A6910" t="s">
        <v>68</v>
      </c>
    </row>
    <row r="6911" spans="1:1" x14ac:dyDescent="0.3">
      <c r="A6911" t="s">
        <v>413</v>
      </c>
    </row>
    <row r="6912" spans="1:1" x14ac:dyDescent="0.3">
      <c r="A6912" t="s">
        <v>396</v>
      </c>
    </row>
    <row r="6913" spans="1:1" x14ac:dyDescent="0.3">
      <c r="A6913" t="s">
        <v>474</v>
      </c>
    </row>
    <row r="6914" spans="1:1" x14ac:dyDescent="0.3">
      <c r="A6914" t="s">
        <v>575</v>
      </c>
    </row>
    <row r="6915" spans="1:1" x14ac:dyDescent="0.3">
      <c r="A6915" t="s">
        <v>0</v>
      </c>
    </row>
    <row r="6916" spans="1:1" x14ac:dyDescent="0.3">
      <c r="A6916" t="s">
        <v>207</v>
      </c>
    </row>
    <row r="6917" spans="1:1" x14ac:dyDescent="0.3">
      <c r="A6917" t="s">
        <v>10</v>
      </c>
    </row>
    <row r="6918" spans="1:1" x14ac:dyDescent="0.3">
      <c r="A6918" t="s">
        <v>0</v>
      </c>
    </row>
    <row r="6919" spans="1:1" x14ac:dyDescent="0.3">
      <c r="A6919" t="s">
        <v>174</v>
      </c>
    </row>
    <row r="6920" spans="1:1" x14ac:dyDescent="0.3">
      <c r="A6920" t="s">
        <v>483</v>
      </c>
    </row>
    <row r="6921" spans="1:1" x14ac:dyDescent="0.3">
      <c r="A6921" t="s">
        <v>650</v>
      </c>
    </row>
    <row r="6922" spans="1:1" x14ac:dyDescent="0.3">
      <c r="A6922" t="s">
        <v>207</v>
      </c>
    </row>
    <row r="6924" spans="1:1" x14ac:dyDescent="0.3">
      <c r="A6924" t="s">
        <v>66</v>
      </c>
    </row>
    <row r="6925" spans="1:1" x14ac:dyDescent="0.3">
      <c r="A6925" t="s">
        <v>14</v>
      </c>
    </row>
    <row r="6926" spans="1:1" x14ac:dyDescent="0.3">
      <c r="A6926" t="s">
        <v>396</v>
      </c>
    </row>
    <row r="6927" spans="1:1" x14ac:dyDescent="0.3">
      <c r="A6927" t="s">
        <v>68</v>
      </c>
    </row>
    <row r="6928" spans="1:1" x14ac:dyDescent="0.3">
      <c r="A6928" t="s">
        <v>461</v>
      </c>
    </row>
    <row r="6929" spans="1:1" x14ac:dyDescent="0.3">
      <c r="A6929" t="s">
        <v>651</v>
      </c>
    </row>
    <row r="6930" spans="1:1" x14ac:dyDescent="0.3">
      <c r="A6930" t="s">
        <v>191</v>
      </c>
    </row>
    <row r="6931" spans="1:1" x14ac:dyDescent="0.3">
      <c r="A6931" t="s">
        <v>66</v>
      </c>
    </row>
    <row r="6932" spans="1:1" x14ac:dyDescent="0.3">
      <c r="A6932" t="s">
        <v>191</v>
      </c>
    </row>
    <row r="6933" spans="1:1" x14ac:dyDescent="0.3">
      <c r="A6933" t="s">
        <v>652</v>
      </c>
    </row>
    <row r="6934" spans="1:1" x14ac:dyDescent="0.3">
      <c r="A6934" t="s">
        <v>653</v>
      </c>
    </row>
    <row r="6935" spans="1:1" x14ac:dyDescent="0.3">
      <c r="A6935" t="s">
        <v>14</v>
      </c>
    </row>
    <row r="6936" spans="1:1" x14ac:dyDescent="0.3">
      <c r="A6936" t="s">
        <v>654</v>
      </c>
    </row>
    <row r="6937" spans="1:1" x14ac:dyDescent="0.3">
      <c r="A6937" t="s">
        <v>550</v>
      </c>
    </row>
    <row r="6938" spans="1:1" x14ac:dyDescent="0.3">
      <c r="A6938" t="s">
        <v>191</v>
      </c>
    </row>
    <row r="6939" spans="1:1" x14ac:dyDescent="0.3">
      <c r="A6939" t="s">
        <v>652</v>
      </c>
    </row>
    <row r="6940" spans="1:1" x14ac:dyDescent="0.3">
      <c r="A6940" t="s">
        <v>66</v>
      </c>
    </row>
    <row r="6941" spans="1:1" x14ac:dyDescent="0.3">
      <c r="A6941" t="s">
        <v>191</v>
      </c>
    </row>
    <row r="6942" spans="1:1" x14ac:dyDescent="0.3">
      <c r="A6942" t="s">
        <v>655</v>
      </c>
    </row>
    <row r="6943" spans="1:1" x14ac:dyDescent="0.3">
      <c r="A6943" t="s">
        <v>68</v>
      </c>
    </row>
    <row r="6944" spans="1:1" x14ac:dyDescent="0.3">
      <c r="A6944" t="s">
        <v>461</v>
      </c>
    </row>
    <row r="6945" spans="1:1" x14ac:dyDescent="0.3">
      <c r="A6945" t="s">
        <v>538</v>
      </c>
    </row>
    <row r="6946" spans="1:1" x14ac:dyDescent="0.3">
      <c r="A6946" t="s">
        <v>539</v>
      </c>
    </row>
    <row r="6947" spans="1:1" x14ac:dyDescent="0.3">
      <c r="A6947" t="s">
        <v>656</v>
      </c>
    </row>
    <row r="6948" spans="1:1" x14ac:dyDescent="0.3">
      <c r="A6948" t="s">
        <v>68</v>
      </c>
    </row>
    <row r="6949" spans="1:1" x14ac:dyDescent="0.3">
      <c r="A6949" t="s">
        <v>191</v>
      </c>
    </row>
    <row r="6950" spans="1:1" x14ac:dyDescent="0.3">
      <c r="A6950" t="s">
        <v>401</v>
      </c>
    </row>
    <row r="6951" spans="1:1" x14ac:dyDescent="0.3">
      <c r="A6951" t="s">
        <v>657</v>
      </c>
    </row>
    <row r="6952" spans="1:1" x14ac:dyDescent="0.3">
      <c r="A6952" t="s">
        <v>516</v>
      </c>
    </row>
    <row r="6953" spans="1:1" x14ac:dyDescent="0.3">
      <c r="A6953" t="s">
        <v>68</v>
      </c>
    </row>
    <row r="6954" spans="1:1" x14ac:dyDescent="0.3">
      <c r="A6954" t="s">
        <v>82</v>
      </c>
    </row>
    <row r="6955" spans="1:1" x14ac:dyDescent="0.3">
      <c r="A6955" t="s">
        <v>11</v>
      </c>
    </row>
    <row r="6956" spans="1:1" x14ac:dyDescent="0.3">
      <c r="A6956" t="s">
        <v>658</v>
      </c>
    </row>
    <row r="6957" spans="1:1" x14ac:dyDescent="0.3">
      <c r="A6957" t="s">
        <v>659</v>
      </c>
    </row>
    <row r="6958" spans="1:1" x14ac:dyDescent="0.3">
      <c r="A6958" t="s">
        <v>22</v>
      </c>
    </row>
    <row r="6959" spans="1:1" x14ac:dyDescent="0.3">
      <c r="A6959" t="s">
        <v>660</v>
      </c>
    </row>
    <row r="6960" spans="1:1" x14ac:dyDescent="0.3">
      <c r="A6960" t="s">
        <v>661</v>
      </c>
    </row>
    <row r="6961" spans="1:1" x14ac:dyDescent="0.3">
      <c r="A6961" t="s">
        <v>28</v>
      </c>
    </row>
    <row r="6962" spans="1:1" x14ac:dyDescent="0.3">
      <c r="A6962" t="s">
        <v>662</v>
      </c>
    </row>
    <row r="6963" spans="1:1" x14ac:dyDescent="0.3">
      <c r="A6963" t="s">
        <v>292</v>
      </c>
    </row>
    <row r="6964" spans="1:1" x14ac:dyDescent="0.3">
      <c r="A6964" t="s">
        <v>207</v>
      </c>
    </row>
    <row r="6965" spans="1:1" x14ac:dyDescent="0.3">
      <c r="A6965" t="s">
        <v>663</v>
      </c>
    </row>
    <row r="6966" spans="1:1" x14ac:dyDescent="0.3">
      <c r="A6966" t="s">
        <v>68</v>
      </c>
    </row>
    <row r="6967" spans="1:1" x14ac:dyDescent="0.3">
      <c r="A6967" t="s">
        <v>664</v>
      </c>
    </row>
    <row r="6968" spans="1:1" x14ac:dyDescent="0.3">
      <c r="A6968" t="s">
        <v>470</v>
      </c>
    </row>
    <row r="6969" spans="1:1" x14ac:dyDescent="0.3">
      <c r="A6969" t="s">
        <v>1</v>
      </c>
    </row>
    <row r="6970" spans="1:1" x14ac:dyDescent="0.3">
      <c r="A6970" t="s">
        <v>665</v>
      </c>
    </row>
    <row r="6971" spans="1:1" x14ac:dyDescent="0.3">
      <c r="A6971" t="s">
        <v>666</v>
      </c>
    </row>
    <row r="6972" spans="1:1" x14ac:dyDescent="0.3">
      <c r="A6972" t="s">
        <v>667</v>
      </c>
    </row>
    <row r="6973" spans="1:1" x14ac:dyDescent="0.3">
      <c r="A6973" t="s">
        <v>161</v>
      </c>
    </row>
    <row r="6974" spans="1:1" x14ac:dyDescent="0.3">
      <c r="A6974" t="s">
        <v>515</v>
      </c>
    </row>
    <row r="6975" spans="1:1" x14ac:dyDescent="0.3">
      <c r="A6975" t="s">
        <v>412</v>
      </c>
    </row>
    <row r="6976" spans="1:1" x14ac:dyDescent="0.3">
      <c r="A6976" t="s">
        <v>22</v>
      </c>
    </row>
    <row r="6977" spans="1:1" x14ac:dyDescent="0.3">
      <c r="A6977" t="s">
        <v>660</v>
      </c>
    </row>
    <row r="6978" spans="1:1" x14ac:dyDescent="0.3">
      <c r="A6978" t="s">
        <v>668</v>
      </c>
    </row>
    <row r="6979" spans="1:1" x14ac:dyDescent="0.3">
      <c r="A6979" t="s">
        <v>81</v>
      </c>
    </row>
    <row r="6980" spans="1:1" x14ac:dyDescent="0.3">
      <c r="A6980" t="s">
        <v>66</v>
      </c>
    </row>
    <row r="6981" spans="1:1" x14ac:dyDescent="0.3">
      <c r="A6981" t="s">
        <v>191</v>
      </c>
    </row>
    <row r="6982" spans="1:1" x14ac:dyDescent="0.3">
      <c r="A6982" t="s">
        <v>652</v>
      </c>
    </row>
    <row r="6983" spans="1:1" x14ac:dyDescent="0.3">
      <c r="A6983" t="s">
        <v>669</v>
      </c>
    </row>
    <row r="6984" spans="1:1" x14ac:dyDescent="0.3">
      <c r="A6984" t="s">
        <v>461</v>
      </c>
    </row>
    <row r="6985" spans="1:1" x14ac:dyDescent="0.3">
      <c r="A6985" t="s">
        <v>538</v>
      </c>
    </row>
    <row r="6986" spans="1:1" x14ac:dyDescent="0.3">
      <c r="A6986" t="s">
        <v>66</v>
      </c>
    </row>
    <row r="6987" spans="1:1" x14ac:dyDescent="0.3">
      <c r="A6987" t="s">
        <v>495</v>
      </c>
    </row>
    <row r="6988" spans="1:1" x14ac:dyDescent="0.3">
      <c r="A6988" t="s">
        <v>474</v>
      </c>
    </row>
    <row r="6989" spans="1:1" x14ac:dyDescent="0.3">
      <c r="A6989" t="s">
        <v>143</v>
      </c>
    </row>
    <row r="6990" spans="1:1" x14ac:dyDescent="0.3">
      <c r="A6990" t="s">
        <v>57</v>
      </c>
    </row>
    <row r="6991" spans="1:1" x14ac:dyDescent="0.3">
      <c r="A6991" t="s">
        <v>25</v>
      </c>
    </row>
    <row r="6992" spans="1:1" x14ac:dyDescent="0.3">
      <c r="A6992" t="s">
        <v>399</v>
      </c>
    </row>
    <row r="6993" spans="1:1" x14ac:dyDescent="0.3">
      <c r="A6993">
        <v>2</v>
      </c>
    </row>
    <row r="6994" spans="1:1" x14ac:dyDescent="0.3">
      <c r="A6994" t="s">
        <v>670</v>
      </c>
    </row>
    <row r="6996" spans="1:1" x14ac:dyDescent="0.3">
      <c r="A6996" t="s">
        <v>68</v>
      </c>
    </row>
    <row r="6997" spans="1:1" x14ac:dyDescent="0.3">
      <c r="A6997" t="s">
        <v>461</v>
      </c>
    </row>
    <row r="6998" spans="1:1" x14ac:dyDescent="0.3">
      <c r="A6998" t="s">
        <v>651</v>
      </c>
    </row>
    <row r="6999" spans="1:1" x14ac:dyDescent="0.3">
      <c r="A6999" t="s">
        <v>191</v>
      </c>
    </row>
    <row r="7000" spans="1:1" x14ac:dyDescent="0.3">
      <c r="A7000" t="s">
        <v>66</v>
      </c>
    </row>
    <row r="7001" spans="1:1" x14ac:dyDescent="0.3">
      <c r="A7001" t="s">
        <v>14</v>
      </c>
    </row>
    <row r="7002" spans="1:1" x14ac:dyDescent="0.3">
      <c r="A7002" t="s">
        <v>671</v>
      </c>
    </row>
    <row r="7003" spans="1:1" x14ac:dyDescent="0.3">
      <c r="A7003" t="s">
        <v>66</v>
      </c>
    </row>
    <row r="7004" spans="1:1" x14ac:dyDescent="0.3">
      <c r="A7004" t="s">
        <v>14</v>
      </c>
    </row>
    <row r="7005" spans="1:1" x14ac:dyDescent="0.3">
      <c r="A7005" t="s">
        <v>573</v>
      </c>
    </row>
    <row r="7006" spans="1:1" x14ac:dyDescent="0.3">
      <c r="A7006" t="s">
        <v>494</v>
      </c>
    </row>
    <row r="7007" spans="1:1" x14ac:dyDescent="0.3">
      <c r="A7007" t="s">
        <v>672</v>
      </c>
    </row>
    <row r="7008" spans="1:1" x14ac:dyDescent="0.3">
      <c r="A7008" t="s">
        <v>68</v>
      </c>
    </row>
    <row r="7009" spans="1:1" x14ac:dyDescent="0.3">
      <c r="A7009" t="s">
        <v>486</v>
      </c>
    </row>
    <row r="7010" spans="1:1" x14ac:dyDescent="0.3">
      <c r="A7010" t="s">
        <v>14</v>
      </c>
    </row>
    <row r="7011" spans="1:1" x14ac:dyDescent="0.3">
      <c r="A7011" t="s">
        <v>47</v>
      </c>
    </row>
    <row r="7012" spans="1:1" x14ac:dyDescent="0.3">
      <c r="A7012" t="s">
        <v>474</v>
      </c>
    </row>
    <row r="7013" spans="1:1" x14ac:dyDescent="0.3">
      <c r="A7013" t="s">
        <v>21</v>
      </c>
    </row>
    <row r="7014" spans="1:1" x14ac:dyDescent="0.3">
      <c r="A7014" t="s">
        <v>673</v>
      </c>
    </row>
    <row r="7015" spans="1:1" x14ac:dyDescent="0.3">
      <c r="A7015" t="s">
        <v>674</v>
      </c>
    </row>
    <row r="7016" spans="1:1" x14ac:dyDescent="0.3">
      <c r="A7016" t="s">
        <v>675</v>
      </c>
    </row>
    <row r="7017" spans="1:1" x14ac:dyDescent="0.3">
      <c r="A7017" t="s">
        <v>46</v>
      </c>
    </row>
    <row r="7018" spans="1:1" x14ac:dyDescent="0.3">
      <c r="A7018" t="s">
        <v>545</v>
      </c>
    </row>
    <row r="7019" spans="1:1" x14ac:dyDescent="0.3">
      <c r="A7019" t="s">
        <v>676</v>
      </c>
    </row>
    <row r="7020" spans="1:1" x14ac:dyDescent="0.3">
      <c r="A7020" t="s">
        <v>677</v>
      </c>
    </row>
    <row r="7021" spans="1:1" x14ac:dyDescent="0.3">
      <c r="A7021" t="s">
        <v>678</v>
      </c>
    </row>
    <row r="7022" spans="1:1" x14ac:dyDescent="0.3">
      <c r="A7022" t="s">
        <v>14</v>
      </c>
    </row>
    <row r="7023" spans="1:1" x14ac:dyDescent="0.3">
      <c r="A7023" t="s">
        <v>483</v>
      </c>
    </row>
    <row r="7024" spans="1:1" x14ac:dyDescent="0.3">
      <c r="A7024" t="s">
        <v>679</v>
      </c>
    </row>
    <row r="7025" spans="1:1" x14ac:dyDescent="0.3">
      <c r="A7025" t="s">
        <v>575</v>
      </c>
    </row>
    <row r="7026" spans="1:1" x14ac:dyDescent="0.3">
      <c r="A7026" t="s">
        <v>0</v>
      </c>
    </row>
    <row r="7027" spans="1:1" x14ac:dyDescent="0.3">
      <c r="A7027" t="s">
        <v>207</v>
      </c>
    </row>
    <row r="7028" spans="1:1" x14ac:dyDescent="0.3">
      <c r="A7028" t="s">
        <v>68</v>
      </c>
    </row>
    <row r="7029" spans="1:1" x14ac:dyDescent="0.3">
      <c r="A7029" t="s">
        <v>534</v>
      </c>
    </row>
    <row r="7030" spans="1:1" x14ac:dyDescent="0.3">
      <c r="A7030" t="s">
        <v>680</v>
      </c>
    </row>
    <row r="7031" spans="1:1" x14ac:dyDescent="0.3">
      <c r="A7031" t="s">
        <v>21</v>
      </c>
    </row>
    <row r="7032" spans="1:1" x14ac:dyDescent="0.3">
      <c r="A7032" t="s">
        <v>673</v>
      </c>
    </row>
    <row r="7033" spans="1:1" x14ac:dyDescent="0.3">
      <c r="A7033" t="s">
        <v>68</v>
      </c>
    </row>
    <row r="7034" spans="1:1" x14ac:dyDescent="0.3">
      <c r="A7034" t="s">
        <v>165</v>
      </c>
    </row>
    <row r="7035" spans="1:1" x14ac:dyDescent="0.3">
      <c r="A7035" t="s">
        <v>538</v>
      </c>
    </row>
    <row r="7036" spans="1:1" x14ac:dyDescent="0.3">
      <c r="A7036" t="s">
        <v>681</v>
      </c>
    </row>
    <row r="7037" spans="1:1" x14ac:dyDescent="0.3">
      <c r="A7037" t="s">
        <v>68</v>
      </c>
    </row>
    <row r="7038" spans="1:1" x14ac:dyDescent="0.3">
      <c r="A7038" t="s">
        <v>534</v>
      </c>
    </row>
    <row r="7039" spans="1:1" x14ac:dyDescent="0.3">
      <c r="A7039" t="s">
        <v>682</v>
      </c>
    </row>
    <row r="7040" spans="1:1" x14ac:dyDescent="0.3">
      <c r="A7040" t="s">
        <v>683</v>
      </c>
    </row>
    <row r="7041" spans="1:1" x14ac:dyDescent="0.3">
      <c r="A7041" t="s">
        <v>421</v>
      </c>
    </row>
    <row r="7042" spans="1:1" x14ac:dyDescent="0.3">
      <c r="A7042" t="s">
        <v>684</v>
      </c>
    </row>
    <row r="7043" spans="1:1" x14ac:dyDescent="0.3">
      <c r="A7043" t="s">
        <v>685</v>
      </c>
    </row>
    <row r="7044" spans="1:1" x14ac:dyDescent="0.3">
      <c r="A7044" t="s">
        <v>68</v>
      </c>
    </row>
    <row r="7045" spans="1:1" x14ac:dyDescent="0.3">
      <c r="A7045" t="s">
        <v>686</v>
      </c>
    </row>
    <row r="7046" spans="1:1" x14ac:dyDescent="0.3">
      <c r="A7046" t="s">
        <v>396</v>
      </c>
    </row>
    <row r="7047" spans="1:1" x14ac:dyDescent="0.3">
      <c r="A7047" t="s">
        <v>550</v>
      </c>
    </row>
    <row r="7048" spans="1:1" x14ac:dyDescent="0.3">
      <c r="A7048" t="s">
        <v>494</v>
      </c>
    </row>
    <row r="7049" spans="1:1" x14ac:dyDescent="0.3">
      <c r="A7049" t="s">
        <v>687</v>
      </c>
    </row>
    <row r="7050" spans="1:1" x14ac:dyDescent="0.3">
      <c r="A7050" t="s">
        <v>688</v>
      </c>
    </row>
    <row r="7051" spans="1:1" x14ac:dyDescent="0.3">
      <c r="A7051" t="s">
        <v>21</v>
      </c>
    </row>
    <row r="7052" spans="1:1" x14ac:dyDescent="0.3">
      <c r="A7052" t="s">
        <v>562</v>
      </c>
    </row>
    <row r="7053" spans="1:1" x14ac:dyDescent="0.3">
      <c r="A7053" t="s">
        <v>437</v>
      </c>
    </row>
    <row r="7054" spans="1:1" x14ac:dyDescent="0.3">
      <c r="A7054" t="s">
        <v>689</v>
      </c>
    </row>
    <row r="7055" spans="1:1" x14ac:dyDescent="0.3">
      <c r="A7055" t="s">
        <v>9</v>
      </c>
    </row>
    <row r="7056" spans="1:1" x14ac:dyDescent="0.3">
      <c r="A7056" t="s">
        <v>393</v>
      </c>
    </row>
    <row r="7057" spans="1:1" x14ac:dyDescent="0.3">
      <c r="A7057" t="s">
        <v>690</v>
      </c>
    </row>
    <row r="7058" spans="1:1" x14ac:dyDescent="0.3">
      <c r="A7058" t="s">
        <v>203</v>
      </c>
    </row>
    <row r="7059" spans="1:1" x14ac:dyDescent="0.3">
      <c r="A7059" t="s">
        <v>606</v>
      </c>
    </row>
    <row r="7060" spans="1:1" x14ac:dyDescent="0.3">
      <c r="A7060" t="s">
        <v>68</v>
      </c>
    </row>
    <row r="7061" spans="1:1" x14ac:dyDescent="0.3">
      <c r="A7061" t="s">
        <v>461</v>
      </c>
    </row>
    <row r="7062" spans="1:1" x14ac:dyDescent="0.3">
      <c r="A7062" t="s">
        <v>651</v>
      </c>
    </row>
    <row r="7063" spans="1:1" x14ac:dyDescent="0.3">
      <c r="A7063" t="s">
        <v>191</v>
      </c>
    </row>
    <row r="7064" spans="1:1" x14ac:dyDescent="0.3">
      <c r="A7064" t="s">
        <v>495</v>
      </c>
    </row>
    <row r="7065" spans="1:1" x14ac:dyDescent="0.3">
      <c r="A7065" t="s">
        <v>68</v>
      </c>
    </row>
    <row r="7066" spans="1:1" x14ac:dyDescent="0.3">
      <c r="A7066" t="s">
        <v>413</v>
      </c>
    </row>
    <row r="7067" spans="1:1" x14ac:dyDescent="0.3">
      <c r="A7067" t="s">
        <v>474</v>
      </c>
    </row>
    <row r="7068" spans="1:1" x14ac:dyDescent="0.3">
      <c r="A7068" t="s">
        <v>691</v>
      </c>
    </row>
    <row r="7069" spans="1:1" x14ac:dyDescent="0.3">
      <c r="A7069" t="s">
        <v>46</v>
      </c>
    </row>
    <row r="7070" spans="1:1" x14ac:dyDescent="0.3">
      <c r="A7070" t="s">
        <v>68</v>
      </c>
    </row>
    <row r="7071" spans="1:1" x14ac:dyDescent="0.3">
      <c r="A7071" t="s">
        <v>692</v>
      </c>
    </row>
    <row r="7072" spans="1:1" x14ac:dyDescent="0.3">
      <c r="A7072" t="s">
        <v>693</v>
      </c>
    </row>
    <row r="7073" spans="1:1" x14ac:dyDescent="0.3">
      <c r="A7073" t="s">
        <v>694</v>
      </c>
    </row>
    <row r="7074" spans="1:1" x14ac:dyDescent="0.3">
      <c r="A7074">
        <v>1850</v>
      </c>
    </row>
    <row r="7075" spans="1:1" x14ac:dyDescent="0.3">
      <c r="A7075" t="s">
        <v>516</v>
      </c>
    </row>
    <row r="7076" spans="1:1" x14ac:dyDescent="0.3">
      <c r="A7076" t="s">
        <v>501</v>
      </c>
    </row>
    <row r="7077" spans="1:1" x14ac:dyDescent="0.3">
      <c r="A7077" t="s">
        <v>207</v>
      </c>
    </row>
    <row r="7078" spans="1:1" x14ac:dyDescent="0.3">
      <c r="A7078" t="s">
        <v>191</v>
      </c>
    </row>
    <row r="7079" spans="1:1" x14ac:dyDescent="0.3">
      <c r="A7079" t="s">
        <v>695</v>
      </c>
    </row>
    <row r="7080" spans="1:1" x14ac:dyDescent="0.3">
      <c r="A7080" t="s">
        <v>437</v>
      </c>
    </row>
    <row r="7081" spans="1:1" x14ac:dyDescent="0.3">
      <c r="A7081" t="s">
        <v>696</v>
      </c>
    </row>
    <row r="7082" spans="1:1" x14ac:dyDescent="0.3">
      <c r="A7082" t="s">
        <v>49</v>
      </c>
    </row>
    <row r="7083" spans="1:1" x14ac:dyDescent="0.3">
      <c r="A7083" t="s">
        <v>697</v>
      </c>
    </row>
    <row r="7084" spans="1:1" x14ac:dyDescent="0.3">
      <c r="A7084" t="s">
        <v>474</v>
      </c>
    </row>
    <row r="7085" spans="1:1" x14ac:dyDescent="0.3">
      <c r="A7085" t="s">
        <v>68</v>
      </c>
    </row>
    <row r="7086" spans="1:1" x14ac:dyDescent="0.3">
      <c r="A7086" t="s">
        <v>1</v>
      </c>
    </row>
    <row r="7087" spans="1:1" x14ac:dyDescent="0.3">
      <c r="A7087" t="s">
        <v>698</v>
      </c>
    </row>
    <row r="7088" spans="1:1" x14ac:dyDescent="0.3">
      <c r="A7088" t="s">
        <v>699</v>
      </c>
    </row>
    <row r="7089" spans="1:1" x14ac:dyDescent="0.3">
      <c r="A7089" t="s">
        <v>700</v>
      </c>
    </row>
    <row r="7090" spans="1:1" x14ac:dyDescent="0.3">
      <c r="A7090" t="s">
        <v>701</v>
      </c>
    </row>
    <row r="7091" spans="1:1" x14ac:dyDescent="0.3">
      <c r="A7091" t="s">
        <v>702</v>
      </c>
    </row>
    <row r="7092" spans="1:1" x14ac:dyDescent="0.3">
      <c r="A7092" t="s">
        <v>11</v>
      </c>
    </row>
    <row r="7093" spans="1:1" x14ac:dyDescent="0.3">
      <c r="A7093" t="s">
        <v>703</v>
      </c>
    </row>
    <row r="7094" spans="1:1" x14ac:dyDescent="0.3">
      <c r="A7094" t="s">
        <v>46</v>
      </c>
    </row>
    <row r="7095" spans="1:1" x14ac:dyDescent="0.3">
      <c r="A7095" t="s">
        <v>2</v>
      </c>
    </row>
    <row r="7096" spans="1:1" x14ac:dyDescent="0.3">
      <c r="A7096" t="s">
        <v>197</v>
      </c>
    </row>
    <row r="7097" spans="1:1" x14ac:dyDescent="0.3">
      <c r="A7097" t="s">
        <v>704</v>
      </c>
    </row>
    <row r="7098" spans="1:1" x14ac:dyDescent="0.3">
      <c r="A7098" t="s">
        <v>0</v>
      </c>
    </row>
    <row r="7099" spans="1:1" x14ac:dyDescent="0.3">
      <c r="A7099" t="s">
        <v>705</v>
      </c>
    </row>
    <row r="7100" spans="1:1" x14ac:dyDescent="0.3">
      <c r="A7100" t="s">
        <v>14</v>
      </c>
    </row>
    <row r="7101" spans="1:1" x14ac:dyDescent="0.3">
      <c r="A7101" t="s">
        <v>68</v>
      </c>
    </row>
    <row r="7102" spans="1:1" x14ac:dyDescent="0.3">
      <c r="A7102" t="s">
        <v>82</v>
      </c>
    </row>
    <row r="7103" spans="1:1" x14ac:dyDescent="0.3">
      <c r="A7103" t="s">
        <v>459</v>
      </c>
    </row>
    <row r="7104" spans="1:1" x14ac:dyDescent="0.3">
      <c r="A7104" t="s">
        <v>68</v>
      </c>
    </row>
    <row r="7105" spans="1:1" x14ac:dyDescent="0.3">
      <c r="A7105" t="s">
        <v>659</v>
      </c>
    </row>
    <row r="7106" spans="1:1" x14ac:dyDescent="0.3">
      <c r="A7106" t="s">
        <v>706</v>
      </c>
    </row>
    <row r="7107" spans="1:1" x14ac:dyDescent="0.3">
      <c r="A7107" t="s">
        <v>207</v>
      </c>
    </row>
    <row r="7108" spans="1:1" x14ac:dyDescent="0.3">
      <c r="A7108" t="s">
        <v>2</v>
      </c>
    </row>
    <row r="7109" spans="1:1" x14ac:dyDescent="0.3">
      <c r="A7109" t="s">
        <v>28</v>
      </c>
    </row>
    <row r="7110" spans="1:1" x14ac:dyDescent="0.3">
      <c r="A7110" t="s">
        <v>68</v>
      </c>
    </row>
    <row r="7111" spans="1:1" x14ac:dyDescent="0.3">
      <c r="A7111" t="s">
        <v>707</v>
      </c>
    </row>
    <row r="7112" spans="1:1" x14ac:dyDescent="0.3">
      <c r="A7112" t="s">
        <v>195</v>
      </c>
    </row>
    <row r="7113" spans="1:1" x14ac:dyDescent="0.3">
      <c r="A7113" t="s">
        <v>708</v>
      </c>
    </row>
    <row r="7114" spans="1:1" x14ac:dyDescent="0.3">
      <c r="A7114" t="s">
        <v>412</v>
      </c>
    </row>
    <row r="7115" spans="1:1" x14ac:dyDescent="0.3">
      <c r="A7115" t="s">
        <v>1</v>
      </c>
    </row>
    <row r="7116" spans="1:1" x14ac:dyDescent="0.3">
      <c r="A7116" t="s">
        <v>143</v>
      </c>
    </row>
    <row r="7117" spans="1:1" x14ac:dyDescent="0.3">
      <c r="A7117" t="s">
        <v>57</v>
      </c>
    </row>
    <row r="7118" spans="1:1" x14ac:dyDescent="0.3">
      <c r="A7118" t="s">
        <v>8</v>
      </c>
    </row>
    <row r="7119" spans="1:1" x14ac:dyDescent="0.3">
      <c r="A7119" t="s">
        <v>143</v>
      </c>
    </row>
    <row r="7120" spans="1:1" x14ac:dyDescent="0.3">
      <c r="A7120" t="s">
        <v>57</v>
      </c>
    </row>
    <row r="7121" spans="1:1" x14ac:dyDescent="0.3">
      <c r="A7121" t="s">
        <v>8</v>
      </c>
    </row>
    <row r="7122" spans="1:1" x14ac:dyDescent="0.3">
      <c r="A7122" t="s">
        <v>197</v>
      </c>
    </row>
    <row r="7123" spans="1:1" x14ac:dyDescent="0.3">
      <c r="A7123" t="s">
        <v>198</v>
      </c>
    </row>
    <row r="7124" spans="1:1" x14ac:dyDescent="0.3">
      <c r="A7124" t="s">
        <v>68</v>
      </c>
    </row>
    <row r="7125" spans="1:1" x14ac:dyDescent="0.3">
      <c r="A7125" t="s">
        <v>191</v>
      </c>
    </row>
    <row r="7126" spans="1:1" x14ac:dyDescent="0.3">
      <c r="A7126" t="s">
        <v>401</v>
      </c>
    </row>
    <row r="7127" spans="1:1" x14ac:dyDescent="0.3">
      <c r="A7127" t="s">
        <v>456</v>
      </c>
    </row>
    <row r="7128" spans="1:1" x14ac:dyDescent="0.3">
      <c r="A7128" t="s">
        <v>461</v>
      </c>
    </row>
    <row r="7129" spans="1:1" x14ac:dyDescent="0.3">
      <c r="A7129" t="s">
        <v>709</v>
      </c>
    </row>
    <row r="7130" spans="1:1" x14ac:dyDescent="0.3">
      <c r="A7130" t="s">
        <v>241</v>
      </c>
    </row>
    <row r="7131" spans="1:1" x14ac:dyDescent="0.3">
      <c r="A7131" t="s">
        <v>79</v>
      </c>
    </row>
    <row r="7132" spans="1:1" x14ac:dyDescent="0.3">
      <c r="A7132" t="s">
        <v>165</v>
      </c>
    </row>
    <row r="7133" spans="1:1" x14ac:dyDescent="0.3">
      <c r="A7133" t="s">
        <v>72</v>
      </c>
    </row>
    <row r="7134" spans="1:1" x14ac:dyDescent="0.3">
      <c r="A7134" t="s">
        <v>68</v>
      </c>
    </row>
    <row r="7135" spans="1:1" x14ac:dyDescent="0.3">
      <c r="A7135" t="s">
        <v>413</v>
      </c>
    </row>
    <row r="7136" spans="1:1" x14ac:dyDescent="0.3">
      <c r="A7136" t="s">
        <v>418</v>
      </c>
    </row>
    <row r="7137" spans="1:1" x14ac:dyDescent="0.3">
      <c r="A7137" t="s">
        <v>633</v>
      </c>
    </row>
    <row r="7138" spans="1:1" x14ac:dyDescent="0.3">
      <c r="A7138" t="s">
        <v>399</v>
      </c>
    </row>
    <row r="7139" spans="1:1" x14ac:dyDescent="0.3">
      <c r="A7139" t="s">
        <v>609</v>
      </c>
    </row>
    <row r="7140" spans="1:1" x14ac:dyDescent="0.3">
      <c r="A7140" t="s">
        <v>21</v>
      </c>
    </row>
    <row r="7141" spans="1:1" x14ac:dyDescent="0.3">
      <c r="A7141" t="s">
        <v>710</v>
      </c>
    </row>
    <row r="7142" spans="1:1" x14ac:dyDescent="0.3">
      <c r="A7142" t="s">
        <v>207</v>
      </c>
    </row>
    <row r="7143" spans="1:1" x14ac:dyDescent="0.3">
      <c r="A7143" t="s">
        <v>14</v>
      </c>
    </row>
    <row r="7144" spans="1:1" x14ac:dyDescent="0.3">
      <c r="A7144" t="s">
        <v>616</v>
      </c>
    </row>
    <row r="7145" spans="1:1" x14ac:dyDescent="0.3">
      <c r="A7145" t="s">
        <v>0</v>
      </c>
    </row>
    <row r="7146" spans="1:1" x14ac:dyDescent="0.3">
      <c r="A7146" t="s">
        <v>57</v>
      </c>
    </row>
    <row r="7147" spans="1:1" x14ac:dyDescent="0.3">
      <c r="A7147" t="s">
        <v>24</v>
      </c>
    </row>
    <row r="7148" spans="1:1" x14ac:dyDescent="0.3">
      <c r="A7148" t="s">
        <v>458</v>
      </c>
    </row>
    <row r="7149" spans="1:1" x14ac:dyDescent="0.3">
      <c r="A7149" t="s">
        <v>658</v>
      </c>
    </row>
    <row r="7150" spans="1:1" x14ac:dyDescent="0.3">
      <c r="A7150" t="s">
        <v>68</v>
      </c>
    </row>
    <row r="7151" spans="1:1" x14ac:dyDescent="0.3">
      <c r="A7151" t="s">
        <v>165</v>
      </c>
    </row>
    <row r="7152" spans="1:1" x14ac:dyDescent="0.3">
      <c r="A7152" t="s">
        <v>711</v>
      </c>
    </row>
    <row r="7153" spans="1:1" x14ac:dyDescent="0.3">
      <c r="A7153" t="s">
        <v>1</v>
      </c>
    </row>
    <row r="7154" spans="1:1" x14ac:dyDescent="0.3">
      <c r="A7154" t="s">
        <v>2</v>
      </c>
    </row>
    <row r="7155" spans="1:1" x14ac:dyDescent="0.3">
      <c r="A7155" t="s">
        <v>143</v>
      </c>
    </row>
    <row r="7156" spans="1:1" x14ac:dyDescent="0.3">
      <c r="A7156" t="s">
        <v>57</v>
      </c>
    </row>
    <row r="7157" spans="1:1" x14ac:dyDescent="0.3">
      <c r="A7157" t="s">
        <v>8</v>
      </c>
    </row>
    <row r="7158" spans="1:1" x14ac:dyDescent="0.3">
      <c r="A7158" t="s">
        <v>20</v>
      </c>
    </row>
    <row r="7159" spans="1:1" x14ac:dyDescent="0.3">
      <c r="A7159" t="s">
        <v>191</v>
      </c>
    </row>
    <row r="7160" spans="1:1" x14ac:dyDescent="0.3">
      <c r="A7160" t="s">
        <v>712</v>
      </c>
    </row>
    <row r="7161" spans="1:1" x14ac:dyDescent="0.3">
      <c r="A7161" t="s">
        <v>433</v>
      </c>
    </row>
    <row r="7162" spans="1:1" x14ac:dyDescent="0.3">
      <c r="A7162" t="e">
        <f>no</f>
        <v>#NAME?</v>
      </c>
    </row>
    <row r="7163" spans="1:1" x14ac:dyDescent="0.3">
      <c r="A7163" t="s">
        <v>197</v>
      </c>
    </row>
    <row r="7164" spans="1:1" x14ac:dyDescent="0.3">
      <c r="A7164" t="s">
        <v>713</v>
      </c>
    </row>
    <row r="7165" spans="1:1" x14ac:dyDescent="0.3">
      <c r="A7165" t="s">
        <v>21</v>
      </c>
    </row>
    <row r="7166" spans="1:1" x14ac:dyDescent="0.3">
      <c r="A7166" t="s">
        <v>672</v>
      </c>
    </row>
    <row r="7167" spans="1:1" x14ac:dyDescent="0.3">
      <c r="A7167" t="s">
        <v>437</v>
      </c>
    </row>
    <row r="7168" spans="1:1" x14ac:dyDescent="0.3">
      <c r="A7168" t="s">
        <v>689</v>
      </c>
    </row>
    <row r="7169" spans="1:1" x14ac:dyDescent="0.3">
      <c r="A7169" t="s">
        <v>0</v>
      </c>
    </row>
    <row r="7170" spans="1:1" x14ac:dyDescent="0.3">
      <c r="A7170" t="s">
        <v>68</v>
      </c>
    </row>
    <row r="7171" spans="1:1" x14ac:dyDescent="0.3">
      <c r="A7171" t="s">
        <v>68</v>
      </c>
    </row>
    <row r="7172" spans="1:1" x14ac:dyDescent="0.3">
      <c r="A7172" t="s">
        <v>714</v>
      </c>
    </row>
    <row r="7173" spans="1:1" x14ac:dyDescent="0.3">
      <c r="A7173" t="s">
        <v>197</v>
      </c>
    </row>
    <row r="7174" spans="1:1" x14ac:dyDescent="0.3">
      <c r="A7174" t="s">
        <v>454</v>
      </c>
    </row>
    <row r="7175" spans="1:1" x14ac:dyDescent="0.3">
      <c r="A7175" t="s">
        <v>20</v>
      </c>
    </row>
    <row r="7176" spans="1:1" x14ac:dyDescent="0.3">
      <c r="A7176" t="s">
        <v>0</v>
      </c>
    </row>
    <row r="7177" spans="1:1" x14ac:dyDescent="0.3">
      <c r="A7177" t="s">
        <v>174</v>
      </c>
    </row>
    <row r="7178" spans="1:1" x14ac:dyDescent="0.3">
      <c r="A7178" t="s">
        <v>715</v>
      </c>
    </row>
    <row r="7179" spans="1:1" x14ac:dyDescent="0.3">
      <c r="A7179" t="s">
        <v>716</v>
      </c>
    </row>
    <row r="7180" spans="1:1" x14ac:dyDescent="0.3">
      <c r="A7180" t="s">
        <v>81</v>
      </c>
    </row>
    <row r="7181" spans="1:1" x14ac:dyDescent="0.3">
      <c r="A7181" t="s">
        <v>48</v>
      </c>
    </row>
    <row r="7182" spans="1:1" x14ac:dyDescent="0.3">
      <c r="A7182" t="s">
        <v>2</v>
      </c>
    </row>
    <row r="7183" spans="1:1" x14ac:dyDescent="0.3">
      <c r="A7183" t="s">
        <v>396</v>
      </c>
    </row>
    <row r="7184" spans="1:1" x14ac:dyDescent="0.3">
      <c r="A7184" t="s">
        <v>717</v>
      </c>
    </row>
    <row r="7185" spans="1:1" x14ac:dyDescent="0.3">
      <c r="A7185" t="s">
        <v>79</v>
      </c>
    </row>
    <row r="7186" spans="1:1" x14ac:dyDescent="0.3">
      <c r="A7186" t="s">
        <v>410</v>
      </c>
    </row>
    <row r="7187" spans="1:1" x14ac:dyDescent="0.3">
      <c r="A7187" t="s">
        <v>68</v>
      </c>
    </row>
    <row r="7188" spans="1:1" x14ac:dyDescent="0.3">
      <c r="A7188" t="s">
        <v>82</v>
      </c>
    </row>
    <row r="7189" spans="1:1" x14ac:dyDescent="0.3">
      <c r="A7189" t="s">
        <v>718</v>
      </c>
    </row>
    <row r="7190" spans="1:1" x14ac:dyDescent="0.3">
      <c r="A7190" t="s">
        <v>0</v>
      </c>
    </row>
    <row r="7191" spans="1:1" x14ac:dyDescent="0.3">
      <c r="A7191" t="s">
        <v>68</v>
      </c>
    </row>
    <row r="7192" spans="1:1" x14ac:dyDescent="0.3">
      <c r="A7192" t="s">
        <v>411</v>
      </c>
    </row>
    <row r="7193" spans="1:1" x14ac:dyDescent="0.3">
      <c r="A7193" t="s">
        <v>412</v>
      </c>
    </row>
    <row r="7194" spans="1:1" x14ac:dyDescent="0.3">
      <c r="A7194" t="s">
        <v>719</v>
      </c>
    </row>
    <row r="7195" spans="1:1" x14ac:dyDescent="0.3">
      <c r="A7195" t="s">
        <v>21</v>
      </c>
    </row>
    <row r="7196" spans="1:1" x14ac:dyDescent="0.3">
      <c r="A7196" t="s">
        <v>68</v>
      </c>
    </row>
    <row r="7197" spans="1:1" x14ac:dyDescent="0.3">
      <c r="A7197" t="s">
        <v>589</v>
      </c>
    </row>
    <row r="7198" spans="1:1" x14ac:dyDescent="0.3">
      <c r="A7198" t="s">
        <v>68</v>
      </c>
    </row>
    <row r="7199" spans="1:1" x14ac:dyDescent="0.3">
      <c r="A7199" t="s">
        <v>68</v>
      </c>
    </row>
    <row r="7200" spans="1:1" x14ac:dyDescent="0.3">
      <c r="A7200" t="s">
        <v>394</v>
      </c>
    </row>
    <row r="7201" spans="1:1" x14ac:dyDescent="0.3">
      <c r="A7201" t="s">
        <v>397</v>
      </c>
    </row>
    <row r="7202" spans="1:1" x14ac:dyDescent="0.3">
      <c r="A7202" t="s">
        <v>68</v>
      </c>
    </row>
    <row r="7203" spans="1:1" x14ac:dyDescent="0.3">
      <c r="A7203" t="s">
        <v>83</v>
      </c>
    </row>
    <row r="7204" spans="1:1" x14ac:dyDescent="0.3">
      <c r="A7204" t="s">
        <v>68</v>
      </c>
    </row>
    <row r="7205" spans="1:1" x14ac:dyDescent="0.3">
      <c r="A7205" t="s">
        <v>32</v>
      </c>
    </row>
    <row r="7206" spans="1:1" x14ac:dyDescent="0.3">
      <c r="A7206" t="s">
        <v>66</v>
      </c>
    </row>
    <row r="7207" spans="1:1" x14ac:dyDescent="0.3">
      <c r="A7207" t="s">
        <v>22</v>
      </c>
    </row>
    <row r="7208" spans="1:1" x14ac:dyDescent="0.3">
      <c r="A7208" t="s">
        <v>720</v>
      </c>
    </row>
    <row r="7209" spans="1:1" x14ac:dyDescent="0.3">
      <c r="A7209" t="s">
        <v>721</v>
      </c>
    </row>
    <row r="7210" spans="1:1" x14ac:dyDescent="0.3">
      <c r="A7210" t="s">
        <v>722</v>
      </c>
    </row>
    <row r="7211" spans="1:1" x14ac:dyDescent="0.3">
      <c r="A7211" t="s">
        <v>495</v>
      </c>
    </row>
    <row r="7212" spans="1:1" x14ac:dyDescent="0.3">
      <c r="A7212" t="s">
        <v>513</v>
      </c>
    </row>
    <row r="7213" spans="1:1" x14ac:dyDescent="0.3">
      <c r="A7213" t="s">
        <v>723</v>
      </c>
    </row>
    <row r="7214" spans="1:1" x14ac:dyDescent="0.3">
      <c r="A7214" t="s">
        <v>724</v>
      </c>
    </row>
    <row r="7215" spans="1:1" x14ac:dyDescent="0.3">
      <c r="A7215" t="s">
        <v>483</v>
      </c>
    </row>
    <row r="7216" spans="1:1" x14ac:dyDescent="0.3">
      <c r="A7216" t="s">
        <v>679</v>
      </c>
    </row>
    <row r="7217" spans="1:1" x14ac:dyDescent="0.3">
      <c r="A7217" t="s">
        <v>725</v>
      </c>
    </row>
    <row r="7218" spans="1:1" x14ac:dyDescent="0.3">
      <c r="A7218" t="s">
        <v>0</v>
      </c>
    </row>
    <row r="7219" spans="1:1" x14ac:dyDescent="0.3">
      <c r="A7219" t="s">
        <v>174</v>
      </c>
    </row>
    <row r="7220" spans="1:1" x14ac:dyDescent="0.3">
      <c r="A7220" t="s">
        <v>498</v>
      </c>
    </row>
    <row r="7221" spans="1:1" x14ac:dyDescent="0.3">
      <c r="A7221" t="s">
        <v>660</v>
      </c>
    </row>
    <row r="7222" spans="1:1" x14ac:dyDescent="0.3">
      <c r="A7222" t="s">
        <v>68</v>
      </c>
    </row>
    <row r="7223" spans="1:1" x14ac:dyDescent="0.3">
      <c r="A7223" t="s">
        <v>453</v>
      </c>
    </row>
    <row r="7224" spans="1:1" x14ac:dyDescent="0.3">
      <c r="A7224" t="s">
        <v>726</v>
      </c>
    </row>
    <row r="7225" spans="1:1" x14ac:dyDescent="0.3">
      <c r="A7225" t="s">
        <v>61</v>
      </c>
    </row>
    <row r="7226" spans="1:1" x14ac:dyDescent="0.3">
      <c r="A7226" t="s">
        <v>14</v>
      </c>
    </row>
    <row r="7227" spans="1:1" x14ac:dyDescent="0.3">
      <c r="A7227" t="s">
        <v>727</v>
      </c>
    </row>
    <row r="7228" spans="1:1" x14ac:dyDescent="0.3">
      <c r="A7228" t="s">
        <v>728</v>
      </c>
    </row>
    <row r="7229" spans="1:1" x14ac:dyDescent="0.3">
      <c r="A7229" t="s">
        <v>729</v>
      </c>
    </row>
    <row r="7230" spans="1:1" x14ac:dyDescent="0.3">
      <c r="A7230" t="s">
        <v>730</v>
      </c>
    </row>
    <row r="7231" spans="1:1" x14ac:dyDescent="0.3">
      <c r="A7231" t="s">
        <v>68</v>
      </c>
    </row>
    <row r="7232" spans="1:1" x14ac:dyDescent="0.3">
      <c r="A7232" t="s">
        <v>21</v>
      </c>
    </row>
    <row r="7233" spans="1:1" x14ac:dyDescent="0.3">
      <c r="A7233" t="s">
        <v>458</v>
      </c>
    </row>
    <row r="7234" spans="1:1" x14ac:dyDescent="0.3">
      <c r="A7234" t="s">
        <v>731</v>
      </c>
    </row>
    <row r="7235" spans="1:1" x14ac:dyDescent="0.3">
      <c r="A7235" t="s">
        <v>732</v>
      </c>
    </row>
    <row r="7236" spans="1:1" x14ac:dyDescent="0.3">
      <c r="A7236" s="3">
        <v>0.2</v>
      </c>
    </row>
    <row r="7237" spans="1:1" x14ac:dyDescent="0.3">
      <c r="A7237" t="s">
        <v>68</v>
      </c>
    </row>
    <row r="7238" spans="1:1" x14ac:dyDescent="0.3">
      <c r="A7238" t="s">
        <v>83</v>
      </c>
    </row>
    <row r="7239" spans="1:1" x14ac:dyDescent="0.3">
      <c r="A7239" t="s">
        <v>68</v>
      </c>
    </row>
    <row r="7240" spans="1:1" x14ac:dyDescent="0.3">
      <c r="A7240" t="s">
        <v>733</v>
      </c>
    </row>
    <row r="7241" spans="1:1" x14ac:dyDescent="0.3">
      <c r="A7241" t="s">
        <v>21</v>
      </c>
    </row>
    <row r="7242" spans="1:1" x14ac:dyDescent="0.3">
      <c r="A7242" t="s">
        <v>447</v>
      </c>
    </row>
    <row r="7243" spans="1:1" x14ac:dyDescent="0.3">
      <c r="A7243" s="3">
        <v>0.6</v>
      </c>
    </row>
    <row r="7244" spans="1:1" x14ac:dyDescent="0.3">
      <c r="A7244" t="s">
        <v>734</v>
      </c>
    </row>
    <row r="7245" spans="1:1" x14ac:dyDescent="0.3">
      <c r="A7245" t="s">
        <v>394</v>
      </c>
    </row>
    <row r="7246" spans="1:1" x14ac:dyDescent="0.3">
      <c r="A7246" t="s">
        <v>735</v>
      </c>
    </row>
    <row r="7247" spans="1:1" x14ac:dyDescent="0.3">
      <c r="A7247" t="s">
        <v>57</v>
      </c>
    </row>
    <row r="7248" spans="1:1" x14ac:dyDescent="0.3">
      <c r="A7248" t="s">
        <v>0</v>
      </c>
    </row>
    <row r="7249" spans="1:1" x14ac:dyDescent="0.3">
      <c r="A7249" t="s">
        <v>736</v>
      </c>
    </row>
    <row r="7250" spans="1:1" x14ac:dyDescent="0.3">
      <c r="A7250" t="s">
        <v>584</v>
      </c>
    </row>
    <row r="7251" spans="1:1" x14ac:dyDescent="0.3">
      <c r="A7251" t="s">
        <v>68</v>
      </c>
    </row>
    <row r="7252" spans="1:1" x14ac:dyDescent="0.3">
      <c r="A7252" t="s">
        <v>436</v>
      </c>
    </row>
    <row r="7253" spans="1:1" x14ac:dyDescent="0.3">
      <c r="A7253" t="s">
        <v>292</v>
      </c>
    </row>
    <row r="7254" spans="1:1" x14ac:dyDescent="0.3">
      <c r="A7254" t="s">
        <v>535</v>
      </c>
    </row>
    <row r="7255" spans="1:1" x14ac:dyDescent="0.3">
      <c r="A7255" t="s">
        <v>588</v>
      </c>
    </row>
    <row r="7256" spans="1:1" x14ac:dyDescent="0.3">
      <c r="A7256" t="s">
        <v>195</v>
      </c>
    </row>
    <row r="7257" spans="1:1" x14ac:dyDescent="0.3">
      <c r="A7257" t="s">
        <v>708</v>
      </c>
    </row>
    <row r="7258" spans="1:1" x14ac:dyDescent="0.3">
      <c r="A7258" t="s">
        <v>412</v>
      </c>
    </row>
    <row r="7259" spans="1:1" x14ac:dyDescent="0.3">
      <c r="A7259" t="s">
        <v>68</v>
      </c>
    </row>
    <row r="7260" spans="1:1" x14ac:dyDescent="0.3">
      <c r="A7260" t="s">
        <v>413</v>
      </c>
    </row>
    <row r="7261" spans="1:1" x14ac:dyDescent="0.3">
      <c r="A7261" t="s">
        <v>396</v>
      </c>
    </row>
    <row r="7262" spans="1:1" x14ac:dyDescent="0.3">
      <c r="A7262" t="s">
        <v>575</v>
      </c>
    </row>
    <row r="7263" spans="1:1" x14ac:dyDescent="0.3">
      <c r="A7263" t="s">
        <v>576</v>
      </c>
    </row>
    <row r="7264" spans="1:1" x14ac:dyDescent="0.3">
      <c r="A7264" t="s">
        <v>28</v>
      </c>
    </row>
    <row r="7265" spans="1:1" x14ac:dyDescent="0.3">
      <c r="A7265" t="s">
        <v>737</v>
      </c>
    </row>
    <row r="7266" spans="1:1" x14ac:dyDescent="0.3">
      <c r="A7266" t="s">
        <v>738</v>
      </c>
    </row>
    <row r="7267" spans="1:1" x14ac:dyDescent="0.3">
      <c r="A7267" t="s">
        <v>739</v>
      </c>
    </row>
    <row r="7268" spans="1:1" x14ac:dyDescent="0.3">
      <c r="A7268" t="s">
        <v>740</v>
      </c>
    </row>
    <row r="7269" spans="1:1" x14ac:dyDescent="0.3">
      <c r="A7269" t="s">
        <v>575</v>
      </c>
    </row>
    <row r="7270" spans="1:1" x14ac:dyDescent="0.3">
      <c r="A7270" t="s">
        <v>0</v>
      </c>
    </row>
    <row r="7271" spans="1:1" x14ac:dyDescent="0.3">
      <c r="A7271" t="s">
        <v>207</v>
      </c>
    </row>
    <row r="7272" spans="1:1" x14ac:dyDescent="0.3">
      <c r="A7272">
        <v>1850</v>
      </c>
    </row>
    <row r="7273" spans="1:1" x14ac:dyDescent="0.3">
      <c r="A7273" t="s">
        <v>191</v>
      </c>
    </row>
    <row r="7274" spans="1:1" x14ac:dyDescent="0.3">
      <c r="A7274" t="s">
        <v>652</v>
      </c>
    </row>
    <row r="7275" spans="1:1" x14ac:dyDescent="0.3">
      <c r="A7275" t="s">
        <v>66</v>
      </c>
    </row>
    <row r="7276" spans="1:1" x14ac:dyDescent="0.3">
      <c r="A7276" t="s">
        <v>14</v>
      </c>
    </row>
    <row r="7277" spans="1:1" x14ac:dyDescent="0.3">
      <c r="A7277" t="s">
        <v>68</v>
      </c>
    </row>
    <row r="7278" spans="1:1" x14ac:dyDescent="0.3">
      <c r="A7278" t="s">
        <v>413</v>
      </c>
    </row>
    <row r="7279" spans="1:1" x14ac:dyDescent="0.3">
      <c r="A7279" t="s">
        <v>494</v>
      </c>
    </row>
    <row r="7280" spans="1:1" x14ac:dyDescent="0.3">
      <c r="A7280" t="s">
        <v>458</v>
      </c>
    </row>
    <row r="7281" spans="1:1" x14ac:dyDescent="0.3">
      <c r="A7281" t="s">
        <v>658</v>
      </c>
    </row>
    <row r="7282" spans="1:1" x14ac:dyDescent="0.3">
      <c r="A7282" t="s">
        <v>419</v>
      </c>
    </row>
    <row r="7283" spans="1:1" x14ac:dyDescent="0.3">
      <c r="A7283" t="s">
        <v>420</v>
      </c>
    </row>
    <row r="7284" spans="1:1" x14ac:dyDescent="0.3">
      <c r="A7284" t="s">
        <v>72</v>
      </c>
    </row>
    <row r="7285" spans="1:1" x14ac:dyDescent="0.3">
      <c r="A7285" t="s">
        <v>396</v>
      </c>
    </row>
    <row r="7286" spans="1:1" x14ac:dyDescent="0.3">
      <c r="A7286" t="s">
        <v>68</v>
      </c>
    </row>
    <row r="7288" spans="1:1" x14ac:dyDescent="0.3">
      <c r="A7288" t="s">
        <v>741</v>
      </c>
    </row>
    <row r="7289" spans="1:1" x14ac:dyDescent="0.3">
      <c r="A7289" t="s">
        <v>51</v>
      </c>
    </row>
    <row r="7290" spans="1:1" x14ac:dyDescent="0.3">
      <c r="A7290" t="s">
        <v>575</v>
      </c>
    </row>
    <row r="7291" spans="1:1" x14ac:dyDescent="0.3">
      <c r="A7291" t="s">
        <v>576</v>
      </c>
    </row>
    <row r="7292" spans="1:1" x14ac:dyDescent="0.3">
      <c r="A7292" t="s">
        <v>28</v>
      </c>
    </row>
    <row r="7293" spans="1:1" x14ac:dyDescent="0.3">
      <c r="A7293" t="s">
        <v>50</v>
      </c>
    </row>
    <row r="7294" spans="1:1" x14ac:dyDescent="0.3">
      <c r="A7294" t="s">
        <v>51</v>
      </c>
    </row>
    <row r="7295" spans="1:1" x14ac:dyDescent="0.3">
      <c r="A7295" t="s">
        <v>22</v>
      </c>
    </row>
    <row r="7296" spans="1:1" x14ac:dyDescent="0.3">
      <c r="A7296" t="s">
        <v>495</v>
      </c>
    </row>
    <row r="7297" spans="1:1" x14ac:dyDescent="0.3">
      <c r="A7297" t="s">
        <v>474</v>
      </c>
    </row>
    <row r="7298" spans="1:1" x14ac:dyDescent="0.3">
      <c r="A7298" t="s">
        <v>426</v>
      </c>
    </row>
    <row r="7299" spans="1:1" x14ac:dyDescent="0.3">
      <c r="A7299" t="s">
        <v>468</v>
      </c>
    </row>
    <row r="7300" spans="1:1" x14ac:dyDescent="0.3">
      <c r="A7300" t="s">
        <v>521</v>
      </c>
    </row>
    <row r="7301" spans="1:1" x14ac:dyDescent="0.3">
      <c r="A7301" t="s">
        <v>566</v>
      </c>
    </row>
    <row r="7302" spans="1:1" x14ac:dyDescent="0.3">
      <c r="A7302" t="s">
        <v>420</v>
      </c>
    </row>
    <row r="7303" spans="1:1" x14ac:dyDescent="0.3">
      <c r="A7303" t="s">
        <v>72</v>
      </c>
    </row>
    <row r="7304" spans="1:1" x14ac:dyDescent="0.3">
      <c r="A7304" t="s">
        <v>458</v>
      </c>
    </row>
    <row r="7305" spans="1:1" x14ac:dyDescent="0.3">
      <c r="A7305" t="s">
        <v>731</v>
      </c>
    </row>
    <row r="7306" spans="1:1" x14ac:dyDescent="0.3">
      <c r="A7306" t="s">
        <v>51</v>
      </c>
    </row>
    <row r="7307" spans="1:1" x14ac:dyDescent="0.3">
      <c r="A7307" t="s">
        <v>606</v>
      </c>
    </row>
    <row r="7308" spans="1:1" x14ac:dyDescent="0.3">
      <c r="A7308" t="s">
        <v>606</v>
      </c>
    </row>
    <row r="7309" spans="1:1" x14ac:dyDescent="0.3">
      <c r="A7309" t="s">
        <v>474</v>
      </c>
    </row>
    <row r="7310" spans="1:1" x14ac:dyDescent="0.3">
      <c r="A7310" t="s">
        <v>1</v>
      </c>
    </row>
    <row r="7311" spans="1:1" x14ac:dyDescent="0.3">
      <c r="A7311" t="s">
        <v>742</v>
      </c>
    </row>
    <row r="7312" spans="1:1" x14ac:dyDescent="0.3">
      <c r="A7312" t="s">
        <v>14</v>
      </c>
    </row>
    <row r="7313" spans="1:1" x14ac:dyDescent="0.3">
      <c r="A7313" t="s">
        <v>458</v>
      </c>
    </row>
    <row r="7314" spans="1:1" x14ac:dyDescent="0.3">
      <c r="A7314" t="s">
        <v>731</v>
      </c>
    </row>
    <row r="7315" spans="1:1" x14ac:dyDescent="0.3">
      <c r="A7315" t="s">
        <v>743</v>
      </c>
    </row>
    <row r="7316" spans="1:1" x14ac:dyDescent="0.3">
      <c r="A7316" t="s">
        <v>744</v>
      </c>
    </row>
    <row r="7317" spans="1:1" x14ac:dyDescent="0.3">
      <c r="A7317" t="s">
        <v>50</v>
      </c>
    </row>
    <row r="7318" spans="1:1" x14ac:dyDescent="0.3">
      <c r="A7318" t="s">
        <v>51</v>
      </c>
    </row>
    <row r="7319" spans="1:1" x14ac:dyDescent="0.3">
      <c r="A7319" t="s">
        <v>516</v>
      </c>
    </row>
    <row r="7320" spans="1:1" x14ac:dyDescent="0.3">
      <c r="A7320" t="s">
        <v>463</v>
      </c>
    </row>
    <row r="7321" spans="1:1" x14ac:dyDescent="0.3">
      <c r="A7321" t="s">
        <v>1</v>
      </c>
    </row>
    <row r="7322" spans="1:1" x14ac:dyDescent="0.3">
      <c r="A7322" t="s">
        <v>68</v>
      </c>
    </row>
    <row r="7323" spans="1:1" x14ac:dyDescent="0.3">
      <c r="A7323" t="s">
        <v>82</v>
      </c>
    </row>
    <row r="7324" spans="1:1" x14ac:dyDescent="0.3">
      <c r="A7324" t="s">
        <v>35</v>
      </c>
    </row>
    <row r="7325" spans="1:1" x14ac:dyDescent="0.3">
      <c r="A7325" t="s">
        <v>745</v>
      </c>
    </row>
    <row r="7326" spans="1:1" x14ac:dyDescent="0.3">
      <c r="A7326" t="s">
        <v>28</v>
      </c>
    </row>
    <row r="7327" spans="1:1" x14ac:dyDescent="0.3">
      <c r="A7327" t="s">
        <v>197</v>
      </c>
    </row>
    <row r="7328" spans="1:1" x14ac:dyDescent="0.3">
      <c r="A7328" t="s">
        <v>465</v>
      </c>
    </row>
    <row r="7329" spans="1:1" x14ac:dyDescent="0.3">
      <c r="A7329" t="s">
        <v>746</v>
      </c>
    </row>
    <row r="7330" spans="1:1" x14ac:dyDescent="0.3">
      <c r="A7330" t="s">
        <v>143</v>
      </c>
    </row>
    <row r="7331" spans="1:1" x14ac:dyDescent="0.3">
      <c r="A7331" t="s">
        <v>57</v>
      </c>
    </row>
    <row r="7332" spans="1:1" x14ac:dyDescent="0.3">
      <c r="A7332" t="s">
        <v>747</v>
      </c>
    </row>
    <row r="7333" spans="1:1" x14ac:dyDescent="0.3">
      <c r="A7333" t="s">
        <v>27</v>
      </c>
    </row>
    <row r="7334" spans="1:1" x14ac:dyDescent="0.3">
      <c r="A7334" t="s">
        <v>68</v>
      </c>
    </row>
    <row r="7335" spans="1:1" x14ac:dyDescent="0.3">
      <c r="A7335" t="s">
        <v>437</v>
      </c>
    </row>
    <row r="7336" spans="1:1" x14ac:dyDescent="0.3">
      <c r="A7336" t="s">
        <v>748</v>
      </c>
    </row>
    <row r="7337" spans="1:1" x14ac:dyDescent="0.3">
      <c r="A7337" t="s">
        <v>68</v>
      </c>
    </row>
    <row r="7338" spans="1:1" x14ac:dyDescent="0.3">
      <c r="A7338" t="s">
        <v>82</v>
      </c>
    </row>
    <row r="7339" spans="1:1" x14ac:dyDescent="0.3">
      <c r="A7339" t="s">
        <v>521</v>
      </c>
    </row>
    <row r="7340" spans="1:1" x14ac:dyDescent="0.3">
      <c r="A7340" t="s">
        <v>749</v>
      </c>
    </row>
    <row r="7341" spans="1:1" x14ac:dyDescent="0.3">
      <c r="A7341" t="s">
        <v>750</v>
      </c>
    </row>
    <row r="7342" spans="1:1" x14ac:dyDescent="0.3">
      <c r="A7342" t="s">
        <v>50</v>
      </c>
    </row>
    <row r="7343" spans="1:1" x14ac:dyDescent="0.3">
      <c r="A7343" t="s">
        <v>51</v>
      </c>
    </row>
    <row r="7344" spans="1:1" x14ac:dyDescent="0.3">
      <c r="A7344" t="s">
        <v>751</v>
      </c>
    </row>
    <row r="7345" spans="1:1" x14ac:dyDescent="0.3">
      <c r="A7345" t="s">
        <v>164</v>
      </c>
    </row>
    <row r="7346" spans="1:1" x14ac:dyDescent="0.3">
      <c r="A7346" t="s">
        <v>752</v>
      </c>
    </row>
    <row r="7347" spans="1:1" x14ac:dyDescent="0.3">
      <c r="A7347" t="s">
        <v>753</v>
      </c>
    </row>
    <row r="7348" spans="1:1" x14ac:dyDescent="0.3">
      <c r="A7348" t="s">
        <v>30</v>
      </c>
    </row>
    <row r="7349" spans="1:1" x14ac:dyDescent="0.3">
      <c r="A7349" t="s">
        <v>51</v>
      </c>
    </row>
    <row r="7350" spans="1:1" x14ac:dyDescent="0.3">
      <c r="A7350" t="s">
        <v>0</v>
      </c>
    </row>
    <row r="7351" spans="1:1" x14ac:dyDescent="0.3">
      <c r="A7351" t="s">
        <v>174</v>
      </c>
    </row>
    <row r="7352" spans="1:1" x14ac:dyDescent="0.3">
      <c r="A7352" t="s">
        <v>754</v>
      </c>
    </row>
    <row r="7353" spans="1:1" x14ac:dyDescent="0.3">
      <c r="A7353" t="s">
        <v>755</v>
      </c>
    </row>
    <row r="7354" spans="1:1" x14ac:dyDescent="0.3">
      <c r="A7354" t="s">
        <v>59</v>
      </c>
    </row>
    <row r="7355" spans="1:1" x14ac:dyDescent="0.3">
      <c r="A7355" t="s">
        <v>756</v>
      </c>
    </row>
    <row r="7356" spans="1:1" x14ac:dyDescent="0.3">
      <c r="A7356" t="s">
        <v>0</v>
      </c>
    </row>
    <row r="7357" spans="1:1" x14ac:dyDescent="0.3">
      <c r="A7357" t="s">
        <v>642</v>
      </c>
    </row>
    <row r="7358" spans="1:1" x14ac:dyDescent="0.3">
      <c r="A7358" t="s">
        <v>412</v>
      </c>
    </row>
    <row r="7359" spans="1:1" x14ac:dyDescent="0.3">
      <c r="A7359" t="s">
        <v>8</v>
      </c>
    </row>
    <row r="7360" spans="1:1" x14ac:dyDescent="0.3">
      <c r="A7360" t="s">
        <v>1</v>
      </c>
    </row>
    <row r="7361" spans="1:1" x14ac:dyDescent="0.3">
      <c r="A7361" t="s">
        <v>50</v>
      </c>
    </row>
    <row r="7362" spans="1:1" x14ac:dyDescent="0.3">
      <c r="A7362" t="s">
        <v>757</v>
      </c>
    </row>
    <row r="7363" spans="1:1" x14ac:dyDescent="0.3">
      <c r="A7363" t="s">
        <v>14</v>
      </c>
    </row>
    <row r="7364" spans="1:1" x14ac:dyDescent="0.3">
      <c r="A7364" t="s">
        <v>51</v>
      </c>
    </row>
    <row r="7365" spans="1:1" x14ac:dyDescent="0.3">
      <c r="A7365" t="s">
        <v>726</v>
      </c>
    </row>
    <row r="7366" spans="1:1" x14ac:dyDescent="0.3">
      <c r="A7366" t="s">
        <v>61</v>
      </c>
    </row>
    <row r="7367" spans="1:1" x14ac:dyDescent="0.3">
      <c r="A7367" t="s">
        <v>203</v>
      </c>
    </row>
    <row r="7368" spans="1:1" x14ac:dyDescent="0.3">
      <c r="A7368" t="s">
        <v>46</v>
      </c>
    </row>
    <row r="7369" spans="1:1" x14ac:dyDescent="0.3">
      <c r="A7369" t="s">
        <v>50</v>
      </c>
    </row>
    <row r="7370" spans="1:1" x14ac:dyDescent="0.3">
      <c r="A7370" t="s">
        <v>758</v>
      </c>
    </row>
    <row r="7371" spans="1:1" x14ac:dyDescent="0.3">
      <c r="A7371" t="s">
        <v>726</v>
      </c>
    </row>
    <row r="7372" spans="1:1" x14ac:dyDescent="0.3">
      <c r="A7372" t="s">
        <v>61</v>
      </c>
    </row>
    <row r="7373" spans="1:1" x14ac:dyDescent="0.3">
      <c r="A7373" t="s">
        <v>203</v>
      </c>
    </row>
    <row r="7374" spans="1:1" x14ac:dyDescent="0.3">
      <c r="A7374" t="s">
        <v>46</v>
      </c>
    </row>
    <row r="7375" spans="1:1" x14ac:dyDescent="0.3">
      <c r="A7375" t="s">
        <v>50</v>
      </c>
    </row>
    <row r="7376" spans="1:1" x14ac:dyDescent="0.3">
      <c r="A7376" t="s">
        <v>758</v>
      </c>
    </row>
    <row r="7377" spans="1:1" x14ac:dyDescent="0.3">
      <c r="A7377" t="s">
        <v>726</v>
      </c>
    </row>
    <row r="7378" spans="1:1" x14ac:dyDescent="0.3">
      <c r="A7378" t="s">
        <v>61</v>
      </c>
    </row>
    <row r="7379" spans="1:1" x14ac:dyDescent="0.3">
      <c r="A7379" t="s">
        <v>203</v>
      </c>
    </row>
    <row r="7380" spans="1:1" x14ac:dyDescent="0.3">
      <c r="A7380" t="s">
        <v>46</v>
      </c>
    </row>
    <row r="7381" spans="1:1" x14ac:dyDescent="0.3">
      <c r="A7381" t="s">
        <v>50</v>
      </c>
    </row>
    <row r="7382" spans="1:1" x14ac:dyDescent="0.3">
      <c r="A7382" t="s">
        <v>758</v>
      </c>
    </row>
    <row r="7383" spans="1:1" x14ac:dyDescent="0.3">
      <c r="A7383" t="s">
        <v>726</v>
      </c>
    </row>
    <row r="7384" spans="1:1" x14ac:dyDescent="0.3">
      <c r="A7384" t="s">
        <v>61</v>
      </c>
    </row>
    <row r="7385" spans="1:1" x14ac:dyDescent="0.3">
      <c r="A7385" t="s">
        <v>203</v>
      </c>
    </row>
    <row r="7386" spans="1:1" x14ac:dyDescent="0.3">
      <c r="A7386" t="s">
        <v>46</v>
      </c>
    </row>
    <row r="7387" spans="1:1" x14ac:dyDescent="0.3">
      <c r="A7387" t="s">
        <v>50</v>
      </c>
    </row>
    <row r="7388" spans="1:1" x14ac:dyDescent="0.3">
      <c r="A7388" t="s">
        <v>758</v>
      </c>
    </row>
    <row r="7389" spans="1:1" x14ac:dyDescent="0.3">
      <c r="A7389" t="s">
        <v>726</v>
      </c>
    </row>
    <row r="7390" spans="1:1" x14ac:dyDescent="0.3">
      <c r="A7390" t="s">
        <v>61</v>
      </c>
    </row>
    <row r="7391" spans="1:1" x14ac:dyDescent="0.3">
      <c r="A7391" t="s">
        <v>203</v>
      </c>
    </row>
    <row r="7392" spans="1:1" x14ac:dyDescent="0.3">
      <c r="A7392" t="s">
        <v>46</v>
      </c>
    </row>
    <row r="7393" spans="1:1" x14ac:dyDescent="0.3">
      <c r="A7393" t="s">
        <v>50</v>
      </c>
    </row>
    <row r="7394" spans="1:1" x14ac:dyDescent="0.3">
      <c r="A7394" t="s">
        <v>758</v>
      </c>
    </row>
    <row r="7395" spans="1:1" x14ac:dyDescent="0.3">
      <c r="A7395" t="s">
        <v>726</v>
      </c>
    </row>
    <row r="7396" spans="1:1" x14ac:dyDescent="0.3">
      <c r="A7396" t="s">
        <v>61</v>
      </c>
    </row>
    <row r="7397" spans="1:1" x14ac:dyDescent="0.3">
      <c r="A7397" t="s">
        <v>203</v>
      </c>
    </row>
    <row r="7398" spans="1:1" x14ac:dyDescent="0.3">
      <c r="A7398" t="s">
        <v>46</v>
      </c>
    </row>
    <row r="7399" spans="1:1" x14ac:dyDescent="0.3">
      <c r="A7399" t="s">
        <v>50</v>
      </c>
    </row>
    <row r="7400" spans="1:1" x14ac:dyDescent="0.3">
      <c r="A7400" t="s">
        <v>758</v>
      </c>
    </row>
    <row r="7401" spans="1:1" x14ac:dyDescent="0.3">
      <c r="A7401" t="s">
        <v>32</v>
      </c>
    </row>
    <row r="7402" spans="1:1" x14ac:dyDescent="0.3">
      <c r="A7402" t="s">
        <v>759</v>
      </c>
    </row>
    <row r="7403" spans="1:1" x14ac:dyDescent="0.3">
      <c r="A7403" t="s">
        <v>760</v>
      </c>
    </row>
    <row r="7404" spans="1:1" x14ac:dyDescent="0.3">
      <c r="A7404" t="s">
        <v>486</v>
      </c>
    </row>
    <row r="7405" spans="1:1" x14ac:dyDescent="0.3">
      <c r="A7405" t="s">
        <v>761</v>
      </c>
    </row>
    <row r="7406" spans="1:1" x14ac:dyDescent="0.3">
      <c r="A7406" t="s">
        <v>762</v>
      </c>
    </row>
    <row r="7407" spans="1:1" x14ac:dyDescent="0.3">
      <c r="A7407" t="s">
        <v>50</v>
      </c>
    </row>
    <row r="7408" spans="1:1" x14ac:dyDescent="0.3">
      <c r="A7408" t="s">
        <v>394</v>
      </c>
    </row>
    <row r="7409" spans="1:1" x14ac:dyDescent="0.3">
      <c r="A7409" t="s">
        <v>763</v>
      </c>
    </row>
    <row r="7410" spans="1:1" x14ac:dyDescent="0.3">
      <c r="A7410" t="s">
        <v>177</v>
      </c>
    </row>
    <row r="7411" spans="1:1" x14ac:dyDescent="0.3">
      <c r="A7411" t="s">
        <v>617</v>
      </c>
    </row>
    <row r="7412" spans="1:1" x14ac:dyDescent="0.3">
      <c r="A7412" t="s">
        <v>618</v>
      </c>
    </row>
    <row r="7413" spans="1:1" x14ac:dyDescent="0.3">
      <c r="A7413" t="s">
        <v>191</v>
      </c>
    </row>
    <row r="7414" spans="1:1" x14ac:dyDescent="0.3">
      <c r="A7414" t="s">
        <v>14</v>
      </c>
    </row>
    <row r="7415" spans="1:1" x14ac:dyDescent="0.3">
      <c r="A7415" t="s">
        <v>51</v>
      </c>
    </row>
    <row r="7416" spans="1:1" x14ac:dyDescent="0.3">
      <c r="A7416" t="s">
        <v>480</v>
      </c>
    </row>
    <row r="7417" spans="1:1" x14ac:dyDescent="0.3">
      <c r="A7417" t="s">
        <v>475</v>
      </c>
    </row>
    <row r="7418" spans="1:1" x14ac:dyDescent="0.3">
      <c r="A7418" t="s">
        <v>476</v>
      </c>
    </row>
    <row r="7419" spans="1:1" x14ac:dyDescent="0.3">
      <c r="A7419" t="s">
        <v>57</v>
      </c>
    </row>
    <row r="7420" spans="1:1" x14ac:dyDescent="0.3">
      <c r="A7420" t="s">
        <v>764</v>
      </c>
    </row>
    <row r="7421" spans="1:1" x14ac:dyDescent="0.3">
      <c r="A7421" t="s">
        <v>765</v>
      </c>
    </row>
    <row r="7422" spans="1:1" x14ac:dyDescent="0.3">
      <c r="A7422" t="s">
        <v>521</v>
      </c>
    </row>
    <row r="7423" spans="1:1" x14ac:dyDescent="0.3">
      <c r="A7423" t="s">
        <v>147</v>
      </c>
    </row>
    <row r="7424" spans="1:1" x14ac:dyDescent="0.3">
      <c r="A7424" t="s">
        <v>145</v>
      </c>
    </row>
    <row r="7425" spans="1:1" x14ac:dyDescent="0.3">
      <c r="A7425" t="s">
        <v>475</v>
      </c>
    </row>
    <row r="7426" spans="1:1" x14ac:dyDescent="0.3">
      <c r="A7426" t="s">
        <v>766</v>
      </c>
    </row>
    <row r="7427" spans="1:1" x14ac:dyDescent="0.3">
      <c r="A7427" t="s">
        <v>449</v>
      </c>
    </row>
    <row r="7428" spans="1:1" x14ac:dyDescent="0.3">
      <c r="A7428" t="s">
        <v>55</v>
      </c>
    </row>
    <row r="7429" spans="1:1" x14ac:dyDescent="0.3">
      <c r="A7429" t="s">
        <v>767</v>
      </c>
    </row>
    <row r="7430" spans="1:1" x14ac:dyDescent="0.3">
      <c r="A7430" t="s">
        <v>57</v>
      </c>
    </row>
    <row r="7431" spans="1:1" x14ac:dyDescent="0.3">
      <c r="A7431" t="s">
        <v>475</v>
      </c>
    </row>
    <row r="7432" spans="1:1" x14ac:dyDescent="0.3">
      <c r="A7432" t="s">
        <v>768</v>
      </c>
    </row>
    <row r="7433" spans="1:1" x14ac:dyDescent="0.3">
      <c r="A7433" t="s">
        <v>426</v>
      </c>
    </row>
    <row r="7434" spans="1:1" x14ac:dyDescent="0.3">
      <c r="A7434" t="s">
        <v>468</v>
      </c>
    </row>
    <row r="7435" spans="1:1" x14ac:dyDescent="0.3">
      <c r="A7435" t="s">
        <v>521</v>
      </c>
    </row>
    <row r="7436" spans="1:1" x14ac:dyDescent="0.3">
      <c r="A7436" t="s">
        <v>566</v>
      </c>
    </row>
    <row r="7437" spans="1:1" x14ac:dyDescent="0.3">
      <c r="A7437" t="s">
        <v>1</v>
      </c>
    </row>
    <row r="7438" spans="1:1" x14ac:dyDescent="0.3">
      <c r="A7438" t="s">
        <v>0</v>
      </c>
    </row>
    <row r="7439" spans="1:1" x14ac:dyDescent="0.3">
      <c r="A7439" t="s">
        <v>642</v>
      </c>
    </row>
    <row r="7440" spans="1:1" x14ac:dyDescent="0.3">
      <c r="A7440" t="s">
        <v>412</v>
      </c>
    </row>
    <row r="7441" spans="1:1" x14ac:dyDescent="0.3">
      <c r="A7441" t="s">
        <v>8</v>
      </c>
    </row>
    <row r="7442" spans="1:1" x14ac:dyDescent="0.3">
      <c r="A7442" t="s">
        <v>50</v>
      </c>
    </row>
    <row r="7443" spans="1:1" x14ac:dyDescent="0.3">
      <c r="A7443" t="s">
        <v>68</v>
      </c>
    </row>
    <row r="7444" spans="1:1" x14ac:dyDescent="0.3">
      <c r="A7444" t="s">
        <v>413</v>
      </c>
    </row>
    <row r="7445" spans="1:1" x14ac:dyDescent="0.3">
      <c r="A7445" t="s">
        <v>769</v>
      </c>
    </row>
    <row r="7446" spans="1:1" x14ac:dyDescent="0.3">
      <c r="A7446" t="s">
        <v>762</v>
      </c>
    </row>
    <row r="7447" spans="1:1" x14ac:dyDescent="0.3">
      <c r="A7447" t="s">
        <v>30</v>
      </c>
    </row>
    <row r="7448" spans="1:1" x14ac:dyDescent="0.3">
      <c r="A7448" t="s">
        <v>68</v>
      </c>
    </row>
    <row r="7449" spans="1:1" x14ac:dyDescent="0.3">
      <c r="A7449" t="s">
        <v>537</v>
      </c>
    </row>
    <row r="7450" spans="1:1" x14ac:dyDescent="0.3">
      <c r="A7450" t="s">
        <v>660</v>
      </c>
    </row>
    <row r="7451" spans="1:1" x14ac:dyDescent="0.3">
      <c r="A7451" t="s">
        <v>0</v>
      </c>
    </row>
    <row r="7452" spans="1:1" x14ac:dyDescent="0.3">
      <c r="A7452" t="s">
        <v>174</v>
      </c>
    </row>
    <row r="7453" spans="1:1" x14ac:dyDescent="0.3">
      <c r="A7453" t="s">
        <v>0</v>
      </c>
    </row>
    <row r="7454" spans="1:1" x14ac:dyDescent="0.3">
      <c r="A7454" t="s">
        <v>770</v>
      </c>
    </row>
    <row r="7455" spans="1:1" x14ac:dyDescent="0.3">
      <c r="A7455" t="s">
        <v>203</v>
      </c>
    </row>
    <row r="7456" spans="1:1" x14ac:dyDescent="0.3">
      <c r="A7456" t="s">
        <v>143</v>
      </c>
    </row>
    <row r="7457" spans="1:1" x14ac:dyDescent="0.3">
      <c r="A7457" t="s">
        <v>771</v>
      </c>
    </row>
    <row r="7458" spans="1:1" x14ac:dyDescent="0.3">
      <c r="A7458" t="s">
        <v>8</v>
      </c>
    </row>
    <row r="7459" spans="1:1" x14ac:dyDescent="0.3">
      <c r="A7459" t="s">
        <v>772</v>
      </c>
    </row>
    <row r="7460" spans="1:1" x14ac:dyDescent="0.3">
      <c r="A7460" t="s">
        <v>773</v>
      </c>
    </row>
    <row r="7461" spans="1:1" x14ac:dyDescent="0.3">
      <c r="A7461" t="s">
        <v>394</v>
      </c>
    </row>
    <row r="7462" spans="1:1" x14ac:dyDescent="0.3">
      <c r="A7462" t="s">
        <v>774</v>
      </c>
    </row>
    <row r="7463" spans="1:1" x14ac:dyDescent="0.3">
      <c r="A7463" t="s">
        <v>775</v>
      </c>
    </row>
    <row r="7464" spans="1:1" x14ac:dyDescent="0.3">
      <c r="A7464" t="s">
        <v>776</v>
      </c>
    </row>
    <row r="7465" spans="1:1" x14ac:dyDescent="0.3">
      <c r="A7465" t="s">
        <v>777</v>
      </c>
    </row>
    <row r="7466" spans="1:1" x14ac:dyDescent="0.3">
      <c r="A7466" t="s">
        <v>22</v>
      </c>
    </row>
    <row r="7467" spans="1:1" x14ac:dyDescent="0.3">
      <c r="A7467" t="s">
        <v>778</v>
      </c>
    </row>
    <row r="7468" spans="1:1" x14ac:dyDescent="0.3">
      <c r="A7468" t="s">
        <v>458</v>
      </c>
    </row>
    <row r="7469" spans="1:1" x14ac:dyDescent="0.3">
      <c r="A7469" t="s">
        <v>207</v>
      </c>
    </row>
    <row r="7470" spans="1:1" x14ac:dyDescent="0.3">
      <c r="A7470" t="s">
        <v>50</v>
      </c>
    </row>
    <row r="7471" spans="1:1" x14ac:dyDescent="0.3">
      <c r="A7471" t="s">
        <v>779</v>
      </c>
    </row>
    <row r="7472" spans="1:1" x14ac:dyDescent="0.3">
      <c r="A7472">
        <v>-196</v>
      </c>
    </row>
    <row r="7473" spans="1:1" x14ac:dyDescent="0.3">
      <c r="A7473" t="s">
        <v>21</v>
      </c>
    </row>
    <row r="7474" spans="1:1" x14ac:dyDescent="0.3">
      <c r="A7474" t="s">
        <v>68</v>
      </c>
    </row>
    <row r="7475" spans="1:1" x14ac:dyDescent="0.3">
      <c r="A7475" t="s">
        <v>780</v>
      </c>
    </row>
    <row r="7476" spans="1:1" x14ac:dyDescent="0.3">
      <c r="A7476" t="s">
        <v>781</v>
      </c>
    </row>
    <row r="7477" spans="1:1" x14ac:dyDescent="0.3">
      <c r="A7477">
        <v>-205</v>
      </c>
    </row>
    <row r="7478" spans="1:1" x14ac:dyDescent="0.3">
      <c r="A7478" t="s">
        <v>21</v>
      </c>
    </row>
    <row r="7479" spans="1:1" x14ac:dyDescent="0.3">
      <c r="A7479" t="s">
        <v>315</v>
      </c>
    </row>
    <row r="7480" spans="1:1" x14ac:dyDescent="0.3">
      <c r="A7480" t="s">
        <v>475</v>
      </c>
    </row>
    <row r="7481" spans="1:1" x14ac:dyDescent="0.3">
      <c r="A7481" t="s">
        <v>55</v>
      </c>
    </row>
    <row r="7482" spans="1:1" x14ac:dyDescent="0.3">
      <c r="A7482" t="s">
        <v>203</v>
      </c>
    </row>
    <row r="7483" spans="1:1" x14ac:dyDescent="0.3">
      <c r="A7483" t="s">
        <v>782</v>
      </c>
    </row>
    <row r="7484" spans="1:1" x14ac:dyDescent="0.3">
      <c r="A7484" t="s">
        <v>89</v>
      </c>
    </row>
    <row r="7485" spans="1:1" x14ac:dyDescent="0.3">
      <c r="A7485" t="s">
        <v>303</v>
      </c>
    </row>
    <row r="7486" spans="1:1" x14ac:dyDescent="0.3">
      <c r="A7486" t="s">
        <v>0</v>
      </c>
    </row>
    <row r="7487" spans="1:1" x14ac:dyDescent="0.3">
      <c r="A7487" t="s">
        <v>783</v>
      </c>
    </row>
    <row r="7488" spans="1:1" x14ac:dyDescent="0.3">
      <c r="A7488" t="s">
        <v>66</v>
      </c>
    </row>
    <row r="7489" spans="1:1" x14ac:dyDescent="0.3">
      <c r="A7489" t="s">
        <v>68</v>
      </c>
    </row>
    <row r="7490" spans="1:1" x14ac:dyDescent="0.3">
      <c r="A7490" t="s">
        <v>21</v>
      </c>
    </row>
    <row r="7491" spans="1:1" x14ac:dyDescent="0.3">
      <c r="A7491" t="s">
        <v>523</v>
      </c>
    </row>
    <row r="7492" spans="1:1" x14ac:dyDescent="0.3">
      <c r="A7492" t="s">
        <v>14</v>
      </c>
    </row>
    <row r="7493" spans="1:1" x14ac:dyDescent="0.3">
      <c r="A7493" t="s">
        <v>50</v>
      </c>
    </row>
    <row r="7494" spans="1:1" x14ac:dyDescent="0.3">
      <c r="A7494" t="s">
        <v>354</v>
      </c>
    </row>
    <row r="7495" spans="1:1" x14ac:dyDescent="0.3">
      <c r="A7495" t="s">
        <v>784</v>
      </c>
    </row>
    <row r="7496" spans="1:1" x14ac:dyDescent="0.3">
      <c r="A7496" t="s">
        <v>495</v>
      </c>
    </row>
    <row r="7497" spans="1:1" x14ac:dyDescent="0.3">
      <c r="A7497" t="s">
        <v>474</v>
      </c>
    </row>
    <row r="7498" spans="1:1" x14ac:dyDescent="0.3">
      <c r="A7498" t="s">
        <v>575</v>
      </c>
    </row>
    <row r="7499" spans="1:1" x14ac:dyDescent="0.3">
      <c r="A7499" t="s">
        <v>576</v>
      </c>
    </row>
    <row r="7500" spans="1:1" x14ac:dyDescent="0.3">
      <c r="A7500" t="s">
        <v>28</v>
      </c>
    </row>
    <row r="7501" spans="1:1" x14ac:dyDescent="0.3">
      <c r="A7501" t="s">
        <v>143</v>
      </c>
    </row>
    <row r="7502" spans="1:1" x14ac:dyDescent="0.3">
      <c r="A7502" t="s">
        <v>785</v>
      </c>
    </row>
    <row r="7503" spans="1:1" x14ac:dyDescent="0.3">
      <c r="A7503" t="s">
        <v>0</v>
      </c>
    </row>
    <row r="7504" spans="1:1" x14ac:dyDescent="0.3">
      <c r="A7504" t="s">
        <v>393</v>
      </c>
    </row>
    <row r="7505" spans="1:1" x14ac:dyDescent="0.3">
      <c r="A7505" t="s">
        <v>21</v>
      </c>
    </row>
    <row r="7506" spans="1:1" x14ac:dyDescent="0.3">
      <c r="A7506" t="s">
        <v>616</v>
      </c>
    </row>
    <row r="7507" spans="1:1" x14ac:dyDescent="0.3">
      <c r="A7507" t="s">
        <v>0</v>
      </c>
    </row>
    <row r="7508" spans="1:1" x14ac:dyDescent="0.3">
      <c r="A7508" t="s">
        <v>785</v>
      </c>
    </row>
    <row r="7509" spans="1:1" x14ac:dyDescent="0.3">
      <c r="A7509" t="s">
        <v>8</v>
      </c>
    </row>
    <row r="7510" spans="1:1" x14ac:dyDescent="0.3">
      <c r="A7510" t="s">
        <v>786</v>
      </c>
    </row>
    <row r="7511" spans="1:1" x14ac:dyDescent="0.3">
      <c r="A7511" t="s">
        <v>787</v>
      </c>
    </row>
    <row r="7512" spans="1:1" x14ac:dyDescent="0.3">
      <c r="A7512" t="s">
        <v>788</v>
      </c>
    </row>
    <row r="7513" spans="1:1" x14ac:dyDescent="0.3">
      <c r="A7513" t="s">
        <v>789</v>
      </c>
    </row>
    <row r="7514" spans="1:1" x14ac:dyDescent="0.3">
      <c r="A7514" t="s">
        <v>790</v>
      </c>
    </row>
    <row r="7515" spans="1:1" x14ac:dyDescent="0.3">
      <c r="A7515" t="s">
        <v>0</v>
      </c>
    </row>
    <row r="7516" spans="1:1" x14ac:dyDescent="0.3">
      <c r="A7516" t="s">
        <v>642</v>
      </c>
    </row>
    <row r="7517" spans="1:1" x14ac:dyDescent="0.3">
      <c r="A7517" t="s">
        <v>412</v>
      </c>
    </row>
    <row r="7518" spans="1:1" x14ac:dyDescent="0.3">
      <c r="A7518" t="s">
        <v>8</v>
      </c>
    </row>
    <row r="7519" spans="1:1" x14ac:dyDescent="0.3">
      <c r="A7519" t="s">
        <v>533</v>
      </c>
    </row>
    <row r="7520" spans="1:1" x14ac:dyDescent="0.3">
      <c r="A7520" t="s">
        <v>207</v>
      </c>
    </row>
    <row r="7521" spans="1:1" x14ac:dyDescent="0.3">
      <c r="A7521" t="s">
        <v>143</v>
      </c>
    </row>
    <row r="7522" spans="1:1" x14ac:dyDescent="0.3">
      <c r="A7522" t="s">
        <v>57</v>
      </c>
    </row>
    <row r="7523" spans="1:1" x14ac:dyDescent="0.3">
      <c r="A7523" t="s">
        <v>8</v>
      </c>
    </row>
    <row r="7524" spans="1:1" x14ac:dyDescent="0.3">
      <c r="A7524" t="s">
        <v>396</v>
      </c>
    </row>
    <row r="7525" spans="1:1" x14ac:dyDescent="0.3">
      <c r="A7525" t="s">
        <v>533</v>
      </c>
    </row>
    <row r="7526" spans="1:1" x14ac:dyDescent="0.3">
      <c r="A7526" t="s">
        <v>207</v>
      </c>
    </row>
    <row r="7527" spans="1:1" x14ac:dyDescent="0.3">
      <c r="A7527" t="s">
        <v>143</v>
      </c>
    </row>
    <row r="7528" spans="1:1" x14ac:dyDescent="0.3">
      <c r="A7528" t="s">
        <v>57</v>
      </c>
    </row>
    <row r="7529" spans="1:1" x14ac:dyDescent="0.3">
      <c r="A7529" t="s">
        <v>0</v>
      </c>
    </row>
    <row r="7530" spans="1:1" x14ac:dyDescent="0.3">
      <c r="A7530" t="s">
        <v>393</v>
      </c>
    </row>
    <row r="7531" spans="1:1" x14ac:dyDescent="0.3">
      <c r="A7531" t="s">
        <v>21</v>
      </c>
    </row>
    <row r="7532" spans="1:1" x14ac:dyDescent="0.3">
      <c r="A7532" t="s">
        <v>791</v>
      </c>
    </row>
    <row r="7533" spans="1:1" x14ac:dyDescent="0.3">
      <c r="A7533" t="s">
        <v>68</v>
      </c>
    </row>
    <row r="7534" spans="1:1" x14ac:dyDescent="0.3">
      <c r="A7534" t="s">
        <v>0</v>
      </c>
    </row>
    <row r="7535" spans="1:1" x14ac:dyDescent="0.3">
      <c r="A7535" t="s">
        <v>540</v>
      </c>
    </row>
    <row r="7536" spans="1:1" x14ac:dyDescent="0.3">
      <c r="A7536" t="s">
        <v>351</v>
      </c>
    </row>
    <row r="7538" spans="1:1" x14ac:dyDescent="0.3">
      <c r="A7538">
        <v>127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S124"/>
  <sheetViews>
    <sheetView topLeftCell="Q1" workbookViewId="0">
      <selection activeCell="U13" sqref="U13"/>
    </sheetView>
  </sheetViews>
  <sheetFormatPr defaultRowHeight="14.4" x14ac:dyDescent="0.3"/>
  <cols>
    <col min="2" max="2" width="12.88671875" customWidth="1"/>
    <col min="5" max="6" width="7.33203125" customWidth="1"/>
    <col min="7" max="7" width="7" customWidth="1"/>
    <col min="8" max="8" width="7.6640625" customWidth="1"/>
    <col min="9" max="9" width="7.109375" customWidth="1"/>
    <col min="10" max="10" width="7" customWidth="1"/>
    <col min="11" max="11" width="7.44140625" customWidth="1"/>
    <col min="12" max="12" width="7.5546875" customWidth="1"/>
    <col min="13" max="13" width="8" customWidth="1"/>
    <col min="22" max="22" width="12" bestFit="1" customWidth="1"/>
    <col min="23" max="23" width="11.88671875" customWidth="1"/>
    <col min="24" max="24" width="11" customWidth="1"/>
    <col min="25" max="25" width="12.109375" customWidth="1"/>
    <col min="26" max="26" width="13.88671875" customWidth="1"/>
    <col min="27" max="27" width="11.6640625" customWidth="1"/>
    <col min="30" max="30" width="15.44140625" customWidth="1"/>
    <col min="31" max="31" width="12.88671875" customWidth="1"/>
    <col min="32" max="32" width="19.109375" customWidth="1"/>
    <col min="33" max="33" width="17.5546875" customWidth="1"/>
    <col min="39" max="39" width="17" customWidth="1"/>
  </cols>
  <sheetData>
    <row r="1" spans="2:45" x14ac:dyDescent="0.3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45" x14ac:dyDescent="0.3">
      <c r="B2" t="s">
        <v>998</v>
      </c>
      <c r="C2" s="9"/>
      <c r="D2" s="37" t="s">
        <v>1000</v>
      </c>
      <c r="E2" s="34"/>
      <c r="F2" s="24" t="s">
        <v>1004</v>
      </c>
      <c r="G2" s="33"/>
      <c r="H2" s="34"/>
      <c r="I2" s="24" t="s">
        <v>1003</v>
      </c>
      <c r="J2" s="33"/>
      <c r="K2" s="34"/>
      <c r="L2" s="24" t="s">
        <v>1002</v>
      </c>
      <c r="M2" s="52"/>
      <c r="N2" s="9"/>
      <c r="S2" s="9" t="s">
        <v>998</v>
      </c>
      <c r="T2" s="9"/>
      <c r="U2" s="37" t="s">
        <v>1000</v>
      </c>
      <c r="V2" s="33"/>
      <c r="W2" s="33" t="s">
        <v>1004</v>
      </c>
      <c r="X2" s="34"/>
      <c r="Y2" s="52" t="s">
        <v>1003</v>
      </c>
      <c r="Z2" s="33"/>
      <c r="AA2" s="33" t="s">
        <v>1002</v>
      </c>
      <c r="AB2" s="9"/>
      <c r="AC2" t="s">
        <v>1060</v>
      </c>
      <c r="AD2" t="s">
        <v>797</v>
      </c>
      <c r="AE2" t="s">
        <v>796</v>
      </c>
      <c r="AF2" t="s">
        <v>803</v>
      </c>
      <c r="AG2" t="s">
        <v>804</v>
      </c>
      <c r="AH2" t="s">
        <v>812</v>
      </c>
      <c r="AI2" t="s">
        <v>824</v>
      </c>
      <c r="AJ2" s="24" t="s">
        <v>840</v>
      </c>
      <c r="AL2" t="s">
        <v>1060</v>
      </c>
      <c r="AM2" t="s">
        <v>797</v>
      </c>
      <c r="AN2" t="s">
        <v>796</v>
      </c>
      <c r="AO2" t="s">
        <v>803</v>
      </c>
      <c r="AP2" t="s">
        <v>804</v>
      </c>
      <c r="AQ2" t="s">
        <v>812</v>
      </c>
      <c r="AR2" t="s">
        <v>824</v>
      </c>
      <c r="AS2" s="24" t="s">
        <v>840</v>
      </c>
    </row>
    <row r="3" spans="2:45" x14ac:dyDescent="0.3">
      <c r="B3" s="11" t="s">
        <v>999</v>
      </c>
      <c r="C3" s="11"/>
      <c r="D3" s="38" t="s">
        <v>1021</v>
      </c>
      <c r="E3" s="26" t="s">
        <v>1001</v>
      </c>
      <c r="F3" s="23" t="s">
        <v>813</v>
      </c>
      <c r="G3" s="23" t="s">
        <v>795</v>
      </c>
      <c r="H3" s="26" t="s">
        <v>1001</v>
      </c>
      <c r="I3" s="23" t="s">
        <v>813</v>
      </c>
      <c r="J3" s="23" t="s">
        <v>795</v>
      </c>
      <c r="K3" s="26" t="s">
        <v>1001</v>
      </c>
      <c r="L3" s="23" t="s">
        <v>813</v>
      </c>
      <c r="M3" s="53" t="s">
        <v>795</v>
      </c>
      <c r="N3" s="9"/>
      <c r="S3" s="11" t="s">
        <v>999</v>
      </c>
      <c r="T3" s="11"/>
      <c r="U3" s="38" t="s">
        <v>1021</v>
      </c>
      <c r="V3" s="23" t="s">
        <v>1001</v>
      </c>
      <c r="W3" s="23" t="s">
        <v>813</v>
      </c>
      <c r="X3" s="26" t="s">
        <v>1001</v>
      </c>
      <c r="Y3" s="53" t="s">
        <v>813</v>
      </c>
      <c r="Z3" s="23" t="s">
        <v>1001</v>
      </c>
      <c r="AA3" s="23" t="s">
        <v>813</v>
      </c>
      <c r="AB3" s="9"/>
      <c r="AC3" t="s">
        <v>1061</v>
      </c>
      <c r="AD3" t="s">
        <v>814</v>
      </c>
      <c r="AF3">
        <v>95</v>
      </c>
      <c r="AG3">
        <v>60</v>
      </c>
      <c r="AH3">
        <v>0</v>
      </c>
      <c r="AI3">
        <v>6.5</v>
      </c>
      <c r="AJ3">
        <v>0</v>
      </c>
      <c r="AL3" t="s">
        <v>1061</v>
      </c>
      <c r="AM3" t="s">
        <v>814</v>
      </c>
      <c r="AN3" t="s">
        <v>815</v>
      </c>
      <c r="AO3">
        <v>40</v>
      </c>
      <c r="AP3">
        <v>40</v>
      </c>
      <c r="AQ3">
        <v>60</v>
      </c>
      <c r="AR3">
        <v>6</v>
      </c>
      <c r="AS3">
        <v>3.6</v>
      </c>
    </row>
    <row r="4" spans="2:45" x14ac:dyDescent="0.3">
      <c r="B4" s="12" t="s">
        <v>1005</v>
      </c>
      <c r="C4" s="12"/>
      <c r="D4" s="39">
        <v>118</v>
      </c>
      <c r="E4" s="27">
        <v>26</v>
      </c>
      <c r="F4" s="16">
        <v>4</v>
      </c>
      <c r="G4" s="16">
        <v>1</v>
      </c>
      <c r="H4" s="27">
        <v>28</v>
      </c>
      <c r="I4" s="16">
        <v>10</v>
      </c>
      <c r="J4" s="16">
        <v>1</v>
      </c>
      <c r="K4" s="27">
        <v>45</v>
      </c>
      <c r="L4" s="16">
        <v>3</v>
      </c>
      <c r="M4" s="17">
        <f>-I434</f>
        <v>0</v>
      </c>
      <c r="N4" s="9"/>
      <c r="S4" s="12" t="s">
        <v>1005</v>
      </c>
      <c r="T4" s="12"/>
      <c r="U4" s="39">
        <v>118</v>
      </c>
      <c r="V4" s="16">
        <v>26</v>
      </c>
      <c r="W4" s="16">
        <v>4</v>
      </c>
      <c r="X4" s="27">
        <v>28</v>
      </c>
      <c r="Y4" s="17">
        <v>10</v>
      </c>
      <c r="Z4" s="16">
        <v>45</v>
      </c>
      <c r="AA4" s="16">
        <v>3</v>
      </c>
      <c r="AB4" s="9"/>
      <c r="AC4" t="s">
        <v>1061</v>
      </c>
      <c r="AD4" t="s">
        <v>814</v>
      </c>
      <c r="AE4" t="s">
        <v>815</v>
      </c>
      <c r="AF4">
        <v>40</v>
      </c>
      <c r="AG4">
        <v>40</v>
      </c>
      <c r="AH4">
        <v>60</v>
      </c>
      <c r="AI4">
        <v>6</v>
      </c>
      <c r="AJ4">
        <v>3.6</v>
      </c>
      <c r="AL4" t="s">
        <v>1061</v>
      </c>
      <c r="AM4" t="s">
        <v>814</v>
      </c>
      <c r="AN4" t="s">
        <v>815</v>
      </c>
      <c r="AO4">
        <v>40</v>
      </c>
      <c r="AP4">
        <v>15</v>
      </c>
      <c r="AQ4">
        <v>60</v>
      </c>
      <c r="AR4">
        <v>6</v>
      </c>
      <c r="AS4">
        <v>4.25</v>
      </c>
    </row>
    <row r="5" spans="2:45" x14ac:dyDescent="0.3">
      <c r="B5" s="9" t="s">
        <v>1006</v>
      </c>
      <c r="C5" s="9" t="s">
        <v>990</v>
      </c>
      <c r="D5" s="50">
        <v>4.2</v>
      </c>
      <c r="E5" s="28">
        <v>5</v>
      </c>
      <c r="F5" s="22">
        <v>6.5</v>
      </c>
      <c r="G5" s="22">
        <v>5.5</v>
      </c>
      <c r="H5" s="28">
        <v>4.8</v>
      </c>
      <c r="I5" s="22">
        <v>5</v>
      </c>
      <c r="J5" s="22">
        <v>7.2</v>
      </c>
      <c r="K5" s="28">
        <v>4.8</v>
      </c>
      <c r="L5" s="22">
        <v>7</v>
      </c>
      <c r="M5" s="54"/>
      <c r="N5" s="9"/>
      <c r="S5" s="9" t="s">
        <v>1006</v>
      </c>
      <c r="T5" s="9" t="s">
        <v>1017</v>
      </c>
      <c r="U5" s="50">
        <v>6.1</v>
      </c>
      <c r="V5" s="22">
        <v>5.9</v>
      </c>
      <c r="W5" s="22">
        <v>6.9</v>
      </c>
      <c r="X5" s="28">
        <v>6.3</v>
      </c>
      <c r="Y5" s="54">
        <v>6.6</v>
      </c>
      <c r="Z5" s="22">
        <v>5.8</v>
      </c>
      <c r="AA5" s="22">
        <v>7</v>
      </c>
      <c r="AB5" s="9"/>
      <c r="AC5" t="s">
        <v>1061</v>
      </c>
      <c r="AD5" t="s">
        <v>814</v>
      </c>
      <c r="AE5" t="s">
        <v>815</v>
      </c>
      <c r="AF5">
        <v>40</v>
      </c>
      <c r="AG5">
        <v>15</v>
      </c>
      <c r="AH5">
        <v>60</v>
      </c>
      <c r="AI5">
        <v>6</v>
      </c>
      <c r="AJ5">
        <v>4.25</v>
      </c>
      <c r="AL5" t="s">
        <v>1061</v>
      </c>
      <c r="AM5" t="s">
        <v>814</v>
      </c>
      <c r="AN5" t="s">
        <v>815</v>
      </c>
      <c r="AO5">
        <v>50</v>
      </c>
      <c r="AP5">
        <v>30</v>
      </c>
      <c r="AQ5">
        <v>50</v>
      </c>
      <c r="AR5">
        <v>7</v>
      </c>
      <c r="AS5">
        <v>0.7</v>
      </c>
    </row>
    <row r="6" spans="2:45" x14ac:dyDescent="0.3">
      <c r="B6" s="9"/>
      <c r="C6" s="9" t="s">
        <v>1017</v>
      </c>
      <c r="D6" s="50">
        <v>6.1</v>
      </c>
      <c r="E6" s="28">
        <v>5.9</v>
      </c>
      <c r="F6" s="22">
        <v>6.9</v>
      </c>
      <c r="G6" s="22">
        <v>5.5</v>
      </c>
      <c r="H6" s="28">
        <v>6.3</v>
      </c>
      <c r="I6" s="22">
        <v>6.6</v>
      </c>
      <c r="J6" s="22">
        <v>7.2</v>
      </c>
      <c r="K6" s="28">
        <v>5.8</v>
      </c>
      <c r="L6" s="22">
        <v>7</v>
      </c>
      <c r="M6" s="54"/>
      <c r="N6" s="9"/>
      <c r="S6" s="9"/>
      <c r="T6" s="9" t="s">
        <v>1064</v>
      </c>
      <c r="U6" s="50">
        <f>_xlfn.STDEV.P(AI3:AI123)</f>
        <v>0.8843229519430974</v>
      </c>
      <c r="V6" s="22">
        <f>_xlfn.STDEV.P(AI3:AI27)</f>
        <v>0.67695191032220381</v>
      </c>
      <c r="W6" s="22">
        <f>_xlfn.STDEV.P(AI28:AI31)</f>
        <v>0</v>
      </c>
      <c r="X6" s="28">
        <f>_xlfn.STDEV.P(Z23:Z51)</f>
        <v>0.79763324100625488</v>
      </c>
      <c r="Y6" s="54">
        <f>_xlfn.STDEV.P(Z52:Z58)</f>
        <v>0.91406247274551367</v>
      </c>
      <c r="Z6" s="22">
        <f>_xlfn.STDEV.P(AI34:AI76)</f>
        <v>0.91355988921012787</v>
      </c>
      <c r="AA6" s="22">
        <f>_xlfn.STDEV.P(AI77:AI79)</f>
        <v>0</v>
      </c>
      <c r="AB6" s="9"/>
      <c r="AC6" t="s">
        <v>1061</v>
      </c>
      <c r="AD6" t="s">
        <v>814</v>
      </c>
      <c r="AF6">
        <v>95</v>
      </c>
      <c r="AG6">
        <v>60</v>
      </c>
      <c r="AH6">
        <v>5</v>
      </c>
      <c r="AI6">
        <v>6</v>
      </c>
      <c r="AJ6">
        <v>2</v>
      </c>
      <c r="AL6" t="s">
        <v>1061</v>
      </c>
      <c r="AM6" t="s">
        <v>814</v>
      </c>
      <c r="AN6" t="s">
        <v>815</v>
      </c>
      <c r="AO6">
        <v>60</v>
      </c>
      <c r="AP6">
        <v>25</v>
      </c>
      <c r="AQ6">
        <v>40</v>
      </c>
      <c r="AR6">
        <v>7</v>
      </c>
      <c r="AS6">
        <v>4.5</v>
      </c>
    </row>
    <row r="7" spans="2:45" x14ac:dyDescent="0.3">
      <c r="B7" s="11"/>
      <c r="C7" s="11" t="s">
        <v>1016</v>
      </c>
      <c r="D7" s="51">
        <v>7.8</v>
      </c>
      <c r="E7" s="29">
        <v>7</v>
      </c>
      <c r="F7" s="20">
        <v>7</v>
      </c>
      <c r="G7" s="20">
        <v>5.5</v>
      </c>
      <c r="H7" s="29">
        <v>7.5</v>
      </c>
      <c r="I7" s="20">
        <v>7.8</v>
      </c>
      <c r="J7" s="20">
        <v>7.2</v>
      </c>
      <c r="K7" s="29">
        <v>7.5</v>
      </c>
      <c r="L7" s="20">
        <v>7</v>
      </c>
      <c r="M7" s="55"/>
      <c r="N7" s="9"/>
      <c r="S7" s="11"/>
      <c r="T7" s="11" t="s">
        <v>1065</v>
      </c>
      <c r="U7" s="64">
        <f>_xlfn.T.TEST(AR3:AR99,AR100:AR113,2,3)</f>
        <v>1.5442238516906546E-3</v>
      </c>
      <c r="V7" s="65">
        <f>_xlfn.T.TEST(AI3:AI27,AI28:AI31,2,3)</f>
        <v>1.2809117842917957E-7</v>
      </c>
      <c r="W7" s="65"/>
      <c r="X7" s="66">
        <f>_xlfn.T.TEST(Z23:Z51,Z52:Z58,2,3)</f>
        <v>0.51667447305241443</v>
      </c>
      <c r="Y7" s="67"/>
      <c r="Z7" s="65">
        <f>_xlfn.T.TEST(AI34:AI76,AI77:AI79,2,3)</f>
        <v>3.2823706032134202E-10</v>
      </c>
      <c r="AA7" s="65"/>
      <c r="AB7" s="9"/>
      <c r="AC7" t="s">
        <v>1061</v>
      </c>
      <c r="AD7" t="s">
        <v>814</v>
      </c>
      <c r="AF7">
        <v>60</v>
      </c>
      <c r="AG7">
        <v>40</v>
      </c>
      <c r="AH7">
        <v>40</v>
      </c>
      <c r="AI7">
        <v>6.5</v>
      </c>
      <c r="AJ7">
        <v>2.4</v>
      </c>
      <c r="AL7" t="s">
        <v>1061</v>
      </c>
      <c r="AM7" t="s">
        <v>814</v>
      </c>
      <c r="AN7" t="s">
        <v>815</v>
      </c>
      <c r="AO7">
        <v>98</v>
      </c>
      <c r="AP7">
        <v>98</v>
      </c>
      <c r="AS7">
        <v>0</v>
      </c>
    </row>
    <row r="8" spans="2:45" x14ac:dyDescent="0.3">
      <c r="B8" s="15" t="s">
        <v>1012</v>
      </c>
      <c r="C8" s="9" t="s">
        <v>990</v>
      </c>
      <c r="D8" s="50">
        <v>0</v>
      </c>
      <c r="E8" s="32">
        <v>0</v>
      </c>
      <c r="F8" s="21">
        <v>0</v>
      </c>
      <c r="G8" s="22">
        <v>0</v>
      </c>
      <c r="H8" s="32">
        <v>0</v>
      </c>
      <c r="I8" s="21">
        <v>0</v>
      </c>
      <c r="J8" s="22">
        <v>2.6</v>
      </c>
      <c r="K8" s="32">
        <v>0</v>
      </c>
      <c r="L8" s="21">
        <v>0</v>
      </c>
      <c r="M8" s="54"/>
      <c r="N8" s="9"/>
      <c r="S8" s="15" t="s">
        <v>1012</v>
      </c>
      <c r="T8" s="9" t="s">
        <v>1017</v>
      </c>
      <c r="U8" s="50">
        <v>2</v>
      </c>
      <c r="V8" s="21">
        <v>2.4</v>
      </c>
      <c r="W8" s="21">
        <v>1.8</v>
      </c>
      <c r="X8" s="32">
        <v>2.2000000000000002</v>
      </c>
      <c r="Y8" s="63">
        <v>0.6</v>
      </c>
      <c r="Z8" s="21">
        <v>1.3</v>
      </c>
      <c r="AA8" s="21">
        <v>0</v>
      </c>
      <c r="AB8" s="9"/>
      <c r="AC8" t="s">
        <v>1061</v>
      </c>
      <c r="AD8" t="s">
        <v>814</v>
      </c>
      <c r="AF8">
        <v>90</v>
      </c>
      <c r="AG8">
        <v>40</v>
      </c>
      <c r="AH8">
        <v>5</v>
      </c>
      <c r="AI8">
        <v>6.5</v>
      </c>
      <c r="AJ8">
        <v>1.8</v>
      </c>
      <c r="AL8" t="s">
        <v>1061</v>
      </c>
      <c r="AM8" t="s">
        <v>814</v>
      </c>
      <c r="AO8">
        <v>95</v>
      </c>
      <c r="AP8">
        <v>60</v>
      </c>
      <c r="AQ8">
        <v>0</v>
      </c>
      <c r="AR8">
        <v>6.5</v>
      </c>
      <c r="AS8">
        <v>0</v>
      </c>
    </row>
    <row r="9" spans="2:45" x14ac:dyDescent="0.3">
      <c r="B9" s="15" t="s">
        <v>1013</v>
      </c>
      <c r="C9" s="9" t="s">
        <v>1017</v>
      </c>
      <c r="D9" s="50">
        <v>2</v>
      </c>
      <c r="E9" s="32">
        <v>2.4</v>
      </c>
      <c r="F9" s="21">
        <v>1.8</v>
      </c>
      <c r="G9" s="22">
        <v>0</v>
      </c>
      <c r="H9" s="32">
        <v>2.2000000000000002</v>
      </c>
      <c r="I9" s="21">
        <v>0.6</v>
      </c>
      <c r="J9" s="22">
        <v>2.6</v>
      </c>
      <c r="K9" s="32">
        <v>1.3</v>
      </c>
      <c r="L9" s="21">
        <v>0</v>
      </c>
      <c r="M9" s="54"/>
      <c r="N9" s="9"/>
      <c r="S9" s="15" t="s">
        <v>1013</v>
      </c>
      <c r="T9" s="9" t="s">
        <v>1064</v>
      </c>
      <c r="U9" s="50">
        <f>_xlfn.STDEV.P(AJ3:AJ123)</f>
        <v>2.6529930724246489</v>
      </c>
      <c r="V9" s="21">
        <f>_xlfn.STDEV.P(AJ3:AJ27)</f>
        <v>2.8309531963633732</v>
      </c>
      <c r="W9" s="21">
        <f>_xlfn.STDEV.P(AJ28:AJ31)</f>
        <v>2.4709246750963492</v>
      </c>
      <c r="X9" s="28">
        <f>_xlfn.STDEV.P(AA26:AA54)</f>
        <v>1.336908603291673</v>
      </c>
      <c r="Y9" s="54">
        <f>_xlfn.STDEV.P(AA52:AA58)</f>
        <v>0.79776473438512652</v>
      </c>
      <c r="Z9" s="21">
        <f>_xlfn.STDEV.P(AJ34:AJ76)</f>
        <v>3.0895862876573736</v>
      </c>
      <c r="AA9" s="21">
        <f>_xlfn.STDEV.P(AJ77:AJ79)</f>
        <v>0</v>
      </c>
      <c r="AB9" s="9"/>
      <c r="AC9" t="s">
        <v>1061</v>
      </c>
      <c r="AD9" t="s">
        <v>814</v>
      </c>
      <c r="AF9">
        <v>40</v>
      </c>
      <c r="AG9">
        <v>10</v>
      </c>
      <c r="AH9">
        <v>30</v>
      </c>
      <c r="AI9">
        <v>6.5</v>
      </c>
      <c r="AJ9">
        <v>12.6</v>
      </c>
      <c r="AL9" t="s">
        <v>1061</v>
      </c>
      <c r="AM9" t="s">
        <v>814</v>
      </c>
      <c r="AO9">
        <v>95</v>
      </c>
      <c r="AP9">
        <v>60</v>
      </c>
      <c r="AQ9">
        <v>5</v>
      </c>
      <c r="AR9">
        <v>6</v>
      </c>
      <c r="AS9">
        <v>2</v>
      </c>
    </row>
    <row r="10" spans="2:45" x14ac:dyDescent="0.3">
      <c r="B10" s="19" t="s">
        <v>1014</v>
      </c>
      <c r="C10" s="11" t="s">
        <v>1016</v>
      </c>
      <c r="D10" s="51">
        <v>17.5</v>
      </c>
      <c r="E10" s="48">
        <v>12.6</v>
      </c>
      <c r="F10" s="49">
        <v>6.3</v>
      </c>
      <c r="G10" s="20">
        <v>0</v>
      </c>
      <c r="H10" s="48">
        <v>6</v>
      </c>
      <c r="I10" s="49">
        <v>2.2999999999999998</v>
      </c>
      <c r="J10" s="20">
        <v>2.6</v>
      </c>
      <c r="K10" s="48">
        <v>5.0999999999999996</v>
      </c>
      <c r="L10" s="49">
        <v>0</v>
      </c>
      <c r="M10" s="55"/>
      <c r="N10" s="9"/>
      <c r="S10" s="19" t="s">
        <v>1014</v>
      </c>
      <c r="T10" s="11" t="s">
        <v>1065</v>
      </c>
      <c r="U10" s="64">
        <f>_xlfn.T.TEST(AS3:AS99,AS100:AS113,2,3)</f>
        <v>0.63331470108587384</v>
      </c>
      <c r="V10" s="65">
        <f>_xlfn.T.TEST(AJ3:AJ27,AJ28:AJ31,2,3)</f>
        <v>0.82429358282329479</v>
      </c>
      <c r="W10" s="65"/>
      <c r="X10" s="66">
        <f>_xlfn.T.TEST(AA23:AA51,AA52:AA58,2,3)</f>
        <v>2.3264390381524404E-3</v>
      </c>
      <c r="Y10" s="67"/>
      <c r="Z10" s="65">
        <f>_xlfn.T.TEST(AJ34:AJ76,AJ77:AJ79,2,3)</f>
        <v>3.4439938283237844E-4</v>
      </c>
      <c r="AA10" s="65"/>
      <c r="AB10" s="9"/>
      <c r="AC10" t="s">
        <v>1061</v>
      </c>
      <c r="AD10" t="s">
        <v>814</v>
      </c>
      <c r="AF10">
        <v>80</v>
      </c>
      <c r="AG10">
        <v>40</v>
      </c>
      <c r="AH10">
        <v>15</v>
      </c>
      <c r="AI10">
        <v>5.5</v>
      </c>
      <c r="AJ10">
        <v>0.6</v>
      </c>
      <c r="AL10" t="s">
        <v>1061</v>
      </c>
      <c r="AM10" t="s">
        <v>814</v>
      </c>
      <c r="AO10">
        <v>60</v>
      </c>
      <c r="AP10">
        <v>40</v>
      </c>
      <c r="AQ10">
        <v>40</v>
      </c>
      <c r="AR10">
        <v>6.5</v>
      </c>
      <c r="AS10">
        <v>2.4</v>
      </c>
    </row>
    <row r="11" spans="2:45" x14ac:dyDescent="0.3">
      <c r="B11" s="9" t="s">
        <v>1007</v>
      </c>
      <c r="C11" s="9" t="s">
        <v>990</v>
      </c>
      <c r="D11" s="40">
        <v>0</v>
      </c>
      <c r="E11" s="30">
        <v>0</v>
      </c>
      <c r="F11" s="15">
        <v>0</v>
      </c>
      <c r="G11" s="9">
        <v>3</v>
      </c>
      <c r="H11" s="30">
        <v>10</v>
      </c>
      <c r="I11" s="15">
        <v>0</v>
      </c>
      <c r="J11" s="9">
        <v>10</v>
      </c>
      <c r="K11" s="30">
        <v>0</v>
      </c>
      <c r="L11" s="15">
        <v>0</v>
      </c>
      <c r="M11" s="13"/>
      <c r="N11" s="9"/>
      <c r="S11" s="9" t="s">
        <v>1007</v>
      </c>
      <c r="T11" s="9" t="s">
        <v>1017</v>
      </c>
      <c r="U11" s="50">
        <v>38</v>
      </c>
      <c r="V11" s="21">
        <v>30</v>
      </c>
      <c r="W11" s="21">
        <v>33</v>
      </c>
      <c r="X11" s="32">
        <v>49</v>
      </c>
      <c r="Y11" s="63">
        <v>38</v>
      </c>
      <c r="Z11" s="21">
        <v>38</v>
      </c>
      <c r="AA11" s="21">
        <v>1</v>
      </c>
      <c r="AB11" s="9"/>
      <c r="AC11" t="s">
        <v>1061</v>
      </c>
      <c r="AD11" t="s">
        <v>814</v>
      </c>
      <c r="AF11">
        <v>85</v>
      </c>
      <c r="AG11">
        <v>25</v>
      </c>
      <c r="AH11">
        <v>10</v>
      </c>
      <c r="AI11">
        <v>5</v>
      </c>
      <c r="AJ11">
        <v>2.25</v>
      </c>
      <c r="AL11" t="s">
        <v>1061</v>
      </c>
      <c r="AM11" t="s">
        <v>814</v>
      </c>
      <c r="AO11">
        <v>90</v>
      </c>
      <c r="AP11">
        <v>40</v>
      </c>
      <c r="AQ11">
        <v>5</v>
      </c>
      <c r="AR11">
        <v>6.5</v>
      </c>
      <c r="AS11">
        <v>1.8</v>
      </c>
    </row>
    <row r="12" spans="2:45" x14ac:dyDescent="0.3">
      <c r="B12" s="9" t="s">
        <v>1008</v>
      </c>
      <c r="C12" s="9" t="s">
        <v>1017</v>
      </c>
      <c r="D12" s="40">
        <v>38</v>
      </c>
      <c r="E12" s="30">
        <v>30</v>
      </c>
      <c r="F12" s="15">
        <v>33</v>
      </c>
      <c r="G12" s="9">
        <v>3</v>
      </c>
      <c r="H12" s="30">
        <v>49</v>
      </c>
      <c r="I12" s="15">
        <v>38</v>
      </c>
      <c r="J12" s="9">
        <v>10</v>
      </c>
      <c r="K12" s="30">
        <v>38</v>
      </c>
      <c r="L12" s="15">
        <v>1</v>
      </c>
      <c r="M12" s="13"/>
      <c r="N12" s="9"/>
      <c r="S12" s="9" t="s">
        <v>1008</v>
      </c>
      <c r="T12" s="9" t="s">
        <v>1064</v>
      </c>
      <c r="U12" s="50">
        <f>_xlfn.STDEV.P(AH3:AH26)</f>
        <v>25.452570269686582</v>
      </c>
      <c r="V12" s="21">
        <f>_xlfn.STDEV.P(AH3:AH27)</f>
        <v>25.452570269686582</v>
      </c>
      <c r="W12" s="21">
        <f>_xlfn.STDEV.P(AH28:AH31)</f>
        <v>23.815698604072061</v>
      </c>
      <c r="X12" s="28">
        <f>_xlfn.STDEV.P(Y29:Y57)</f>
        <v>28.829730987694454</v>
      </c>
      <c r="Y12" s="54">
        <f>_xlfn.STDEV.P(Y52:Y58)</f>
        <v>35.441817800157935</v>
      </c>
      <c r="Z12" s="21">
        <f>_xlfn.STDEV.P(AH34:AH76)</f>
        <v>33.417415136377194</v>
      </c>
      <c r="AA12" s="21">
        <f>_xlfn.STDEV.P(AH77:AH79)</f>
        <v>0.94280904158206336</v>
      </c>
      <c r="AB12" s="9"/>
      <c r="AC12" t="s">
        <v>1061</v>
      </c>
      <c r="AD12" t="s">
        <v>814</v>
      </c>
      <c r="AF12">
        <v>90</v>
      </c>
      <c r="AG12">
        <v>45</v>
      </c>
      <c r="AH12">
        <v>7</v>
      </c>
      <c r="AI12">
        <v>5</v>
      </c>
      <c r="AJ12">
        <v>1.1000000000000001</v>
      </c>
      <c r="AL12" t="s">
        <v>1061</v>
      </c>
      <c r="AM12" t="s">
        <v>814</v>
      </c>
      <c r="AO12">
        <v>40</v>
      </c>
      <c r="AP12">
        <v>10</v>
      </c>
      <c r="AQ12">
        <v>30</v>
      </c>
      <c r="AR12">
        <v>6.5</v>
      </c>
      <c r="AS12">
        <v>12.6</v>
      </c>
    </row>
    <row r="13" spans="2:45" x14ac:dyDescent="0.3">
      <c r="B13" s="11"/>
      <c r="C13" s="11" t="s">
        <v>1016</v>
      </c>
      <c r="D13" s="41">
        <v>95</v>
      </c>
      <c r="E13" s="31">
        <v>90</v>
      </c>
      <c r="F13" s="19">
        <v>60</v>
      </c>
      <c r="G13" s="11">
        <v>3</v>
      </c>
      <c r="H13" s="31">
        <v>95</v>
      </c>
      <c r="I13" s="19">
        <v>95</v>
      </c>
      <c r="J13" s="11">
        <v>10</v>
      </c>
      <c r="K13" s="31">
        <v>95</v>
      </c>
      <c r="L13" s="19">
        <v>2</v>
      </c>
      <c r="M13" s="14"/>
      <c r="N13" s="9"/>
      <c r="S13" s="11"/>
      <c r="T13" s="11" t="s">
        <v>1065</v>
      </c>
      <c r="U13" s="64">
        <f>_xlfn.T.TEST(AQ3:AQ99,AQ100:AQ113,2,3)</f>
        <v>0.64501991037022144</v>
      </c>
      <c r="V13" s="65">
        <f>_xlfn.T.TEST(AH3:AH27,AH28:AH31,2,3)</f>
        <v>0.7165679093044881</v>
      </c>
      <c r="W13" s="65"/>
      <c r="X13" s="66">
        <f>_xlfn.T.TEST(Y23:Y51,Y52:Y58,2,3)</f>
        <v>0.84046918285574868</v>
      </c>
      <c r="Y13" s="67"/>
      <c r="Z13" s="65">
        <f>_xlfn.T.TEST(AH34:AH76,AH77:AH79,2,3)</f>
        <v>2.2036191261507927E-9</v>
      </c>
      <c r="AA13" s="65"/>
      <c r="AB13" s="9"/>
      <c r="AC13" t="s">
        <v>1061</v>
      </c>
      <c r="AD13" t="s">
        <v>814</v>
      </c>
      <c r="AF13">
        <v>90</v>
      </c>
      <c r="AG13">
        <v>50</v>
      </c>
      <c r="AH13">
        <v>5</v>
      </c>
      <c r="AI13">
        <v>6</v>
      </c>
      <c r="AJ13">
        <v>0</v>
      </c>
      <c r="AL13" t="s">
        <v>1061</v>
      </c>
      <c r="AM13" t="s">
        <v>814</v>
      </c>
      <c r="AO13">
        <v>80</v>
      </c>
      <c r="AP13">
        <v>40</v>
      </c>
      <c r="AQ13">
        <v>15</v>
      </c>
      <c r="AR13">
        <v>5.5</v>
      </c>
      <c r="AS13">
        <v>0.6</v>
      </c>
    </row>
    <row r="14" spans="2:45" x14ac:dyDescent="0.3">
      <c r="B14" s="9" t="s">
        <v>19</v>
      </c>
      <c r="C14" s="9" t="s">
        <v>990</v>
      </c>
      <c r="D14" s="40">
        <v>0</v>
      </c>
      <c r="E14" s="30">
        <v>5</v>
      </c>
      <c r="F14" s="15">
        <v>10</v>
      </c>
      <c r="G14" s="9">
        <v>45</v>
      </c>
      <c r="H14" s="30">
        <v>5</v>
      </c>
      <c r="I14" s="15">
        <v>0</v>
      </c>
      <c r="J14" s="9">
        <v>15</v>
      </c>
      <c r="K14" s="30">
        <v>2</v>
      </c>
      <c r="L14" s="15">
        <v>0</v>
      </c>
      <c r="M14" s="13"/>
      <c r="N14" s="9"/>
      <c r="S14" s="9" t="s">
        <v>19</v>
      </c>
      <c r="T14" s="9" t="s">
        <v>1017</v>
      </c>
      <c r="U14" s="50">
        <v>30</v>
      </c>
      <c r="V14" s="21">
        <v>37</v>
      </c>
      <c r="W14" s="21">
        <v>29</v>
      </c>
      <c r="X14" s="32">
        <v>24</v>
      </c>
      <c r="Y14" s="63">
        <v>31</v>
      </c>
      <c r="Z14" s="21">
        <v>31</v>
      </c>
      <c r="AA14" s="21">
        <v>17</v>
      </c>
      <c r="AB14" s="9"/>
      <c r="AC14" t="s">
        <v>1061</v>
      </c>
      <c r="AD14" t="s">
        <v>814</v>
      </c>
      <c r="AF14">
        <v>5</v>
      </c>
      <c r="AG14">
        <v>50</v>
      </c>
      <c r="AH14">
        <v>0</v>
      </c>
      <c r="AI14">
        <v>6.5</v>
      </c>
      <c r="AJ14">
        <v>0</v>
      </c>
      <c r="AL14" t="s">
        <v>1061</v>
      </c>
      <c r="AM14" t="s">
        <v>814</v>
      </c>
      <c r="AO14">
        <v>85</v>
      </c>
      <c r="AP14">
        <v>25</v>
      </c>
      <c r="AQ14">
        <v>10</v>
      </c>
      <c r="AR14">
        <v>5</v>
      </c>
      <c r="AS14">
        <v>2.25</v>
      </c>
    </row>
    <row r="15" spans="2:45" x14ac:dyDescent="0.3">
      <c r="B15" s="9" t="s">
        <v>1009</v>
      </c>
      <c r="C15" s="9" t="s">
        <v>1017</v>
      </c>
      <c r="D15" s="40">
        <v>30</v>
      </c>
      <c r="E15" s="30">
        <v>37</v>
      </c>
      <c r="F15" s="15">
        <v>29</v>
      </c>
      <c r="G15" s="9">
        <v>45</v>
      </c>
      <c r="H15" s="30">
        <v>24</v>
      </c>
      <c r="I15" s="15">
        <v>31</v>
      </c>
      <c r="J15" s="9">
        <v>15</v>
      </c>
      <c r="K15" s="30">
        <v>31</v>
      </c>
      <c r="L15" s="15">
        <v>17</v>
      </c>
      <c r="M15" s="13"/>
      <c r="N15" s="9"/>
      <c r="S15" s="9" t="s">
        <v>1009</v>
      </c>
      <c r="T15" s="9" t="s">
        <v>1064</v>
      </c>
      <c r="U15" s="50">
        <f>_xlfn.STDEV.P(AG3:AG123)</f>
        <v>16.862882500601216</v>
      </c>
      <c r="V15" s="21">
        <f>_xlfn.STDEV.P(AG3:AG27)</f>
        <v>19.141828543793824</v>
      </c>
      <c r="W15" s="21">
        <f>_xlfn.STDEV.P(AG28:AG31)</f>
        <v>13.863170633011771</v>
      </c>
      <c r="X15" s="28">
        <f>_xlfn.STDEV.P(X32:X60)</f>
        <v>14.280192579895624</v>
      </c>
      <c r="Y15" s="54">
        <f>_xlfn.STDEV.P(X52:X58)</f>
        <v>17.814234161914179</v>
      </c>
      <c r="Z15" s="21">
        <f>_xlfn.STDEV.P(AG34:AG76)</f>
        <v>16.086703961604329</v>
      </c>
      <c r="AA15" s="21">
        <f>_xlfn.STDEV.P(AG77:AG79)</f>
        <v>11.785113019775793</v>
      </c>
      <c r="AB15" s="9"/>
      <c r="AC15" t="s">
        <v>1061</v>
      </c>
      <c r="AD15" t="s">
        <v>814</v>
      </c>
      <c r="AF15">
        <v>90</v>
      </c>
      <c r="AG15">
        <v>40</v>
      </c>
      <c r="AH15">
        <v>5</v>
      </c>
      <c r="AI15">
        <v>6</v>
      </c>
      <c r="AJ15">
        <v>0</v>
      </c>
      <c r="AL15" t="s">
        <v>1061</v>
      </c>
      <c r="AM15" t="s">
        <v>814</v>
      </c>
      <c r="AO15">
        <v>90</v>
      </c>
      <c r="AP15">
        <v>45</v>
      </c>
      <c r="AQ15">
        <v>7</v>
      </c>
      <c r="AR15">
        <v>5</v>
      </c>
      <c r="AS15">
        <v>1.1000000000000001</v>
      </c>
    </row>
    <row r="16" spans="2:45" x14ac:dyDescent="0.3">
      <c r="B16" s="11" t="s">
        <v>1010</v>
      </c>
      <c r="C16" s="11" t="s">
        <v>1016</v>
      </c>
      <c r="D16" s="41">
        <v>60</v>
      </c>
      <c r="E16" s="31">
        <v>60</v>
      </c>
      <c r="F16" s="19">
        <v>50</v>
      </c>
      <c r="G16" s="11">
        <v>45</v>
      </c>
      <c r="H16" s="31">
        <v>50</v>
      </c>
      <c r="I16" s="19">
        <v>60</v>
      </c>
      <c r="J16" s="11">
        <v>15</v>
      </c>
      <c r="K16" s="31">
        <v>60</v>
      </c>
      <c r="L16" s="19">
        <v>25</v>
      </c>
      <c r="M16" s="14"/>
      <c r="N16" s="9"/>
      <c r="S16" s="11" t="s">
        <v>1010</v>
      </c>
      <c r="T16" s="11" t="s">
        <v>1065</v>
      </c>
      <c r="U16" s="64">
        <f>_xlfn.T.TEST(AP3:AP99,AP100:AP113,2,3)</f>
        <v>8.375839413048769E-2</v>
      </c>
      <c r="V16" s="65">
        <f>_xlfn.T.TEST(AG3:AG27,AG28:AG31,2,3)</f>
        <v>0.26645083681516024</v>
      </c>
      <c r="W16" s="65"/>
      <c r="X16" s="66">
        <f>_xlfn.T.TEST(X23:X51,X52:X58,2,3)</f>
        <v>0.14000324936679667</v>
      </c>
      <c r="Y16" s="67"/>
      <c r="Z16" s="65">
        <f>_xlfn.T.TEST(AG34:AG76,AG77:AG79,2,3)</f>
        <v>0.20174587203218478</v>
      </c>
      <c r="AA16" s="65"/>
      <c r="AB16" s="9"/>
      <c r="AC16" t="s">
        <v>1061</v>
      </c>
      <c r="AD16" t="s">
        <v>814</v>
      </c>
      <c r="AF16">
        <v>80</v>
      </c>
      <c r="AG16">
        <v>45</v>
      </c>
      <c r="AH16">
        <v>20</v>
      </c>
      <c r="AI16">
        <v>5.5</v>
      </c>
      <c r="AJ16">
        <v>1.1000000000000001</v>
      </c>
      <c r="AL16" t="s">
        <v>1061</v>
      </c>
      <c r="AM16" t="s">
        <v>814</v>
      </c>
      <c r="AO16">
        <v>90</v>
      </c>
      <c r="AP16">
        <v>50</v>
      </c>
      <c r="AQ16">
        <v>5</v>
      </c>
      <c r="AR16">
        <v>6</v>
      </c>
      <c r="AS16">
        <v>0</v>
      </c>
    </row>
    <row r="17" spans="2:45" x14ac:dyDescent="0.3">
      <c r="B17" s="15" t="s">
        <v>1011</v>
      </c>
      <c r="C17" s="9" t="s">
        <v>990</v>
      </c>
      <c r="D17" s="40">
        <v>1</v>
      </c>
      <c r="E17" s="30">
        <v>10</v>
      </c>
      <c r="F17" s="15">
        <v>5</v>
      </c>
      <c r="G17" s="9">
        <v>95</v>
      </c>
      <c r="H17" s="30">
        <v>5</v>
      </c>
      <c r="I17" s="15">
        <v>5</v>
      </c>
      <c r="J17" s="9">
        <v>95</v>
      </c>
      <c r="K17" s="30">
        <v>5</v>
      </c>
      <c r="L17" s="15">
        <v>1</v>
      </c>
      <c r="M17" s="13"/>
      <c r="N17" s="9"/>
      <c r="S17" s="15" t="s">
        <v>1011</v>
      </c>
      <c r="T17" s="9" t="s">
        <v>1017</v>
      </c>
      <c r="U17" s="50">
        <v>55</v>
      </c>
      <c r="V17" s="21">
        <v>66</v>
      </c>
      <c r="W17" s="21">
        <v>29</v>
      </c>
      <c r="X17" s="28">
        <v>50</v>
      </c>
      <c r="Y17" s="54">
        <v>52</v>
      </c>
      <c r="Z17" s="21">
        <v>57</v>
      </c>
      <c r="AA17" s="21">
        <v>37</v>
      </c>
      <c r="AB17" s="9"/>
      <c r="AC17" t="s">
        <v>1061</v>
      </c>
      <c r="AD17" t="s">
        <v>814</v>
      </c>
      <c r="AF17">
        <v>30</v>
      </c>
      <c r="AG17">
        <v>10</v>
      </c>
      <c r="AH17">
        <v>70</v>
      </c>
      <c r="AI17">
        <v>5</v>
      </c>
      <c r="AJ17">
        <v>0</v>
      </c>
      <c r="AL17" t="s">
        <v>1061</v>
      </c>
      <c r="AM17" t="s">
        <v>814</v>
      </c>
      <c r="AO17">
        <v>5</v>
      </c>
      <c r="AP17">
        <v>50</v>
      </c>
      <c r="AQ17">
        <v>0</v>
      </c>
      <c r="AR17">
        <v>6.5</v>
      </c>
      <c r="AS17">
        <v>0</v>
      </c>
    </row>
    <row r="18" spans="2:45" x14ac:dyDescent="0.3">
      <c r="B18" s="15" t="s">
        <v>1009</v>
      </c>
      <c r="C18" s="9" t="s">
        <v>1017</v>
      </c>
      <c r="D18" s="40">
        <v>55</v>
      </c>
      <c r="E18" s="30">
        <v>66</v>
      </c>
      <c r="F18" s="15">
        <v>29</v>
      </c>
      <c r="G18" s="9">
        <v>95</v>
      </c>
      <c r="H18" s="25">
        <v>50</v>
      </c>
      <c r="I18" s="9">
        <v>52</v>
      </c>
      <c r="J18" s="9">
        <v>95</v>
      </c>
      <c r="K18" s="30">
        <v>57</v>
      </c>
      <c r="L18" s="15">
        <v>37</v>
      </c>
      <c r="M18" s="13"/>
      <c r="N18" s="9"/>
      <c r="S18" s="15" t="s">
        <v>1009</v>
      </c>
      <c r="T18" s="9" t="s">
        <v>1064</v>
      </c>
      <c r="U18" s="50">
        <f>_xlfn.STDEV.P(AF3:AF123)</f>
        <v>29.763512490522899</v>
      </c>
      <c r="V18" s="22">
        <f>_xlfn.STDEV.P(AF3:AF27)</f>
        <v>27.146299932034935</v>
      </c>
      <c r="W18" s="21">
        <f>_xlfn.STDEV.P(AF28:AF31)</f>
        <v>27.471576219794887</v>
      </c>
      <c r="X18" s="28">
        <f>_xlfn.STDEV.P(W35:W63)</f>
        <v>30.531415829236003</v>
      </c>
      <c r="Y18" s="54">
        <f>_xlfn.STDEV.P(W52:W58)</f>
        <v>34.061768621618185</v>
      </c>
      <c r="Z18" s="21">
        <f>_xlfn.STDEV.P(AF34:AF76)</f>
        <v>30.570561349125551</v>
      </c>
      <c r="AA18" s="21">
        <f>_xlfn.STDEV.P(AF77:AF79)</f>
        <v>25.781130050226011</v>
      </c>
      <c r="AB18" s="9"/>
      <c r="AC18" t="s">
        <v>1061</v>
      </c>
      <c r="AD18" t="s">
        <v>814</v>
      </c>
      <c r="AF18">
        <v>70</v>
      </c>
      <c r="AG18">
        <v>40</v>
      </c>
      <c r="AH18">
        <v>30</v>
      </c>
      <c r="AI18">
        <v>5.8</v>
      </c>
      <c r="AJ18">
        <v>1.2</v>
      </c>
      <c r="AL18" t="s">
        <v>1061</v>
      </c>
      <c r="AM18" t="s">
        <v>814</v>
      </c>
      <c r="AO18">
        <v>90</v>
      </c>
      <c r="AP18">
        <v>40</v>
      </c>
      <c r="AQ18">
        <v>5</v>
      </c>
      <c r="AR18">
        <v>6</v>
      </c>
      <c r="AS18">
        <v>0</v>
      </c>
    </row>
    <row r="19" spans="2:45" x14ac:dyDescent="0.3">
      <c r="B19" s="19" t="s">
        <v>1010</v>
      </c>
      <c r="C19" s="11" t="s">
        <v>1016</v>
      </c>
      <c r="D19" s="41">
        <v>95</v>
      </c>
      <c r="E19" s="35">
        <v>95</v>
      </c>
      <c r="F19" s="19">
        <v>60</v>
      </c>
      <c r="G19" s="11">
        <v>95</v>
      </c>
      <c r="H19" s="31">
        <v>90</v>
      </c>
      <c r="I19" s="19">
        <v>90</v>
      </c>
      <c r="J19" s="11">
        <v>95</v>
      </c>
      <c r="K19" s="31">
        <v>95</v>
      </c>
      <c r="L19" s="19">
        <v>60</v>
      </c>
      <c r="M19" s="14"/>
      <c r="N19" s="9"/>
      <c r="S19" s="15" t="s">
        <v>1010</v>
      </c>
      <c r="T19" s="9" t="s">
        <v>1065</v>
      </c>
      <c r="U19" s="68">
        <f>_xlfn.T.TEST(AO3:AO99,AO100:AO113,2,3)</f>
        <v>0.62019479666773669</v>
      </c>
      <c r="V19" s="69">
        <f>_xlfn.T.TEST(AF3:AF27,AF28:AF31,2,3)</f>
        <v>0.42612157175100102</v>
      </c>
      <c r="W19" s="69"/>
      <c r="X19" s="70">
        <f>_xlfn.T.TEST(W23:W51,W52:W58,2,3)</f>
        <v>0.49090037846074897</v>
      </c>
      <c r="Y19" s="71"/>
      <c r="Z19" s="69">
        <f>_xlfn.T.TEST(AF34:AF76,AF77:AF79,2,3)</f>
        <v>0.39513645260342717</v>
      </c>
      <c r="AA19" s="69"/>
      <c r="AB19" s="9"/>
      <c r="AC19" t="s">
        <v>1061</v>
      </c>
      <c r="AD19" t="s">
        <v>814</v>
      </c>
      <c r="AE19" t="s">
        <v>815</v>
      </c>
      <c r="AF19">
        <v>50</v>
      </c>
      <c r="AG19">
        <v>30</v>
      </c>
      <c r="AH19">
        <v>50</v>
      </c>
      <c r="AI19">
        <v>7</v>
      </c>
      <c r="AJ19">
        <v>0.7</v>
      </c>
      <c r="AL19" t="s">
        <v>1061</v>
      </c>
      <c r="AM19" t="s">
        <v>814</v>
      </c>
      <c r="AO19">
        <v>80</v>
      </c>
      <c r="AP19">
        <v>45</v>
      </c>
      <c r="AQ19">
        <v>20</v>
      </c>
      <c r="AR19">
        <v>5.5</v>
      </c>
      <c r="AS19">
        <v>1.1000000000000001</v>
      </c>
    </row>
    <row r="20" spans="2:45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AC20" t="s">
        <v>1061</v>
      </c>
      <c r="AD20" t="s">
        <v>814</v>
      </c>
      <c r="AE20" t="s">
        <v>815</v>
      </c>
      <c r="AF20">
        <v>60</v>
      </c>
      <c r="AG20">
        <v>25</v>
      </c>
      <c r="AH20">
        <v>40</v>
      </c>
      <c r="AI20">
        <v>7</v>
      </c>
      <c r="AJ20">
        <v>4.5</v>
      </c>
      <c r="AL20" t="s">
        <v>1061</v>
      </c>
      <c r="AM20" t="s">
        <v>814</v>
      </c>
      <c r="AO20">
        <v>30</v>
      </c>
      <c r="AP20">
        <v>10</v>
      </c>
      <c r="AQ20">
        <v>70</v>
      </c>
      <c r="AR20">
        <v>5</v>
      </c>
      <c r="AS20">
        <v>0</v>
      </c>
    </row>
    <row r="21" spans="2:45" x14ac:dyDescent="0.3">
      <c r="C21" t="s">
        <v>1015</v>
      </c>
      <c r="AC21" t="s">
        <v>1061</v>
      </c>
      <c r="AD21" t="s">
        <v>814</v>
      </c>
      <c r="AF21">
        <v>40</v>
      </c>
      <c r="AG21">
        <v>5</v>
      </c>
      <c r="AH21">
        <v>60</v>
      </c>
      <c r="AI21">
        <v>7</v>
      </c>
      <c r="AJ21">
        <v>5.7</v>
      </c>
      <c r="AL21" t="s">
        <v>1061</v>
      </c>
      <c r="AM21" t="s">
        <v>814</v>
      </c>
      <c r="AO21">
        <v>70</v>
      </c>
      <c r="AP21">
        <v>40</v>
      </c>
      <c r="AQ21">
        <v>30</v>
      </c>
      <c r="AR21">
        <v>5.8</v>
      </c>
      <c r="AS21">
        <v>1.2</v>
      </c>
    </row>
    <row r="22" spans="2:45" x14ac:dyDescent="0.3">
      <c r="T22" t="s">
        <v>1060</v>
      </c>
      <c r="U22" t="s">
        <v>797</v>
      </c>
      <c r="V22" t="s">
        <v>796</v>
      </c>
      <c r="W22" t="s">
        <v>803</v>
      </c>
      <c r="X22" t="s">
        <v>804</v>
      </c>
      <c r="Y22" t="s">
        <v>812</v>
      </c>
      <c r="Z22" t="s">
        <v>824</v>
      </c>
      <c r="AA22" s="24" t="s">
        <v>840</v>
      </c>
      <c r="AC22" t="s">
        <v>1061</v>
      </c>
      <c r="AD22" t="s">
        <v>814</v>
      </c>
      <c r="AF22">
        <v>95</v>
      </c>
      <c r="AG22">
        <v>50</v>
      </c>
      <c r="AH22">
        <v>0</v>
      </c>
      <c r="AI22">
        <v>6.5</v>
      </c>
      <c r="AJ22">
        <v>0</v>
      </c>
      <c r="AL22" t="s">
        <v>1061</v>
      </c>
      <c r="AM22" t="s">
        <v>814</v>
      </c>
      <c r="AO22">
        <v>40</v>
      </c>
      <c r="AP22">
        <v>5</v>
      </c>
      <c r="AQ22">
        <v>60</v>
      </c>
      <c r="AR22">
        <v>7</v>
      </c>
      <c r="AS22">
        <v>5.7</v>
      </c>
    </row>
    <row r="23" spans="2:45" x14ac:dyDescent="0.3">
      <c r="C23" t="s">
        <v>998</v>
      </c>
      <c r="E23" s="13"/>
      <c r="F23" t="s">
        <v>1002</v>
      </c>
      <c r="I23" s="13"/>
      <c r="J23" t="s">
        <v>1003</v>
      </c>
      <c r="M23" s="13"/>
      <c r="N23" t="s">
        <v>1004</v>
      </c>
      <c r="Q23" s="13"/>
      <c r="R23" t="s">
        <v>1000</v>
      </c>
      <c r="T23" t="s">
        <v>1063</v>
      </c>
      <c r="U23" t="s">
        <v>814</v>
      </c>
      <c r="W23">
        <v>15</v>
      </c>
      <c r="X23">
        <v>20</v>
      </c>
      <c r="Y23">
        <v>75</v>
      </c>
      <c r="Z23">
        <v>7.5</v>
      </c>
      <c r="AA23">
        <v>2.4</v>
      </c>
      <c r="AC23" t="s">
        <v>1061</v>
      </c>
      <c r="AD23" t="s">
        <v>814</v>
      </c>
      <c r="AF23">
        <v>60</v>
      </c>
      <c r="AG23">
        <v>30</v>
      </c>
      <c r="AH23">
        <v>40</v>
      </c>
      <c r="AI23">
        <v>5</v>
      </c>
      <c r="AJ23">
        <v>5.6</v>
      </c>
      <c r="AL23" t="s">
        <v>1061</v>
      </c>
      <c r="AM23" t="s">
        <v>814</v>
      </c>
      <c r="AO23">
        <v>95</v>
      </c>
      <c r="AP23">
        <v>50</v>
      </c>
      <c r="AQ23">
        <v>0</v>
      </c>
      <c r="AR23">
        <v>6.5</v>
      </c>
      <c r="AS23">
        <v>0</v>
      </c>
    </row>
    <row r="24" spans="2:45" x14ac:dyDescent="0.3">
      <c r="C24" s="11" t="s">
        <v>999</v>
      </c>
      <c r="D24" s="11"/>
      <c r="E24" s="14" t="s">
        <v>795</v>
      </c>
      <c r="F24" s="11" t="s">
        <v>1000</v>
      </c>
      <c r="G24" s="11" t="s">
        <v>1001</v>
      </c>
      <c r="H24" s="11" t="s">
        <v>813</v>
      </c>
      <c r="I24" s="14" t="s">
        <v>795</v>
      </c>
      <c r="J24" s="11" t="s">
        <v>1000</v>
      </c>
      <c r="K24" s="11" t="s">
        <v>1001</v>
      </c>
      <c r="L24" s="11" t="s">
        <v>813</v>
      </c>
      <c r="M24" s="14" t="s">
        <v>795</v>
      </c>
      <c r="N24" s="11" t="s">
        <v>1000</v>
      </c>
      <c r="O24" s="11" t="s">
        <v>1001</v>
      </c>
      <c r="P24" s="11" t="s">
        <v>813</v>
      </c>
      <c r="Q24" s="14" t="s">
        <v>795</v>
      </c>
      <c r="R24" s="15" t="s">
        <v>1000</v>
      </c>
      <c r="T24" t="s">
        <v>1063</v>
      </c>
      <c r="U24" t="s">
        <v>814</v>
      </c>
      <c r="W24">
        <v>60</v>
      </c>
      <c r="X24">
        <v>20</v>
      </c>
      <c r="Y24">
        <v>40</v>
      </c>
      <c r="Z24">
        <v>5.5</v>
      </c>
      <c r="AA24">
        <v>3.2</v>
      </c>
      <c r="AC24" t="s">
        <v>1061</v>
      </c>
      <c r="AD24" t="s">
        <v>814</v>
      </c>
      <c r="AF24">
        <v>40</v>
      </c>
      <c r="AG24">
        <v>20</v>
      </c>
      <c r="AH24">
        <v>50</v>
      </c>
      <c r="AI24">
        <v>5</v>
      </c>
      <c r="AJ24">
        <v>2.4</v>
      </c>
      <c r="AL24" t="s">
        <v>1061</v>
      </c>
      <c r="AM24" t="s">
        <v>814</v>
      </c>
      <c r="AO24">
        <v>60</v>
      </c>
      <c r="AP24">
        <v>30</v>
      </c>
      <c r="AQ24">
        <v>40</v>
      </c>
      <c r="AR24">
        <v>5</v>
      </c>
      <c r="AS24">
        <v>5.6</v>
      </c>
    </row>
    <row r="25" spans="2:45" x14ac:dyDescent="0.3">
      <c r="C25" s="12" t="s">
        <v>1005</v>
      </c>
      <c r="D25" s="12"/>
      <c r="E25" s="17">
        <v>2</v>
      </c>
      <c r="F25" s="16">
        <v>52</v>
      </c>
      <c r="G25" s="16">
        <v>45</v>
      </c>
      <c r="H25" s="16">
        <v>3</v>
      </c>
      <c r="I25" s="17">
        <f>-J455</f>
        <v>0</v>
      </c>
      <c r="J25" s="16">
        <v>39</v>
      </c>
      <c r="K25" s="16">
        <v>28</v>
      </c>
      <c r="L25" s="16">
        <v>10</v>
      </c>
      <c r="M25" s="17">
        <v>1</v>
      </c>
      <c r="N25" s="16">
        <v>31</v>
      </c>
      <c r="O25" s="16">
        <v>26</v>
      </c>
      <c r="P25" s="16">
        <v>4</v>
      </c>
      <c r="Q25" s="17">
        <v>1</v>
      </c>
      <c r="R25" s="36">
        <v>122</v>
      </c>
      <c r="T25" t="s">
        <v>1063</v>
      </c>
      <c r="U25" t="s">
        <v>814</v>
      </c>
      <c r="W25">
        <v>80</v>
      </c>
      <c r="X25">
        <v>20</v>
      </c>
      <c r="Y25">
        <v>20</v>
      </c>
      <c r="Z25">
        <v>5.5</v>
      </c>
      <c r="AA25">
        <v>2.4</v>
      </c>
      <c r="AC25" t="s">
        <v>1061</v>
      </c>
      <c r="AD25" t="s">
        <v>814</v>
      </c>
      <c r="AF25">
        <v>10</v>
      </c>
      <c r="AG25">
        <v>40</v>
      </c>
      <c r="AH25">
        <v>90</v>
      </c>
      <c r="AI25">
        <v>5.8</v>
      </c>
      <c r="AJ25">
        <v>6</v>
      </c>
      <c r="AL25" t="s">
        <v>1061</v>
      </c>
      <c r="AM25" t="s">
        <v>814</v>
      </c>
      <c r="AO25">
        <v>40</v>
      </c>
      <c r="AP25">
        <v>20</v>
      </c>
      <c r="AQ25">
        <v>50</v>
      </c>
      <c r="AR25">
        <v>5</v>
      </c>
      <c r="AS25">
        <v>2.4</v>
      </c>
    </row>
    <row r="26" spans="2:45" x14ac:dyDescent="0.3">
      <c r="C26" t="s">
        <v>1006</v>
      </c>
      <c r="E26" s="18">
        <v>5.5</v>
      </c>
      <c r="F26">
        <v>4.2</v>
      </c>
      <c r="G26">
        <v>4.8</v>
      </c>
      <c r="H26">
        <v>7</v>
      </c>
      <c r="I26" s="18"/>
      <c r="J26">
        <v>4.8</v>
      </c>
      <c r="K26">
        <v>4.8</v>
      </c>
      <c r="L26">
        <v>5</v>
      </c>
      <c r="M26" s="18">
        <v>7.2</v>
      </c>
      <c r="N26">
        <v>5</v>
      </c>
      <c r="O26">
        <v>5</v>
      </c>
      <c r="P26">
        <v>6.5</v>
      </c>
      <c r="Q26" s="18">
        <v>5.5</v>
      </c>
      <c r="R26" s="15">
        <v>4.2</v>
      </c>
      <c r="T26" t="s">
        <v>1063</v>
      </c>
      <c r="U26" t="s">
        <v>814</v>
      </c>
      <c r="W26">
        <v>40</v>
      </c>
      <c r="X26">
        <v>20</v>
      </c>
      <c r="Y26">
        <v>60</v>
      </c>
      <c r="Z26">
        <v>5.5</v>
      </c>
      <c r="AA26">
        <v>2.4</v>
      </c>
      <c r="AC26" t="s">
        <v>1061</v>
      </c>
      <c r="AD26" t="s">
        <v>814</v>
      </c>
      <c r="AF26">
        <v>60</v>
      </c>
      <c r="AG26">
        <v>30</v>
      </c>
      <c r="AH26">
        <v>40</v>
      </c>
      <c r="AI26">
        <v>5</v>
      </c>
      <c r="AJ26">
        <v>3.5</v>
      </c>
      <c r="AL26" t="s">
        <v>1061</v>
      </c>
      <c r="AM26" t="s">
        <v>814</v>
      </c>
      <c r="AO26">
        <v>10</v>
      </c>
      <c r="AP26">
        <v>40</v>
      </c>
      <c r="AQ26">
        <v>90</v>
      </c>
      <c r="AR26">
        <v>5.8</v>
      </c>
      <c r="AS26">
        <v>6</v>
      </c>
    </row>
    <row r="27" spans="2:45" x14ac:dyDescent="0.3">
      <c r="E27" s="13">
        <v>7.2</v>
      </c>
      <c r="F27">
        <v>7.5</v>
      </c>
      <c r="G27">
        <v>7.5</v>
      </c>
      <c r="H27">
        <v>7</v>
      </c>
      <c r="I27" s="13"/>
      <c r="J27">
        <v>7.8</v>
      </c>
      <c r="K27">
        <v>7.5</v>
      </c>
      <c r="L27">
        <v>7.8</v>
      </c>
      <c r="M27" s="13">
        <v>7.2</v>
      </c>
      <c r="N27">
        <v>7</v>
      </c>
      <c r="O27">
        <v>7</v>
      </c>
      <c r="P27">
        <v>7</v>
      </c>
      <c r="Q27" s="13">
        <v>5.5</v>
      </c>
      <c r="R27" s="15">
        <v>7.8</v>
      </c>
      <c r="T27" t="s">
        <v>1063</v>
      </c>
      <c r="U27" t="s">
        <v>814</v>
      </c>
      <c r="W27">
        <v>40</v>
      </c>
      <c r="X27">
        <v>50</v>
      </c>
      <c r="Y27">
        <v>60</v>
      </c>
      <c r="Z27">
        <v>5</v>
      </c>
      <c r="AA27">
        <v>1</v>
      </c>
      <c r="AC27" t="s">
        <v>1061</v>
      </c>
      <c r="AD27" t="s">
        <v>814</v>
      </c>
      <c r="AE27" t="s">
        <v>815</v>
      </c>
      <c r="AF27">
        <v>98</v>
      </c>
      <c r="AG27">
        <v>98</v>
      </c>
      <c r="AJ27">
        <v>0</v>
      </c>
      <c r="AL27" t="s">
        <v>1061</v>
      </c>
      <c r="AM27" t="s">
        <v>814</v>
      </c>
      <c r="AO27">
        <v>60</v>
      </c>
      <c r="AP27">
        <v>30</v>
      </c>
      <c r="AQ27">
        <v>40</v>
      </c>
      <c r="AR27">
        <v>5</v>
      </c>
      <c r="AS27">
        <v>3.5</v>
      </c>
    </row>
    <row r="28" spans="2:45" x14ac:dyDescent="0.3">
      <c r="C28" s="11"/>
      <c r="D28" s="11"/>
      <c r="E28" s="14">
        <v>6.4</v>
      </c>
      <c r="F28" s="11">
        <v>5.8</v>
      </c>
      <c r="G28" s="11">
        <v>5.8</v>
      </c>
      <c r="H28" s="11">
        <v>7</v>
      </c>
      <c r="I28" s="14"/>
      <c r="J28" s="11">
        <v>6.4</v>
      </c>
      <c r="K28" s="11">
        <v>6.3</v>
      </c>
      <c r="L28" s="11">
        <v>6.6</v>
      </c>
      <c r="M28" s="14">
        <v>7.2</v>
      </c>
      <c r="N28" s="11">
        <v>6</v>
      </c>
      <c r="O28" s="11">
        <v>5.9</v>
      </c>
      <c r="P28" s="11">
        <v>6.9</v>
      </c>
      <c r="Q28" s="14">
        <v>5.5</v>
      </c>
      <c r="R28" s="15">
        <v>6.1</v>
      </c>
      <c r="T28" t="s">
        <v>1063</v>
      </c>
      <c r="U28" t="s">
        <v>814</v>
      </c>
      <c r="W28">
        <v>60</v>
      </c>
      <c r="X28">
        <v>20</v>
      </c>
      <c r="Y28">
        <v>40</v>
      </c>
      <c r="Z28">
        <v>5</v>
      </c>
      <c r="AA28">
        <v>0.8</v>
      </c>
      <c r="AC28" t="s">
        <v>1061</v>
      </c>
      <c r="AD28" t="s">
        <v>813</v>
      </c>
      <c r="AF28">
        <v>60</v>
      </c>
      <c r="AG28">
        <v>40</v>
      </c>
      <c r="AH28">
        <v>10</v>
      </c>
      <c r="AI28">
        <v>7</v>
      </c>
      <c r="AJ28">
        <v>0</v>
      </c>
      <c r="AL28" t="s">
        <v>1061</v>
      </c>
      <c r="AM28" t="s">
        <v>813</v>
      </c>
      <c r="AO28">
        <v>60</v>
      </c>
      <c r="AP28">
        <v>40</v>
      </c>
      <c r="AQ28">
        <v>10</v>
      </c>
      <c r="AR28">
        <v>7</v>
      </c>
      <c r="AS28">
        <v>0</v>
      </c>
    </row>
    <row r="29" spans="2:45" x14ac:dyDescent="0.3">
      <c r="C29" t="s">
        <v>1007</v>
      </c>
      <c r="E29" s="13">
        <v>3</v>
      </c>
      <c r="F29" s="15">
        <v>0</v>
      </c>
      <c r="G29" s="15">
        <v>0</v>
      </c>
      <c r="H29" s="15">
        <v>0</v>
      </c>
      <c r="I29" s="13"/>
      <c r="J29" s="15">
        <v>0</v>
      </c>
      <c r="K29" s="15">
        <v>10</v>
      </c>
      <c r="L29" s="15">
        <v>0</v>
      </c>
      <c r="M29" s="13">
        <v>10</v>
      </c>
      <c r="N29" s="15">
        <v>0</v>
      </c>
      <c r="O29" s="15">
        <v>0</v>
      </c>
      <c r="P29" s="15">
        <v>0</v>
      </c>
      <c r="Q29" s="13">
        <v>3</v>
      </c>
      <c r="R29" s="15">
        <v>0</v>
      </c>
      <c r="T29" t="s">
        <v>1063</v>
      </c>
      <c r="U29" t="s">
        <v>814</v>
      </c>
      <c r="W29">
        <v>30</v>
      </c>
      <c r="X29">
        <v>20</v>
      </c>
      <c r="Y29">
        <v>70</v>
      </c>
      <c r="Z29">
        <v>6</v>
      </c>
      <c r="AA29">
        <v>1.6</v>
      </c>
      <c r="AC29" t="s">
        <v>1061</v>
      </c>
      <c r="AD29" t="s">
        <v>813</v>
      </c>
      <c r="AF29">
        <v>10</v>
      </c>
      <c r="AG29">
        <v>10</v>
      </c>
      <c r="AH29">
        <v>60</v>
      </c>
      <c r="AI29">
        <v>7</v>
      </c>
      <c r="AJ29">
        <v>6.3</v>
      </c>
      <c r="AL29" t="s">
        <v>1061</v>
      </c>
      <c r="AM29" t="s">
        <v>813</v>
      </c>
      <c r="AO29">
        <v>10</v>
      </c>
      <c r="AP29">
        <v>10</v>
      </c>
      <c r="AQ29">
        <v>60</v>
      </c>
      <c r="AR29">
        <v>7</v>
      </c>
      <c r="AS29">
        <v>6.3</v>
      </c>
    </row>
    <row r="30" spans="2:45" x14ac:dyDescent="0.3">
      <c r="C30" t="s">
        <v>1008</v>
      </c>
      <c r="E30" s="13">
        <v>10</v>
      </c>
      <c r="F30" s="15">
        <v>95</v>
      </c>
      <c r="G30" s="15">
        <v>95</v>
      </c>
      <c r="H30" s="15">
        <v>2</v>
      </c>
      <c r="I30" s="13"/>
      <c r="J30" s="15">
        <v>95</v>
      </c>
      <c r="K30" s="15">
        <v>95</v>
      </c>
      <c r="L30" s="15">
        <v>95</v>
      </c>
      <c r="M30" s="13">
        <v>10</v>
      </c>
      <c r="N30" s="15">
        <v>90</v>
      </c>
      <c r="O30" s="15">
        <v>90</v>
      </c>
      <c r="P30" s="15">
        <v>60</v>
      </c>
      <c r="Q30" s="13">
        <v>3</v>
      </c>
      <c r="R30" s="15">
        <v>95</v>
      </c>
      <c r="T30" t="s">
        <v>1063</v>
      </c>
      <c r="U30" t="s">
        <v>814</v>
      </c>
      <c r="W30">
        <v>50</v>
      </c>
      <c r="X30">
        <v>20</v>
      </c>
      <c r="Y30">
        <v>50</v>
      </c>
      <c r="Z30">
        <v>7</v>
      </c>
      <c r="AA30">
        <v>0.8</v>
      </c>
      <c r="AC30" t="s">
        <v>1061</v>
      </c>
      <c r="AD30" t="s">
        <v>813</v>
      </c>
      <c r="AF30">
        <v>40</v>
      </c>
      <c r="AG30">
        <v>15</v>
      </c>
      <c r="AH30">
        <v>60</v>
      </c>
      <c r="AI30">
        <v>7</v>
      </c>
      <c r="AJ30">
        <v>0.85</v>
      </c>
      <c r="AL30" t="s">
        <v>1061</v>
      </c>
      <c r="AM30" t="s">
        <v>813</v>
      </c>
      <c r="AO30">
        <v>40</v>
      </c>
      <c r="AP30">
        <v>15</v>
      </c>
      <c r="AQ30">
        <v>60</v>
      </c>
      <c r="AR30">
        <v>7</v>
      </c>
      <c r="AS30">
        <v>0.85</v>
      </c>
    </row>
    <row r="31" spans="2:45" x14ac:dyDescent="0.3">
      <c r="C31" s="11"/>
      <c r="D31" s="11"/>
      <c r="E31" s="14">
        <v>7</v>
      </c>
      <c r="F31" s="19">
        <v>39</v>
      </c>
      <c r="G31" s="19">
        <v>38</v>
      </c>
      <c r="H31" s="19">
        <v>1</v>
      </c>
      <c r="I31" s="14"/>
      <c r="J31" s="19">
        <v>45</v>
      </c>
      <c r="K31" s="19">
        <v>49</v>
      </c>
      <c r="L31" s="19">
        <v>38</v>
      </c>
      <c r="M31" s="14">
        <v>10</v>
      </c>
      <c r="N31" s="19">
        <v>29</v>
      </c>
      <c r="O31" s="19">
        <v>30</v>
      </c>
      <c r="P31" s="19">
        <v>33</v>
      </c>
      <c r="Q31" s="14">
        <v>3</v>
      </c>
      <c r="R31" s="15">
        <v>38</v>
      </c>
      <c r="T31" t="s">
        <v>1063</v>
      </c>
      <c r="U31" t="s">
        <v>814</v>
      </c>
      <c r="W31">
        <v>90</v>
      </c>
      <c r="X31">
        <v>5</v>
      </c>
      <c r="Y31">
        <v>10</v>
      </c>
      <c r="Z31">
        <v>7</v>
      </c>
      <c r="AA31">
        <v>0</v>
      </c>
      <c r="AC31" t="s">
        <v>1061</v>
      </c>
      <c r="AD31" t="s">
        <v>813</v>
      </c>
      <c r="AF31">
        <v>85</v>
      </c>
      <c r="AG31">
        <v>40</v>
      </c>
      <c r="AH31">
        <v>15</v>
      </c>
      <c r="AI31">
        <v>7</v>
      </c>
      <c r="AJ31">
        <v>1.2</v>
      </c>
      <c r="AL31" t="s">
        <v>1061</v>
      </c>
      <c r="AM31" t="s">
        <v>813</v>
      </c>
      <c r="AO31">
        <v>85</v>
      </c>
      <c r="AP31">
        <v>40</v>
      </c>
      <c r="AQ31">
        <v>15</v>
      </c>
      <c r="AR31">
        <v>7</v>
      </c>
      <c r="AS31">
        <v>1.2</v>
      </c>
    </row>
    <row r="32" spans="2:45" x14ac:dyDescent="0.3">
      <c r="C32" t="s">
        <v>19</v>
      </c>
      <c r="E32" s="13">
        <v>15</v>
      </c>
      <c r="F32" s="15">
        <v>0</v>
      </c>
      <c r="G32" s="15">
        <v>2</v>
      </c>
      <c r="H32" s="15">
        <v>0</v>
      </c>
      <c r="I32" s="13"/>
      <c r="J32" s="15">
        <v>0</v>
      </c>
      <c r="K32" s="15">
        <v>5</v>
      </c>
      <c r="L32" s="15">
        <v>0</v>
      </c>
      <c r="M32" s="13">
        <v>15</v>
      </c>
      <c r="N32" s="15">
        <v>5</v>
      </c>
      <c r="O32" s="15">
        <v>5</v>
      </c>
      <c r="P32" s="15">
        <v>10</v>
      </c>
      <c r="Q32" s="13">
        <v>45</v>
      </c>
      <c r="R32" s="15">
        <v>0</v>
      </c>
      <c r="T32" t="s">
        <v>1063</v>
      </c>
      <c r="U32" t="s">
        <v>814</v>
      </c>
      <c r="W32">
        <v>70</v>
      </c>
      <c r="X32">
        <v>25</v>
      </c>
      <c r="Y32">
        <v>30</v>
      </c>
      <c r="Z32">
        <v>7</v>
      </c>
      <c r="AA32">
        <v>2.25</v>
      </c>
      <c r="AC32" t="s">
        <v>1061</v>
      </c>
      <c r="AD32" t="s">
        <v>795</v>
      </c>
      <c r="AF32">
        <v>95</v>
      </c>
      <c r="AG32">
        <v>45</v>
      </c>
      <c r="AH32">
        <v>3</v>
      </c>
      <c r="AI32">
        <v>5.5</v>
      </c>
      <c r="AJ32">
        <v>0</v>
      </c>
      <c r="AL32" t="s">
        <v>1061</v>
      </c>
      <c r="AM32" t="s">
        <v>795</v>
      </c>
      <c r="AO32">
        <v>95</v>
      </c>
      <c r="AP32">
        <v>45</v>
      </c>
      <c r="AQ32">
        <v>3</v>
      </c>
      <c r="AR32">
        <v>5.5</v>
      </c>
      <c r="AS32">
        <v>0</v>
      </c>
    </row>
    <row r="33" spans="3:45" x14ac:dyDescent="0.3">
      <c r="C33" t="s">
        <v>1009</v>
      </c>
      <c r="E33" s="13">
        <v>45</v>
      </c>
      <c r="F33" s="15">
        <v>60</v>
      </c>
      <c r="G33" s="15">
        <v>60</v>
      </c>
      <c r="H33" s="15">
        <v>25</v>
      </c>
      <c r="I33" s="13"/>
      <c r="J33" s="15">
        <v>60</v>
      </c>
      <c r="K33" s="15">
        <v>50</v>
      </c>
      <c r="L33" s="15">
        <v>60</v>
      </c>
      <c r="M33" s="13">
        <v>15</v>
      </c>
      <c r="N33" s="15">
        <v>60</v>
      </c>
      <c r="O33" s="15">
        <v>60</v>
      </c>
      <c r="P33" s="15">
        <v>50</v>
      </c>
      <c r="Q33" s="13">
        <v>45</v>
      </c>
      <c r="R33" s="15">
        <v>60</v>
      </c>
      <c r="T33" t="s">
        <v>1063</v>
      </c>
      <c r="U33" t="s">
        <v>814</v>
      </c>
      <c r="W33">
        <v>40</v>
      </c>
      <c r="X33">
        <v>25</v>
      </c>
      <c r="Y33">
        <v>50</v>
      </c>
      <c r="Z33">
        <v>7.5</v>
      </c>
      <c r="AA33">
        <v>0.75</v>
      </c>
      <c r="AC33" t="s">
        <v>1061</v>
      </c>
      <c r="AF33">
        <v>80</v>
      </c>
      <c r="AG33">
        <v>60</v>
      </c>
      <c r="AH33">
        <v>0</v>
      </c>
      <c r="AI33">
        <v>6.5</v>
      </c>
      <c r="AJ33">
        <v>0</v>
      </c>
      <c r="AL33" t="s">
        <v>1061</v>
      </c>
      <c r="AO33">
        <v>80</v>
      </c>
      <c r="AP33">
        <v>60</v>
      </c>
      <c r="AQ33">
        <v>0</v>
      </c>
      <c r="AR33">
        <v>6.5</v>
      </c>
      <c r="AS33">
        <v>0</v>
      </c>
    </row>
    <row r="34" spans="3:45" x14ac:dyDescent="0.3">
      <c r="C34" s="11" t="s">
        <v>1010</v>
      </c>
      <c r="D34" s="11"/>
      <c r="E34" s="14">
        <v>30</v>
      </c>
      <c r="F34" s="19">
        <v>29</v>
      </c>
      <c r="G34" s="19">
        <v>31</v>
      </c>
      <c r="H34" s="19">
        <v>17</v>
      </c>
      <c r="I34" s="14"/>
      <c r="J34" s="19">
        <v>26</v>
      </c>
      <c r="K34" s="19">
        <v>24</v>
      </c>
      <c r="L34" s="19">
        <v>31</v>
      </c>
      <c r="M34" s="14">
        <v>15</v>
      </c>
      <c r="N34" s="19">
        <v>36</v>
      </c>
      <c r="O34" s="19">
        <v>37</v>
      </c>
      <c r="P34" s="19">
        <v>29</v>
      </c>
      <c r="Q34" s="14">
        <v>45</v>
      </c>
      <c r="R34" s="15">
        <v>30</v>
      </c>
      <c r="T34" t="s">
        <v>1063</v>
      </c>
      <c r="U34" t="s">
        <v>814</v>
      </c>
      <c r="W34">
        <v>30</v>
      </c>
      <c r="X34">
        <v>30</v>
      </c>
      <c r="Y34">
        <v>40</v>
      </c>
      <c r="Z34">
        <v>5</v>
      </c>
      <c r="AA34">
        <v>1.4</v>
      </c>
      <c r="AC34" t="s">
        <v>1062</v>
      </c>
      <c r="AD34" t="s">
        <v>814</v>
      </c>
      <c r="AE34" t="s">
        <v>815</v>
      </c>
      <c r="AF34">
        <v>20</v>
      </c>
      <c r="AG34">
        <v>30</v>
      </c>
      <c r="AH34">
        <v>90</v>
      </c>
      <c r="AI34">
        <v>4.5</v>
      </c>
      <c r="AJ34">
        <v>17.5</v>
      </c>
      <c r="AL34" t="s">
        <v>1062</v>
      </c>
      <c r="AM34" t="s">
        <v>814</v>
      </c>
      <c r="AN34" t="s">
        <v>816</v>
      </c>
      <c r="AO34">
        <v>80</v>
      </c>
      <c r="AP34">
        <v>40</v>
      </c>
      <c r="AQ34">
        <v>20</v>
      </c>
      <c r="AR34">
        <v>5</v>
      </c>
      <c r="AS34">
        <v>1.8</v>
      </c>
    </row>
    <row r="35" spans="3:45" x14ac:dyDescent="0.3">
      <c r="C35" s="15" t="s">
        <v>1011</v>
      </c>
      <c r="D35" s="15"/>
      <c r="E35" s="13">
        <v>95</v>
      </c>
      <c r="F35" s="15">
        <v>1</v>
      </c>
      <c r="G35" s="15">
        <v>5</v>
      </c>
      <c r="H35" s="15">
        <v>1</v>
      </c>
      <c r="I35" s="13"/>
      <c r="J35" s="15">
        <v>5</v>
      </c>
      <c r="K35" s="15">
        <v>5</v>
      </c>
      <c r="L35" s="15">
        <v>5</v>
      </c>
      <c r="M35" s="13">
        <v>95</v>
      </c>
      <c r="N35" s="15">
        <v>5</v>
      </c>
      <c r="O35" s="15">
        <v>10</v>
      </c>
      <c r="P35" s="15">
        <v>5</v>
      </c>
      <c r="Q35" s="13">
        <v>95</v>
      </c>
      <c r="R35" s="15">
        <v>1</v>
      </c>
      <c r="T35" t="s">
        <v>1063</v>
      </c>
      <c r="U35" t="s">
        <v>814</v>
      </c>
      <c r="W35">
        <v>35</v>
      </c>
      <c r="X35">
        <v>10</v>
      </c>
      <c r="Y35">
        <v>65</v>
      </c>
      <c r="Z35">
        <v>5.8</v>
      </c>
      <c r="AA35">
        <v>4.5</v>
      </c>
      <c r="AC35" t="s">
        <v>1062</v>
      </c>
      <c r="AD35" t="s">
        <v>814</v>
      </c>
      <c r="AF35">
        <v>80</v>
      </c>
      <c r="AG35">
        <v>40</v>
      </c>
      <c r="AH35">
        <v>15</v>
      </c>
      <c r="AI35">
        <v>7</v>
      </c>
      <c r="AJ35">
        <v>0</v>
      </c>
      <c r="AL35" t="s">
        <v>1062</v>
      </c>
      <c r="AM35" t="s">
        <v>814</v>
      </c>
      <c r="AN35" t="s">
        <v>816</v>
      </c>
      <c r="AO35">
        <v>85</v>
      </c>
      <c r="AP35">
        <v>50</v>
      </c>
      <c r="AQ35">
        <v>5</v>
      </c>
      <c r="AR35">
        <v>5</v>
      </c>
      <c r="AS35">
        <v>1.25</v>
      </c>
    </row>
    <row r="36" spans="3:45" x14ac:dyDescent="0.3">
      <c r="C36" s="15" t="s">
        <v>1009</v>
      </c>
      <c r="D36" s="15"/>
      <c r="E36" s="13">
        <v>95</v>
      </c>
      <c r="F36" s="15">
        <v>95</v>
      </c>
      <c r="G36" s="15">
        <v>95</v>
      </c>
      <c r="H36" s="15">
        <v>60</v>
      </c>
      <c r="I36" s="13"/>
      <c r="J36" s="9">
        <v>95</v>
      </c>
      <c r="K36" s="15">
        <v>90</v>
      </c>
      <c r="L36" s="15">
        <v>90</v>
      </c>
      <c r="M36" s="13">
        <v>95</v>
      </c>
      <c r="N36" s="9">
        <v>95</v>
      </c>
      <c r="O36" s="9">
        <v>95</v>
      </c>
      <c r="P36" s="15">
        <v>60</v>
      </c>
      <c r="Q36" s="13">
        <v>95</v>
      </c>
      <c r="R36" s="15">
        <v>95</v>
      </c>
      <c r="T36" t="s">
        <v>1063</v>
      </c>
      <c r="U36" t="s">
        <v>814</v>
      </c>
      <c r="W36">
        <v>35</v>
      </c>
      <c r="X36">
        <v>15</v>
      </c>
      <c r="Y36">
        <v>65</v>
      </c>
      <c r="Z36">
        <v>5.8</v>
      </c>
      <c r="AA36">
        <v>0.85</v>
      </c>
      <c r="AC36" t="s">
        <v>1062</v>
      </c>
      <c r="AD36" t="s">
        <v>814</v>
      </c>
      <c r="AF36">
        <v>70</v>
      </c>
      <c r="AG36">
        <v>25</v>
      </c>
      <c r="AH36">
        <v>30</v>
      </c>
      <c r="AI36">
        <v>6</v>
      </c>
      <c r="AJ36">
        <v>0.75</v>
      </c>
      <c r="AL36" t="s">
        <v>1062</v>
      </c>
      <c r="AM36" t="s">
        <v>814</v>
      </c>
      <c r="AN36" t="s">
        <v>816</v>
      </c>
      <c r="AO36">
        <v>90</v>
      </c>
      <c r="AP36">
        <v>50</v>
      </c>
      <c r="AQ36">
        <v>10</v>
      </c>
      <c r="AR36">
        <v>5</v>
      </c>
      <c r="AS36">
        <v>0.5</v>
      </c>
    </row>
    <row r="37" spans="3:45" x14ac:dyDescent="0.3">
      <c r="C37" s="19" t="s">
        <v>1010</v>
      </c>
      <c r="D37" s="19"/>
      <c r="E37" s="14">
        <v>95</v>
      </c>
      <c r="F37" s="19">
        <v>53</v>
      </c>
      <c r="G37" s="19">
        <v>57</v>
      </c>
      <c r="H37" s="19">
        <v>37</v>
      </c>
      <c r="I37" s="14"/>
      <c r="J37" s="19">
        <v>52</v>
      </c>
      <c r="K37" s="11">
        <v>50</v>
      </c>
      <c r="L37" s="11">
        <v>52</v>
      </c>
      <c r="M37" s="14">
        <v>95</v>
      </c>
      <c r="N37" s="19">
        <v>62</v>
      </c>
      <c r="O37" s="19">
        <v>66</v>
      </c>
      <c r="P37" s="19">
        <v>29</v>
      </c>
      <c r="Q37" s="14">
        <v>95</v>
      </c>
      <c r="R37" s="15">
        <v>55</v>
      </c>
      <c r="T37" t="s">
        <v>1063</v>
      </c>
      <c r="U37" t="s">
        <v>814</v>
      </c>
      <c r="W37">
        <v>40</v>
      </c>
      <c r="X37">
        <v>30</v>
      </c>
      <c r="Y37">
        <v>60</v>
      </c>
      <c r="Z37">
        <v>5.8</v>
      </c>
      <c r="AA37">
        <v>4.2</v>
      </c>
      <c r="AC37" t="s">
        <v>1062</v>
      </c>
      <c r="AD37" t="s">
        <v>814</v>
      </c>
      <c r="AF37">
        <v>15</v>
      </c>
      <c r="AG37">
        <v>25</v>
      </c>
      <c r="AH37">
        <v>80</v>
      </c>
      <c r="AI37">
        <v>6</v>
      </c>
      <c r="AJ37">
        <v>4.88</v>
      </c>
      <c r="AL37" t="s">
        <v>1062</v>
      </c>
      <c r="AM37" t="s">
        <v>814</v>
      </c>
      <c r="AN37" t="s">
        <v>816</v>
      </c>
      <c r="AO37">
        <v>15</v>
      </c>
      <c r="AP37">
        <v>50</v>
      </c>
      <c r="AQ37">
        <v>85</v>
      </c>
      <c r="AR37">
        <v>5</v>
      </c>
      <c r="AS37">
        <v>3</v>
      </c>
    </row>
    <row r="38" spans="3:45" x14ac:dyDescent="0.3">
      <c r="C38" s="15" t="s">
        <v>1012</v>
      </c>
      <c r="D38" s="15"/>
      <c r="E38" s="13">
        <v>0</v>
      </c>
      <c r="F38" s="15">
        <v>0</v>
      </c>
      <c r="G38" s="15">
        <v>0</v>
      </c>
      <c r="H38" s="15">
        <v>0</v>
      </c>
      <c r="I38" s="13"/>
      <c r="J38" s="15">
        <v>0</v>
      </c>
      <c r="K38" s="15">
        <v>0</v>
      </c>
      <c r="L38" s="15">
        <v>0</v>
      </c>
      <c r="M38" s="13">
        <v>2.6</v>
      </c>
      <c r="N38" s="15">
        <v>0</v>
      </c>
      <c r="O38" s="15">
        <v>0</v>
      </c>
      <c r="P38" s="15">
        <v>0</v>
      </c>
      <c r="Q38" s="13">
        <v>0</v>
      </c>
      <c r="R38" s="15">
        <v>0</v>
      </c>
      <c r="T38" t="s">
        <v>1063</v>
      </c>
      <c r="U38" t="s">
        <v>814</v>
      </c>
      <c r="W38">
        <v>20</v>
      </c>
      <c r="X38">
        <v>15</v>
      </c>
      <c r="Y38">
        <v>80</v>
      </c>
      <c r="Z38">
        <v>5.8</v>
      </c>
      <c r="AA38">
        <v>5.95</v>
      </c>
      <c r="AC38" t="s">
        <v>1062</v>
      </c>
      <c r="AD38" t="s">
        <v>814</v>
      </c>
      <c r="AF38">
        <v>85</v>
      </c>
      <c r="AG38">
        <v>40</v>
      </c>
      <c r="AH38">
        <v>10</v>
      </c>
      <c r="AI38">
        <v>7</v>
      </c>
      <c r="AJ38">
        <v>0</v>
      </c>
      <c r="AL38" t="s">
        <v>1062</v>
      </c>
      <c r="AM38" t="s">
        <v>814</v>
      </c>
      <c r="AN38" t="s">
        <v>816</v>
      </c>
      <c r="AO38">
        <v>10</v>
      </c>
      <c r="AP38">
        <v>15</v>
      </c>
      <c r="AQ38">
        <v>90</v>
      </c>
      <c r="AR38">
        <v>5.5</v>
      </c>
      <c r="AS38">
        <v>3.4</v>
      </c>
    </row>
    <row r="39" spans="3:45" x14ac:dyDescent="0.3">
      <c r="C39" s="15" t="s">
        <v>1013</v>
      </c>
      <c r="D39" s="15"/>
      <c r="E39" s="13">
        <v>2.6</v>
      </c>
      <c r="F39" s="15">
        <v>17.5</v>
      </c>
      <c r="G39" s="15">
        <v>5.0999999999999996</v>
      </c>
      <c r="H39" s="15">
        <v>0</v>
      </c>
      <c r="I39" s="13"/>
      <c r="J39" s="15">
        <v>6</v>
      </c>
      <c r="K39" s="15">
        <v>6</v>
      </c>
      <c r="L39" s="15">
        <v>2.2999999999999998</v>
      </c>
      <c r="M39" s="13">
        <v>2.6</v>
      </c>
      <c r="N39" s="15">
        <v>12.6</v>
      </c>
      <c r="O39" s="15">
        <v>12.6</v>
      </c>
      <c r="P39" s="15">
        <v>6.3</v>
      </c>
      <c r="Q39" s="13">
        <v>0</v>
      </c>
      <c r="R39" s="15">
        <v>17.5</v>
      </c>
      <c r="T39" t="s">
        <v>1063</v>
      </c>
      <c r="U39" t="s">
        <v>814</v>
      </c>
      <c r="W39">
        <v>15</v>
      </c>
      <c r="X39">
        <v>5</v>
      </c>
      <c r="Y39">
        <v>85</v>
      </c>
      <c r="Z39">
        <v>5.8</v>
      </c>
      <c r="AA39">
        <v>1.9</v>
      </c>
      <c r="AC39" t="s">
        <v>1062</v>
      </c>
      <c r="AD39" t="s">
        <v>814</v>
      </c>
      <c r="AF39">
        <v>85</v>
      </c>
      <c r="AG39">
        <v>45</v>
      </c>
      <c r="AH39">
        <v>10</v>
      </c>
      <c r="AI39">
        <v>7</v>
      </c>
      <c r="AJ39">
        <v>0</v>
      </c>
      <c r="AL39" t="s">
        <v>1062</v>
      </c>
      <c r="AM39" t="s">
        <v>814</v>
      </c>
      <c r="AN39" t="s">
        <v>816</v>
      </c>
      <c r="AO39">
        <v>90</v>
      </c>
      <c r="AP39">
        <v>45</v>
      </c>
      <c r="AQ39">
        <v>10</v>
      </c>
      <c r="AR39">
        <v>6</v>
      </c>
      <c r="AS39">
        <v>0</v>
      </c>
    </row>
    <row r="40" spans="3:45" x14ac:dyDescent="0.3">
      <c r="C40" s="19" t="s">
        <v>1014</v>
      </c>
      <c r="D40" s="19"/>
      <c r="E40" s="14">
        <v>1.3</v>
      </c>
      <c r="F40" s="19">
        <v>2</v>
      </c>
      <c r="G40" s="19">
        <v>1.3</v>
      </c>
      <c r="H40" s="19">
        <v>0</v>
      </c>
      <c r="I40" s="14"/>
      <c r="J40" s="19">
        <v>1.8</v>
      </c>
      <c r="K40" s="19">
        <v>2.2000000000000002</v>
      </c>
      <c r="L40" s="19">
        <v>0.6</v>
      </c>
      <c r="M40" s="14">
        <v>2.6</v>
      </c>
      <c r="N40" s="19">
        <v>2.2000000000000002</v>
      </c>
      <c r="O40" s="19">
        <v>2.4</v>
      </c>
      <c r="P40" s="19">
        <v>1.8</v>
      </c>
      <c r="Q40" s="14">
        <v>0</v>
      </c>
      <c r="R40" s="15">
        <v>2</v>
      </c>
      <c r="T40" t="s">
        <v>1063</v>
      </c>
      <c r="U40" t="s">
        <v>814</v>
      </c>
      <c r="W40">
        <v>70</v>
      </c>
      <c r="X40">
        <v>30</v>
      </c>
      <c r="Y40">
        <v>20</v>
      </c>
      <c r="Z40">
        <v>7</v>
      </c>
      <c r="AA40">
        <v>0</v>
      </c>
      <c r="AC40" t="s">
        <v>1062</v>
      </c>
      <c r="AD40" t="s">
        <v>814</v>
      </c>
      <c r="AF40">
        <v>75</v>
      </c>
      <c r="AG40">
        <v>20</v>
      </c>
      <c r="AH40">
        <v>20</v>
      </c>
      <c r="AI40">
        <v>5.8</v>
      </c>
      <c r="AJ40">
        <v>0.8</v>
      </c>
      <c r="AL40" t="s">
        <v>1062</v>
      </c>
      <c r="AM40" t="s">
        <v>814</v>
      </c>
      <c r="AN40" t="s">
        <v>815</v>
      </c>
      <c r="AO40">
        <v>20</v>
      </c>
      <c r="AP40">
        <v>30</v>
      </c>
      <c r="AQ40">
        <v>90</v>
      </c>
      <c r="AR40">
        <v>4.5</v>
      </c>
      <c r="AS40">
        <v>17.5</v>
      </c>
    </row>
    <row r="41" spans="3:45" x14ac:dyDescent="0.3">
      <c r="T41" t="s">
        <v>1063</v>
      </c>
      <c r="U41" t="s">
        <v>814</v>
      </c>
      <c r="W41">
        <v>5</v>
      </c>
      <c r="X41">
        <v>0</v>
      </c>
      <c r="Y41">
        <v>15</v>
      </c>
      <c r="Z41">
        <v>7.5</v>
      </c>
      <c r="AA41">
        <v>1</v>
      </c>
      <c r="AC41" t="s">
        <v>1062</v>
      </c>
      <c r="AD41" t="s">
        <v>814</v>
      </c>
      <c r="AF41">
        <v>60</v>
      </c>
      <c r="AG41">
        <v>15</v>
      </c>
      <c r="AH41">
        <v>40</v>
      </c>
      <c r="AI41">
        <v>5.8</v>
      </c>
      <c r="AJ41">
        <v>1.7</v>
      </c>
      <c r="AL41" t="s">
        <v>1062</v>
      </c>
      <c r="AM41" t="s">
        <v>814</v>
      </c>
      <c r="AN41" t="s">
        <v>815</v>
      </c>
      <c r="AO41">
        <v>20</v>
      </c>
      <c r="AP41">
        <v>20</v>
      </c>
      <c r="AQ41">
        <v>70</v>
      </c>
      <c r="AR41">
        <v>4.2</v>
      </c>
      <c r="AS41">
        <v>9.6</v>
      </c>
    </row>
    <row r="42" spans="3:45" x14ac:dyDescent="0.3">
      <c r="T42" t="s">
        <v>1063</v>
      </c>
      <c r="U42" t="s">
        <v>814</v>
      </c>
      <c r="W42">
        <v>85</v>
      </c>
      <c r="X42">
        <v>20</v>
      </c>
      <c r="Y42">
        <v>15</v>
      </c>
      <c r="Z42">
        <v>6</v>
      </c>
      <c r="AA42">
        <v>2.4</v>
      </c>
      <c r="AC42" t="s">
        <v>1062</v>
      </c>
      <c r="AD42" t="s">
        <v>814</v>
      </c>
      <c r="AE42" t="s">
        <v>815</v>
      </c>
      <c r="AF42">
        <v>20</v>
      </c>
      <c r="AG42">
        <v>20</v>
      </c>
      <c r="AH42">
        <v>70</v>
      </c>
      <c r="AI42">
        <v>4.2</v>
      </c>
      <c r="AJ42">
        <v>9.6</v>
      </c>
      <c r="AL42" t="s">
        <v>1062</v>
      </c>
      <c r="AM42" t="s">
        <v>814</v>
      </c>
      <c r="AN42" t="s">
        <v>815</v>
      </c>
      <c r="AO42">
        <v>5</v>
      </c>
      <c r="AP42">
        <v>2</v>
      </c>
      <c r="AQ42">
        <v>95</v>
      </c>
      <c r="AR42">
        <v>5</v>
      </c>
      <c r="AS42">
        <v>4.9000000000000004</v>
      </c>
    </row>
    <row r="43" spans="3:45" x14ac:dyDescent="0.3">
      <c r="T43" t="s">
        <v>1063</v>
      </c>
      <c r="U43" t="s">
        <v>814</v>
      </c>
      <c r="W43">
        <v>80</v>
      </c>
      <c r="X43">
        <v>40</v>
      </c>
      <c r="Y43">
        <v>20</v>
      </c>
      <c r="Z43">
        <v>6</v>
      </c>
      <c r="AA43">
        <v>3</v>
      </c>
      <c r="AC43" t="s">
        <v>1062</v>
      </c>
      <c r="AD43" t="s">
        <v>814</v>
      </c>
      <c r="AF43">
        <v>60</v>
      </c>
      <c r="AG43">
        <v>25</v>
      </c>
      <c r="AH43">
        <v>40</v>
      </c>
      <c r="AI43">
        <v>6.5</v>
      </c>
      <c r="AJ43">
        <v>0</v>
      </c>
      <c r="AL43" t="s">
        <v>1062</v>
      </c>
      <c r="AM43" t="s">
        <v>814</v>
      </c>
      <c r="AN43" t="s">
        <v>815</v>
      </c>
      <c r="AO43">
        <v>10</v>
      </c>
      <c r="AP43">
        <v>10</v>
      </c>
      <c r="AQ43">
        <v>90</v>
      </c>
      <c r="AR43">
        <v>5</v>
      </c>
      <c r="AS43">
        <v>0.9</v>
      </c>
    </row>
    <row r="44" spans="3:45" x14ac:dyDescent="0.3">
      <c r="T44" t="s">
        <v>1063</v>
      </c>
      <c r="U44" t="s">
        <v>814</v>
      </c>
      <c r="W44">
        <v>40</v>
      </c>
      <c r="X44">
        <v>20</v>
      </c>
      <c r="Y44">
        <v>60</v>
      </c>
      <c r="Z44">
        <v>6.5</v>
      </c>
      <c r="AA44">
        <v>1.6</v>
      </c>
      <c r="AC44" t="s">
        <v>1062</v>
      </c>
      <c r="AD44" t="s">
        <v>814</v>
      </c>
      <c r="AF44">
        <v>60</v>
      </c>
      <c r="AG44">
        <v>25</v>
      </c>
      <c r="AH44">
        <v>40</v>
      </c>
      <c r="AI44">
        <v>6.5</v>
      </c>
      <c r="AJ44">
        <v>0</v>
      </c>
      <c r="AL44" t="s">
        <v>1062</v>
      </c>
      <c r="AM44" t="s">
        <v>814</v>
      </c>
      <c r="AN44" t="s">
        <v>815</v>
      </c>
      <c r="AO44">
        <v>20</v>
      </c>
      <c r="AP44">
        <v>5</v>
      </c>
      <c r="AQ44">
        <v>80</v>
      </c>
      <c r="AR44">
        <v>5</v>
      </c>
      <c r="AS44">
        <v>1.9</v>
      </c>
    </row>
    <row r="45" spans="3:45" x14ac:dyDescent="0.3">
      <c r="T45" t="s">
        <v>1063</v>
      </c>
      <c r="U45" t="s">
        <v>814</v>
      </c>
      <c r="W45">
        <v>80</v>
      </c>
      <c r="X45">
        <v>10</v>
      </c>
      <c r="Y45">
        <v>10</v>
      </c>
      <c r="Z45">
        <v>7</v>
      </c>
      <c r="AA45">
        <v>1.8</v>
      </c>
      <c r="AC45" t="s">
        <v>1062</v>
      </c>
      <c r="AD45" t="s">
        <v>814</v>
      </c>
      <c r="AF45">
        <v>60</v>
      </c>
      <c r="AG45">
        <v>25</v>
      </c>
      <c r="AH45">
        <v>40</v>
      </c>
      <c r="AI45">
        <v>6.5</v>
      </c>
      <c r="AJ45">
        <v>0</v>
      </c>
      <c r="AL45" t="s">
        <v>1062</v>
      </c>
      <c r="AM45" t="s">
        <v>814</v>
      </c>
      <c r="AN45" t="s">
        <v>815</v>
      </c>
      <c r="AO45">
        <v>60</v>
      </c>
      <c r="AP45">
        <v>50</v>
      </c>
      <c r="AQ45">
        <v>20</v>
      </c>
      <c r="AR45">
        <v>5.5</v>
      </c>
      <c r="AS45">
        <v>1</v>
      </c>
    </row>
    <row r="46" spans="3:45" x14ac:dyDescent="0.3">
      <c r="T46" t="s">
        <v>1063</v>
      </c>
      <c r="U46" t="s">
        <v>814</v>
      </c>
      <c r="W46">
        <v>5</v>
      </c>
      <c r="X46">
        <v>20</v>
      </c>
      <c r="Y46">
        <v>95</v>
      </c>
      <c r="Z46">
        <v>7</v>
      </c>
      <c r="AA46">
        <v>3.2</v>
      </c>
      <c r="AC46" t="s">
        <v>1062</v>
      </c>
      <c r="AD46" t="s">
        <v>814</v>
      </c>
      <c r="AF46">
        <v>60</v>
      </c>
      <c r="AG46">
        <v>15</v>
      </c>
      <c r="AH46">
        <v>40</v>
      </c>
      <c r="AI46">
        <v>5.8</v>
      </c>
      <c r="AJ46">
        <v>1.7</v>
      </c>
      <c r="AL46" t="s">
        <v>1062</v>
      </c>
      <c r="AM46" t="s">
        <v>814</v>
      </c>
      <c r="AO46">
        <v>80</v>
      </c>
      <c r="AP46">
        <v>40</v>
      </c>
      <c r="AQ46">
        <v>15</v>
      </c>
      <c r="AR46">
        <v>7</v>
      </c>
      <c r="AS46">
        <v>0</v>
      </c>
    </row>
    <row r="47" spans="3:45" x14ac:dyDescent="0.3">
      <c r="T47" t="s">
        <v>1063</v>
      </c>
      <c r="U47" t="s">
        <v>814</v>
      </c>
      <c r="W47">
        <v>40</v>
      </c>
      <c r="X47">
        <v>40</v>
      </c>
      <c r="Y47">
        <v>60</v>
      </c>
      <c r="Z47">
        <v>7</v>
      </c>
      <c r="AA47">
        <v>1.2</v>
      </c>
      <c r="AC47" t="s">
        <v>1062</v>
      </c>
      <c r="AD47" t="s">
        <v>814</v>
      </c>
      <c r="AF47">
        <v>20</v>
      </c>
      <c r="AG47">
        <v>10</v>
      </c>
      <c r="AH47">
        <v>75</v>
      </c>
      <c r="AI47">
        <v>5.5</v>
      </c>
      <c r="AJ47">
        <v>1.8</v>
      </c>
      <c r="AL47" t="s">
        <v>1062</v>
      </c>
      <c r="AM47" t="s">
        <v>814</v>
      </c>
      <c r="AO47">
        <v>70</v>
      </c>
      <c r="AP47">
        <v>25</v>
      </c>
      <c r="AQ47">
        <v>30</v>
      </c>
      <c r="AR47">
        <v>6</v>
      </c>
      <c r="AS47">
        <v>0.75</v>
      </c>
    </row>
    <row r="48" spans="3:45" x14ac:dyDescent="0.3">
      <c r="T48" t="s">
        <v>1063</v>
      </c>
      <c r="U48" t="s">
        <v>814</v>
      </c>
      <c r="W48">
        <v>85</v>
      </c>
      <c r="X48">
        <v>40</v>
      </c>
      <c r="Y48">
        <v>10</v>
      </c>
      <c r="Z48">
        <v>7</v>
      </c>
      <c r="AA48">
        <v>1.8</v>
      </c>
      <c r="AC48" t="s">
        <v>1062</v>
      </c>
      <c r="AD48" t="s">
        <v>814</v>
      </c>
      <c r="AF48">
        <v>70</v>
      </c>
      <c r="AG48">
        <v>35</v>
      </c>
      <c r="AH48">
        <v>30</v>
      </c>
      <c r="AI48">
        <v>5.5</v>
      </c>
      <c r="AJ48">
        <v>1.95</v>
      </c>
      <c r="AL48" t="s">
        <v>1062</v>
      </c>
      <c r="AM48" t="s">
        <v>814</v>
      </c>
      <c r="AO48">
        <v>15</v>
      </c>
      <c r="AP48">
        <v>25</v>
      </c>
      <c r="AQ48">
        <v>80</v>
      </c>
      <c r="AR48">
        <v>6</v>
      </c>
      <c r="AS48">
        <v>4.88</v>
      </c>
    </row>
    <row r="49" spans="20:45" x14ac:dyDescent="0.3">
      <c r="T49" t="s">
        <v>1063</v>
      </c>
      <c r="U49" t="s">
        <v>814</v>
      </c>
      <c r="W49">
        <v>80</v>
      </c>
      <c r="X49">
        <v>30</v>
      </c>
      <c r="Y49">
        <v>20</v>
      </c>
      <c r="Z49">
        <v>7.2</v>
      </c>
      <c r="AA49">
        <v>2.1</v>
      </c>
      <c r="AC49" t="s">
        <v>1062</v>
      </c>
      <c r="AD49" t="s">
        <v>814</v>
      </c>
      <c r="AF49">
        <v>20</v>
      </c>
      <c r="AG49">
        <v>5</v>
      </c>
      <c r="AH49">
        <v>80</v>
      </c>
      <c r="AI49">
        <v>5.5</v>
      </c>
      <c r="AJ49">
        <v>0.95</v>
      </c>
      <c r="AL49" t="s">
        <v>1062</v>
      </c>
      <c r="AM49" t="s">
        <v>814</v>
      </c>
      <c r="AO49">
        <v>85</v>
      </c>
      <c r="AP49">
        <v>40</v>
      </c>
      <c r="AQ49">
        <v>10</v>
      </c>
      <c r="AR49">
        <v>7</v>
      </c>
      <c r="AS49">
        <v>0</v>
      </c>
    </row>
    <row r="50" spans="20:45" x14ac:dyDescent="0.3">
      <c r="T50" t="s">
        <v>1063</v>
      </c>
      <c r="U50" t="s">
        <v>814</v>
      </c>
      <c r="W50">
        <v>70</v>
      </c>
      <c r="X50">
        <v>30</v>
      </c>
      <c r="Y50">
        <v>30</v>
      </c>
      <c r="Z50">
        <v>7.2</v>
      </c>
      <c r="AA50">
        <v>1.4</v>
      </c>
      <c r="AC50" t="s">
        <v>1062</v>
      </c>
      <c r="AD50" t="s">
        <v>814</v>
      </c>
      <c r="AF50">
        <v>20</v>
      </c>
      <c r="AG50">
        <v>15</v>
      </c>
      <c r="AH50">
        <v>80</v>
      </c>
      <c r="AI50">
        <v>5.5</v>
      </c>
      <c r="AJ50">
        <v>3.4</v>
      </c>
      <c r="AL50" t="s">
        <v>1062</v>
      </c>
      <c r="AM50" t="s">
        <v>814</v>
      </c>
      <c r="AO50">
        <v>85</v>
      </c>
      <c r="AP50">
        <v>45</v>
      </c>
      <c r="AQ50">
        <v>10</v>
      </c>
      <c r="AR50">
        <v>7</v>
      </c>
      <c r="AS50">
        <v>0</v>
      </c>
    </row>
    <row r="51" spans="20:45" x14ac:dyDescent="0.3">
      <c r="T51" t="s">
        <v>1063</v>
      </c>
      <c r="U51" t="s">
        <v>814</v>
      </c>
      <c r="W51">
        <v>20</v>
      </c>
      <c r="X51">
        <v>40</v>
      </c>
      <c r="Y51">
        <v>80</v>
      </c>
      <c r="Z51">
        <v>6</v>
      </c>
      <c r="AA51">
        <v>1.2</v>
      </c>
      <c r="AC51" t="s">
        <v>1062</v>
      </c>
      <c r="AD51" t="s">
        <v>814</v>
      </c>
      <c r="AF51">
        <v>10</v>
      </c>
      <c r="AG51">
        <v>10</v>
      </c>
      <c r="AH51">
        <v>90</v>
      </c>
      <c r="AI51">
        <v>5</v>
      </c>
      <c r="AJ51">
        <v>4.5</v>
      </c>
      <c r="AL51" t="s">
        <v>1062</v>
      </c>
      <c r="AM51" t="s">
        <v>814</v>
      </c>
      <c r="AO51">
        <v>75</v>
      </c>
      <c r="AP51">
        <v>20</v>
      </c>
      <c r="AQ51">
        <v>20</v>
      </c>
      <c r="AR51">
        <v>5.8</v>
      </c>
      <c r="AS51">
        <v>0.8</v>
      </c>
    </row>
    <row r="52" spans="20:45" x14ac:dyDescent="0.3">
      <c r="T52" t="s">
        <v>1063</v>
      </c>
      <c r="U52" t="s">
        <v>813</v>
      </c>
      <c r="W52">
        <v>20</v>
      </c>
      <c r="X52">
        <v>10</v>
      </c>
      <c r="Y52">
        <v>80</v>
      </c>
      <c r="Z52">
        <v>5.5</v>
      </c>
      <c r="AA52">
        <v>0.9</v>
      </c>
      <c r="AC52" t="s">
        <v>1062</v>
      </c>
      <c r="AD52" t="s">
        <v>814</v>
      </c>
      <c r="AF52">
        <v>85</v>
      </c>
      <c r="AG52">
        <v>50</v>
      </c>
      <c r="AH52">
        <v>0</v>
      </c>
      <c r="AI52">
        <v>5.5</v>
      </c>
      <c r="AJ52">
        <v>0</v>
      </c>
      <c r="AL52" t="s">
        <v>1062</v>
      </c>
      <c r="AM52" t="s">
        <v>814</v>
      </c>
      <c r="AO52">
        <v>60</v>
      </c>
      <c r="AP52">
        <v>15</v>
      </c>
      <c r="AQ52">
        <v>40</v>
      </c>
      <c r="AR52">
        <v>5.8</v>
      </c>
      <c r="AS52">
        <v>1.7</v>
      </c>
    </row>
    <row r="53" spans="20:45" x14ac:dyDescent="0.3">
      <c r="T53" t="s">
        <v>1063</v>
      </c>
      <c r="U53" t="s">
        <v>813</v>
      </c>
      <c r="W53">
        <v>90</v>
      </c>
      <c r="X53">
        <v>40</v>
      </c>
      <c r="Y53">
        <v>5</v>
      </c>
      <c r="Z53">
        <v>7</v>
      </c>
      <c r="AA53">
        <v>0</v>
      </c>
      <c r="AC53" t="s">
        <v>1062</v>
      </c>
      <c r="AD53" t="s">
        <v>814</v>
      </c>
      <c r="AF53">
        <v>15</v>
      </c>
      <c r="AG53">
        <v>5</v>
      </c>
      <c r="AH53">
        <v>85</v>
      </c>
      <c r="AI53">
        <v>4.8</v>
      </c>
      <c r="AJ53">
        <v>2.85</v>
      </c>
      <c r="AL53" t="s">
        <v>1062</v>
      </c>
      <c r="AM53" t="s">
        <v>814</v>
      </c>
      <c r="AO53">
        <v>60</v>
      </c>
      <c r="AP53">
        <v>25</v>
      </c>
      <c r="AQ53">
        <v>40</v>
      </c>
      <c r="AR53">
        <v>6.5</v>
      </c>
      <c r="AS53">
        <v>0</v>
      </c>
    </row>
    <row r="54" spans="20:45" x14ac:dyDescent="0.3">
      <c r="T54" t="s">
        <v>1063</v>
      </c>
      <c r="U54" t="s">
        <v>813</v>
      </c>
      <c r="W54">
        <v>5</v>
      </c>
      <c r="X54">
        <v>25</v>
      </c>
      <c r="Y54">
        <v>95</v>
      </c>
      <c r="Z54">
        <v>5</v>
      </c>
      <c r="AA54">
        <v>2.25</v>
      </c>
      <c r="AC54" t="s">
        <v>1062</v>
      </c>
      <c r="AD54" t="s">
        <v>814</v>
      </c>
      <c r="AF54">
        <v>70</v>
      </c>
      <c r="AG54">
        <v>40</v>
      </c>
      <c r="AH54">
        <v>30</v>
      </c>
      <c r="AI54">
        <v>6</v>
      </c>
      <c r="AJ54">
        <v>1.2</v>
      </c>
      <c r="AL54" t="s">
        <v>1062</v>
      </c>
      <c r="AM54" t="s">
        <v>814</v>
      </c>
      <c r="AO54">
        <v>60</v>
      </c>
      <c r="AP54">
        <v>25</v>
      </c>
      <c r="AQ54">
        <v>40</v>
      </c>
      <c r="AR54">
        <v>6.5</v>
      </c>
      <c r="AS54">
        <v>0</v>
      </c>
    </row>
    <row r="55" spans="20:45" x14ac:dyDescent="0.3">
      <c r="T55" t="s">
        <v>1063</v>
      </c>
      <c r="U55" t="s">
        <v>813</v>
      </c>
      <c r="W55">
        <v>90</v>
      </c>
      <c r="X55">
        <v>60</v>
      </c>
      <c r="Y55">
        <v>0</v>
      </c>
      <c r="Z55">
        <v>7.8</v>
      </c>
      <c r="AA55">
        <v>0</v>
      </c>
      <c r="AC55" t="s">
        <v>1062</v>
      </c>
      <c r="AD55" t="s">
        <v>814</v>
      </c>
      <c r="AE55" t="s">
        <v>816</v>
      </c>
      <c r="AF55">
        <v>80</v>
      </c>
      <c r="AG55">
        <v>40</v>
      </c>
      <c r="AH55">
        <v>20</v>
      </c>
      <c r="AI55">
        <v>5</v>
      </c>
      <c r="AJ55">
        <v>1.8</v>
      </c>
      <c r="AL55" t="s">
        <v>1062</v>
      </c>
      <c r="AM55" t="s">
        <v>814</v>
      </c>
      <c r="AO55">
        <v>60</v>
      </c>
      <c r="AP55">
        <v>25</v>
      </c>
      <c r="AQ55">
        <v>40</v>
      </c>
      <c r="AR55">
        <v>6.5</v>
      </c>
      <c r="AS55">
        <v>0</v>
      </c>
    </row>
    <row r="56" spans="20:45" x14ac:dyDescent="0.3">
      <c r="T56" t="s">
        <v>1063</v>
      </c>
      <c r="U56" t="s">
        <v>813</v>
      </c>
      <c r="W56">
        <v>80</v>
      </c>
      <c r="X56">
        <v>15</v>
      </c>
      <c r="Y56">
        <v>50</v>
      </c>
      <c r="Z56">
        <v>7</v>
      </c>
      <c r="AA56">
        <v>0</v>
      </c>
      <c r="AC56" t="s">
        <v>1062</v>
      </c>
      <c r="AD56" t="s">
        <v>814</v>
      </c>
      <c r="AE56" t="s">
        <v>816</v>
      </c>
      <c r="AF56">
        <v>85</v>
      </c>
      <c r="AG56">
        <v>50</v>
      </c>
      <c r="AH56">
        <v>5</v>
      </c>
      <c r="AI56">
        <v>5</v>
      </c>
      <c r="AJ56">
        <v>1.25</v>
      </c>
      <c r="AL56" t="s">
        <v>1062</v>
      </c>
      <c r="AM56" t="s">
        <v>814</v>
      </c>
      <c r="AO56">
        <v>60</v>
      </c>
      <c r="AP56">
        <v>15</v>
      </c>
      <c r="AQ56">
        <v>40</v>
      </c>
      <c r="AR56">
        <v>5.8</v>
      </c>
      <c r="AS56">
        <v>1.7</v>
      </c>
    </row>
    <row r="57" spans="20:45" x14ac:dyDescent="0.3">
      <c r="T57" t="s">
        <v>1063</v>
      </c>
      <c r="U57" t="s">
        <v>813</v>
      </c>
      <c r="W57">
        <v>40</v>
      </c>
      <c r="X57">
        <v>50</v>
      </c>
      <c r="Y57">
        <v>60</v>
      </c>
      <c r="Z57">
        <v>7</v>
      </c>
      <c r="AA57">
        <v>0</v>
      </c>
      <c r="AC57" t="s">
        <v>1062</v>
      </c>
      <c r="AD57" t="s">
        <v>814</v>
      </c>
      <c r="AE57" t="s">
        <v>816</v>
      </c>
      <c r="AF57">
        <v>90</v>
      </c>
      <c r="AG57">
        <v>50</v>
      </c>
      <c r="AH57">
        <v>10</v>
      </c>
      <c r="AI57">
        <v>5</v>
      </c>
      <c r="AJ57">
        <v>0.5</v>
      </c>
      <c r="AL57" t="s">
        <v>1062</v>
      </c>
      <c r="AM57" t="s">
        <v>814</v>
      </c>
      <c r="AO57">
        <v>20</v>
      </c>
      <c r="AP57">
        <v>10</v>
      </c>
      <c r="AQ57">
        <v>75</v>
      </c>
      <c r="AR57">
        <v>5.5</v>
      </c>
      <c r="AS57">
        <v>1.8</v>
      </c>
    </row>
    <row r="58" spans="20:45" x14ac:dyDescent="0.3">
      <c r="T58" t="s">
        <v>1063</v>
      </c>
      <c r="U58" t="s">
        <v>813</v>
      </c>
      <c r="W58">
        <v>90</v>
      </c>
      <c r="X58">
        <v>50</v>
      </c>
      <c r="Y58">
        <v>10</v>
      </c>
      <c r="Z58">
        <v>7</v>
      </c>
      <c r="AA58">
        <v>0</v>
      </c>
      <c r="AC58" t="s">
        <v>1062</v>
      </c>
      <c r="AD58" t="s">
        <v>814</v>
      </c>
      <c r="AF58">
        <v>85</v>
      </c>
      <c r="AG58">
        <v>35</v>
      </c>
      <c r="AH58">
        <v>30</v>
      </c>
      <c r="AI58">
        <v>5</v>
      </c>
      <c r="AJ58">
        <v>0.65</v>
      </c>
      <c r="AL58" t="s">
        <v>1062</v>
      </c>
      <c r="AM58" t="s">
        <v>814</v>
      </c>
      <c r="AO58">
        <v>70</v>
      </c>
      <c r="AP58">
        <v>35</v>
      </c>
      <c r="AQ58">
        <v>30</v>
      </c>
      <c r="AR58">
        <v>5.5</v>
      </c>
      <c r="AS58">
        <v>1.95</v>
      </c>
    </row>
    <row r="59" spans="20:45" x14ac:dyDescent="0.3">
      <c r="T59" t="s">
        <v>1063</v>
      </c>
      <c r="U59" t="s">
        <v>795</v>
      </c>
      <c r="W59">
        <v>95</v>
      </c>
      <c r="X59">
        <v>15</v>
      </c>
      <c r="Y59">
        <v>10</v>
      </c>
      <c r="Z59">
        <v>7.2</v>
      </c>
      <c r="AA59">
        <v>2.5499999999999998</v>
      </c>
      <c r="AC59" t="s">
        <v>1062</v>
      </c>
      <c r="AD59" t="s">
        <v>814</v>
      </c>
      <c r="AF59">
        <v>20</v>
      </c>
      <c r="AG59">
        <v>40</v>
      </c>
      <c r="AH59">
        <v>80</v>
      </c>
      <c r="AI59">
        <v>5</v>
      </c>
      <c r="AJ59">
        <v>4.8</v>
      </c>
      <c r="AL59" t="s">
        <v>1062</v>
      </c>
      <c r="AM59" t="s">
        <v>814</v>
      </c>
      <c r="AO59">
        <v>20</v>
      </c>
      <c r="AP59">
        <v>5</v>
      </c>
      <c r="AQ59">
        <v>80</v>
      </c>
      <c r="AR59">
        <v>5.5</v>
      </c>
      <c r="AS59">
        <v>0.95</v>
      </c>
    </row>
    <row r="60" spans="20:45" x14ac:dyDescent="0.3">
      <c r="T60" t="s">
        <v>1063</v>
      </c>
      <c r="W60">
        <v>30</v>
      </c>
      <c r="X60">
        <v>35</v>
      </c>
      <c r="Y60">
        <v>70</v>
      </c>
      <c r="Z60">
        <v>4.8</v>
      </c>
      <c r="AA60">
        <v>4.55</v>
      </c>
      <c r="AC60" t="s">
        <v>1062</v>
      </c>
      <c r="AD60" t="s">
        <v>814</v>
      </c>
      <c r="AF60">
        <v>80</v>
      </c>
      <c r="AG60">
        <v>50</v>
      </c>
      <c r="AH60">
        <v>20</v>
      </c>
      <c r="AI60">
        <v>5</v>
      </c>
      <c r="AJ60">
        <v>0.5</v>
      </c>
      <c r="AL60" t="s">
        <v>1062</v>
      </c>
      <c r="AM60" t="s">
        <v>814</v>
      </c>
      <c r="AO60">
        <v>20</v>
      </c>
      <c r="AP60">
        <v>15</v>
      </c>
      <c r="AQ60">
        <v>80</v>
      </c>
      <c r="AR60">
        <v>5.5</v>
      </c>
      <c r="AS60">
        <v>3.4</v>
      </c>
    </row>
    <row r="61" spans="20:45" x14ac:dyDescent="0.3">
      <c r="T61" t="s">
        <v>1063</v>
      </c>
      <c r="W61">
        <v>70</v>
      </c>
      <c r="X61">
        <v>30</v>
      </c>
      <c r="Y61">
        <v>30</v>
      </c>
      <c r="Z61">
        <v>7.2</v>
      </c>
      <c r="AA61">
        <v>1.4</v>
      </c>
      <c r="AC61" t="s">
        <v>1062</v>
      </c>
      <c r="AD61" t="s">
        <v>814</v>
      </c>
      <c r="AF61">
        <v>95</v>
      </c>
      <c r="AG61">
        <v>60</v>
      </c>
      <c r="AH61">
        <v>0</v>
      </c>
      <c r="AI61">
        <v>7.2</v>
      </c>
      <c r="AJ61">
        <v>0</v>
      </c>
      <c r="AL61" t="s">
        <v>1062</v>
      </c>
      <c r="AM61" t="s">
        <v>814</v>
      </c>
      <c r="AO61">
        <v>10</v>
      </c>
      <c r="AP61">
        <v>10</v>
      </c>
      <c r="AQ61">
        <v>90</v>
      </c>
      <c r="AR61">
        <v>5</v>
      </c>
      <c r="AS61">
        <v>4.5</v>
      </c>
    </row>
    <row r="62" spans="20:45" x14ac:dyDescent="0.3">
      <c r="AC62" t="s">
        <v>1062</v>
      </c>
      <c r="AD62" t="s">
        <v>814</v>
      </c>
      <c r="AF62">
        <v>70</v>
      </c>
      <c r="AG62">
        <v>45</v>
      </c>
      <c r="AH62">
        <v>0</v>
      </c>
      <c r="AI62">
        <v>7</v>
      </c>
      <c r="AJ62">
        <v>0</v>
      </c>
      <c r="AL62" t="s">
        <v>1062</v>
      </c>
      <c r="AM62" t="s">
        <v>814</v>
      </c>
      <c r="AO62">
        <v>85</v>
      </c>
      <c r="AP62">
        <v>50</v>
      </c>
      <c r="AQ62">
        <v>0</v>
      </c>
      <c r="AR62">
        <v>5.5</v>
      </c>
      <c r="AS62">
        <v>0</v>
      </c>
    </row>
    <row r="63" spans="20:45" x14ac:dyDescent="0.3">
      <c r="AC63" t="s">
        <v>1062</v>
      </c>
      <c r="AD63" t="s">
        <v>814</v>
      </c>
      <c r="AF63">
        <v>85</v>
      </c>
      <c r="AG63">
        <v>40</v>
      </c>
      <c r="AH63">
        <v>15</v>
      </c>
      <c r="AI63">
        <v>6.5</v>
      </c>
      <c r="AJ63">
        <v>0.6</v>
      </c>
      <c r="AL63" t="s">
        <v>1062</v>
      </c>
      <c r="AM63" t="s">
        <v>814</v>
      </c>
      <c r="AO63">
        <v>15</v>
      </c>
      <c r="AP63">
        <v>5</v>
      </c>
      <c r="AQ63">
        <v>85</v>
      </c>
      <c r="AR63">
        <v>4.8</v>
      </c>
      <c r="AS63">
        <v>2.85</v>
      </c>
    </row>
    <row r="64" spans="20:45" x14ac:dyDescent="0.3">
      <c r="AC64" t="s">
        <v>1062</v>
      </c>
      <c r="AD64" t="s">
        <v>814</v>
      </c>
      <c r="AE64" t="s">
        <v>816</v>
      </c>
      <c r="AF64">
        <v>15</v>
      </c>
      <c r="AG64">
        <v>50</v>
      </c>
      <c r="AH64">
        <v>85</v>
      </c>
      <c r="AI64">
        <v>5</v>
      </c>
      <c r="AJ64">
        <v>3</v>
      </c>
      <c r="AL64" t="s">
        <v>1062</v>
      </c>
      <c r="AM64" t="s">
        <v>814</v>
      </c>
      <c r="AO64">
        <v>70</v>
      </c>
      <c r="AP64">
        <v>40</v>
      </c>
      <c r="AQ64">
        <v>30</v>
      </c>
      <c r="AR64">
        <v>6</v>
      </c>
      <c r="AS64">
        <v>1.2</v>
      </c>
    </row>
    <row r="65" spans="29:45" x14ac:dyDescent="0.3">
      <c r="AC65" t="s">
        <v>1062</v>
      </c>
      <c r="AD65" t="s">
        <v>814</v>
      </c>
      <c r="AE65" t="s">
        <v>816</v>
      </c>
      <c r="AF65">
        <v>10</v>
      </c>
      <c r="AG65">
        <v>15</v>
      </c>
      <c r="AH65">
        <v>90</v>
      </c>
      <c r="AI65">
        <v>5.5</v>
      </c>
      <c r="AJ65">
        <v>3.4</v>
      </c>
      <c r="AL65" t="s">
        <v>1062</v>
      </c>
      <c r="AM65" t="s">
        <v>814</v>
      </c>
      <c r="AO65">
        <v>85</v>
      </c>
      <c r="AP65">
        <v>35</v>
      </c>
      <c r="AQ65">
        <v>30</v>
      </c>
      <c r="AR65">
        <v>5</v>
      </c>
      <c r="AS65">
        <v>0.65</v>
      </c>
    </row>
    <row r="66" spans="29:45" x14ac:dyDescent="0.3">
      <c r="AC66" t="s">
        <v>1062</v>
      </c>
      <c r="AD66" t="s">
        <v>814</v>
      </c>
      <c r="AE66" t="s">
        <v>816</v>
      </c>
      <c r="AF66">
        <v>90</v>
      </c>
      <c r="AG66">
        <v>45</v>
      </c>
      <c r="AH66">
        <v>10</v>
      </c>
      <c r="AI66">
        <v>6</v>
      </c>
      <c r="AJ66">
        <v>0</v>
      </c>
      <c r="AL66" t="s">
        <v>1062</v>
      </c>
      <c r="AM66" t="s">
        <v>814</v>
      </c>
      <c r="AO66">
        <v>20</v>
      </c>
      <c r="AP66">
        <v>40</v>
      </c>
      <c r="AQ66">
        <v>80</v>
      </c>
      <c r="AR66">
        <v>5</v>
      </c>
      <c r="AS66">
        <v>4.8</v>
      </c>
    </row>
    <row r="67" spans="29:45" x14ac:dyDescent="0.3">
      <c r="AC67" t="s">
        <v>1062</v>
      </c>
      <c r="AD67" t="s">
        <v>814</v>
      </c>
      <c r="AF67">
        <v>40</v>
      </c>
      <c r="AG67">
        <v>45</v>
      </c>
      <c r="AH67">
        <v>60</v>
      </c>
      <c r="AI67">
        <v>5</v>
      </c>
      <c r="AJ67">
        <v>1.1000000000000001</v>
      </c>
      <c r="AL67" t="s">
        <v>1062</v>
      </c>
      <c r="AM67" t="s">
        <v>814</v>
      </c>
      <c r="AO67">
        <v>80</v>
      </c>
      <c r="AP67">
        <v>50</v>
      </c>
      <c r="AQ67">
        <v>20</v>
      </c>
      <c r="AR67">
        <v>5</v>
      </c>
      <c r="AS67">
        <v>0.5</v>
      </c>
    </row>
    <row r="68" spans="29:45" x14ac:dyDescent="0.3">
      <c r="AC68" t="s">
        <v>1062</v>
      </c>
      <c r="AD68" t="s">
        <v>814</v>
      </c>
      <c r="AE68" t="s">
        <v>815</v>
      </c>
      <c r="AF68">
        <v>5</v>
      </c>
      <c r="AG68">
        <v>2</v>
      </c>
      <c r="AH68">
        <v>95</v>
      </c>
      <c r="AI68">
        <v>5</v>
      </c>
      <c r="AJ68">
        <v>4.9000000000000004</v>
      </c>
      <c r="AL68" t="s">
        <v>1062</v>
      </c>
      <c r="AM68" t="s">
        <v>814</v>
      </c>
      <c r="AO68">
        <v>95</v>
      </c>
      <c r="AP68">
        <v>60</v>
      </c>
      <c r="AQ68">
        <v>0</v>
      </c>
      <c r="AR68">
        <v>7.2</v>
      </c>
      <c r="AS68">
        <v>0</v>
      </c>
    </row>
    <row r="69" spans="29:45" x14ac:dyDescent="0.3">
      <c r="AC69" t="s">
        <v>1062</v>
      </c>
      <c r="AD69" t="s">
        <v>814</v>
      </c>
      <c r="AF69">
        <v>80</v>
      </c>
      <c r="AG69">
        <v>40</v>
      </c>
      <c r="AH69">
        <v>0</v>
      </c>
      <c r="AI69">
        <v>7.5</v>
      </c>
      <c r="AJ69">
        <v>0</v>
      </c>
      <c r="AL69" t="s">
        <v>1062</v>
      </c>
      <c r="AM69" t="s">
        <v>814</v>
      </c>
      <c r="AO69">
        <v>70</v>
      </c>
      <c r="AP69">
        <v>45</v>
      </c>
      <c r="AQ69">
        <v>0</v>
      </c>
      <c r="AR69">
        <v>7</v>
      </c>
      <c r="AS69">
        <v>0</v>
      </c>
    </row>
    <row r="70" spans="29:45" x14ac:dyDescent="0.3">
      <c r="AC70" t="s">
        <v>1062</v>
      </c>
      <c r="AD70" t="s">
        <v>814</v>
      </c>
      <c r="AE70" t="s">
        <v>815</v>
      </c>
      <c r="AF70">
        <v>10</v>
      </c>
      <c r="AG70">
        <v>10</v>
      </c>
      <c r="AH70">
        <v>90</v>
      </c>
      <c r="AI70">
        <v>5</v>
      </c>
      <c r="AJ70">
        <v>0.9</v>
      </c>
      <c r="AL70" t="s">
        <v>1062</v>
      </c>
      <c r="AM70" t="s">
        <v>814</v>
      </c>
      <c r="AO70">
        <v>85</v>
      </c>
      <c r="AP70">
        <v>40</v>
      </c>
      <c r="AQ70">
        <v>15</v>
      </c>
      <c r="AR70">
        <v>6.5</v>
      </c>
      <c r="AS70">
        <v>0.6</v>
      </c>
    </row>
    <row r="71" spans="29:45" x14ac:dyDescent="0.3">
      <c r="AC71" t="s">
        <v>1062</v>
      </c>
      <c r="AD71" t="s">
        <v>814</v>
      </c>
      <c r="AE71" t="s">
        <v>815</v>
      </c>
      <c r="AF71">
        <v>20</v>
      </c>
      <c r="AG71">
        <v>5</v>
      </c>
      <c r="AH71">
        <v>80</v>
      </c>
      <c r="AI71">
        <v>5</v>
      </c>
      <c r="AJ71">
        <v>1.9</v>
      </c>
      <c r="AL71" t="s">
        <v>1062</v>
      </c>
      <c r="AM71" t="s">
        <v>814</v>
      </c>
      <c r="AO71">
        <v>40</v>
      </c>
      <c r="AP71">
        <v>45</v>
      </c>
      <c r="AQ71">
        <v>60</v>
      </c>
      <c r="AR71">
        <v>5</v>
      </c>
      <c r="AS71">
        <v>1.1000000000000001</v>
      </c>
    </row>
    <row r="72" spans="29:45" x14ac:dyDescent="0.3">
      <c r="AC72" t="s">
        <v>1062</v>
      </c>
      <c r="AD72" t="s">
        <v>814</v>
      </c>
      <c r="AE72" t="s">
        <v>815</v>
      </c>
      <c r="AF72">
        <v>60</v>
      </c>
      <c r="AG72">
        <v>50</v>
      </c>
      <c r="AH72">
        <v>20</v>
      </c>
      <c r="AI72">
        <v>5.5</v>
      </c>
      <c r="AJ72">
        <v>1</v>
      </c>
      <c r="AL72" t="s">
        <v>1062</v>
      </c>
      <c r="AM72" t="s">
        <v>814</v>
      </c>
      <c r="AO72">
        <v>80</v>
      </c>
      <c r="AP72">
        <v>40</v>
      </c>
      <c r="AQ72">
        <v>0</v>
      </c>
      <c r="AR72">
        <v>7.5</v>
      </c>
      <c r="AS72">
        <v>0</v>
      </c>
    </row>
    <row r="73" spans="29:45" x14ac:dyDescent="0.3">
      <c r="AC73" t="s">
        <v>1062</v>
      </c>
      <c r="AD73" t="s">
        <v>814</v>
      </c>
      <c r="AF73">
        <v>95</v>
      </c>
      <c r="AG73">
        <v>45</v>
      </c>
      <c r="AH73">
        <v>0</v>
      </c>
      <c r="AI73">
        <v>7.5</v>
      </c>
      <c r="AJ73">
        <v>0</v>
      </c>
      <c r="AL73" t="s">
        <v>1062</v>
      </c>
      <c r="AM73" t="s">
        <v>814</v>
      </c>
      <c r="AO73">
        <v>95</v>
      </c>
      <c r="AP73">
        <v>45</v>
      </c>
      <c r="AQ73">
        <v>0</v>
      </c>
      <c r="AR73">
        <v>7.5</v>
      </c>
      <c r="AS73">
        <v>0</v>
      </c>
    </row>
    <row r="74" spans="29:45" x14ac:dyDescent="0.3">
      <c r="AC74" t="s">
        <v>1062</v>
      </c>
      <c r="AD74" t="s">
        <v>814</v>
      </c>
      <c r="AF74">
        <v>85</v>
      </c>
      <c r="AG74">
        <v>35</v>
      </c>
      <c r="AH74">
        <v>0</v>
      </c>
      <c r="AI74">
        <v>7.5</v>
      </c>
      <c r="AJ74">
        <v>0</v>
      </c>
      <c r="AL74" t="s">
        <v>1062</v>
      </c>
      <c r="AM74" t="s">
        <v>814</v>
      </c>
      <c r="AO74">
        <v>85</v>
      </c>
      <c r="AP74">
        <v>35</v>
      </c>
      <c r="AQ74">
        <v>0</v>
      </c>
      <c r="AR74">
        <v>7.5</v>
      </c>
      <c r="AS74">
        <v>0</v>
      </c>
    </row>
    <row r="75" spans="29:45" x14ac:dyDescent="0.3">
      <c r="AC75" t="s">
        <v>1062</v>
      </c>
      <c r="AD75" t="s">
        <v>814</v>
      </c>
      <c r="AF75">
        <v>95</v>
      </c>
      <c r="AG75">
        <v>60</v>
      </c>
      <c r="AH75">
        <v>1</v>
      </c>
      <c r="AI75">
        <v>7.2</v>
      </c>
      <c r="AJ75">
        <v>0</v>
      </c>
      <c r="AL75" t="s">
        <v>1062</v>
      </c>
      <c r="AM75" t="s">
        <v>814</v>
      </c>
      <c r="AO75">
        <v>95</v>
      </c>
      <c r="AP75">
        <v>60</v>
      </c>
      <c r="AQ75">
        <v>1</v>
      </c>
      <c r="AR75">
        <v>7.2</v>
      </c>
      <c r="AS75">
        <v>0</v>
      </c>
    </row>
    <row r="76" spans="29:45" x14ac:dyDescent="0.3">
      <c r="AC76" t="s">
        <v>1062</v>
      </c>
      <c r="AD76" t="s">
        <v>814</v>
      </c>
      <c r="AF76">
        <v>80</v>
      </c>
      <c r="AG76">
        <v>40</v>
      </c>
      <c r="AH76">
        <v>5</v>
      </c>
      <c r="AI76">
        <v>7.2</v>
      </c>
      <c r="AJ76">
        <v>0</v>
      </c>
      <c r="AL76" t="s">
        <v>1062</v>
      </c>
      <c r="AM76" t="s">
        <v>814</v>
      </c>
      <c r="AO76">
        <v>80</v>
      </c>
      <c r="AP76">
        <v>40</v>
      </c>
      <c r="AQ76">
        <v>5</v>
      </c>
      <c r="AR76">
        <v>7.2</v>
      </c>
      <c r="AS76">
        <v>0</v>
      </c>
    </row>
    <row r="77" spans="29:45" x14ac:dyDescent="0.3">
      <c r="AC77" t="s">
        <v>1062</v>
      </c>
      <c r="AD77" t="s">
        <v>813</v>
      </c>
      <c r="AF77">
        <v>60</v>
      </c>
      <c r="AG77">
        <v>25</v>
      </c>
      <c r="AH77">
        <v>0</v>
      </c>
      <c r="AI77">
        <v>7</v>
      </c>
      <c r="AJ77">
        <v>0</v>
      </c>
      <c r="AL77" t="s">
        <v>1062</v>
      </c>
      <c r="AM77" t="s">
        <v>813</v>
      </c>
      <c r="AO77">
        <v>60</v>
      </c>
      <c r="AP77">
        <v>25</v>
      </c>
      <c r="AQ77">
        <v>0</v>
      </c>
      <c r="AR77">
        <v>7</v>
      </c>
      <c r="AS77">
        <v>0</v>
      </c>
    </row>
    <row r="78" spans="29:45" x14ac:dyDescent="0.3">
      <c r="AC78" t="s">
        <v>1062</v>
      </c>
      <c r="AD78" t="s">
        <v>813</v>
      </c>
      <c r="AF78">
        <v>50</v>
      </c>
      <c r="AG78">
        <v>25</v>
      </c>
      <c r="AH78">
        <v>0</v>
      </c>
      <c r="AI78">
        <v>7</v>
      </c>
      <c r="AJ78">
        <v>0</v>
      </c>
      <c r="AL78" t="s">
        <v>1062</v>
      </c>
      <c r="AM78" t="s">
        <v>813</v>
      </c>
      <c r="AO78">
        <v>50</v>
      </c>
      <c r="AP78">
        <v>25</v>
      </c>
      <c r="AQ78">
        <v>0</v>
      </c>
      <c r="AR78">
        <v>7</v>
      </c>
      <c r="AS78">
        <v>0</v>
      </c>
    </row>
    <row r="79" spans="29:45" x14ac:dyDescent="0.3">
      <c r="AC79" t="s">
        <v>1062</v>
      </c>
      <c r="AD79" t="s">
        <v>813</v>
      </c>
      <c r="AF79">
        <v>1</v>
      </c>
      <c r="AG79">
        <v>0</v>
      </c>
      <c r="AH79">
        <v>2</v>
      </c>
      <c r="AI79">
        <v>7</v>
      </c>
      <c r="AJ79">
        <v>0</v>
      </c>
      <c r="AL79" t="s">
        <v>1062</v>
      </c>
      <c r="AM79" t="s">
        <v>813</v>
      </c>
      <c r="AO79">
        <v>1</v>
      </c>
      <c r="AP79">
        <v>0</v>
      </c>
      <c r="AQ79">
        <v>2</v>
      </c>
      <c r="AR79">
        <v>7</v>
      </c>
      <c r="AS79">
        <v>0</v>
      </c>
    </row>
    <row r="80" spans="29:45" x14ac:dyDescent="0.3">
      <c r="AC80" t="s">
        <v>1062</v>
      </c>
      <c r="AD80" t="s">
        <v>996</v>
      </c>
      <c r="AF80">
        <v>80</v>
      </c>
      <c r="AG80">
        <v>15</v>
      </c>
      <c r="AH80">
        <v>10</v>
      </c>
      <c r="AI80">
        <v>5.3</v>
      </c>
      <c r="AJ80">
        <v>5.0999999999999996</v>
      </c>
      <c r="AL80" t="s">
        <v>1062</v>
      </c>
      <c r="AM80" t="s">
        <v>996</v>
      </c>
      <c r="AO80">
        <v>80</v>
      </c>
      <c r="AP80">
        <v>15</v>
      </c>
      <c r="AQ80">
        <v>10</v>
      </c>
      <c r="AR80">
        <v>5.3</v>
      </c>
      <c r="AS80">
        <v>5.0999999999999996</v>
      </c>
    </row>
    <row r="81" spans="29:45" x14ac:dyDescent="0.3">
      <c r="AC81" t="s">
        <v>1062</v>
      </c>
      <c r="AD81" t="s">
        <v>996</v>
      </c>
      <c r="AF81">
        <v>10</v>
      </c>
      <c r="AG81">
        <v>15</v>
      </c>
      <c r="AH81">
        <v>90</v>
      </c>
      <c r="AI81">
        <v>5</v>
      </c>
      <c r="AJ81">
        <v>1.7</v>
      </c>
      <c r="AL81" t="s">
        <v>1062</v>
      </c>
      <c r="AM81" t="s">
        <v>996</v>
      </c>
      <c r="AO81">
        <v>10</v>
      </c>
      <c r="AP81">
        <v>15</v>
      </c>
      <c r="AQ81">
        <v>90</v>
      </c>
      <c r="AR81">
        <v>5</v>
      </c>
      <c r="AS81">
        <v>1.7</v>
      </c>
    </row>
    <row r="82" spans="29:45" x14ac:dyDescent="0.3">
      <c r="AC82" t="s">
        <v>1062</v>
      </c>
      <c r="AD82" t="s">
        <v>996</v>
      </c>
      <c r="AF82">
        <v>5</v>
      </c>
      <c r="AG82">
        <v>0</v>
      </c>
      <c r="AH82">
        <v>95</v>
      </c>
      <c r="AI82">
        <v>4.5</v>
      </c>
      <c r="AJ82">
        <v>12</v>
      </c>
      <c r="AL82" t="s">
        <v>1062</v>
      </c>
      <c r="AM82" t="s">
        <v>996</v>
      </c>
      <c r="AO82">
        <v>5</v>
      </c>
      <c r="AP82">
        <v>0</v>
      </c>
      <c r="AQ82">
        <v>95</v>
      </c>
      <c r="AR82">
        <v>4.5</v>
      </c>
      <c r="AS82">
        <v>12</v>
      </c>
    </row>
    <row r="83" spans="29:45" x14ac:dyDescent="0.3">
      <c r="AC83" t="s">
        <v>1062</v>
      </c>
      <c r="AD83" t="s">
        <v>996</v>
      </c>
      <c r="AF83">
        <v>60</v>
      </c>
      <c r="AG83">
        <v>20</v>
      </c>
      <c r="AH83">
        <v>40</v>
      </c>
      <c r="AI83">
        <v>5</v>
      </c>
      <c r="AJ83">
        <v>0.8</v>
      </c>
      <c r="AL83" t="s">
        <v>1062</v>
      </c>
      <c r="AM83" t="s">
        <v>996</v>
      </c>
      <c r="AO83">
        <v>60</v>
      </c>
      <c r="AP83">
        <v>20</v>
      </c>
      <c r="AQ83">
        <v>40</v>
      </c>
      <c r="AR83">
        <v>5</v>
      </c>
      <c r="AS83">
        <v>0.8</v>
      </c>
    </row>
    <row r="84" spans="29:45" x14ac:dyDescent="0.3">
      <c r="AC84" t="s">
        <v>1062</v>
      </c>
      <c r="AD84" t="s">
        <v>996</v>
      </c>
      <c r="AF84">
        <v>30</v>
      </c>
      <c r="AG84">
        <v>35</v>
      </c>
      <c r="AH84">
        <v>70</v>
      </c>
      <c r="AI84">
        <v>5</v>
      </c>
      <c r="AJ84">
        <v>1.3</v>
      </c>
      <c r="AL84" t="s">
        <v>1062</v>
      </c>
      <c r="AM84" t="s">
        <v>996</v>
      </c>
      <c r="AO84">
        <v>30</v>
      </c>
      <c r="AP84">
        <v>35</v>
      </c>
      <c r="AQ84">
        <v>70</v>
      </c>
      <c r="AR84">
        <v>5</v>
      </c>
      <c r="AS84">
        <v>1.3</v>
      </c>
    </row>
    <row r="85" spans="29:45" x14ac:dyDescent="0.3">
      <c r="AC85" t="s">
        <v>1062</v>
      </c>
      <c r="AD85" t="s">
        <v>996</v>
      </c>
      <c r="AF85">
        <v>15</v>
      </c>
      <c r="AG85">
        <v>15</v>
      </c>
      <c r="AH85">
        <v>10</v>
      </c>
      <c r="AI85">
        <v>6</v>
      </c>
      <c r="AJ85">
        <v>0.85</v>
      </c>
      <c r="AL85" t="s">
        <v>1062</v>
      </c>
      <c r="AM85" t="s">
        <v>996</v>
      </c>
      <c r="AO85">
        <v>15</v>
      </c>
      <c r="AP85">
        <v>15</v>
      </c>
      <c r="AQ85">
        <v>10</v>
      </c>
      <c r="AR85">
        <v>6</v>
      </c>
      <c r="AS85">
        <v>0.85</v>
      </c>
    </row>
    <row r="86" spans="29:45" x14ac:dyDescent="0.3">
      <c r="AC86" t="s">
        <v>1063</v>
      </c>
      <c r="AD86" t="s">
        <v>814</v>
      </c>
      <c r="AF86">
        <v>15</v>
      </c>
      <c r="AG86">
        <v>20</v>
      </c>
      <c r="AH86">
        <v>75</v>
      </c>
      <c r="AI86">
        <v>7.5</v>
      </c>
      <c r="AJ86">
        <v>2.4</v>
      </c>
      <c r="AL86" t="s">
        <v>1063</v>
      </c>
      <c r="AM86" t="s">
        <v>814</v>
      </c>
      <c r="AO86">
        <v>15</v>
      </c>
      <c r="AP86">
        <v>20</v>
      </c>
      <c r="AQ86">
        <v>75</v>
      </c>
      <c r="AR86">
        <v>7.5</v>
      </c>
      <c r="AS86">
        <v>2.4</v>
      </c>
    </row>
    <row r="87" spans="29:45" x14ac:dyDescent="0.3">
      <c r="AC87" t="s">
        <v>1063</v>
      </c>
      <c r="AD87" t="s">
        <v>814</v>
      </c>
      <c r="AF87">
        <v>60</v>
      </c>
      <c r="AG87">
        <v>20</v>
      </c>
      <c r="AH87">
        <v>40</v>
      </c>
      <c r="AI87">
        <v>5.5</v>
      </c>
      <c r="AJ87">
        <v>3.2</v>
      </c>
      <c r="AL87" t="s">
        <v>1063</v>
      </c>
      <c r="AM87" t="s">
        <v>814</v>
      </c>
      <c r="AO87">
        <v>60</v>
      </c>
      <c r="AP87">
        <v>20</v>
      </c>
      <c r="AQ87">
        <v>40</v>
      </c>
      <c r="AR87">
        <v>5.5</v>
      </c>
      <c r="AS87">
        <v>3.2</v>
      </c>
    </row>
    <row r="88" spans="29:45" x14ac:dyDescent="0.3">
      <c r="AC88" t="s">
        <v>1063</v>
      </c>
      <c r="AD88" t="s">
        <v>814</v>
      </c>
      <c r="AF88">
        <v>80</v>
      </c>
      <c r="AG88">
        <v>20</v>
      </c>
      <c r="AH88">
        <v>20</v>
      </c>
      <c r="AI88">
        <v>5.5</v>
      </c>
      <c r="AJ88">
        <v>2.4</v>
      </c>
      <c r="AL88" t="s">
        <v>1063</v>
      </c>
      <c r="AM88" t="s">
        <v>814</v>
      </c>
      <c r="AO88">
        <v>80</v>
      </c>
      <c r="AP88">
        <v>20</v>
      </c>
      <c r="AQ88">
        <v>20</v>
      </c>
      <c r="AR88">
        <v>5.5</v>
      </c>
      <c r="AS88">
        <v>2.4</v>
      </c>
    </row>
    <row r="89" spans="29:45" x14ac:dyDescent="0.3">
      <c r="AC89" t="s">
        <v>1063</v>
      </c>
      <c r="AD89" t="s">
        <v>814</v>
      </c>
      <c r="AF89">
        <v>40</v>
      </c>
      <c r="AG89">
        <v>20</v>
      </c>
      <c r="AH89">
        <v>60</v>
      </c>
      <c r="AI89">
        <v>5.5</v>
      </c>
      <c r="AJ89">
        <v>2.4</v>
      </c>
      <c r="AL89" t="s">
        <v>1063</v>
      </c>
      <c r="AM89" t="s">
        <v>814</v>
      </c>
      <c r="AO89">
        <v>40</v>
      </c>
      <c r="AP89">
        <v>20</v>
      </c>
      <c r="AQ89">
        <v>60</v>
      </c>
      <c r="AR89">
        <v>5.5</v>
      </c>
      <c r="AS89">
        <v>2.4</v>
      </c>
    </row>
    <row r="90" spans="29:45" x14ac:dyDescent="0.3">
      <c r="AC90" t="s">
        <v>1063</v>
      </c>
      <c r="AD90" t="s">
        <v>814</v>
      </c>
      <c r="AF90">
        <v>40</v>
      </c>
      <c r="AG90">
        <v>50</v>
      </c>
      <c r="AH90">
        <v>60</v>
      </c>
      <c r="AI90">
        <v>5</v>
      </c>
      <c r="AJ90">
        <v>1</v>
      </c>
      <c r="AL90" t="s">
        <v>1063</v>
      </c>
      <c r="AM90" t="s">
        <v>814</v>
      </c>
      <c r="AO90">
        <v>40</v>
      </c>
      <c r="AP90">
        <v>50</v>
      </c>
      <c r="AQ90">
        <v>60</v>
      </c>
      <c r="AR90">
        <v>5</v>
      </c>
      <c r="AS90">
        <v>1</v>
      </c>
    </row>
    <row r="91" spans="29:45" x14ac:dyDescent="0.3">
      <c r="AC91" t="s">
        <v>1063</v>
      </c>
      <c r="AD91" t="s">
        <v>814</v>
      </c>
      <c r="AF91">
        <v>60</v>
      </c>
      <c r="AG91">
        <v>20</v>
      </c>
      <c r="AH91">
        <v>40</v>
      </c>
      <c r="AI91">
        <v>5</v>
      </c>
      <c r="AJ91">
        <v>0.8</v>
      </c>
      <c r="AL91" t="s">
        <v>1063</v>
      </c>
      <c r="AM91" t="s">
        <v>814</v>
      </c>
      <c r="AO91">
        <v>60</v>
      </c>
      <c r="AP91">
        <v>20</v>
      </c>
      <c r="AQ91">
        <v>40</v>
      </c>
      <c r="AR91">
        <v>5</v>
      </c>
      <c r="AS91">
        <v>0.8</v>
      </c>
    </row>
    <row r="92" spans="29:45" x14ac:dyDescent="0.3">
      <c r="AC92" t="s">
        <v>1063</v>
      </c>
      <c r="AD92" t="s">
        <v>814</v>
      </c>
      <c r="AF92">
        <v>30</v>
      </c>
      <c r="AG92">
        <v>20</v>
      </c>
      <c r="AH92">
        <v>70</v>
      </c>
      <c r="AI92">
        <v>6</v>
      </c>
      <c r="AJ92">
        <v>1.6</v>
      </c>
      <c r="AL92" t="s">
        <v>1063</v>
      </c>
      <c r="AM92" t="s">
        <v>814</v>
      </c>
      <c r="AO92">
        <v>30</v>
      </c>
      <c r="AP92">
        <v>20</v>
      </c>
      <c r="AQ92">
        <v>70</v>
      </c>
      <c r="AR92">
        <v>6</v>
      </c>
      <c r="AS92">
        <v>1.6</v>
      </c>
    </row>
    <row r="93" spans="29:45" x14ac:dyDescent="0.3">
      <c r="AC93" t="s">
        <v>1063</v>
      </c>
      <c r="AD93" t="s">
        <v>814</v>
      </c>
      <c r="AF93">
        <v>50</v>
      </c>
      <c r="AG93">
        <v>20</v>
      </c>
      <c r="AH93">
        <v>50</v>
      </c>
      <c r="AI93">
        <v>7</v>
      </c>
      <c r="AJ93">
        <v>0.8</v>
      </c>
      <c r="AL93" t="s">
        <v>1063</v>
      </c>
      <c r="AM93" t="s">
        <v>814</v>
      </c>
      <c r="AO93">
        <v>50</v>
      </c>
      <c r="AP93">
        <v>20</v>
      </c>
      <c r="AQ93">
        <v>50</v>
      </c>
      <c r="AR93">
        <v>7</v>
      </c>
      <c r="AS93">
        <v>0.8</v>
      </c>
    </row>
    <row r="94" spans="29:45" x14ac:dyDescent="0.3">
      <c r="AC94" t="s">
        <v>1063</v>
      </c>
      <c r="AD94" t="s">
        <v>814</v>
      </c>
      <c r="AF94">
        <v>90</v>
      </c>
      <c r="AG94">
        <v>5</v>
      </c>
      <c r="AH94">
        <v>10</v>
      </c>
      <c r="AI94">
        <v>7</v>
      </c>
      <c r="AJ94">
        <v>0</v>
      </c>
      <c r="AL94" t="s">
        <v>1063</v>
      </c>
      <c r="AM94" t="s">
        <v>814</v>
      </c>
      <c r="AO94">
        <v>90</v>
      </c>
      <c r="AP94">
        <v>5</v>
      </c>
      <c r="AQ94">
        <v>10</v>
      </c>
      <c r="AR94">
        <v>7</v>
      </c>
      <c r="AS94">
        <v>0</v>
      </c>
    </row>
    <row r="95" spans="29:45" x14ac:dyDescent="0.3">
      <c r="AC95" t="s">
        <v>1063</v>
      </c>
      <c r="AD95" t="s">
        <v>814</v>
      </c>
      <c r="AF95">
        <v>70</v>
      </c>
      <c r="AG95">
        <v>25</v>
      </c>
      <c r="AH95">
        <v>30</v>
      </c>
      <c r="AI95">
        <v>7</v>
      </c>
      <c r="AJ95">
        <v>2.25</v>
      </c>
      <c r="AL95" t="s">
        <v>1063</v>
      </c>
      <c r="AM95" t="s">
        <v>814</v>
      </c>
      <c r="AO95">
        <v>70</v>
      </c>
      <c r="AP95">
        <v>25</v>
      </c>
      <c r="AQ95">
        <v>30</v>
      </c>
      <c r="AR95">
        <v>7</v>
      </c>
      <c r="AS95">
        <v>2.25</v>
      </c>
    </row>
    <row r="96" spans="29:45" x14ac:dyDescent="0.3">
      <c r="AC96" t="s">
        <v>1063</v>
      </c>
      <c r="AD96" t="s">
        <v>814</v>
      </c>
      <c r="AF96">
        <v>40</v>
      </c>
      <c r="AG96">
        <v>25</v>
      </c>
      <c r="AH96">
        <v>50</v>
      </c>
      <c r="AI96">
        <v>7.5</v>
      </c>
      <c r="AJ96">
        <v>0.75</v>
      </c>
      <c r="AL96" t="s">
        <v>1063</v>
      </c>
      <c r="AM96" t="s">
        <v>814</v>
      </c>
      <c r="AO96">
        <v>40</v>
      </c>
      <c r="AP96">
        <v>25</v>
      </c>
      <c r="AQ96">
        <v>50</v>
      </c>
      <c r="AR96">
        <v>7.5</v>
      </c>
      <c r="AS96">
        <v>0.75</v>
      </c>
    </row>
    <row r="97" spans="29:45" x14ac:dyDescent="0.3">
      <c r="AC97" t="s">
        <v>1063</v>
      </c>
      <c r="AD97" t="s">
        <v>814</v>
      </c>
      <c r="AF97">
        <v>30</v>
      </c>
      <c r="AG97">
        <v>30</v>
      </c>
      <c r="AH97">
        <v>40</v>
      </c>
      <c r="AI97">
        <v>5</v>
      </c>
      <c r="AJ97">
        <v>1.4</v>
      </c>
      <c r="AL97" t="s">
        <v>1063</v>
      </c>
      <c r="AM97" t="s">
        <v>814</v>
      </c>
      <c r="AO97">
        <v>30</v>
      </c>
      <c r="AP97">
        <v>30</v>
      </c>
      <c r="AQ97">
        <v>40</v>
      </c>
      <c r="AR97">
        <v>5</v>
      </c>
      <c r="AS97">
        <v>1.4</v>
      </c>
    </row>
    <row r="98" spans="29:45" x14ac:dyDescent="0.3">
      <c r="AC98" t="s">
        <v>1063</v>
      </c>
      <c r="AD98" t="s">
        <v>814</v>
      </c>
      <c r="AF98">
        <v>35</v>
      </c>
      <c r="AG98">
        <v>10</v>
      </c>
      <c r="AH98">
        <v>65</v>
      </c>
      <c r="AI98">
        <v>5.8</v>
      </c>
      <c r="AJ98">
        <v>4.5</v>
      </c>
      <c r="AL98" t="s">
        <v>1063</v>
      </c>
      <c r="AM98" t="s">
        <v>814</v>
      </c>
      <c r="AO98">
        <v>35</v>
      </c>
      <c r="AP98">
        <v>10</v>
      </c>
      <c r="AQ98">
        <v>65</v>
      </c>
      <c r="AR98">
        <v>5.8</v>
      </c>
      <c r="AS98">
        <v>4.5</v>
      </c>
    </row>
    <row r="99" spans="29:45" x14ac:dyDescent="0.3">
      <c r="AC99" t="s">
        <v>1063</v>
      </c>
      <c r="AD99" t="s">
        <v>814</v>
      </c>
      <c r="AF99">
        <v>35</v>
      </c>
      <c r="AG99">
        <v>15</v>
      </c>
      <c r="AH99">
        <v>65</v>
      </c>
      <c r="AI99">
        <v>5.8</v>
      </c>
      <c r="AJ99">
        <v>0.85</v>
      </c>
      <c r="AL99" t="s">
        <v>1063</v>
      </c>
      <c r="AM99" t="s">
        <v>814</v>
      </c>
      <c r="AO99">
        <v>35</v>
      </c>
      <c r="AP99">
        <v>15</v>
      </c>
      <c r="AQ99">
        <v>65</v>
      </c>
      <c r="AR99">
        <v>5.8</v>
      </c>
      <c r="AS99">
        <v>0.85</v>
      </c>
    </row>
    <row r="100" spans="29:45" x14ac:dyDescent="0.3">
      <c r="AC100" t="s">
        <v>1063</v>
      </c>
      <c r="AD100" t="s">
        <v>814</v>
      </c>
      <c r="AF100">
        <v>40</v>
      </c>
      <c r="AG100">
        <v>30</v>
      </c>
      <c r="AH100">
        <v>60</v>
      </c>
      <c r="AI100">
        <v>5.8</v>
      </c>
      <c r="AJ100">
        <v>4.2</v>
      </c>
      <c r="AL100" t="s">
        <v>1063</v>
      </c>
      <c r="AM100" t="s">
        <v>814</v>
      </c>
      <c r="AO100">
        <v>40</v>
      </c>
      <c r="AP100">
        <v>30</v>
      </c>
      <c r="AQ100">
        <v>60</v>
      </c>
      <c r="AR100">
        <v>5.8</v>
      </c>
      <c r="AS100">
        <v>4.2</v>
      </c>
    </row>
    <row r="101" spans="29:45" x14ac:dyDescent="0.3">
      <c r="AC101" t="s">
        <v>1063</v>
      </c>
      <c r="AD101" t="s">
        <v>814</v>
      </c>
      <c r="AF101">
        <v>20</v>
      </c>
      <c r="AG101">
        <v>15</v>
      </c>
      <c r="AH101">
        <v>80</v>
      </c>
      <c r="AI101">
        <v>5.8</v>
      </c>
      <c r="AJ101">
        <v>5.95</v>
      </c>
      <c r="AL101" t="s">
        <v>1063</v>
      </c>
      <c r="AM101" t="s">
        <v>814</v>
      </c>
      <c r="AO101">
        <v>20</v>
      </c>
      <c r="AP101">
        <v>15</v>
      </c>
      <c r="AQ101">
        <v>80</v>
      </c>
      <c r="AR101">
        <v>5.8</v>
      </c>
      <c r="AS101">
        <v>5.95</v>
      </c>
    </row>
    <row r="102" spans="29:45" x14ac:dyDescent="0.3">
      <c r="AC102" t="s">
        <v>1063</v>
      </c>
      <c r="AD102" t="s">
        <v>814</v>
      </c>
      <c r="AF102">
        <v>15</v>
      </c>
      <c r="AG102">
        <v>5</v>
      </c>
      <c r="AH102">
        <v>85</v>
      </c>
      <c r="AI102">
        <v>5.8</v>
      </c>
      <c r="AJ102">
        <v>1.9</v>
      </c>
      <c r="AL102" t="s">
        <v>1063</v>
      </c>
      <c r="AM102" t="s">
        <v>814</v>
      </c>
      <c r="AO102">
        <v>15</v>
      </c>
      <c r="AP102">
        <v>5</v>
      </c>
      <c r="AQ102">
        <v>85</v>
      </c>
      <c r="AR102">
        <v>5.8</v>
      </c>
      <c r="AS102">
        <v>1.9</v>
      </c>
    </row>
    <row r="103" spans="29:45" x14ac:dyDescent="0.3">
      <c r="AC103" t="s">
        <v>1063</v>
      </c>
      <c r="AD103" t="s">
        <v>814</v>
      </c>
      <c r="AF103">
        <v>70</v>
      </c>
      <c r="AG103">
        <v>30</v>
      </c>
      <c r="AH103">
        <v>20</v>
      </c>
      <c r="AI103">
        <v>7</v>
      </c>
      <c r="AJ103">
        <v>0</v>
      </c>
      <c r="AL103" t="s">
        <v>1063</v>
      </c>
      <c r="AM103" t="s">
        <v>814</v>
      </c>
      <c r="AO103">
        <v>70</v>
      </c>
      <c r="AP103">
        <v>30</v>
      </c>
      <c r="AQ103">
        <v>20</v>
      </c>
      <c r="AR103">
        <v>7</v>
      </c>
      <c r="AS103">
        <v>0</v>
      </c>
    </row>
    <row r="104" spans="29:45" x14ac:dyDescent="0.3">
      <c r="AC104" t="s">
        <v>1063</v>
      </c>
      <c r="AD104" t="s">
        <v>814</v>
      </c>
      <c r="AF104">
        <v>5</v>
      </c>
      <c r="AG104">
        <v>0</v>
      </c>
      <c r="AH104">
        <v>15</v>
      </c>
      <c r="AI104">
        <v>7.5</v>
      </c>
      <c r="AJ104">
        <v>1</v>
      </c>
      <c r="AL104" t="s">
        <v>1063</v>
      </c>
      <c r="AM104" t="s">
        <v>814</v>
      </c>
      <c r="AO104">
        <v>5</v>
      </c>
      <c r="AP104">
        <v>0</v>
      </c>
      <c r="AQ104">
        <v>15</v>
      </c>
      <c r="AR104">
        <v>7.5</v>
      </c>
      <c r="AS104">
        <v>1</v>
      </c>
    </row>
    <row r="105" spans="29:45" x14ac:dyDescent="0.3">
      <c r="AC105" t="s">
        <v>1063</v>
      </c>
      <c r="AD105" t="s">
        <v>814</v>
      </c>
      <c r="AF105">
        <v>85</v>
      </c>
      <c r="AG105">
        <v>20</v>
      </c>
      <c r="AH105">
        <v>15</v>
      </c>
      <c r="AI105">
        <v>6</v>
      </c>
      <c r="AJ105">
        <v>2.4</v>
      </c>
      <c r="AL105" t="s">
        <v>1063</v>
      </c>
      <c r="AM105" t="s">
        <v>814</v>
      </c>
      <c r="AO105">
        <v>85</v>
      </c>
      <c r="AP105">
        <v>20</v>
      </c>
      <c r="AQ105">
        <v>15</v>
      </c>
      <c r="AR105">
        <v>6</v>
      </c>
      <c r="AS105">
        <v>2.4</v>
      </c>
    </row>
    <row r="106" spans="29:45" x14ac:dyDescent="0.3">
      <c r="AC106" t="s">
        <v>1063</v>
      </c>
      <c r="AD106" t="s">
        <v>814</v>
      </c>
      <c r="AF106">
        <v>80</v>
      </c>
      <c r="AG106">
        <v>40</v>
      </c>
      <c r="AH106">
        <v>20</v>
      </c>
      <c r="AI106">
        <v>6</v>
      </c>
      <c r="AJ106">
        <v>3</v>
      </c>
      <c r="AL106" t="s">
        <v>1063</v>
      </c>
      <c r="AM106" t="s">
        <v>814</v>
      </c>
      <c r="AO106">
        <v>80</v>
      </c>
      <c r="AP106">
        <v>40</v>
      </c>
      <c r="AQ106">
        <v>20</v>
      </c>
      <c r="AR106">
        <v>6</v>
      </c>
      <c r="AS106">
        <v>3</v>
      </c>
    </row>
    <row r="107" spans="29:45" x14ac:dyDescent="0.3">
      <c r="AC107" t="s">
        <v>1063</v>
      </c>
      <c r="AD107" t="s">
        <v>814</v>
      </c>
      <c r="AF107">
        <v>40</v>
      </c>
      <c r="AG107">
        <v>20</v>
      </c>
      <c r="AH107">
        <v>60</v>
      </c>
      <c r="AI107">
        <v>6.5</v>
      </c>
      <c r="AJ107">
        <v>1.6</v>
      </c>
      <c r="AL107" t="s">
        <v>1063</v>
      </c>
      <c r="AM107" t="s">
        <v>814</v>
      </c>
      <c r="AO107">
        <v>40</v>
      </c>
      <c r="AP107">
        <v>20</v>
      </c>
      <c r="AQ107">
        <v>60</v>
      </c>
      <c r="AR107">
        <v>6.5</v>
      </c>
      <c r="AS107">
        <v>1.6</v>
      </c>
    </row>
    <row r="108" spans="29:45" x14ac:dyDescent="0.3">
      <c r="AC108" t="s">
        <v>1063</v>
      </c>
      <c r="AD108" t="s">
        <v>814</v>
      </c>
      <c r="AF108">
        <v>80</v>
      </c>
      <c r="AG108">
        <v>10</v>
      </c>
      <c r="AH108">
        <v>10</v>
      </c>
      <c r="AI108">
        <v>7</v>
      </c>
      <c r="AJ108">
        <v>1.8</v>
      </c>
      <c r="AL108" t="s">
        <v>1063</v>
      </c>
      <c r="AM108" t="s">
        <v>814</v>
      </c>
      <c r="AO108">
        <v>80</v>
      </c>
      <c r="AP108">
        <v>10</v>
      </c>
      <c r="AQ108">
        <v>10</v>
      </c>
      <c r="AR108">
        <v>7</v>
      </c>
      <c r="AS108">
        <v>1.8</v>
      </c>
    </row>
    <row r="109" spans="29:45" x14ac:dyDescent="0.3">
      <c r="AC109" t="s">
        <v>1063</v>
      </c>
      <c r="AD109" t="s">
        <v>814</v>
      </c>
      <c r="AF109">
        <v>5</v>
      </c>
      <c r="AG109">
        <v>20</v>
      </c>
      <c r="AH109">
        <v>95</v>
      </c>
      <c r="AI109">
        <v>7</v>
      </c>
      <c r="AJ109">
        <v>3.2</v>
      </c>
      <c r="AL109" t="s">
        <v>1063</v>
      </c>
      <c r="AM109" t="s">
        <v>814</v>
      </c>
      <c r="AO109">
        <v>5</v>
      </c>
      <c r="AP109">
        <v>20</v>
      </c>
      <c r="AQ109">
        <v>95</v>
      </c>
      <c r="AR109">
        <v>7</v>
      </c>
      <c r="AS109">
        <v>3.2</v>
      </c>
    </row>
    <row r="110" spans="29:45" x14ac:dyDescent="0.3">
      <c r="AC110" t="s">
        <v>1063</v>
      </c>
      <c r="AD110" t="s">
        <v>814</v>
      </c>
      <c r="AF110">
        <v>40</v>
      </c>
      <c r="AG110">
        <v>40</v>
      </c>
      <c r="AH110">
        <v>60</v>
      </c>
      <c r="AI110">
        <v>7</v>
      </c>
      <c r="AJ110">
        <v>1.2</v>
      </c>
      <c r="AL110" t="s">
        <v>1063</v>
      </c>
      <c r="AM110" t="s">
        <v>814</v>
      </c>
      <c r="AO110">
        <v>40</v>
      </c>
      <c r="AP110">
        <v>40</v>
      </c>
      <c r="AQ110">
        <v>60</v>
      </c>
      <c r="AR110">
        <v>7</v>
      </c>
      <c r="AS110">
        <v>1.2</v>
      </c>
    </row>
    <row r="111" spans="29:45" x14ac:dyDescent="0.3">
      <c r="AC111" t="s">
        <v>1063</v>
      </c>
      <c r="AD111" t="s">
        <v>814</v>
      </c>
      <c r="AF111">
        <v>85</v>
      </c>
      <c r="AG111">
        <v>40</v>
      </c>
      <c r="AH111">
        <v>10</v>
      </c>
      <c r="AI111">
        <v>7</v>
      </c>
      <c r="AJ111">
        <v>1.8</v>
      </c>
      <c r="AL111" t="s">
        <v>1063</v>
      </c>
      <c r="AM111" t="s">
        <v>814</v>
      </c>
      <c r="AO111">
        <v>85</v>
      </c>
      <c r="AP111">
        <v>40</v>
      </c>
      <c r="AQ111">
        <v>10</v>
      </c>
      <c r="AR111">
        <v>7</v>
      </c>
      <c r="AS111">
        <v>1.8</v>
      </c>
    </row>
    <row r="112" spans="29:45" x14ac:dyDescent="0.3">
      <c r="AC112" t="s">
        <v>1063</v>
      </c>
      <c r="AD112" t="s">
        <v>814</v>
      </c>
      <c r="AF112">
        <v>80</v>
      </c>
      <c r="AG112">
        <v>30</v>
      </c>
      <c r="AH112">
        <v>20</v>
      </c>
      <c r="AI112">
        <v>7.2</v>
      </c>
      <c r="AJ112">
        <v>2.1</v>
      </c>
      <c r="AL112" t="s">
        <v>1063</v>
      </c>
      <c r="AM112" t="s">
        <v>814</v>
      </c>
      <c r="AO112">
        <v>80</v>
      </c>
      <c r="AP112">
        <v>30</v>
      </c>
      <c r="AQ112">
        <v>20</v>
      </c>
      <c r="AR112">
        <v>7.2</v>
      </c>
      <c r="AS112">
        <v>2.1</v>
      </c>
    </row>
    <row r="113" spans="29:45" x14ac:dyDescent="0.3">
      <c r="AC113" t="s">
        <v>1063</v>
      </c>
      <c r="AD113" t="s">
        <v>814</v>
      </c>
      <c r="AF113">
        <v>70</v>
      </c>
      <c r="AG113">
        <v>30</v>
      </c>
      <c r="AH113">
        <v>30</v>
      </c>
      <c r="AI113">
        <v>7.2</v>
      </c>
      <c r="AJ113">
        <v>1.4</v>
      </c>
      <c r="AL113" t="s">
        <v>1063</v>
      </c>
      <c r="AM113" t="s">
        <v>814</v>
      </c>
      <c r="AO113">
        <v>70</v>
      </c>
      <c r="AP113">
        <v>30</v>
      </c>
      <c r="AQ113">
        <v>30</v>
      </c>
      <c r="AR113">
        <v>7.2</v>
      </c>
      <c r="AS113">
        <v>1.4</v>
      </c>
    </row>
    <row r="114" spans="29:45" x14ac:dyDescent="0.3">
      <c r="AC114" t="s">
        <v>1063</v>
      </c>
      <c r="AD114" t="s">
        <v>814</v>
      </c>
      <c r="AF114">
        <v>20</v>
      </c>
      <c r="AG114">
        <v>40</v>
      </c>
      <c r="AH114">
        <v>80</v>
      </c>
      <c r="AI114">
        <v>6</v>
      </c>
      <c r="AJ114">
        <v>1.2</v>
      </c>
      <c r="AL114" t="s">
        <v>1063</v>
      </c>
      <c r="AM114" t="s">
        <v>814</v>
      </c>
      <c r="AO114">
        <v>20</v>
      </c>
      <c r="AP114">
        <v>40</v>
      </c>
      <c r="AQ114">
        <v>80</v>
      </c>
      <c r="AR114">
        <v>6</v>
      </c>
      <c r="AS114">
        <v>1.2</v>
      </c>
    </row>
    <row r="115" spans="29:45" x14ac:dyDescent="0.3">
      <c r="AC115" t="s">
        <v>1063</v>
      </c>
      <c r="AD115" t="s">
        <v>813</v>
      </c>
      <c r="AF115">
        <v>20</v>
      </c>
      <c r="AG115">
        <v>10</v>
      </c>
      <c r="AH115">
        <v>80</v>
      </c>
      <c r="AI115">
        <v>5.5</v>
      </c>
      <c r="AJ115">
        <v>0.9</v>
      </c>
      <c r="AL115" t="s">
        <v>1063</v>
      </c>
      <c r="AM115" t="s">
        <v>813</v>
      </c>
      <c r="AO115">
        <v>20</v>
      </c>
      <c r="AP115">
        <v>10</v>
      </c>
      <c r="AQ115">
        <v>80</v>
      </c>
      <c r="AR115">
        <v>5.5</v>
      </c>
      <c r="AS115">
        <v>0.9</v>
      </c>
    </row>
    <row r="116" spans="29:45" x14ac:dyDescent="0.3">
      <c r="AC116" t="s">
        <v>1063</v>
      </c>
      <c r="AD116" t="s">
        <v>813</v>
      </c>
      <c r="AF116">
        <v>90</v>
      </c>
      <c r="AG116">
        <v>40</v>
      </c>
      <c r="AH116">
        <v>5</v>
      </c>
      <c r="AI116">
        <v>7</v>
      </c>
      <c r="AJ116">
        <v>0</v>
      </c>
      <c r="AL116" t="s">
        <v>1063</v>
      </c>
      <c r="AM116" t="s">
        <v>813</v>
      </c>
      <c r="AO116">
        <v>90</v>
      </c>
      <c r="AP116">
        <v>40</v>
      </c>
      <c r="AQ116">
        <v>5</v>
      </c>
      <c r="AR116">
        <v>7</v>
      </c>
      <c r="AS116">
        <v>0</v>
      </c>
    </row>
    <row r="117" spans="29:45" x14ac:dyDescent="0.3">
      <c r="AC117" t="s">
        <v>1063</v>
      </c>
      <c r="AD117" t="s">
        <v>813</v>
      </c>
      <c r="AF117">
        <v>5</v>
      </c>
      <c r="AG117">
        <v>25</v>
      </c>
      <c r="AH117">
        <v>95</v>
      </c>
      <c r="AI117">
        <v>5</v>
      </c>
      <c r="AJ117">
        <v>2.25</v>
      </c>
      <c r="AL117" t="s">
        <v>1063</v>
      </c>
      <c r="AM117" t="s">
        <v>813</v>
      </c>
      <c r="AO117">
        <v>5</v>
      </c>
      <c r="AP117">
        <v>25</v>
      </c>
      <c r="AQ117">
        <v>95</v>
      </c>
      <c r="AR117">
        <v>5</v>
      </c>
      <c r="AS117">
        <v>2.25</v>
      </c>
    </row>
    <row r="118" spans="29:45" x14ac:dyDescent="0.3">
      <c r="AC118" t="s">
        <v>1063</v>
      </c>
      <c r="AD118" t="s">
        <v>813</v>
      </c>
      <c r="AF118">
        <v>90</v>
      </c>
      <c r="AG118">
        <v>60</v>
      </c>
      <c r="AH118">
        <v>0</v>
      </c>
      <c r="AI118">
        <v>7.8</v>
      </c>
      <c r="AJ118">
        <v>0</v>
      </c>
      <c r="AL118" t="s">
        <v>1063</v>
      </c>
      <c r="AM118" t="s">
        <v>813</v>
      </c>
      <c r="AO118">
        <v>90</v>
      </c>
      <c r="AP118">
        <v>60</v>
      </c>
      <c r="AQ118">
        <v>0</v>
      </c>
      <c r="AR118">
        <v>7.8</v>
      </c>
      <c r="AS118">
        <v>0</v>
      </c>
    </row>
    <row r="119" spans="29:45" x14ac:dyDescent="0.3">
      <c r="AC119" t="s">
        <v>1063</v>
      </c>
      <c r="AD119" t="s">
        <v>813</v>
      </c>
      <c r="AF119">
        <v>80</v>
      </c>
      <c r="AG119">
        <v>15</v>
      </c>
      <c r="AH119">
        <v>50</v>
      </c>
      <c r="AI119">
        <v>7</v>
      </c>
      <c r="AJ119">
        <v>0</v>
      </c>
      <c r="AL119" t="s">
        <v>1063</v>
      </c>
      <c r="AM119" t="s">
        <v>813</v>
      </c>
      <c r="AO119">
        <v>80</v>
      </c>
      <c r="AP119">
        <v>15</v>
      </c>
      <c r="AQ119">
        <v>50</v>
      </c>
      <c r="AR119">
        <v>7</v>
      </c>
      <c r="AS119">
        <v>0</v>
      </c>
    </row>
    <row r="120" spans="29:45" x14ac:dyDescent="0.3">
      <c r="AC120" t="s">
        <v>1063</v>
      </c>
      <c r="AD120" t="s">
        <v>813</v>
      </c>
      <c r="AF120">
        <v>40</v>
      </c>
      <c r="AG120">
        <v>50</v>
      </c>
      <c r="AH120">
        <v>60</v>
      </c>
      <c r="AI120">
        <v>7</v>
      </c>
      <c r="AJ120">
        <v>0</v>
      </c>
      <c r="AL120" t="s">
        <v>1063</v>
      </c>
      <c r="AM120" t="s">
        <v>813</v>
      </c>
      <c r="AO120">
        <v>40</v>
      </c>
      <c r="AP120">
        <v>50</v>
      </c>
      <c r="AQ120">
        <v>60</v>
      </c>
      <c r="AR120">
        <v>7</v>
      </c>
      <c r="AS120">
        <v>0</v>
      </c>
    </row>
    <row r="121" spans="29:45" x14ac:dyDescent="0.3">
      <c r="AC121" t="s">
        <v>1063</v>
      </c>
      <c r="AD121" t="s">
        <v>813</v>
      </c>
      <c r="AF121">
        <v>90</v>
      </c>
      <c r="AG121">
        <v>50</v>
      </c>
      <c r="AH121">
        <v>10</v>
      </c>
      <c r="AI121">
        <v>7</v>
      </c>
      <c r="AJ121">
        <v>0</v>
      </c>
      <c r="AL121" t="s">
        <v>1063</v>
      </c>
      <c r="AM121" t="s">
        <v>813</v>
      </c>
      <c r="AO121">
        <v>90</v>
      </c>
      <c r="AP121">
        <v>50</v>
      </c>
      <c r="AQ121">
        <v>10</v>
      </c>
      <c r="AR121">
        <v>7</v>
      </c>
      <c r="AS121">
        <v>0</v>
      </c>
    </row>
    <row r="122" spans="29:45" x14ac:dyDescent="0.3">
      <c r="AC122" t="s">
        <v>1063</v>
      </c>
      <c r="AD122" t="s">
        <v>795</v>
      </c>
      <c r="AF122">
        <v>95</v>
      </c>
      <c r="AG122">
        <v>15</v>
      </c>
      <c r="AH122">
        <v>10</v>
      </c>
      <c r="AI122">
        <v>7.2</v>
      </c>
      <c r="AJ122">
        <v>2.5499999999999998</v>
      </c>
      <c r="AL122" t="s">
        <v>1063</v>
      </c>
      <c r="AM122" t="s">
        <v>795</v>
      </c>
      <c r="AO122">
        <v>95</v>
      </c>
      <c r="AP122">
        <v>15</v>
      </c>
      <c r="AQ122">
        <v>10</v>
      </c>
      <c r="AR122">
        <v>7.2</v>
      </c>
      <c r="AS122">
        <v>2.5499999999999998</v>
      </c>
    </row>
    <row r="123" spans="29:45" x14ac:dyDescent="0.3">
      <c r="AC123" t="s">
        <v>1063</v>
      </c>
      <c r="AF123">
        <v>30</v>
      </c>
      <c r="AG123">
        <v>35</v>
      </c>
      <c r="AH123">
        <v>70</v>
      </c>
      <c r="AI123">
        <v>4.8</v>
      </c>
      <c r="AJ123">
        <v>4.55</v>
      </c>
      <c r="AL123" t="s">
        <v>1063</v>
      </c>
      <c r="AO123">
        <v>30</v>
      </c>
      <c r="AP123">
        <v>35</v>
      </c>
      <c r="AQ123">
        <v>70</v>
      </c>
      <c r="AR123">
        <v>4.8</v>
      </c>
      <c r="AS123">
        <v>4.55</v>
      </c>
    </row>
    <row r="124" spans="29:45" x14ac:dyDescent="0.3">
      <c r="AC124" t="s">
        <v>1063</v>
      </c>
      <c r="AF124">
        <v>70</v>
      </c>
      <c r="AG124">
        <v>30</v>
      </c>
      <c r="AH124">
        <v>30</v>
      </c>
      <c r="AI124">
        <v>7.2</v>
      </c>
      <c r="AJ124">
        <v>1.4</v>
      </c>
      <c r="AL124" t="s">
        <v>1063</v>
      </c>
      <c r="AO124">
        <v>70</v>
      </c>
      <c r="AP124">
        <v>30</v>
      </c>
      <c r="AQ124">
        <v>30</v>
      </c>
      <c r="AR124">
        <v>7.2</v>
      </c>
      <c r="AS124">
        <v>1.4</v>
      </c>
    </row>
  </sheetData>
  <sortState xmlns:xlrd2="http://schemas.microsoft.com/office/spreadsheetml/2017/richdata2" ref="AL3:AS124">
    <sortCondition ref="AL3:AL124"/>
    <sortCondition ref="AM3:AM124"/>
    <sortCondition ref="AN3:AN124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K43"/>
  <sheetViews>
    <sheetView workbookViewId="0">
      <selection activeCell="E23" sqref="E23"/>
    </sheetView>
  </sheetViews>
  <sheetFormatPr defaultRowHeight="14.4" x14ac:dyDescent="0.3"/>
  <cols>
    <col min="2" max="2" width="11.6640625" customWidth="1"/>
    <col min="3" max="3" width="16" customWidth="1"/>
  </cols>
  <sheetData>
    <row r="3" spans="2:11" x14ac:dyDescent="0.3">
      <c r="B3" t="s">
        <v>998</v>
      </c>
      <c r="C3" s="9"/>
      <c r="D3" s="25" t="s">
        <v>1000</v>
      </c>
      <c r="E3" s="9"/>
      <c r="F3" s="25" t="s">
        <v>1002</v>
      </c>
      <c r="G3" s="9"/>
      <c r="H3" s="25" t="s">
        <v>1003</v>
      </c>
      <c r="I3" s="9"/>
      <c r="J3" s="25" t="s">
        <v>1004</v>
      </c>
      <c r="K3" s="9"/>
    </row>
    <row r="4" spans="2:11" x14ac:dyDescent="0.3">
      <c r="B4" s="11" t="s">
        <v>999</v>
      </c>
      <c r="C4" s="11"/>
      <c r="D4" s="35" t="s">
        <v>1021</v>
      </c>
      <c r="E4" s="11" t="s">
        <v>1001</v>
      </c>
      <c r="F4" s="35" t="s">
        <v>1021</v>
      </c>
      <c r="G4" s="11" t="s">
        <v>1001</v>
      </c>
      <c r="H4" s="35" t="s">
        <v>1021</v>
      </c>
      <c r="I4" s="11" t="s">
        <v>1001</v>
      </c>
      <c r="J4" s="35" t="s">
        <v>1021</v>
      </c>
      <c r="K4" s="11" t="s">
        <v>1001</v>
      </c>
    </row>
    <row r="5" spans="2:11" x14ac:dyDescent="0.3">
      <c r="B5" s="12" t="s">
        <v>1005</v>
      </c>
      <c r="C5" s="12"/>
      <c r="D5" s="42">
        <v>116</v>
      </c>
      <c r="E5" s="12">
        <v>97</v>
      </c>
      <c r="F5" s="42">
        <v>48</v>
      </c>
      <c r="G5" s="12">
        <v>45</v>
      </c>
      <c r="H5" s="42">
        <v>39</v>
      </c>
      <c r="I5" s="12">
        <v>28</v>
      </c>
      <c r="J5" s="42">
        <v>30</v>
      </c>
      <c r="K5" s="12">
        <v>24</v>
      </c>
    </row>
    <row r="6" spans="2:11" x14ac:dyDescent="0.3">
      <c r="B6" s="9" t="s">
        <v>1006</v>
      </c>
      <c r="C6" s="9" t="s">
        <v>1022</v>
      </c>
      <c r="D6" s="25">
        <v>0.38800000000000001</v>
      </c>
      <c r="E6">
        <v>0.42099999999999999</v>
      </c>
      <c r="F6" s="25">
        <v>0.81599999999999995</v>
      </c>
      <c r="G6">
        <v>0.79700000000000004</v>
      </c>
      <c r="H6" s="25">
        <v>0.436</v>
      </c>
      <c r="I6">
        <v>0.437</v>
      </c>
      <c r="J6" s="25">
        <v>0</v>
      </c>
      <c r="K6">
        <v>0.03</v>
      </c>
    </row>
    <row r="7" spans="2:11" x14ac:dyDescent="0.3">
      <c r="B7" s="11"/>
      <c r="C7" s="11" t="s">
        <v>1023</v>
      </c>
      <c r="D7" s="35">
        <v>0</v>
      </c>
      <c r="E7" s="11">
        <v>0</v>
      </c>
      <c r="F7" s="35">
        <v>0</v>
      </c>
      <c r="G7" s="11">
        <v>0</v>
      </c>
      <c r="H7" s="35">
        <v>5.0000000000000001E-3</v>
      </c>
      <c r="I7" s="11">
        <v>0.02</v>
      </c>
      <c r="J7" s="35">
        <v>0.77800000000000002</v>
      </c>
      <c r="K7" s="11">
        <v>0.88</v>
      </c>
    </row>
    <row r="8" spans="2:11" x14ac:dyDescent="0.3">
      <c r="B8" s="9" t="s">
        <v>1007</v>
      </c>
      <c r="C8" s="9" t="s">
        <v>1022</v>
      </c>
      <c r="D8" s="25">
        <v>-0.53</v>
      </c>
      <c r="E8">
        <v>-0.52</v>
      </c>
      <c r="F8" s="25">
        <v>-0.62</v>
      </c>
      <c r="G8">
        <v>-0.59</v>
      </c>
      <c r="H8" s="25">
        <v>-0.1</v>
      </c>
      <c r="I8">
        <v>0</v>
      </c>
      <c r="J8" s="25">
        <v>-0.64</v>
      </c>
      <c r="K8">
        <v>-0.53</v>
      </c>
    </row>
    <row r="9" spans="2:11" x14ac:dyDescent="0.3">
      <c r="B9" s="11" t="s">
        <v>1008</v>
      </c>
      <c r="C9" s="11" t="s">
        <v>1023</v>
      </c>
      <c r="D9" s="35">
        <v>0</v>
      </c>
      <c r="E9" s="11">
        <v>0</v>
      </c>
      <c r="F9" s="35">
        <v>0</v>
      </c>
      <c r="G9" s="11">
        <v>0</v>
      </c>
      <c r="H9" s="35">
        <v>0.31</v>
      </c>
      <c r="I9" s="11">
        <v>0.84699999999999998</v>
      </c>
      <c r="J9" s="35">
        <v>0</v>
      </c>
      <c r="K9" s="11">
        <v>7.0000000000000001E-3</v>
      </c>
    </row>
    <row r="10" spans="2:11" x14ac:dyDescent="0.3">
      <c r="B10" s="9" t="s">
        <v>19</v>
      </c>
      <c r="C10" s="9" t="s">
        <v>1022</v>
      </c>
      <c r="D10" s="25">
        <v>0.3</v>
      </c>
      <c r="E10">
        <v>0.4</v>
      </c>
      <c r="F10" s="25">
        <v>0.28599999999999998</v>
      </c>
      <c r="G10">
        <v>0.38100000000000001</v>
      </c>
      <c r="H10" s="25">
        <v>-0.2</v>
      </c>
      <c r="I10">
        <v>-0.2</v>
      </c>
      <c r="J10" s="25">
        <v>0.63900000000000001</v>
      </c>
      <c r="K10">
        <v>0.57699999999999996</v>
      </c>
    </row>
    <row r="11" spans="2:11" x14ac:dyDescent="0.3">
      <c r="B11" s="11" t="s">
        <v>1009</v>
      </c>
      <c r="C11" s="11" t="s">
        <v>1023</v>
      </c>
      <c r="D11" s="35">
        <v>1E-3</v>
      </c>
      <c r="E11" s="11">
        <v>0</v>
      </c>
      <c r="F11" s="35">
        <v>4.9000000000000002E-2</v>
      </c>
      <c r="G11" s="11">
        <v>0.01</v>
      </c>
      <c r="H11" s="35">
        <v>0.18099999999999999</v>
      </c>
      <c r="I11" s="11">
        <v>0.30599999999999999</v>
      </c>
      <c r="J11" s="35">
        <v>0</v>
      </c>
      <c r="K11" s="11">
        <v>3.0000000000000001E-3</v>
      </c>
    </row>
    <row r="12" spans="2:11" x14ac:dyDescent="0.3">
      <c r="B12" s="15" t="s">
        <v>1011</v>
      </c>
      <c r="C12" s="9" t="s">
        <v>1022</v>
      </c>
      <c r="D12" s="25">
        <v>0.372</v>
      </c>
      <c r="E12">
        <v>0.502</v>
      </c>
      <c r="F12" s="25">
        <v>0.52700000000000002</v>
      </c>
      <c r="G12">
        <v>0.624</v>
      </c>
      <c r="H12" s="25">
        <v>0.02</v>
      </c>
      <c r="I12">
        <v>0</v>
      </c>
      <c r="J12" s="25">
        <v>0.34</v>
      </c>
      <c r="K12">
        <v>0.46899999999999997</v>
      </c>
    </row>
    <row r="13" spans="2:11" x14ac:dyDescent="0.3">
      <c r="B13" s="19" t="s">
        <v>1009</v>
      </c>
      <c r="C13" s="11" t="s">
        <v>1023</v>
      </c>
      <c r="D13" s="35">
        <v>0</v>
      </c>
      <c r="E13" s="11">
        <v>0</v>
      </c>
      <c r="F13" s="35">
        <v>0</v>
      </c>
      <c r="G13" s="11">
        <v>0</v>
      </c>
      <c r="H13" s="35">
        <v>0.88800000000000001</v>
      </c>
      <c r="I13" s="11">
        <v>0.875</v>
      </c>
      <c r="J13" s="35">
        <v>6.5000000000000002E-2</v>
      </c>
      <c r="K13" s="11">
        <v>2.1000000000000001E-2</v>
      </c>
    </row>
    <row r="14" spans="2:11" x14ac:dyDescent="0.3">
      <c r="B14" s="15" t="s">
        <v>1012</v>
      </c>
      <c r="C14" s="9" t="s">
        <v>1022</v>
      </c>
      <c r="D14" s="25">
        <v>-0.45</v>
      </c>
      <c r="E14">
        <v>-0.5</v>
      </c>
      <c r="F14" s="25">
        <v>-0.62</v>
      </c>
      <c r="G14">
        <v>-0.6</v>
      </c>
      <c r="H14" s="25">
        <v>-0.1</v>
      </c>
      <c r="I14">
        <v>-0.4</v>
      </c>
      <c r="J14" s="25">
        <v>-0.37</v>
      </c>
      <c r="K14">
        <v>-0.65</v>
      </c>
    </row>
    <row r="15" spans="2:11" x14ac:dyDescent="0.3">
      <c r="B15" s="15" t="s">
        <v>1013</v>
      </c>
      <c r="C15" s="9" t="s">
        <v>1023</v>
      </c>
      <c r="D15" s="25">
        <v>0</v>
      </c>
      <c r="E15">
        <v>0</v>
      </c>
      <c r="F15" s="25">
        <v>0</v>
      </c>
      <c r="G15">
        <v>0</v>
      </c>
      <c r="H15" s="25">
        <v>0.47099999999999997</v>
      </c>
      <c r="I15">
        <v>3.3000000000000002E-2</v>
      </c>
      <c r="J15" s="25">
        <v>4.2999999999999997E-2</v>
      </c>
      <c r="K15">
        <v>1E-3</v>
      </c>
    </row>
    <row r="16" spans="2:11" x14ac:dyDescent="0.3">
      <c r="B16" s="15" t="s">
        <v>1014</v>
      </c>
      <c r="C16" s="9"/>
    </row>
    <row r="22" spans="3:10" x14ac:dyDescent="0.3">
      <c r="C22" s="43">
        <v>0.38800000000000001</v>
      </c>
      <c r="D22" s="44">
        <v>0.42099999999999999</v>
      </c>
      <c r="E22" s="43">
        <v>0.81599999999999995</v>
      </c>
      <c r="F22" s="44">
        <v>0.79700000000000004</v>
      </c>
      <c r="G22" s="43">
        <v>0.436</v>
      </c>
      <c r="H22" s="44">
        <v>0.437</v>
      </c>
      <c r="I22" s="43">
        <v>0</v>
      </c>
      <c r="J22" s="44">
        <v>0.03</v>
      </c>
    </row>
    <row r="23" spans="3:10" ht="15" thickBot="1" x14ac:dyDescent="0.35">
      <c r="C23" s="45">
        <v>0</v>
      </c>
      <c r="D23" s="46">
        <v>0</v>
      </c>
      <c r="E23" s="45">
        <v>0</v>
      </c>
      <c r="F23" s="46">
        <v>0</v>
      </c>
      <c r="G23" s="45">
        <v>5.0000000000000001E-3</v>
      </c>
      <c r="H23" s="46">
        <v>0.02</v>
      </c>
      <c r="I23" s="45">
        <v>0.77800000000000002</v>
      </c>
      <c r="J23" s="46">
        <v>0.88</v>
      </c>
    </row>
    <row r="24" spans="3:10" x14ac:dyDescent="0.3">
      <c r="C24" s="43">
        <v>-0.53</v>
      </c>
      <c r="D24" s="44">
        <v>-0.52</v>
      </c>
      <c r="E24" s="43">
        <v>-0.62</v>
      </c>
      <c r="F24" s="44">
        <v>-0.59</v>
      </c>
      <c r="G24" s="43">
        <v>-0.1</v>
      </c>
      <c r="H24" s="44">
        <v>0</v>
      </c>
      <c r="I24" s="43">
        <v>-0.64</v>
      </c>
      <c r="J24" s="44">
        <v>-0.53</v>
      </c>
    </row>
    <row r="25" spans="3:10" ht="15" thickBot="1" x14ac:dyDescent="0.35">
      <c r="C25" s="45">
        <v>0</v>
      </c>
      <c r="D25" s="46">
        <v>0</v>
      </c>
      <c r="E25" s="45">
        <v>0</v>
      </c>
      <c r="F25" s="46">
        <v>0</v>
      </c>
      <c r="G25" s="45">
        <v>0.31</v>
      </c>
      <c r="H25" s="46">
        <v>0.84699999999999998</v>
      </c>
      <c r="I25" s="45">
        <v>0</v>
      </c>
      <c r="J25" s="46">
        <v>7.0000000000000001E-3</v>
      </c>
    </row>
    <row r="26" spans="3:10" x14ac:dyDescent="0.3">
      <c r="C26" s="43">
        <v>0.3</v>
      </c>
      <c r="D26" s="44">
        <v>0.4</v>
      </c>
      <c r="E26" s="43">
        <v>0.28599999999999998</v>
      </c>
      <c r="F26" s="44">
        <v>0.38100000000000001</v>
      </c>
      <c r="G26" s="43">
        <v>-0.2</v>
      </c>
      <c r="H26" s="44">
        <v>-0.2</v>
      </c>
      <c r="I26" s="43">
        <v>0.63900000000000001</v>
      </c>
      <c r="J26" s="44">
        <v>0.57699999999999996</v>
      </c>
    </row>
    <row r="27" spans="3:10" ht="15" thickBot="1" x14ac:dyDescent="0.35">
      <c r="C27" s="45">
        <v>1E-3</v>
      </c>
      <c r="D27" s="46">
        <v>0</v>
      </c>
      <c r="E27" s="45">
        <v>4.9000000000000002E-2</v>
      </c>
      <c r="F27" s="46">
        <v>0.01</v>
      </c>
      <c r="G27" s="45">
        <v>0.18099999999999999</v>
      </c>
      <c r="H27" s="46">
        <v>0.30599999999999999</v>
      </c>
      <c r="I27" s="45">
        <v>0</v>
      </c>
      <c r="J27" s="46">
        <v>3.0000000000000001E-3</v>
      </c>
    </row>
    <row r="28" spans="3:10" x14ac:dyDescent="0.3">
      <c r="C28" s="43">
        <v>0.372</v>
      </c>
      <c r="D28" s="44">
        <v>0.502</v>
      </c>
      <c r="E28" s="43">
        <v>0.52700000000000002</v>
      </c>
      <c r="F28" s="44">
        <v>0.624</v>
      </c>
      <c r="G28" s="43">
        <v>0.02</v>
      </c>
      <c r="H28" s="44">
        <v>0</v>
      </c>
      <c r="I28" s="43">
        <v>0.34</v>
      </c>
      <c r="J28" s="44">
        <v>0.46899999999999997</v>
      </c>
    </row>
    <row r="29" spans="3:10" ht="15" thickBot="1" x14ac:dyDescent="0.35">
      <c r="C29" s="45">
        <v>0</v>
      </c>
      <c r="D29" s="46">
        <v>0</v>
      </c>
      <c r="E29" s="45">
        <v>0</v>
      </c>
      <c r="F29" s="46">
        <v>0</v>
      </c>
      <c r="G29" s="45">
        <v>0.88800000000000001</v>
      </c>
      <c r="H29" s="46">
        <v>0.875</v>
      </c>
      <c r="I29" s="45">
        <v>6.5000000000000002E-2</v>
      </c>
      <c r="J29" s="46">
        <v>2.1000000000000001E-2</v>
      </c>
    </row>
    <row r="30" spans="3:10" x14ac:dyDescent="0.3">
      <c r="C30" s="43">
        <v>-0.45</v>
      </c>
      <c r="D30" s="44">
        <v>-0.5</v>
      </c>
      <c r="E30" s="43">
        <v>-0.62</v>
      </c>
      <c r="F30" s="44">
        <v>-0.6</v>
      </c>
      <c r="G30" s="43">
        <v>-0.1</v>
      </c>
      <c r="H30" s="44">
        <v>-0.4</v>
      </c>
      <c r="I30" s="43">
        <v>-0.37</v>
      </c>
      <c r="J30" s="44">
        <v>-0.65</v>
      </c>
    </row>
    <row r="31" spans="3:10" x14ac:dyDescent="0.3">
      <c r="C31" s="43">
        <v>0</v>
      </c>
      <c r="D31" s="44">
        <v>0</v>
      </c>
      <c r="E31" s="43">
        <v>0</v>
      </c>
      <c r="F31" s="44">
        <v>0</v>
      </c>
      <c r="G31" s="43">
        <v>0.47099999999999997</v>
      </c>
      <c r="H31" s="44">
        <v>3.3000000000000002E-2</v>
      </c>
      <c r="I31" s="43">
        <v>4.2999999999999997E-2</v>
      </c>
      <c r="J31" s="44">
        <v>1E-3</v>
      </c>
    </row>
    <row r="34" spans="3:10" x14ac:dyDescent="0.3">
      <c r="C34" s="47">
        <v>-0.38800000000000001</v>
      </c>
      <c r="D34" s="47">
        <v>-0.42099999999999999</v>
      </c>
      <c r="E34" s="47">
        <v>-0.81599999999999995</v>
      </c>
      <c r="F34" s="47">
        <v>-0.79700000000000004</v>
      </c>
      <c r="G34" s="47">
        <v>-0.436</v>
      </c>
      <c r="H34" s="47">
        <v>-0.437</v>
      </c>
      <c r="I34" s="47">
        <v>0</v>
      </c>
      <c r="J34" s="47">
        <v>-0.03</v>
      </c>
    </row>
    <row r="35" spans="3:10" x14ac:dyDescent="0.3">
      <c r="C35" s="47">
        <v>0</v>
      </c>
      <c r="D35" s="47">
        <v>0</v>
      </c>
      <c r="E35" s="47">
        <v>0</v>
      </c>
      <c r="F35" s="47">
        <v>0</v>
      </c>
      <c r="G35" s="47">
        <v>5.0000000000000001E-3</v>
      </c>
      <c r="H35" s="47">
        <v>0.02</v>
      </c>
      <c r="I35" s="47">
        <v>0.77800000000000002</v>
      </c>
      <c r="J35" s="47">
        <v>0.88</v>
      </c>
    </row>
    <row r="36" spans="3:10" x14ac:dyDescent="0.3">
      <c r="C36" s="47">
        <v>0.53</v>
      </c>
      <c r="D36" s="47">
        <v>0.52</v>
      </c>
      <c r="E36" s="47">
        <v>0.62</v>
      </c>
      <c r="F36" s="47">
        <v>0.59</v>
      </c>
      <c r="G36" s="47">
        <v>0.1</v>
      </c>
      <c r="H36" s="47">
        <v>0</v>
      </c>
      <c r="I36" s="47">
        <v>0.64</v>
      </c>
      <c r="J36" s="47">
        <v>0.53</v>
      </c>
    </row>
    <row r="37" spans="3:10" x14ac:dyDescent="0.3">
      <c r="C37" s="47">
        <v>0</v>
      </c>
      <c r="D37" s="47">
        <v>0</v>
      </c>
      <c r="E37" s="47">
        <v>0</v>
      </c>
      <c r="F37" s="47">
        <v>0</v>
      </c>
      <c r="G37" s="47">
        <v>0.31</v>
      </c>
      <c r="H37" s="47">
        <v>0.84699999999999998</v>
      </c>
      <c r="I37" s="47">
        <v>0</v>
      </c>
      <c r="J37" s="47">
        <v>7.0000000000000001E-3</v>
      </c>
    </row>
    <row r="38" spans="3:10" x14ac:dyDescent="0.3">
      <c r="C38" s="47">
        <v>-0.3</v>
      </c>
      <c r="D38" s="47">
        <v>-0.4</v>
      </c>
      <c r="E38" s="47">
        <v>-0.28599999999999998</v>
      </c>
      <c r="F38" s="47">
        <v>-0.38100000000000001</v>
      </c>
      <c r="G38" s="47">
        <v>0.2</v>
      </c>
      <c r="H38" s="47">
        <v>0.2</v>
      </c>
      <c r="I38" s="47">
        <v>-0.63900000000000001</v>
      </c>
      <c r="J38" s="47">
        <v>-0.57699999999999996</v>
      </c>
    </row>
    <row r="39" spans="3:10" x14ac:dyDescent="0.3">
      <c r="C39" s="47">
        <v>1E-3</v>
      </c>
      <c r="D39" s="47">
        <v>0</v>
      </c>
      <c r="E39" s="47">
        <v>4.9000000000000002E-2</v>
      </c>
      <c r="F39" s="47">
        <v>0.01</v>
      </c>
      <c r="G39" s="47">
        <v>0.18099999999999999</v>
      </c>
      <c r="H39" s="47">
        <v>0.30599999999999999</v>
      </c>
      <c r="I39" s="47">
        <v>0</v>
      </c>
      <c r="J39" s="47">
        <v>3.0000000000000001E-3</v>
      </c>
    </row>
    <row r="40" spans="3:10" x14ac:dyDescent="0.3">
      <c r="C40" s="47">
        <v>-0.372</v>
      </c>
      <c r="D40" s="47">
        <v>-0.502</v>
      </c>
      <c r="E40" s="47">
        <v>-0.52700000000000002</v>
      </c>
      <c r="F40" s="47">
        <v>-0.624</v>
      </c>
      <c r="G40" s="47">
        <v>-0.02</v>
      </c>
      <c r="H40" s="47">
        <v>0</v>
      </c>
      <c r="I40" s="47">
        <v>-0.34</v>
      </c>
      <c r="J40" s="47">
        <v>-0.46899999999999997</v>
      </c>
    </row>
    <row r="41" spans="3:10" x14ac:dyDescent="0.3">
      <c r="C41" s="47">
        <v>0</v>
      </c>
      <c r="D41" s="47">
        <v>0</v>
      </c>
      <c r="E41" s="47">
        <v>0</v>
      </c>
      <c r="F41" s="47">
        <v>0</v>
      </c>
      <c r="G41" s="47">
        <v>0.88800000000000001</v>
      </c>
      <c r="H41" s="47">
        <v>0.875</v>
      </c>
      <c r="I41" s="47">
        <v>6.5000000000000002E-2</v>
      </c>
      <c r="J41" s="47">
        <v>2.1000000000000001E-2</v>
      </c>
    </row>
    <row r="42" spans="3:10" x14ac:dyDescent="0.3">
      <c r="C42" s="47">
        <v>0.45</v>
      </c>
      <c r="D42" s="47">
        <v>0.5</v>
      </c>
      <c r="E42" s="47">
        <v>0.62</v>
      </c>
      <c r="F42" s="47">
        <v>0.6</v>
      </c>
      <c r="G42" s="47">
        <v>0.1</v>
      </c>
      <c r="H42" s="47">
        <v>0.4</v>
      </c>
      <c r="I42" s="47">
        <v>0.37</v>
      </c>
      <c r="J42" s="47">
        <v>0.65</v>
      </c>
    </row>
    <row r="43" spans="3:10" x14ac:dyDescent="0.3">
      <c r="C43" s="47">
        <v>0</v>
      </c>
      <c r="D43" s="47">
        <v>0</v>
      </c>
      <c r="E43" s="47">
        <v>0</v>
      </c>
      <c r="F43" s="47">
        <v>0</v>
      </c>
      <c r="G43" s="47">
        <v>0.47099999999999997</v>
      </c>
      <c r="H43" s="47">
        <v>3.3000000000000002E-2</v>
      </c>
      <c r="I43" s="47">
        <v>4.2999999999999997E-2</v>
      </c>
      <c r="J43" s="47">
        <v>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1"/>
  <sheetViews>
    <sheetView topLeftCell="A10" workbookViewId="0">
      <selection activeCell="M21" sqref="M21"/>
    </sheetView>
  </sheetViews>
  <sheetFormatPr defaultRowHeight="14.4" x14ac:dyDescent="0.3"/>
  <cols>
    <col min="3" max="3" width="14.33203125" customWidth="1"/>
    <col min="4" max="4" width="9.109375" style="25"/>
    <col min="12" max="12" width="11.109375" style="25" customWidth="1"/>
  </cols>
  <sheetData>
    <row r="1" spans="1:14" x14ac:dyDescent="0.3">
      <c r="A1" t="s">
        <v>803</v>
      </c>
      <c r="B1" t="s">
        <v>804</v>
      </c>
      <c r="C1" t="s">
        <v>833</v>
      </c>
      <c r="L1" s="25" t="s">
        <v>1018</v>
      </c>
      <c r="M1" t="s">
        <v>1019</v>
      </c>
      <c r="N1" t="s">
        <v>1020</v>
      </c>
    </row>
    <row r="2" spans="1:14" x14ac:dyDescent="0.3">
      <c r="A2" s="11"/>
      <c r="B2" s="11"/>
      <c r="C2" s="11" t="s">
        <v>834</v>
      </c>
      <c r="D2" s="35" t="s">
        <v>835</v>
      </c>
      <c r="E2" s="11" t="s">
        <v>836</v>
      </c>
      <c r="F2" s="11"/>
      <c r="G2" s="11"/>
      <c r="H2" s="11" t="s">
        <v>837</v>
      </c>
      <c r="I2" s="11"/>
      <c r="J2" s="11" t="s">
        <v>838</v>
      </c>
      <c r="K2" s="11"/>
      <c r="L2" s="35"/>
      <c r="M2" s="11"/>
    </row>
    <row r="3" spans="1:14" x14ac:dyDescent="0.3">
      <c r="A3">
        <v>30</v>
      </c>
      <c r="B3">
        <v>35</v>
      </c>
      <c r="C3" t="s">
        <v>939</v>
      </c>
      <c r="E3">
        <v>3</v>
      </c>
      <c r="H3">
        <v>10</v>
      </c>
      <c r="I3">
        <v>14</v>
      </c>
      <c r="L3" s="25">
        <v>4.55</v>
      </c>
      <c r="M3">
        <f>SUM(E3)*(100-B3)/100</f>
        <v>1.95</v>
      </c>
    </row>
    <row r="4" spans="1:14" x14ac:dyDescent="0.3">
      <c r="A4">
        <v>70</v>
      </c>
      <c r="B4">
        <v>30</v>
      </c>
      <c r="C4" t="s">
        <v>940</v>
      </c>
      <c r="E4">
        <v>2</v>
      </c>
      <c r="L4" s="25">
        <v>1.4</v>
      </c>
      <c r="M4">
        <f t="shared" ref="M4:M41" si="0">SUM(E4)*(100-B4)/100</f>
        <v>1.4</v>
      </c>
      <c r="N4" t="str">
        <f t="shared" ref="N4:N41" si="1">IF(M4&lt;&gt;L4,"no","")</f>
        <v/>
      </c>
    </row>
    <row r="5" spans="1:14" x14ac:dyDescent="0.3">
      <c r="A5">
        <v>90</v>
      </c>
      <c r="B5">
        <v>60</v>
      </c>
      <c r="C5" t="s">
        <v>229</v>
      </c>
      <c r="L5" s="25">
        <v>0</v>
      </c>
      <c r="M5">
        <f t="shared" si="0"/>
        <v>0</v>
      </c>
      <c r="N5" t="str">
        <f t="shared" si="1"/>
        <v/>
      </c>
    </row>
    <row r="6" spans="1:14" x14ac:dyDescent="0.3">
      <c r="A6">
        <v>80</v>
      </c>
      <c r="B6">
        <v>15</v>
      </c>
      <c r="C6" t="s">
        <v>889</v>
      </c>
      <c r="E6">
        <v>0</v>
      </c>
      <c r="H6">
        <v>7</v>
      </c>
      <c r="I6">
        <v>7</v>
      </c>
      <c r="L6" s="25">
        <v>0</v>
      </c>
      <c r="M6">
        <f t="shared" si="0"/>
        <v>0</v>
      </c>
      <c r="N6" t="str">
        <f t="shared" si="1"/>
        <v/>
      </c>
    </row>
    <row r="7" spans="1:14" x14ac:dyDescent="0.3">
      <c r="A7">
        <v>40</v>
      </c>
      <c r="B7">
        <v>50</v>
      </c>
      <c r="C7" t="s">
        <v>943</v>
      </c>
      <c r="D7" s="25">
        <v>1</v>
      </c>
      <c r="L7" s="25">
        <v>0</v>
      </c>
      <c r="M7">
        <f t="shared" si="0"/>
        <v>0</v>
      </c>
      <c r="N7" t="str">
        <f t="shared" si="1"/>
        <v/>
      </c>
    </row>
    <row r="8" spans="1:14" x14ac:dyDescent="0.3">
      <c r="A8">
        <v>90</v>
      </c>
      <c r="B8">
        <v>50</v>
      </c>
      <c r="C8" t="s">
        <v>885</v>
      </c>
      <c r="L8" s="25">
        <v>0</v>
      </c>
      <c r="M8">
        <f t="shared" si="0"/>
        <v>0</v>
      </c>
      <c r="N8" t="str">
        <f t="shared" si="1"/>
        <v/>
      </c>
    </row>
    <row r="9" spans="1:14" x14ac:dyDescent="0.3">
      <c r="A9">
        <v>20</v>
      </c>
      <c r="B9">
        <v>10</v>
      </c>
      <c r="C9" t="s">
        <v>893</v>
      </c>
      <c r="E9">
        <v>1</v>
      </c>
      <c r="I9">
        <v>8</v>
      </c>
      <c r="J9">
        <v>8</v>
      </c>
      <c r="L9" s="25">
        <v>0.9</v>
      </c>
      <c r="M9">
        <f t="shared" si="0"/>
        <v>0.9</v>
      </c>
      <c r="N9" t="str">
        <f t="shared" si="1"/>
        <v/>
      </c>
    </row>
    <row r="10" spans="1:14" x14ac:dyDescent="0.3">
      <c r="A10">
        <v>90</v>
      </c>
      <c r="B10">
        <v>40</v>
      </c>
      <c r="C10" t="s">
        <v>885</v>
      </c>
      <c r="L10" s="25">
        <v>0</v>
      </c>
      <c r="M10">
        <f t="shared" si="0"/>
        <v>0</v>
      </c>
      <c r="N10" t="str">
        <f t="shared" si="1"/>
        <v/>
      </c>
    </row>
    <row r="11" spans="1:14" x14ac:dyDescent="0.3">
      <c r="A11">
        <v>5</v>
      </c>
      <c r="B11">
        <v>25</v>
      </c>
      <c r="C11" t="s">
        <v>940</v>
      </c>
      <c r="E11">
        <v>3</v>
      </c>
      <c r="L11" s="25">
        <v>2.25</v>
      </c>
      <c r="M11">
        <f t="shared" si="0"/>
        <v>2.25</v>
      </c>
      <c r="N11" t="str">
        <f t="shared" si="1"/>
        <v/>
      </c>
    </row>
    <row r="12" spans="1:14" x14ac:dyDescent="0.3">
      <c r="A12">
        <v>15</v>
      </c>
      <c r="B12">
        <v>20</v>
      </c>
      <c r="C12" t="s">
        <v>942</v>
      </c>
      <c r="D12" s="25">
        <v>1</v>
      </c>
      <c r="E12">
        <v>4</v>
      </c>
      <c r="L12" s="25">
        <v>2.4</v>
      </c>
      <c r="M12">
        <f t="shared" si="0"/>
        <v>3.2</v>
      </c>
      <c r="N12" t="str">
        <f t="shared" si="1"/>
        <v>no</v>
      </c>
    </row>
    <row r="13" spans="1:14" x14ac:dyDescent="0.3">
      <c r="A13">
        <v>40</v>
      </c>
      <c r="B13">
        <v>25</v>
      </c>
      <c r="C13" t="s">
        <v>940</v>
      </c>
      <c r="D13" s="25" t="s">
        <v>944</v>
      </c>
      <c r="E13">
        <v>2</v>
      </c>
      <c r="L13" s="25">
        <v>0.75</v>
      </c>
      <c r="M13">
        <f t="shared" si="0"/>
        <v>1.5</v>
      </c>
      <c r="N13" t="str">
        <f t="shared" si="1"/>
        <v>no</v>
      </c>
    </row>
    <row r="14" spans="1:14" x14ac:dyDescent="0.3">
      <c r="A14">
        <v>5</v>
      </c>
      <c r="B14">
        <v>0</v>
      </c>
      <c r="C14" t="s">
        <v>941</v>
      </c>
      <c r="E14">
        <v>0</v>
      </c>
      <c r="H14">
        <v>6</v>
      </c>
      <c r="I14">
        <v>7</v>
      </c>
      <c r="L14" s="25">
        <v>1</v>
      </c>
      <c r="M14">
        <f t="shared" si="0"/>
        <v>0</v>
      </c>
      <c r="N14" t="str">
        <f t="shared" si="1"/>
        <v>no</v>
      </c>
    </row>
    <row r="15" spans="1:14" x14ac:dyDescent="0.3">
      <c r="A15">
        <v>20</v>
      </c>
      <c r="B15">
        <v>40</v>
      </c>
      <c r="C15" t="s">
        <v>940</v>
      </c>
      <c r="E15">
        <v>2</v>
      </c>
      <c r="L15" s="25">
        <v>1.2</v>
      </c>
      <c r="M15">
        <f t="shared" si="0"/>
        <v>1.2</v>
      </c>
      <c r="N15" t="str">
        <f t="shared" si="1"/>
        <v/>
      </c>
    </row>
    <row r="16" spans="1:14" x14ac:dyDescent="0.3">
      <c r="A16">
        <v>60</v>
      </c>
      <c r="B16">
        <v>20</v>
      </c>
      <c r="C16" t="s">
        <v>940</v>
      </c>
      <c r="E16">
        <v>4</v>
      </c>
      <c r="L16" s="25">
        <v>3.2</v>
      </c>
      <c r="M16">
        <f t="shared" si="0"/>
        <v>3.2</v>
      </c>
      <c r="N16" t="str">
        <f t="shared" si="1"/>
        <v/>
      </c>
    </row>
    <row r="17" spans="1:14" x14ac:dyDescent="0.3">
      <c r="A17">
        <v>80</v>
      </c>
      <c r="B17">
        <v>20</v>
      </c>
      <c r="C17" t="s">
        <v>940</v>
      </c>
      <c r="E17">
        <v>3</v>
      </c>
      <c r="L17" s="25">
        <v>2.4</v>
      </c>
      <c r="M17">
        <f t="shared" si="0"/>
        <v>2.4</v>
      </c>
      <c r="N17" t="str">
        <f t="shared" si="1"/>
        <v/>
      </c>
    </row>
    <row r="18" spans="1:14" x14ac:dyDescent="0.3">
      <c r="A18">
        <v>40</v>
      </c>
      <c r="B18">
        <v>20</v>
      </c>
      <c r="C18" t="s">
        <v>940</v>
      </c>
      <c r="E18">
        <v>3</v>
      </c>
      <c r="L18" s="25">
        <v>2.4</v>
      </c>
      <c r="M18">
        <f t="shared" si="0"/>
        <v>2.4</v>
      </c>
      <c r="N18" t="str">
        <f t="shared" si="1"/>
        <v/>
      </c>
    </row>
    <row r="19" spans="1:14" x14ac:dyDescent="0.3">
      <c r="A19">
        <v>40</v>
      </c>
      <c r="B19">
        <v>50</v>
      </c>
      <c r="C19" t="s">
        <v>940</v>
      </c>
      <c r="E19">
        <v>2</v>
      </c>
      <c r="L19" s="25">
        <v>1</v>
      </c>
      <c r="M19">
        <f t="shared" si="0"/>
        <v>1</v>
      </c>
      <c r="N19" t="str">
        <f t="shared" si="1"/>
        <v/>
      </c>
    </row>
    <row r="20" spans="1:14" x14ac:dyDescent="0.3">
      <c r="A20">
        <v>60</v>
      </c>
      <c r="B20">
        <v>20</v>
      </c>
      <c r="C20" t="s">
        <v>883</v>
      </c>
      <c r="E20">
        <v>1</v>
      </c>
      <c r="L20" s="25">
        <v>0.8</v>
      </c>
      <c r="M20">
        <f t="shared" si="0"/>
        <v>0.8</v>
      </c>
      <c r="N20" t="str">
        <f t="shared" si="1"/>
        <v/>
      </c>
    </row>
    <row r="21" spans="1:14" x14ac:dyDescent="0.3">
      <c r="A21">
        <v>30</v>
      </c>
      <c r="B21">
        <v>20</v>
      </c>
      <c r="C21" t="s">
        <v>940</v>
      </c>
      <c r="E21">
        <v>2</v>
      </c>
      <c r="L21" s="25">
        <v>1.6</v>
      </c>
      <c r="M21">
        <f t="shared" si="0"/>
        <v>1.6</v>
      </c>
      <c r="N21" t="str">
        <f t="shared" si="1"/>
        <v/>
      </c>
    </row>
    <row r="22" spans="1:14" x14ac:dyDescent="0.3">
      <c r="A22">
        <v>50</v>
      </c>
      <c r="B22">
        <v>20</v>
      </c>
      <c r="C22" t="s">
        <v>883</v>
      </c>
      <c r="E22">
        <v>1</v>
      </c>
      <c r="L22" s="25">
        <v>0.8</v>
      </c>
      <c r="M22">
        <f t="shared" si="0"/>
        <v>0.8</v>
      </c>
      <c r="N22" t="str">
        <f t="shared" si="1"/>
        <v/>
      </c>
    </row>
    <row r="23" spans="1:14" x14ac:dyDescent="0.3">
      <c r="A23">
        <v>90</v>
      </c>
      <c r="B23">
        <v>5</v>
      </c>
      <c r="C23" t="s">
        <v>229</v>
      </c>
      <c r="L23" s="25">
        <v>0</v>
      </c>
      <c r="M23">
        <f t="shared" si="0"/>
        <v>0</v>
      </c>
      <c r="N23" t="str">
        <f t="shared" si="1"/>
        <v/>
      </c>
    </row>
    <row r="24" spans="1:14" x14ac:dyDescent="0.3">
      <c r="A24">
        <v>70</v>
      </c>
      <c r="B24">
        <v>25</v>
      </c>
      <c r="C24" t="s">
        <v>883</v>
      </c>
      <c r="E24">
        <v>3</v>
      </c>
      <c r="L24" s="25">
        <v>2.25</v>
      </c>
      <c r="M24">
        <f t="shared" si="0"/>
        <v>2.25</v>
      </c>
      <c r="N24" t="str">
        <f t="shared" si="1"/>
        <v/>
      </c>
    </row>
    <row r="25" spans="1:14" x14ac:dyDescent="0.3">
      <c r="A25">
        <v>30</v>
      </c>
      <c r="B25">
        <v>30</v>
      </c>
      <c r="C25" t="s">
        <v>883</v>
      </c>
      <c r="E25">
        <v>2</v>
      </c>
      <c r="L25" s="25">
        <v>1.4</v>
      </c>
      <c r="M25">
        <f t="shared" si="0"/>
        <v>1.4</v>
      </c>
      <c r="N25" t="str">
        <f t="shared" si="1"/>
        <v/>
      </c>
    </row>
    <row r="26" spans="1:14" x14ac:dyDescent="0.3">
      <c r="A26">
        <v>35</v>
      </c>
      <c r="B26">
        <v>10</v>
      </c>
      <c r="C26" t="s">
        <v>940</v>
      </c>
      <c r="E26">
        <v>5</v>
      </c>
      <c r="L26" s="25">
        <v>4.5</v>
      </c>
      <c r="M26">
        <f t="shared" si="0"/>
        <v>4.5</v>
      </c>
      <c r="N26" t="str">
        <f t="shared" si="1"/>
        <v/>
      </c>
    </row>
    <row r="27" spans="1:14" x14ac:dyDescent="0.3">
      <c r="A27">
        <v>35</v>
      </c>
      <c r="B27">
        <v>15</v>
      </c>
      <c r="C27" t="s">
        <v>940</v>
      </c>
      <c r="E27">
        <v>1</v>
      </c>
      <c r="L27" s="25">
        <v>0.85</v>
      </c>
      <c r="M27">
        <f t="shared" si="0"/>
        <v>0.85</v>
      </c>
      <c r="N27" t="str">
        <f t="shared" si="1"/>
        <v/>
      </c>
    </row>
    <row r="28" spans="1:14" x14ac:dyDescent="0.3">
      <c r="A28">
        <v>40</v>
      </c>
      <c r="B28">
        <v>30</v>
      </c>
      <c r="C28" t="s">
        <v>940</v>
      </c>
      <c r="E28">
        <v>6</v>
      </c>
      <c r="L28" s="25">
        <v>4.2</v>
      </c>
      <c r="M28">
        <f t="shared" si="0"/>
        <v>4.2</v>
      </c>
      <c r="N28" t="str">
        <f t="shared" si="1"/>
        <v/>
      </c>
    </row>
    <row r="29" spans="1:14" x14ac:dyDescent="0.3">
      <c r="A29">
        <v>20</v>
      </c>
      <c r="B29">
        <v>15</v>
      </c>
      <c r="C29" t="s">
        <v>940</v>
      </c>
      <c r="E29">
        <v>7</v>
      </c>
      <c r="L29" s="25">
        <v>5.95</v>
      </c>
      <c r="M29">
        <f t="shared" si="0"/>
        <v>5.95</v>
      </c>
      <c r="N29" t="str">
        <f t="shared" si="1"/>
        <v/>
      </c>
    </row>
    <row r="30" spans="1:14" x14ac:dyDescent="0.3">
      <c r="A30">
        <v>15</v>
      </c>
      <c r="B30">
        <v>5</v>
      </c>
      <c r="C30" t="s">
        <v>940</v>
      </c>
      <c r="E30">
        <v>2</v>
      </c>
      <c r="L30" s="25">
        <v>1.9</v>
      </c>
      <c r="M30">
        <f t="shared" si="0"/>
        <v>1.9</v>
      </c>
      <c r="N30" t="str">
        <f t="shared" si="1"/>
        <v/>
      </c>
    </row>
    <row r="31" spans="1:14" x14ac:dyDescent="0.3">
      <c r="A31">
        <v>70</v>
      </c>
      <c r="B31">
        <v>30</v>
      </c>
      <c r="C31" t="s">
        <v>885</v>
      </c>
      <c r="L31" s="25">
        <v>0</v>
      </c>
      <c r="M31">
        <f t="shared" si="0"/>
        <v>0</v>
      </c>
      <c r="N31" t="str">
        <f t="shared" si="1"/>
        <v/>
      </c>
    </row>
    <row r="32" spans="1:14" x14ac:dyDescent="0.3">
      <c r="A32">
        <v>85</v>
      </c>
      <c r="B32">
        <v>20</v>
      </c>
      <c r="C32" t="s">
        <v>940</v>
      </c>
      <c r="E32">
        <v>3</v>
      </c>
      <c r="L32" s="25">
        <v>2.4</v>
      </c>
      <c r="M32">
        <f t="shared" si="0"/>
        <v>2.4</v>
      </c>
      <c r="N32" t="str">
        <f t="shared" si="1"/>
        <v/>
      </c>
    </row>
    <row r="33" spans="1:14" x14ac:dyDescent="0.3">
      <c r="A33">
        <v>80</v>
      </c>
      <c r="B33">
        <v>40</v>
      </c>
      <c r="C33" t="s">
        <v>940</v>
      </c>
      <c r="E33">
        <v>5</v>
      </c>
      <c r="L33" s="25">
        <v>3</v>
      </c>
      <c r="M33">
        <f t="shared" si="0"/>
        <v>3</v>
      </c>
      <c r="N33" t="str">
        <f t="shared" si="1"/>
        <v/>
      </c>
    </row>
    <row r="34" spans="1:14" x14ac:dyDescent="0.3">
      <c r="A34">
        <v>40</v>
      </c>
      <c r="B34">
        <v>20</v>
      </c>
      <c r="C34" t="s">
        <v>883</v>
      </c>
      <c r="E34">
        <v>2</v>
      </c>
      <c r="L34" s="25">
        <v>1.6</v>
      </c>
      <c r="M34">
        <f t="shared" si="0"/>
        <v>1.6</v>
      </c>
      <c r="N34" t="str">
        <f t="shared" si="1"/>
        <v/>
      </c>
    </row>
    <row r="35" spans="1:14" x14ac:dyDescent="0.3">
      <c r="A35">
        <v>80</v>
      </c>
      <c r="B35">
        <v>10</v>
      </c>
      <c r="C35" t="s">
        <v>883</v>
      </c>
      <c r="E35">
        <v>2</v>
      </c>
      <c r="L35" s="25">
        <v>1.8</v>
      </c>
      <c r="M35">
        <f t="shared" si="0"/>
        <v>1.8</v>
      </c>
      <c r="N35" t="str">
        <f t="shared" si="1"/>
        <v/>
      </c>
    </row>
    <row r="36" spans="1:14" x14ac:dyDescent="0.3">
      <c r="A36">
        <v>5</v>
      </c>
      <c r="B36">
        <v>20</v>
      </c>
      <c r="C36" t="s">
        <v>940</v>
      </c>
      <c r="E36">
        <v>4</v>
      </c>
      <c r="L36" s="25">
        <v>3.2</v>
      </c>
      <c r="M36">
        <f t="shared" si="0"/>
        <v>3.2</v>
      </c>
      <c r="N36" t="str">
        <f t="shared" si="1"/>
        <v/>
      </c>
    </row>
    <row r="37" spans="1:14" x14ac:dyDescent="0.3">
      <c r="A37">
        <v>40</v>
      </c>
      <c r="B37">
        <v>40</v>
      </c>
      <c r="C37" t="s">
        <v>940</v>
      </c>
      <c r="E37">
        <v>2</v>
      </c>
      <c r="L37" s="25">
        <v>1.2</v>
      </c>
      <c r="M37">
        <f t="shared" si="0"/>
        <v>1.2</v>
      </c>
      <c r="N37" t="str">
        <f t="shared" si="1"/>
        <v/>
      </c>
    </row>
    <row r="38" spans="1:14" x14ac:dyDescent="0.3">
      <c r="A38">
        <v>85</v>
      </c>
      <c r="B38">
        <v>40</v>
      </c>
      <c r="C38" t="s">
        <v>940</v>
      </c>
      <c r="E38">
        <v>3</v>
      </c>
      <c r="L38" s="25">
        <v>1.8</v>
      </c>
      <c r="M38">
        <f t="shared" si="0"/>
        <v>1.8</v>
      </c>
      <c r="N38" t="str">
        <f t="shared" si="1"/>
        <v/>
      </c>
    </row>
    <row r="39" spans="1:14" x14ac:dyDescent="0.3">
      <c r="A39">
        <v>80</v>
      </c>
      <c r="B39">
        <v>30</v>
      </c>
      <c r="C39" t="s">
        <v>940</v>
      </c>
      <c r="E39">
        <v>3</v>
      </c>
      <c r="L39" s="25">
        <v>2.1</v>
      </c>
      <c r="M39">
        <f t="shared" si="0"/>
        <v>2.1</v>
      </c>
      <c r="N39" t="str">
        <f t="shared" si="1"/>
        <v/>
      </c>
    </row>
    <row r="40" spans="1:14" x14ac:dyDescent="0.3">
      <c r="A40">
        <v>70</v>
      </c>
      <c r="B40">
        <v>30</v>
      </c>
      <c r="C40" t="s">
        <v>940</v>
      </c>
      <c r="E40">
        <v>2</v>
      </c>
      <c r="L40" s="25">
        <v>1.4</v>
      </c>
      <c r="M40">
        <f t="shared" si="0"/>
        <v>1.4</v>
      </c>
      <c r="N40" t="str">
        <f t="shared" si="1"/>
        <v/>
      </c>
    </row>
    <row r="41" spans="1:14" x14ac:dyDescent="0.3">
      <c r="A41">
        <v>95</v>
      </c>
      <c r="B41">
        <v>15</v>
      </c>
      <c r="C41" t="s">
        <v>883</v>
      </c>
      <c r="E41">
        <v>3</v>
      </c>
      <c r="L41" s="25">
        <v>2.5499999999999998</v>
      </c>
      <c r="M41">
        <f t="shared" si="0"/>
        <v>2.5499999999999998</v>
      </c>
      <c r="N41" t="str">
        <f t="shared" si="1"/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2"/>
  <sheetViews>
    <sheetView zoomScale="80" zoomScaleNormal="80" workbookViewId="0">
      <selection activeCell="D22" sqref="D22"/>
    </sheetView>
  </sheetViews>
  <sheetFormatPr defaultRowHeight="14.4" x14ac:dyDescent="0.3"/>
  <cols>
    <col min="1" max="1" width="23.33203125" customWidth="1"/>
    <col min="2" max="2" width="9.109375" customWidth="1"/>
    <col min="3" max="3" width="12.109375" customWidth="1"/>
    <col min="4" max="4" width="16" customWidth="1"/>
    <col min="5" max="5" width="23" customWidth="1"/>
    <col min="6" max="6" width="9.33203125" customWidth="1"/>
    <col min="7" max="7" width="12" customWidth="1"/>
    <col min="8" max="8" width="11.88671875" customWidth="1"/>
    <col min="9" max="9" width="14.109375" customWidth="1"/>
    <col min="10" max="10" width="8.6640625" customWidth="1"/>
    <col min="11" max="11" width="12.88671875" hidden="1" customWidth="1"/>
    <col min="12" max="12" width="19.5546875" customWidth="1"/>
    <col min="13" max="13" width="15.33203125" customWidth="1"/>
  </cols>
  <sheetData>
    <row r="1" spans="1:14" x14ac:dyDescent="0.3">
      <c r="B1" t="s">
        <v>1030</v>
      </c>
      <c r="E1" t="s">
        <v>1039</v>
      </c>
    </row>
    <row r="2" spans="1:14" x14ac:dyDescent="0.3">
      <c r="E2" t="s">
        <v>1034</v>
      </c>
    </row>
    <row r="4" spans="1:14" x14ac:dyDescent="0.3">
      <c r="B4" t="s">
        <v>1004</v>
      </c>
      <c r="F4" t="s">
        <v>1003</v>
      </c>
      <c r="I4" s="9"/>
      <c r="J4" s="9" t="s">
        <v>1002</v>
      </c>
      <c r="K4" s="9"/>
      <c r="L4" s="9"/>
      <c r="M4" s="9"/>
      <c r="N4" s="9"/>
    </row>
    <row r="5" spans="1:14" x14ac:dyDescent="0.3">
      <c r="B5" t="s">
        <v>1031</v>
      </c>
      <c r="C5" t="s">
        <v>1035</v>
      </c>
      <c r="D5" t="s">
        <v>1032</v>
      </c>
      <c r="E5" t="s">
        <v>1033</v>
      </c>
      <c r="F5" t="s">
        <v>1031</v>
      </c>
      <c r="G5" t="s">
        <v>1035</v>
      </c>
      <c r="H5" t="s">
        <v>1032</v>
      </c>
      <c r="I5" s="9" t="s">
        <v>1033</v>
      </c>
      <c r="J5" s="9" t="s">
        <v>1031</v>
      </c>
      <c r="K5" s="9" t="s">
        <v>1035</v>
      </c>
      <c r="L5" s="9" t="s">
        <v>1032</v>
      </c>
      <c r="M5" s="9" t="s">
        <v>1033</v>
      </c>
      <c r="N5" s="9"/>
    </row>
    <row r="6" spans="1:14" x14ac:dyDescent="0.3">
      <c r="A6" t="s">
        <v>1006</v>
      </c>
      <c r="B6">
        <v>0.19900000000000001</v>
      </c>
      <c r="C6">
        <v>0.11899999999999999</v>
      </c>
      <c r="D6" t="s">
        <v>1048</v>
      </c>
      <c r="E6" t="s">
        <v>1044</v>
      </c>
      <c r="F6">
        <v>0.377</v>
      </c>
      <c r="G6" s="36">
        <v>0.32900000000000001</v>
      </c>
      <c r="H6" t="s">
        <v>1047</v>
      </c>
      <c r="I6" s="9" t="s">
        <v>1046</v>
      </c>
      <c r="J6" s="33">
        <v>0.81799999999999995</v>
      </c>
      <c r="K6" s="33">
        <v>0.79</v>
      </c>
      <c r="L6" s="33" t="s">
        <v>1038</v>
      </c>
      <c r="M6" s="33" t="s">
        <v>1037</v>
      </c>
      <c r="N6" s="9"/>
    </row>
    <row r="7" spans="1:14" x14ac:dyDescent="0.3">
      <c r="A7" t="s">
        <v>840</v>
      </c>
      <c r="B7">
        <v>0.45600000000000002</v>
      </c>
      <c r="C7">
        <v>0.33500000000000002</v>
      </c>
      <c r="D7" t="s">
        <v>1051</v>
      </c>
      <c r="F7">
        <v>0.104</v>
      </c>
      <c r="G7" s="36">
        <v>7.0999999999999994E-2</v>
      </c>
      <c r="H7" t="s">
        <v>1046</v>
      </c>
      <c r="I7" s="9"/>
      <c r="J7" s="33">
        <v>0.40699999999999997</v>
      </c>
      <c r="K7" s="33">
        <v>0.36399999999999999</v>
      </c>
      <c r="L7" s="33" t="s">
        <v>1036</v>
      </c>
      <c r="M7" s="33"/>
      <c r="N7" s="9"/>
    </row>
    <row r="8" spans="1:14" x14ac:dyDescent="0.3">
      <c r="A8" t="s">
        <v>1007</v>
      </c>
      <c r="B8">
        <v>0.435</v>
      </c>
      <c r="C8">
        <v>0.378</v>
      </c>
      <c r="D8" t="s">
        <v>1046</v>
      </c>
      <c r="E8" t="s">
        <v>1044</v>
      </c>
      <c r="F8">
        <v>0.43</v>
      </c>
      <c r="G8">
        <v>7.0000000000000007E-2</v>
      </c>
      <c r="I8" s="9" t="s">
        <v>1050</v>
      </c>
      <c r="J8" s="9">
        <v>0.64</v>
      </c>
      <c r="K8" s="9">
        <v>0.61499999999999999</v>
      </c>
      <c r="L8" s="9" t="s">
        <v>1040</v>
      </c>
      <c r="M8" s="9"/>
      <c r="N8" s="9"/>
    </row>
    <row r="9" spans="1:14" x14ac:dyDescent="0.3">
      <c r="A9" t="s">
        <v>1042</v>
      </c>
      <c r="B9">
        <v>0.45300000000000001</v>
      </c>
      <c r="C9">
        <v>0.36599999999999999</v>
      </c>
      <c r="E9" t="s">
        <v>1052</v>
      </c>
      <c r="F9">
        <v>0.26900000000000002</v>
      </c>
      <c r="G9">
        <v>0.18099999999999999</v>
      </c>
      <c r="H9" t="s">
        <v>1049</v>
      </c>
      <c r="I9" s="9" t="s">
        <v>1044</v>
      </c>
      <c r="J9" s="9">
        <v>0.312</v>
      </c>
      <c r="K9" s="9">
        <v>0.26300000000000001</v>
      </c>
      <c r="L9" s="9"/>
      <c r="M9" s="9" t="s">
        <v>1043</v>
      </c>
      <c r="N9" s="9"/>
    </row>
    <row r="10" spans="1:14" x14ac:dyDescent="0.3">
      <c r="A10" t="s">
        <v>1041</v>
      </c>
      <c r="B10">
        <v>0.36699999999999999</v>
      </c>
      <c r="C10">
        <v>0.33700000000000002</v>
      </c>
      <c r="D10" t="s">
        <v>1044</v>
      </c>
      <c r="F10">
        <v>0.11700000000000001</v>
      </c>
      <c r="G10">
        <v>8.4000000000000005E-2</v>
      </c>
      <c r="H10" t="s">
        <v>1048</v>
      </c>
      <c r="I10" s="9"/>
      <c r="J10" s="9">
        <v>0.54400000000000004</v>
      </c>
      <c r="K10" s="9">
        <v>0.51100000000000001</v>
      </c>
      <c r="L10" s="9"/>
      <c r="M10" s="9" t="s">
        <v>1040</v>
      </c>
      <c r="N10" s="9"/>
    </row>
    <row r="11" spans="1:14" x14ac:dyDescent="0.3">
      <c r="I11" s="9"/>
      <c r="J11" s="9"/>
      <c r="K11" s="9"/>
      <c r="L11" s="9"/>
      <c r="M11" s="9"/>
      <c r="N11" s="9"/>
    </row>
    <row r="12" spans="1:14" x14ac:dyDescent="0.3">
      <c r="N12" s="9"/>
    </row>
    <row r="13" spans="1:14" x14ac:dyDescent="0.3">
      <c r="N13" s="9"/>
    </row>
    <row r="14" spans="1:14" x14ac:dyDescent="0.3">
      <c r="D14" t="s">
        <v>1058</v>
      </c>
      <c r="N14" s="9"/>
    </row>
    <row r="15" spans="1:14" x14ac:dyDescent="0.3">
      <c r="C15" t="s">
        <v>1006</v>
      </c>
      <c r="D15">
        <f>B6+F6+J6</f>
        <v>1.3940000000000001</v>
      </c>
    </row>
    <row r="16" spans="1:14" ht="15" thickBot="1" x14ac:dyDescent="0.35">
      <c r="C16" t="s">
        <v>840</v>
      </c>
      <c r="D16">
        <f t="shared" ref="D16:D19" si="0">B7+F7+J7</f>
        <v>0.96700000000000008</v>
      </c>
      <c r="L16" s="59" t="s">
        <v>1053</v>
      </c>
      <c r="M16" s="60" t="s">
        <v>1054</v>
      </c>
    </row>
    <row r="17" spans="3:13" x14ac:dyDescent="0.3">
      <c r="C17" t="s">
        <v>1007</v>
      </c>
      <c r="D17">
        <f t="shared" si="0"/>
        <v>1.5049999999999999</v>
      </c>
      <c r="L17" s="61" t="s">
        <v>795</v>
      </c>
      <c r="M17" s="62">
        <v>1</v>
      </c>
    </row>
    <row r="18" spans="3:13" x14ac:dyDescent="0.3">
      <c r="C18" t="s">
        <v>1042</v>
      </c>
      <c r="D18">
        <f t="shared" si="0"/>
        <v>1.034</v>
      </c>
      <c r="L18" s="61" t="s">
        <v>800</v>
      </c>
      <c r="M18" s="62">
        <v>2</v>
      </c>
    </row>
    <row r="19" spans="3:13" x14ac:dyDescent="0.3">
      <c r="C19" t="s">
        <v>1041</v>
      </c>
      <c r="D19">
        <f t="shared" si="0"/>
        <v>1.028</v>
      </c>
      <c r="L19" s="61" t="s">
        <v>801</v>
      </c>
      <c r="M19" s="62">
        <v>3</v>
      </c>
    </row>
    <row r="20" spans="3:13" x14ac:dyDescent="0.3">
      <c r="L20" s="61" t="s">
        <v>1055</v>
      </c>
      <c r="M20" s="62">
        <v>4</v>
      </c>
    </row>
    <row r="21" spans="3:13" x14ac:dyDescent="0.3">
      <c r="L21" s="61" t="s">
        <v>1056</v>
      </c>
      <c r="M21" s="62">
        <v>5</v>
      </c>
    </row>
    <row r="22" spans="3:13" ht="27.6" x14ac:dyDescent="0.3">
      <c r="L22" s="61" t="s">
        <v>1057</v>
      </c>
      <c r="M22" s="62">
        <v>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1" workbookViewId="0">
      <selection activeCell="C3" sqref="C3:E12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G35"/>
  <sheetViews>
    <sheetView workbookViewId="0">
      <selection activeCell="A4" sqref="A4:XFD8"/>
    </sheetView>
  </sheetViews>
  <sheetFormatPr defaultRowHeight="14.4" x14ac:dyDescent="0.3"/>
  <cols>
    <col min="4" max="4" width="16" customWidth="1"/>
    <col min="5" max="5" width="12" customWidth="1"/>
    <col min="6" max="6" width="12.109375" customWidth="1"/>
  </cols>
  <sheetData>
    <row r="1" spans="2:7" x14ac:dyDescent="0.3">
      <c r="B1" t="s">
        <v>1059</v>
      </c>
    </row>
    <row r="3" spans="2:7" x14ac:dyDescent="0.3">
      <c r="B3" t="s">
        <v>54</v>
      </c>
      <c r="C3" t="s">
        <v>797</v>
      </c>
      <c r="D3" t="s">
        <v>796</v>
      </c>
      <c r="E3" t="s">
        <v>26</v>
      </c>
      <c r="F3" t="s">
        <v>1029</v>
      </c>
      <c r="G3" t="s">
        <v>824</v>
      </c>
    </row>
    <row r="4" spans="2:7" x14ac:dyDescent="0.3">
      <c r="B4" t="s">
        <v>958</v>
      </c>
      <c r="C4" t="s">
        <v>814</v>
      </c>
      <c r="D4" t="s">
        <v>815</v>
      </c>
      <c r="E4">
        <v>1943.7</v>
      </c>
      <c r="F4">
        <f t="shared" ref="F4:F34" si="0">2011-E4</f>
        <v>67.299999999999955</v>
      </c>
      <c r="G4">
        <v>6</v>
      </c>
    </row>
    <row r="5" spans="2:7" x14ac:dyDescent="0.3">
      <c r="B5" t="s">
        <v>956</v>
      </c>
      <c r="C5" t="s">
        <v>814</v>
      </c>
      <c r="D5" t="s">
        <v>815</v>
      </c>
      <c r="E5">
        <v>1940.9</v>
      </c>
      <c r="F5">
        <f t="shared" si="0"/>
        <v>70.099999999999909</v>
      </c>
    </row>
    <row r="6" spans="2:7" x14ac:dyDescent="0.3">
      <c r="B6" t="s">
        <v>957</v>
      </c>
      <c r="C6" t="s">
        <v>814</v>
      </c>
      <c r="D6" t="s">
        <v>815</v>
      </c>
      <c r="E6">
        <v>1940.9</v>
      </c>
      <c r="F6">
        <f t="shared" si="0"/>
        <v>70.099999999999909</v>
      </c>
      <c r="G6">
        <v>6</v>
      </c>
    </row>
    <row r="7" spans="2:7" x14ac:dyDescent="0.3">
      <c r="B7" t="s">
        <v>972</v>
      </c>
      <c r="C7" t="s">
        <v>814</v>
      </c>
      <c r="D7" t="s">
        <v>815</v>
      </c>
      <c r="E7">
        <v>1909.6</v>
      </c>
      <c r="F7">
        <f t="shared" si="0"/>
        <v>101.40000000000009</v>
      </c>
      <c r="G7">
        <v>7</v>
      </c>
    </row>
    <row r="8" spans="2:7" x14ac:dyDescent="0.3">
      <c r="B8" t="s">
        <v>973</v>
      </c>
      <c r="C8" t="s">
        <v>814</v>
      </c>
      <c r="D8" t="s">
        <v>815</v>
      </c>
      <c r="E8">
        <v>1904.7</v>
      </c>
      <c r="F8">
        <f t="shared" si="0"/>
        <v>106.29999999999995</v>
      </c>
      <c r="G8">
        <v>7</v>
      </c>
    </row>
    <row r="9" spans="2:7" x14ac:dyDescent="0.3">
      <c r="B9" t="s">
        <v>945</v>
      </c>
      <c r="C9" t="s">
        <v>814</v>
      </c>
      <c r="E9">
        <v>2010</v>
      </c>
      <c r="F9">
        <f t="shared" si="0"/>
        <v>1</v>
      </c>
      <c r="G9">
        <v>6.5</v>
      </c>
    </row>
    <row r="10" spans="2:7" x14ac:dyDescent="0.3">
      <c r="B10" t="s">
        <v>949</v>
      </c>
      <c r="C10" t="s">
        <v>814</v>
      </c>
      <c r="E10">
        <v>2008.5</v>
      </c>
      <c r="F10">
        <f t="shared" si="0"/>
        <v>2.5</v>
      </c>
      <c r="G10">
        <v>6.5</v>
      </c>
    </row>
    <row r="11" spans="2:7" x14ac:dyDescent="0.3">
      <c r="B11" t="s">
        <v>950</v>
      </c>
      <c r="C11" t="s">
        <v>814</v>
      </c>
      <c r="E11">
        <v>2008.2</v>
      </c>
      <c r="F11">
        <f t="shared" si="0"/>
        <v>2.7999999999999545</v>
      </c>
      <c r="G11">
        <v>6.5</v>
      </c>
    </row>
    <row r="12" spans="2:7" x14ac:dyDescent="0.3">
      <c r="B12" t="s">
        <v>951</v>
      </c>
      <c r="C12" t="s">
        <v>814</v>
      </c>
      <c r="E12">
        <v>2006.7</v>
      </c>
      <c r="F12">
        <f t="shared" si="0"/>
        <v>4.2999999999999545</v>
      </c>
      <c r="G12">
        <v>6.5</v>
      </c>
    </row>
    <row r="13" spans="2:7" x14ac:dyDescent="0.3">
      <c r="B13" t="s">
        <v>971</v>
      </c>
      <c r="C13" t="s">
        <v>814</v>
      </c>
      <c r="E13">
        <v>1975.5</v>
      </c>
      <c r="F13">
        <f t="shared" si="0"/>
        <v>35.5</v>
      </c>
      <c r="G13">
        <v>5.8</v>
      </c>
    </row>
    <row r="14" spans="2:7" x14ac:dyDescent="0.3">
      <c r="B14" t="s">
        <v>969</v>
      </c>
      <c r="C14" t="s">
        <v>814</v>
      </c>
      <c r="E14">
        <v>1969.4</v>
      </c>
      <c r="F14">
        <f t="shared" si="0"/>
        <v>41.599999999999909</v>
      </c>
      <c r="G14">
        <v>5</v>
      </c>
    </row>
    <row r="15" spans="2:7" x14ac:dyDescent="0.3">
      <c r="B15" t="s">
        <v>967</v>
      </c>
      <c r="C15" t="s">
        <v>814</v>
      </c>
      <c r="E15">
        <v>1961.2</v>
      </c>
      <c r="F15">
        <f t="shared" si="0"/>
        <v>49.799999999999955</v>
      </c>
      <c r="G15">
        <v>6</v>
      </c>
    </row>
    <row r="16" spans="2:7" x14ac:dyDescent="0.3">
      <c r="B16" t="s">
        <v>966</v>
      </c>
      <c r="C16" t="s">
        <v>814</v>
      </c>
      <c r="E16">
        <v>1959.9</v>
      </c>
      <c r="F16">
        <f t="shared" si="0"/>
        <v>51.099999999999909</v>
      </c>
      <c r="G16">
        <v>6</v>
      </c>
    </row>
    <row r="17" spans="2:7" x14ac:dyDescent="0.3">
      <c r="B17" t="s">
        <v>965</v>
      </c>
      <c r="C17" t="s">
        <v>814</v>
      </c>
      <c r="E17">
        <v>1957.4</v>
      </c>
      <c r="F17">
        <f t="shared" si="0"/>
        <v>53.599999999999909</v>
      </c>
      <c r="G17">
        <v>5</v>
      </c>
    </row>
    <row r="18" spans="2:7" x14ac:dyDescent="0.3">
      <c r="B18" t="s">
        <v>964</v>
      </c>
      <c r="C18" t="s">
        <v>814</v>
      </c>
      <c r="E18">
        <v>1954.6</v>
      </c>
      <c r="F18">
        <f t="shared" si="0"/>
        <v>56.400000000000091</v>
      </c>
      <c r="G18">
        <v>5</v>
      </c>
    </row>
    <row r="19" spans="2:7" x14ac:dyDescent="0.3">
      <c r="B19" t="s">
        <v>962</v>
      </c>
      <c r="C19" t="s">
        <v>814</v>
      </c>
      <c r="E19">
        <v>1951.3</v>
      </c>
      <c r="F19">
        <f t="shared" si="0"/>
        <v>59.700000000000045</v>
      </c>
      <c r="G19">
        <v>6.5</v>
      </c>
    </row>
    <row r="20" spans="2:7" x14ac:dyDescent="0.3">
      <c r="B20" t="s">
        <v>961</v>
      </c>
      <c r="C20" t="s">
        <v>814</v>
      </c>
      <c r="E20">
        <v>1950.5</v>
      </c>
      <c r="F20">
        <f t="shared" si="0"/>
        <v>60.5</v>
      </c>
      <c r="G20">
        <v>6.5</v>
      </c>
    </row>
    <row r="21" spans="2:7" x14ac:dyDescent="0.3">
      <c r="B21" t="s">
        <v>963</v>
      </c>
      <c r="C21" t="s">
        <v>814</v>
      </c>
      <c r="E21">
        <v>1950.4</v>
      </c>
      <c r="F21">
        <f t="shared" si="0"/>
        <v>60.599999999999909</v>
      </c>
      <c r="G21">
        <v>5.5</v>
      </c>
    </row>
    <row r="22" spans="2:7" x14ac:dyDescent="0.3">
      <c r="B22" t="s">
        <v>960</v>
      </c>
      <c r="C22" t="s">
        <v>814</v>
      </c>
      <c r="E22">
        <v>1950.3</v>
      </c>
      <c r="F22">
        <f t="shared" si="0"/>
        <v>60.700000000000045</v>
      </c>
      <c r="G22">
        <v>6.5</v>
      </c>
    </row>
    <row r="23" spans="2:7" x14ac:dyDescent="0.3">
      <c r="B23" t="s">
        <v>959</v>
      </c>
      <c r="C23" t="s">
        <v>814</v>
      </c>
      <c r="E23">
        <v>1945.3</v>
      </c>
      <c r="F23">
        <f t="shared" si="0"/>
        <v>65.700000000000045</v>
      </c>
      <c r="G23">
        <v>6</v>
      </c>
    </row>
    <row r="24" spans="2:7" x14ac:dyDescent="0.3">
      <c r="B24" t="s">
        <v>968</v>
      </c>
      <c r="C24" t="s">
        <v>814</v>
      </c>
      <c r="E24">
        <v>1945</v>
      </c>
      <c r="F24">
        <f t="shared" si="0"/>
        <v>66</v>
      </c>
      <c r="G24">
        <v>5.5</v>
      </c>
    </row>
    <row r="25" spans="2:7" x14ac:dyDescent="0.3">
      <c r="B25" t="s">
        <v>955</v>
      </c>
      <c r="C25" t="s">
        <v>814</v>
      </c>
      <c r="E25">
        <v>1940.7</v>
      </c>
      <c r="F25">
        <f t="shared" si="0"/>
        <v>70.299999999999955</v>
      </c>
      <c r="G25">
        <v>5</v>
      </c>
    </row>
    <row r="26" spans="2:7" x14ac:dyDescent="0.3">
      <c r="B26" t="s">
        <v>954</v>
      </c>
      <c r="C26" t="s">
        <v>814</v>
      </c>
      <c r="E26">
        <v>1936.9</v>
      </c>
      <c r="F26">
        <f t="shared" si="0"/>
        <v>74.099999999999909</v>
      </c>
      <c r="G26">
        <v>5.8</v>
      </c>
    </row>
    <row r="27" spans="2:7" x14ac:dyDescent="0.3">
      <c r="B27" t="s">
        <v>953</v>
      </c>
      <c r="C27" t="s">
        <v>814</v>
      </c>
      <c r="E27">
        <v>1931.3</v>
      </c>
      <c r="F27">
        <f t="shared" si="0"/>
        <v>79.700000000000045</v>
      </c>
      <c r="G27">
        <v>5</v>
      </c>
    </row>
    <row r="28" spans="2:7" x14ac:dyDescent="0.3">
      <c r="B28" t="s">
        <v>952</v>
      </c>
      <c r="C28" t="s">
        <v>814</v>
      </c>
      <c r="E28">
        <v>1920.3</v>
      </c>
      <c r="F28">
        <f t="shared" si="0"/>
        <v>90.700000000000045</v>
      </c>
      <c r="G28">
        <v>5</v>
      </c>
    </row>
    <row r="29" spans="2:7" x14ac:dyDescent="0.3">
      <c r="B29" t="s">
        <v>974</v>
      </c>
      <c r="C29" t="s">
        <v>814</v>
      </c>
      <c r="E29">
        <v>1914.5</v>
      </c>
      <c r="F29">
        <f t="shared" si="0"/>
        <v>96.5</v>
      </c>
      <c r="G29">
        <v>7</v>
      </c>
    </row>
    <row r="30" spans="2:7" x14ac:dyDescent="0.3">
      <c r="B30" t="s">
        <v>946</v>
      </c>
      <c r="C30" t="s">
        <v>813</v>
      </c>
      <c r="E30">
        <v>1980.5</v>
      </c>
      <c r="F30">
        <f t="shared" si="0"/>
        <v>30.5</v>
      </c>
      <c r="G30">
        <v>7</v>
      </c>
    </row>
    <row r="31" spans="2:7" x14ac:dyDescent="0.3">
      <c r="B31" t="s">
        <v>975</v>
      </c>
      <c r="C31" t="s">
        <v>813</v>
      </c>
      <c r="E31">
        <v>1930</v>
      </c>
      <c r="F31">
        <f t="shared" si="0"/>
        <v>81</v>
      </c>
      <c r="G31">
        <v>7</v>
      </c>
    </row>
    <row r="32" spans="2:7" x14ac:dyDescent="0.3">
      <c r="B32" t="s">
        <v>948</v>
      </c>
      <c r="C32" t="s">
        <v>813</v>
      </c>
      <c r="E32">
        <v>1904.5</v>
      </c>
      <c r="F32">
        <f t="shared" si="0"/>
        <v>106.5</v>
      </c>
      <c r="G32">
        <v>7</v>
      </c>
    </row>
    <row r="33" spans="2:7" x14ac:dyDescent="0.3">
      <c r="B33" t="s">
        <v>947</v>
      </c>
      <c r="C33" t="s">
        <v>813</v>
      </c>
      <c r="E33">
        <v>1899</v>
      </c>
      <c r="F33">
        <f t="shared" si="0"/>
        <v>112</v>
      </c>
      <c r="G33">
        <v>7</v>
      </c>
    </row>
    <row r="34" spans="2:7" x14ac:dyDescent="0.3">
      <c r="B34" t="s">
        <v>970</v>
      </c>
      <c r="C34" t="s">
        <v>795</v>
      </c>
      <c r="E34">
        <v>1973</v>
      </c>
      <c r="F34">
        <f t="shared" si="0"/>
        <v>38</v>
      </c>
      <c r="G34">
        <v>5.5</v>
      </c>
    </row>
    <row r="35" spans="2:7" x14ac:dyDescent="0.3">
      <c r="F35">
        <v>100</v>
      </c>
      <c r="G35">
        <v>7.5</v>
      </c>
    </row>
  </sheetData>
  <sortState xmlns:xlrd2="http://schemas.microsoft.com/office/spreadsheetml/2017/richdata2" ref="B4:G34">
    <sortCondition ref="C4:C34"/>
    <sortCondition ref="D4:D34"/>
    <sortCondition ref="F4:F3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123"/>
  <sheetViews>
    <sheetView zoomScale="85" zoomScaleNormal="85" workbookViewId="0">
      <selection activeCell="C123" sqref="A1:AD123"/>
    </sheetView>
  </sheetViews>
  <sheetFormatPr defaultRowHeight="14.4" x14ac:dyDescent="0.3"/>
  <cols>
    <col min="3" max="3" width="17.6640625" customWidth="1"/>
    <col min="9" max="9" width="15.5546875" style="57" customWidth="1"/>
    <col min="13" max="13" width="10.5546875" customWidth="1"/>
    <col min="14" max="14" width="9.6640625" customWidth="1"/>
    <col min="21" max="21" width="11.33203125" customWidth="1"/>
    <col min="22" max="22" width="14.44140625" customWidth="1"/>
    <col min="24" max="24" width="12.44140625" customWidth="1"/>
    <col min="25" max="25" width="11.109375" customWidth="1"/>
    <col min="26" max="27" width="20.6640625" customWidth="1"/>
  </cols>
  <sheetData>
    <row r="1" spans="1:30" x14ac:dyDescent="0.3">
      <c r="A1" t="s">
        <v>54</v>
      </c>
      <c r="B1" t="s">
        <v>1060</v>
      </c>
      <c r="C1" t="s">
        <v>797</v>
      </c>
      <c r="D1" t="s">
        <v>796</v>
      </c>
      <c r="E1" t="s">
        <v>26</v>
      </c>
      <c r="F1" t="s">
        <v>1029</v>
      </c>
      <c r="G1" t="s">
        <v>993</v>
      </c>
      <c r="H1" t="s">
        <v>994</v>
      </c>
      <c r="I1" s="57" t="s">
        <v>1028</v>
      </c>
      <c r="J1" t="s">
        <v>794</v>
      </c>
      <c r="K1" t="s">
        <v>795</v>
      </c>
      <c r="L1" t="s">
        <v>987</v>
      </c>
      <c r="M1" t="s">
        <v>29</v>
      </c>
      <c r="N1" t="s">
        <v>798</v>
      </c>
      <c r="O1" t="s">
        <v>799</v>
      </c>
      <c r="P1" t="s">
        <v>800</v>
      </c>
      <c r="Q1" t="s">
        <v>1024</v>
      </c>
      <c r="R1" t="s">
        <v>801</v>
      </c>
      <c r="S1" t="s">
        <v>1025</v>
      </c>
      <c r="T1" t="s">
        <v>802</v>
      </c>
      <c r="U1" t="s">
        <v>803</v>
      </c>
      <c r="V1" t="s">
        <v>804</v>
      </c>
      <c r="W1" t="s">
        <v>811</v>
      </c>
      <c r="X1" t="s">
        <v>812</v>
      </c>
      <c r="Y1" t="s">
        <v>821</v>
      </c>
      <c r="Z1" t="s">
        <v>822</v>
      </c>
      <c r="AA1" t="s">
        <v>823</v>
      </c>
      <c r="AB1" t="s">
        <v>824</v>
      </c>
      <c r="AC1" t="s">
        <v>839</v>
      </c>
      <c r="AD1" s="24" t="s">
        <v>840</v>
      </c>
    </row>
    <row r="2" spans="1:30" x14ac:dyDescent="0.3">
      <c r="A2" t="s">
        <v>949</v>
      </c>
      <c r="B2" t="s">
        <v>1061</v>
      </c>
      <c r="C2" t="s">
        <v>814</v>
      </c>
      <c r="E2">
        <v>2008.5</v>
      </c>
      <c r="F2">
        <f t="shared" ref="F2:F33" si="0">2011-E2</f>
        <v>2.5</v>
      </c>
      <c r="G2">
        <v>46.336888888888886</v>
      </c>
      <c r="H2">
        <v>9.6991388888888892</v>
      </c>
      <c r="I2" s="57">
        <v>1107124.375</v>
      </c>
      <c r="J2">
        <v>2288</v>
      </c>
      <c r="K2">
        <v>15</v>
      </c>
      <c r="L2">
        <f t="shared" ref="L2:L12" si="1">LOG(K2)</f>
        <v>1.1760912590556813</v>
      </c>
      <c r="M2">
        <v>114</v>
      </c>
      <c r="N2">
        <v>-0.91354545764260076</v>
      </c>
      <c r="O2">
        <v>0.40673664307580043</v>
      </c>
      <c r="P2" t="s">
        <v>818</v>
      </c>
      <c r="Q2">
        <f t="shared" ref="Q2:Q33" si="2">IF(P2="concave",3,IF(P2="convex",1,2))</f>
        <v>2</v>
      </c>
      <c r="R2" t="s">
        <v>817</v>
      </c>
      <c r="S2">
        <f t="shared" ref="S2:S33" si="3">IF(R2="concave",3,IF(R2="convex",1,2))</f>
        <v>3</v>
      </c>
      <c r="T2">
        <v>-0.8</v>
      </c>
      <c r="U2">
        <v>95</v>
      </c>
      <c r="V2">
        <v>60</v>
      </c>
      <c r="X2">
        <v>0</v>
      </c>
      <c r="Y2" t="s">
        <v>848</v>
      </c>
      <c r="Z2" t="s">
        <v>850</v>
      </c>
      <c r="AA2" t="s">
        <v>854</v>
      </c>
      <c r="AB2">
        <v>6.5</v>
      </c>
      <c r="AC2" t="s">
        <v>843</v>
      </c>
      <c r="AD2">
        <v>0</v>
      </c>
    </row>
    <row r="3" spans="1:30" x14ac:dyDescent="0.3">
      <c r="A3" t="s">
        <v>957</v>
      </c>
      <c r="B3" t="s">
        <v>1061</v>
      </c>
      <c r="C3" t="s">
        <v>814</v>
      </c>
      <c r="D3" t="s">
        <v>815</v>
      </c>
      <c r="E3">
        <v>1940.9</v>
      </c>
      <c r="F3">
        <f t="shared" si="0"/>
        <v>70.099999999999909</v>
      </c>
      <c r="G3">
        <v>46.353777777777779</v>
      </c>
      <c r="H3">
        <v>9.7019444444444431</v>
      </c>
      <c r="I3" s="57">
        <v>1169569.125</v>
      </c>
      <c r="J3">
        <v>2122</v>
      </c>
      <c r="K3">
        <v>25</v>
      </c>
      <c r="L3">
        <f t="shared" si="1"/>
        <v>1.3979400086720377</v>
      </c>
      <c r="M3">
        <v>70</v>
      </c>
      <c r="N3">
        <v>0.93969262078590843</v>
      </c>
      <c r="O3">
        <v>0.34202014332566871</v>
      </c>
      <c r="P3" t="s">
        <v>819</v>
      </c>
      <c r="Q3">
        <f t="shared" si="2"/>
        <v>1</v>
      </c>
      <c r="R3" t="s">
        <v>817</v>
      </c>
      <c r="S3">
        <f t="shared" si="3"/>
        <v>3</v>
      </c>
      <c r="T3">
        <v>-0.64</v>
      </c>
      <c r="U3">
        <v>40</v>
      </c>
      <c r="V3">
        <v>40</v>
      </c>
      <c r="X3">
        <v>60</v>
      </c>
      <c r="Y3" t="s">
        <v>848</v>
      </c>
      <c r="Z3" t="s">
        <v>850</v>
      </c>
      <c r="AA3" t="s">
        <v>854</v>
      </c>
      <c r="AB3">
        <v>6</v>
      </c>
      <c r="AC3" t="s">
        <v>841</v>
      </c>
      <c r="AD3">
        <v>3.6</v>
      </c>
    </row>
    <row r="4" spans="1:30" x14ac:dyDescent="0.3">
      <c r="A4" t="s">
        <v>958</v>
      </c>
      <c r="B4" t="s">
        <v>1061</v>
      </c>
      <c r="C4" t="s">
        <v>814</v>
      </c>
      <c r="D4" t="s">
        <v>815</v>
      </c>
      <c r="E4">
        <v>1943.7</v>
      </c>
      <c r="F4">
        <f t="shared" si="0"/>
        <v>67.299999999999955</v>
      </c>
      <c r="G4">
        <v>46.353388888888887</v>
      </c>
      <c r="H4">
        <v>9.7024166666666662</v>
      </c>
      <c r="I4" s="57">
        <v>1094394.75</v>
      </c>
      <c r="J4">
        <v>2111</v>
      </c>
      <c r="K4">
        <v>22</v>
      </c>
      <c r="L4">
        <f t="shared" si="1"/>
        <v>1.3424226808222062</v>
      </c>
      <c r="M4">
        <v>90</v>
      </c>
      <c r="N4">
        <v>1</v>
      </c>
      <c r="O4">
        <v>0</v>
      </c>
      <c r="P4" t="s">
        <v>817</v>
      </c>
      <c r="Q4">
        <f t="shared" si="2"/>
        <v>3</v>
      </c>
      <c r="R4" t="s">
        <v>819</v>
      </c>
      <c r="S4">
        <f t="shared" si="3"/>
        <v>1</v>
      </c>
      <c r="T4">
        <v>0.16</v>
      </c>
      <c r="U4">
        <v>40</v>
      </c>
      <c r="V4">
        <v>15</v>
      </c>
      <c r="X4">
        <v>60</v>
      </c>
      <c r="Y4" t="s">
        <v>848</v>
      </c>
      <c r="Z4" t="s">
        <v>850</v>
      </c>
      <c r="AA4" t="s">
        <v>854</v>
      </c>
      <c r="AB4">
        <v>6</v>
      </c>
      <c r="AC4" t="s">
        <v>842</v>
      </c>
      <c r="AD4">
        <v>4.25</v>
      </c>
    </row>
    <row r="5" spans="1:30" x14ac:dyDescent="0.3">
      <c r="A5" t="s">
        <v>959</v>
      </c>
      <c r="B5" t="s">
        <v>1061</v>
      </c>
      <c r="C5" t="s">
        <v>814</v>
      </c>
      <c r="E5">
        <v>1945.3</v>
      </c>
      <c r="F5">
        <f t="shared" si="0"/>
        <v>65.700000000000045</v>
      </c>
      <c r="G5">
        <v>46.352833333333336</v>
      </c>
      <c r="H5">
        <v>9.7014722222222201</v>
      </c>
      <c r="I5" s="57">
        <v>1054153</v>
      </c>
      <c r="J5">
        <v>2124</v>
      </c>
      <c r="K5">
        <v>16</v>
      </c>
      <c r="L5">
        <f t="shared" si="1"/>
        <v>1.2041199826559248</v>
      </c>
      <c r="M5">
        <v>71</v>
      </c>
      <c r="N5">
        <v>0.94551857559931685</v>
      </c>
      <c r="O5">
        <v>0.32556815445715664</v>
      </c>
      <c r="P5" t="s">
        <v>819</v>
      </c>
      <c r="Q5">
        <f t="shared" si="2"/>
        <v>1</v>
      </c>
      <c r="R5" t="s">
        <v>819</v>
      </c>
      <c r="S5">
        <f t="shared" si="3"/>
        <v>1</v>
      </c>
      <c r="T5">
        <v>-0.32</v>
      </c>
      <c r="U5">
        <v>95</v>
      </c>
      <c r="V5">
        <v>60</v>
      </c>
      <c r="X5">
        <v>5</v>
      </c>
      <c r="Y5" t="s">
        <v>848</v>
      </c>
      <c r="Z5" t="s">
        <v>850</v>
      </c>
      <c r="AA5" t="s">
        <v>854</v>
      </c>
      <c r="AB5">
        <v>6</v>
      </c>
      <c r="AC5" t="s">
        <v>841</v>
      </c>
      <c r="AD5">
        <v>2</v>
      </c>
    </row>
    <row r="6" spans="1:30" x14ac:dyDescent="0.3">
      <c r="A6" t="s">
        <v>960</v>
      </c>
      <c r="B6" t="s">
        <v>1061</v>
      </c>
      <c r="C6" t="s">
        <v>814</v>
      </c>
      <c r="E6">
        <v>1950.3</v>
      </c>
      <c r="F6">
        <f t="shared" si="0"/>
        <v>60.700000000000045</v>
      </c>
      <c r="G6">
        <v>46.35230555555556</v>
      </c>
      <c r="H6">
        <v>9.7015555555555544</v>
      </c>
      <c r="I6" s="57">
        <v>1049212.125</v>
      </c>
      <c r="J6">
        <v>2123</v>
      </c>
      <c r="K6">
        <v>12</v>
      </c>
      <c r="L6">
        <f t="shared" si="1"/>
        <v>1.0791812460476249</v>
      </c>
      <c r="M6">
        <v>91</v>
      </c>
      <c r="N6">
        <v>-0.99984769515639127</v>
      </c>
      <c r="O6">
        <v>1.7452406437283439E-2</v>
      </c>
      <c r="P6" t="s">
        <v>819</v>
      </c>
      <c r="Q6">
        <f t="shared" si="2"/>
        <v>1</v>
      </c>
      <c r="R6" t="s">
        <v>817</v>
      </c>
      <c r="S6">
        <f t="shared" si="3"/>
        <v>3</v>
      </c>
      <c r="T6">
        <v>-0.64</v>
      </c>
      <c r="U6">
        <v>60</v>
      </c>
      <c r="V6">
        <v>40</v>
      </c>
      <c r="X6">
        <v>40</v>
      </c>
      <c r="Y6" t="s">
        <v>848</v>
      </c>
      <c r="Z6" t="s">
        <v>850</v>
      </c>
      <c r="AA6" t="s">
        <v>854</v>
      </c>
      <c r="AB6">
        <v>6.5</v>
      </c>
      <c r="AC6" t="s">
        <v>841</v>
      </c>
      <c r="AD6">
        <v>2.4</v>
      </c>
    </row>
    <row r="7" spans="1:30" x14ac:dyDescent="0.3">
      <c r="A7" t="s">
        <v>961</v>
      </c>
      <c r="B7" t="s">
        <v>1061</v>
      </c>
      <c r="C7" t="s">
        <v>814</v>
      </c>
      <c r="E7">
        <v>1950.5</v>
      </c>
      <c r="F7">
        <f t="shared" si="0"/>
        <v>60.5</v>
      </c>
      <c r="G7">
        <v>46.351944444444449</v>
      </c>
      <c r="H7">
        <v>9.7010555555555538</v>
      </c>
      <c r="I7" s="57">
        <v>1113682.375</v>
      </c>
      <c r="J7">
        <v>2142</v>
      </c>
      <c r="K7">
        <v>20</v>
      </c>
      <c r="L7">
        <f t="shared" si="1"/>
        <v>1.3010299956639813</v>
      </c>
      <c r="M7">
        <v>86</v>
      </c>
      <c r="N7">
        <v>0.9975640502598242</v>
      </c>
      <c r="O7">
        <v>6.9756473744125302E-2</v>
      </c>
      <c r="P7" t="s">
        <v>817</v>
      </c>
      <c r="Q7">
        <f t="shared" si="2"/>
        <v>3</v>
      </c>
      <c r="R7" t="s">
        <v>817</v>
      </c>
      <c r="S7">
        <f t="shared" si="3"/>
        <v>3</v>
      </c>
      <c r="T7">
        <v>-0.48</v>
      </c>
      <c r="U7">
        <v>90</v>
      </c>
      <c r="V7">
        <v>40</v>
      </c>
      <c r="X7">
        <v>5</v>
      </c>
      <c r="Y7" t="s">
        <v>848</v>
      </c>
      <c r="Z7" t="s">
        <v>850</v>
      </c>
      <c r="AA7" t="s">
        <v>854</v>
      </c>
      <c r="AB7">
        <v>6.5</v>
      </c>
      <c r="AC7" t="s">
        <v>841</v>
      </c>
      <c r="AD7">
        <v>1.8</v>
      </c>
    </row>
    <row r="8" spans="1:30" x14ac:dyDescent="0.3">
      <c r="A8" t="s">
        <v>962</v>
      </c>
      <c r="B8" t="s">
        <v>1061</v>
      </c>
      <c r="C8" t="s">
        <v>814</v>
      </c>
      <c r="E8">
        <v>1951.3</v>
      </c>
      <c r="F8">
        <f t="shared" si="0"/>
        <v>59.700000000000045</v>
      </c>
      <c r="G8">
        <v>46.351694444444448</v>
      </c>
      <c r="H8">
        <v>9.7011111111111106</v>
      </c>
      <c r="I8" s="57">
        <v>1112622.875</v>
      </c>
      <c r="J8">
        <v>2142</v>
      </c>
      <c r="K8">
        <v>25</v>
      </c>
      <c r="L8">
        <f t="shared" si="1"/>
        <v>1.3979400086720377</v>
      </c>
      <c r="M8">
        <v>86</v>
      </c>
      <c r="N8">
        <v>0.9975640502598242</v>
      </c>
      <c r="O8">
        <v>6.9756473744125302E-2</v>
      </c>
      <c r="P8" t="s">
        <v>817</v>
      </c>
      <c r="Q8">
        <f t="shared" si="2"/>
        <v>3</v>
      </c>
      <c r="R8" t="s">
        <v>817</v>
      </c>
      <c r="S8">
        <f t="shared" si="3"/>
        <v>3</v>
      </c>
      <c r="T8">
        <v>0.16</v>
      </c>
      <c r="U8">
        <v>40</v>
      </c>
      <c r="V8">
        <v>10</v>
      </c>
      <c r="X8">
        <v>30</v>
      </c>
      <c r="Y8" t="s">
        <v>848</v>
      </c>
      <c r="Z8" t="s">
        <v>850</v>
      </c>
      <c r="AA8" t="s">
        <v>854</v>
      </c>
      <c r="AB8">
        <v>6.5</v>
      </c>
      <c r="AC8" t="s">
        <v>842</v>
      </c>
      <c r="AD8">
        <v>12.6</v>
      </c>
    </row>
    <row r="9" spans="1:30" x14ac:dyDescent="0.3">
      <c r="A9" t="s">
        <v>963</v>
      </c>
      <c r="B9" t="s">
        <v>1061</v>
      </c>
      <c r="C9" t="s">
        <v>814</v>
      </c>
      <c r="E9">
        <v>1950.4</v>
      </c>
      <c r="F9">
        <f t="shared" si="0"/>
        <v>60.599999999999909</v>
      </c>
      <c r="G9">
        <v>46.351416666666672</v>
      </c>
      <c r="H9">
        <v>9.7005277777777756</v>
      </c>
      <c r="I9" s="57">
        <v>1054968.25</v>
      </c>
      <c r="J9">
        <v>2151</v>
      </c>
      <c r="K9">
        <v>18</v>
      </c>
      <c r="L9">
        <f t="shared" si="1"/>
        <v>1.255272505103306</v>
      </c>
      <c r="M9">
        <v>74</v>
      </c>
      <c r="N9">
        <v>0.96126169593831889</v>
      </c>
      <c r="O9">
        <v>0.27563735581699916</v>
      </c>
      <c r="P9" t="s">
        <v>818</v>
      </c>
      <c r="Q9">
        <f t="shared" si="2"/>
        <v>2</v>
      </c>
      <c r="R9" t="s">
        <v>818</v>
      </c>
      <c r="S9">
        <f t="shared" si="3"/>
        <v>2</v>
      </c>
      <c r="T9">
        <v>-0.64</v>
      </c>
      <c r="U9">
        <v>80</v>
      </c>
      <c r="V9">
        <v>40</v>
      </c>
      <c r="X9">
        <v>15</v>
      </c>
      <c r="Y9" t="s">
        <v>848</v>
      </c>
      <c r="Z9" t="s">
        <v>850</v>
      </c>
      <c r="AA9" t="s">
        <v>854</v>
      </c>
      <c r="AB9">
        <v>5.5</v>
      </c>
      <c r="AC9" t="s">
        <v>841</v>
      </c>
      <c r="AD9">
        <v>0.6</v>
      </c>
    </row>
    <row r="10" spans="1:30" x14ac:dyDescent="0.3">
      <c r="A10" t="s">
        <v>964</v>
      </c>
      <c r="B10" t="s">
        <v>1061</v>
      </c>
      <c r="C10" t="s">
        <v>814</v>
      </c>
      <c r="E10">
        <v>1954.6</v>
      </c>
      <c r="F10">
        <f t="shared" si="0"/>
        <v>56.400000000000091</v>
      </c>
      <c r="G10">
        <v>46.350833333333334</v>
      </c>
      <c r="H10">
        <v>9.7004722222222206</v>
      </c>
      <c r="I10" s="57">
        <v>1040546.75</v>
      </c>
      <c r="J10">
        <v>2152</v>
      </c>
      <c r="K10">
        <v>33</v>
      </c>
      <c r="L10">
        <f t="shared" si="1"/>
        <v>1.5185139398778875</v>
      </c>
      <c r="M10">
        <v>135</v>
      </c>
      <c r="N10">
        <v>-0.70710678118654746</v>
      </c>
      <c r="O10">
        <v>0.70710678118654757</v>
      </c>
      <c r="P10" t="s">
        <v>819</v>
      </c>
      <c r="Q10">
        <f t="shared" si="2"/>
        <v>1</v>
      </c>
      <c r="R10" t="s">
        <v>819</v>
      </c>
      <c r="S10">
        <f t="shared" si="3"/>
        <v>1</v>
      </c>
      <c r="T10">
        <v>0</v>
      </c>
      <c r="U10">
        <v>85</v>
      </c>
      <c r="V10">
        <v>25</v>
      </c>
      <c r="X10">
        <v>10</v>
      </c>
      <c r="Y10" t="s">
        <v>848</v>
      </c>
      <c r="Z10" t="s">
        <v>850</v>
      </c>
      <c r="AA10" t="s">
        <v>854</v>
      </c>
      <c r="AB10">
        <v>5</v>
      </c>
      <c r="AC10" t="s">
        <v>842</v>
      </c>
      <c r="AD10">
        <v>2.25</v>
      </c>
    </row>
    <row r="11" spans="1:30" x14ac:dyDescent="0.3">
      <c r="A11" t="s">
        <v>965</v>
      </c>
      <c r="B11" t="s">
        <v>1061</v>
      </c>
      <c r="C11" t="s">
        <v>814</v>
      </c>
      <c r="E11">
        <v>1957.4</v>
      </c>
      <c r="F11">
        <f t="shared" si="0"/>
        <v>53.599999999999909</v>
      </c>
      <c r="G11">
        <v>46.350638888888895</v>
      </c>
      <c r="H11">
        <v>9.7010277777777763</v>
      </c>
      <c r="I11" s="57">
        <v>1028808.75</v>
      </c>
      <c r="J11">
        <v>2143</v>
      </c>
      <c r="K11">
        <v>13</v>
      </c>
      <c r="L11">
        <f t="shared" si="1"/>
        <v>1.1139433523068367</v>
      </c>
      <c r="M11">
        <v>45</v>
      </c>
      <c r="N11">
        <v>0.70710678118654757</v>
      </c>
      <c r="O11">
        <v>0.70710678118654746</v>
      </c>
      <c r="P11" t="s">
        <v>817</v>
      </c>
      <c r="Q11">
        <f t="shared" si="2"/>
        <v>3</v>
      </c>
      <c r="R11" t="s">
        <v>817</v>
      </c>
      <c r="S11">
        <f t="shared" si="3"/>
        <v>3</v>
      </c>
      <c r="T11">
        <v>-0.16</v>
      </c>
      <c r="U11">
        <v>90</v>
      </c>
      <c r="V11">
        <v>45</v>
      </c>
      <c r="X11">
        <v>7</v>
      </c>
      <c r="Y11" t="s">
        <v>848</v>
      </c>
      <c r="Z11" t="s">
        <v>850</v>
      </c>
      <c r="AA11" t="s">
        <v>854</v>
      </c>
      <c r="AB11">
        <v>5</v>
      </c>
      <c r="AC11" t="s">
        <v>841</v>
      </c>
      <c r="AD11">
        <v>1.1000000000000001</v>
      </c>
    </row>
    <row r="12" spans="1:30" x14ac:dyDescent="0.3">
      <c r="A12" t="s">
        <v>966</v>
      </c>
      <c r="B12" t="s">
        <v>1061</v>
      </c>
      <c r="C12" t="s">
        <v>814</v>
      </c>
      <c r="E12">
        <v>1959.9</v>
      </c>
      <c r="F12">
        <f t="shared" si="0"/>
        <v>51.099999999999909</v>
      </c>
      <c r="G12">
        <v>46.350083333333338</v>
      </c>
      <c r="H12">
        <v>9.7008888888888869</v>
      </c>
      <c r="I12" s="57">
        <v>1122993.125</v>
      </c>
      <c r="J12">
        <v>2144</v>
      </c>
      <c r="K12">
        <v>15</v>
      </c>
      <c r="L12">
        <f t="shared" si="1"/>
        <v>1.1760912590556813</v>
      </c>
      <c r="M12">
        <v>128</v>
      </c>
      <c r="N12">
        <v>-0.7880107536067219</v>
      </c>
      <c r="O12">
        <v>0.6156614753256584</v>
      </c>
      <c r="P12" t="s">
        <v>819</v>
      </c>
      <c r="Q12">
        <f t="shared" si="2"/>
        <v>1</v>
      </c>
      <c r="R12" t="s">
        <v>817</v>
      </c>
      <c r="S12">
        <f t="shared" si="3"/>
        <v>3</v>
      </c>
      <c r="T12">
        <v>-0.32</v>
      </c>
      <c r="U12">
        <v>90</v>
      </c>
      <c r="V12">
        <v>50</v>
      </c>
      <c r="X12">
        <v>5</v>
      </c>
      <c r="Y12" t="s">
        <v>848</v>
      </c>
      <c r="Z12" t="s">
        <v>850</v>
      </c>
      <c r="AA12" t="s">
        <v>854</v>
      </c>
      <c r="AB12">
        <v>6</v>
      </c>
      <c r="AC12" t="s">
        <v>843</v>
      </c>
      <c r="AD12">
        <v>0</v>
      </c>
    </row>
    <row r="13" spans="1:30" x14ac:dyDescent="0.3">
      <c r="A13" t="s">
        <v>950</v>
      </c>
      <c r="B13" t="s">
        <v>1061</v>
      </c>
      <c r="C13" t="s">
        <v>814</v>
      </c>
      <c r="E13">
        <v>2008.2</v>
      </c>
      <c r="F13">
        <f t="shared" si="0"/>
        <v>2.7999999999999545</v>
      </c>
      <c r="G13">
        <v>46.337250000000004</v>
      </c>
      <c r="H13">
        <v>9.6995000000000005</v>
      </c>
      <c r="I13" s="57">
        <v>1035236.25</v>
      </c>
      <c r="J13">
        <v>2270</v>
      </c>
      <c r="K13">
        <v>0</v>
      </c>
      <c r="L13">
        <v>0</v>
      </c>
      <c r="N13">
        <v>6.1257422745431001E-17</v>
      </c>
      <c r="O13">
        <v>1</v>
      </c>
      <c r="P13" t="s">
        <v>818</v>
      </c>
      <c r="Q13">
        <f t="shared" si="2"/>
        <v>2</v>
      </c>
      <c r="R13" t="s">
        <v>818</v>
      </c>
      <c r="S13">
        <f t="shared" si="3"/>
        <v>2</v>
      </c>
      <c r="T13">
        <v>-0.32</v>
      </c>
      <c r="U13">
        <v>5</v>
      </c>
      <c r="V13">
        <v>50</v>
      </c>
      <c r="X13">
        <v>0</v>
      </c>
      <c r="Y13" t="s">
        <v>848</v>
      </c>
      <c r="Z13" t="s">
        <v>853</v>
      </c>
      <c r="AA13" t="s">
        <v>856</v>
      </c>
      <c r="AB13">
        <v>6.5</v>
      </c>
      <c r="AC13" t="s">
        <v>845</v>
      </c>
      <c r="AD13">
        <v>0</v>
      </c>
    </row>
    <row r="14" spans="1:30" x14ac:dyDescent="0.3">
      <c r="A14" t="s">
        <v>967</v>
      </c>
      <c r="B14" t="s">
        <v>1061</v>
      </c>
      <c r="C14" t="s">
        <v>814</v>
      </c>
      <c r="E14">
        <v>1961.2</v>
      </c>
      <c r="F14">
        <f t="shared" si="0"/>
        <v>49.799999999999955</v>
      </c>
      <c r="G14">
        <v>46.349555555555554</v>
      </c>
      <c r="H14">
        <v>9.7007222222222218</v>
      </c>
      <c r="I14" s="57">
        <v>1102799.875</v>
      </c>
      <c r="J14">
        <v>2150</v>
      </c>
      <c r="K14">
        <v>35</v>
      </c>
      <c r="L14">
        <f t="shared" ref="L14:L21" si="4">LOG(K14)</f>
        <v>1.5440680443502757</v>
      </c>
      <c r="M14">
        <v>186</v>
      </c>
      <c r="N14">
        <v>0.10452846326765346</v>
      </c>
      <c r="O14">
        <v>0.99452189536827329</v>
      </c>
      <c r="P14" t="s">
        <v>818</v>
      </c>
      <c r="Q14">
        <f t="shared" si="2"/>
        <v>2</v>
      </c>
      <c r="R14" t="s">
        <v>819</v>
      </c>
      <c r="S14">
        <f t="shared" si="3"/>
        <v>1</v>
      </c>
      <c r="T14">
        <v>-0.48</v>
      </c>
      <c r="U14">
        <v>90</v>
      </c>
      <c r="V14">
        <v>40</v>
      </c>
      <c r="X14">
        <v>5</v>
      </c>
      <c r="Y14" t="s">
        <v>848</v>
      </c>
      <c r="Z14" t="s">
        <v>850</v>
      </c>
      <c r="AA14" t="s">
        <v>854</v>
      </c>
      <c r="AB14">
        <v>6</v>
      </c>
      <c r="AC14" t="s">
        <v>843</v>
      </c>
      <c r="AD14">
        <v>0</v>
      </c>
    </row>
    <row r="15" spans="1:30" x14ac:dyDescent="0.3">
      <c r="A15" t="s">
        <v>968</v>
      </c>
      <c r="B15" t="s">
        <v>1061</v>
      </c>
      <c r="C15" t="s">
        <v>814</v>
      </c>
      <c r="E15">
        <v>1945</v>
      </c>
      <c r="F15">
        <f t="shared" si="0"/>
        <v>66</v>
      </c>
      <c r="G15">
        <v>46.351277777777781</v>
      </c>
      <c r="H15">
        <v>9.7000555555555543</v>
      </c>
      <c r="I15" s="57">
        <v>1095687.75</v>
      </c>
      <c r="J15">
        <v>2177</v>
      </c>
      <c r="K15">
        <v>35</v>
      </c>
      <c r="L15">
        <f t="shared" si="4"/>
        <v>1.5440680443502757</v>
      </c>
      <c r="M15">
        <v>60</v>
      </c>
      <c r="N15">
        <v>0.86602540378443871</v>
      </c>
      <c r="O15">
        <v>0.49999999999999994</v>
      </c>
      <c r="P15" t="s">
        <v>819</v>
      </c>
      <c r="Q15">
        <f t="shared" si="2"/>
        <v>1</v>
      </c>
      <c r="R15" t="s">
        <v>819</v>
      </c>
      <c r="S15">
        <f t="shared" si="3"/>
        <v>1</v>
      </c>
      <c r="T15">
        <v>0</v>
      </c>
      <c r="U15">
        <v>80</v>
      </c>
      <c r="V15">
        <v>45</v>
      </c>
      <c r="X15">
        <v>20</v>
      </c>
      <c r="Y15" t="s">
        <v>848</v>
      </c>
      <c r="Z15" t="s">
        <v>850</v>
      </c>
      <c r="AA15" t="s">
        <v>854</v>
      </c>
      <c r="AB15">
        <v>5.5</v>
      </c>
      <c r="AC15" t="s">
        <v>841</v>
      </c>
      <c r="AD15">
        <v>1.1000000000000001</v>
      </c>
    </row>
    <row r="16" spans="1:30" x14ac:dyDescent="0.3">
      <c r="A16" t="s">
        <v>969</v>
      </c>
      <c r="B16" t="s">
        <v>1061</v>
      </c>
      <c r="C16" t="s">
        <v>814</v>
      </c>
      <c r="E16">
        <v>1969.4</v>
      </c>
      <c r="F16">
        <f t="shared" si="0"/>
        <v>41.599999999999909</v>
      </c>
      <c r="G16">
        <v>46.347944444444444</v>
      </c>
      <c r="H16">
        <v>9.7004166666666656</v>
      </c>
      <c r="I16" s="57">
        <v>981627.875</v>
      </c>
      <c r="J16">
        <v>2167</v>
      </c>
      <c r="K16">
        <v>5</v>
      </c>
      <c r="L16">
        <f t="shared" si="4"/>
        <v>0.69897000433601886</v>
      </c>
      <c r="M16">
        <v>48</v>
      </c>
      <c r="N16">
        <v>0.74314482547739424</v>
      </c>
      <c r="O16">
        <v>0.66913060635885824</v>
      </c>
      <c r="P16" t="s">
        <v>818</v>
      </c>
      <c r="Q16">
        <f t="shared" si="2"/>
        <v>2</v>
      </c>
      <c r="R16" t="s">
        <v>817</v>
      </c>
      <c r="S16">
        <f t="shared" si="3"/>
        <v>3</v>
      </c>
      <c r="T16">
        <v>0</v>
      </c>
      <c r="U16">
        <v>30</v>
      </c>
      <c r="V16">
        <v>10</v>
      </c>
      <c r="X16">
        <v>70</v>
      </c>
      <c r="Y16" t="s">
        <v>848</v>
      </c>
      <c r="Z16" t="s">
        <v>850</v>
      </c>
      <c r="AA16" t="s">
        <v>854</v>
      </c>
      <c r="AB16">
        <v>5</v>
      </c>
      <c r="AD16">
        <v>0</v>
      </c>
    </row>
    <row r="17" spans="1:30" x14ac:dyDescent="0.3">
      <c r="A17" t="s">
        <v>970</v>
      </c>
      <c r="B17" t="s">
        <v>1061</v>
      </c>
      <c r="C17" t="s">
        <v>795</v>
      </c>
      <c r="E17">
        <v>1973</v>
      </c>
      <c r="F17">
        <f t="shared" si="0"/>
        <v>38</v>
      </c>
      <c r="G17">
        <v>46.346277777777779</v>
      </c>
      <c r="H17">
        <v>9.6996944444444448</v>
      </c>
      <c r="I17" s="57">
        <v>965980.3125</v>
      </c>
      <c r="J17">
        <v>2204</v>
      </c>
      <c r="K17">
        <v>20</v>
      </c>
      <c r="L17">
        <f t="shared" si="4"/>
        <v>1.3010299956639813</v>
      </c>
      <c r="M17">
        <v>84</v>
      </c>
      <c r="N17">
        <v>0.99452189536827329</v>
      </c>
      <c r="O17">
        <v>0.10452846326765346</v>
      </c>
      <c r="P17" t="s">
        <v>818</v>
      </c>
      <c r="Q17">
        <f t="shared" si="2"/>
        <v>2</v>
      </c>
      <c r="R17" t="s">
        <v>818</v>
      </c>
      <c r="S17">
        <f t="shared" si="3"/>
        <v>2</v>
      </c>
      <c r="T17">
        <v>-0.64</v>
      </c>
      <c r="U17">
        <v>95</v>
      </c>
      <c r="V17">
        <v>45</v>
      </c>
      <c r="X17">
        <v>3</v>
      </c>
      <c r="Y17" t="s">
        <v>848</v>
      </c>
      <c r="Z17" t="s">
        <v>850</v>
      </c>
      <c r="AA17" t="s">
        <v>854</v>
      </c>
      <c r="AB17">
        <v>5.5</v>
      </c>
      <c r="AC17" t="s">
        <v>843</v>
      </c>
      <c r="AD17">
        <v>0</v>
      </c>
    </row>
    <row r="18" spans="1:30" x14ac:dyDescent="0.3">
      <c r="A18" t="s">
        <v>971</v>
      </c>
      <c r="B18" t="s">
        <v>1061</v>
      </c>
      <c r="C18" t="s">
        <v>814</v>
      </c>
      <c r="E18">
        <v>1975.5</v>
      </c>
      <c r="F18">
        <f t="shared" si="0"/>
        <v>35.5</v>
      </c>
      <c r="G18">
        <v>46.344222222222221</v>
      </c>
      <c r="H18">
        <v>9.6994444444444454</v>
      </c>
      <c r="I18" s="57">
        <v>1070009.5</v>
      </c>
      <c r="J18">
        <v>2229</v>
      </c>
      <c r="K18">
        <v>3</v>
      </c>
      <c r="L18">
        <f t="shared" si="4"/>
        <v>0.47712125471966244</v>
      </c>
      <c r="M18">
        <v>241</v>
      </c>
      <c r="N18">
        <v>0.87461970713939574</v>
      </c>
      <c r="O18">
        <v>0.48480962024633706</v>
      </c>
      <c r="P18" t="s">
        <v>817</v>
      </c>
      <c r="Q18">
        <f t="shared" si="2"/>
        <v>3</v>
      </c>
      <c r="R18" t="s">
        <v>817</v>
      </c>
      <c r="S18">
        <f t="shared" si="3"/>
        <v>3</v>
      </c>
      <c r="T18">
        <v>-0.64</v>
      </c>
      <c r="U18">
        <v>70</v>
      </c>
      <c r="V18">
        <v>40</v>
      </c>
      <c r="X18">
        <v>30</v>
      </c>
      <c r="Y18" t="s">
        <v>848</v>
      </c>
      <c r="Z18" t="s">
        <v>850</v>
      </c>
      <c r="AA18" t="s">
        <v>854</v>
      </c>
      <c r="AB18">
        <v>5.8</v>
      </c>
      <c r="AC18" t="s">
        <v>841</v>
      </c>
      <c r="AD18">
        <v>1.2</v>
      </c>
    </row>
    <row r="19" spans="1:30" x14ac:dyDescent="0.3">
      <c r="A19" t="s">
        <v>946</v>
      </c>
      <c r="B19" t="s">
        <v>1061</v>
      </c>
      <c r="C19" t="s">
        <v>813</v>
      </c>
      <c r="E19">
        <v>1980.5</v>
      </c>
      <c r="F19">
        <f t="shared" si="0"/>
        <v>30.5</v>
      </c>
      <c r="G19">
        <v>46.343000000000004</v>
      </c>
      <c r="H19">
        <v>9.7002777777777762</v>
      </c>
      <c r="I19" s="57">
        <v>1132211.125</v>
      </c>
      <c r="J19">
        <v>2224</v>
      </c>
      <c r="K19">
        <v>2</v>
      </c>
      <c r="L19">
        <f t="shared" si="4"/>
        <v>0.3010299956639812</v>
      </c>
      <c r="M19">
        <v>359</v>
      </c>
      <c r="N19">
        <v>1.7452406437283376E-2</v>
      </c>
      <c r="O19">
        <v>-0.99984769515639127</v>
      </c>
      <c r="P19" t="s">
        <v>818</v>
      </c>
      <c r="Q19">
        <f t="shared" si="2"/>
        <v>2</v>
      </c>
      <c r="R19" t="s">
        <v>818</v>
      </c>
      <c r="S19">
        <f t="shared" si="3"/>
        <v>2</v>
      </c>
      <c r="T19">
        <v>-1.1200000000000001</v>
      </c>
      <c r="U19">
        <v>60</v>
      </c>
      <c r="V19">
        <v>40</v>
      </c>
      <c r="X19">
        <v>10</v>
      </c>
      <c r="Y19" t="s">
        <v>848</v>
      </c>
      <c r="Z19" t="s">
        <v>931</v>
      </c>
      <c r="AA19" t="s">
        <v>854</v>
      </c>
      <c r="AB19">
        <v>7</v>
      </c>
      <c r="AC19" t="s">
        <v>843</v>
      </c>
      <c r="AD19">
        <v>0</v>
      </c>
    </row>
    <row r="20" spans="1:30" x14ac:dyDescent="0.3">
      <c r="A20" t="s">
        <v>947</v>
      </c>
      <c r="B20" t="s">
        <v>1061</v>
      </c>
      <c r="C20" t="s">
        <v>813</v>
      </c>
      <c r="E20">
        <v>1899</v>
      </c>
      <c r="F20">
        <f t="shared" si="0"/>
        <v>112</v>
      </c>
      <c r="G20">
        <v>46.357583333333338</v>
      </c>
      <c r="H20">
        <v>9.7065555555555552</v>
      </c>
      <c r="I20" s="57">
        <v>1037435.1875</v>
      </c>
      <c r="J20">
        <v>2070</v>
      </c>
      <c r="K20">
        <v>1</v>
      </c>
      <c r="L20">
        <f t="shared" si="4"/>
        <v>0</v>
      </c>
      <c r="M20">
        <v>76</v>
      </c>
      <c r="N20">
        <v>0.97029572627599647</v>
      </c>
      <c r="O20">
        <v>0.24192189559966773</v>
      </c>
      <c r="P20" t="s">
        <v>818</v>
      </c>
      <c r="Q20">
        <f t="shared" si="2"/>
        <v>2</v>
      </c>
      <c r="R20" t="s">
        <v>817</v>
      </c>
      <c r="S20">
        <f t="shared" si="3"/>
        <v>3</v>
      </c>
      <c r="T20">
        <v>0</v>
      </c>
      <c r="U20">
        <v>10</v>
      </c>
      <c r="V20">
        <v>10</v>
      </c>
      <c r="X20">
        <v>60</v>
      </c>
      <c r="Y20" t="s">
        <v>848</v>
      </c>
      <c r="Z20" t="s">
        <v>979</v>
      </c>
      <c r="AA20" t="s">
        <v>856</v>
      </c>
      <c r="AB20">
        <v>7</v>
      </c>
      <c r="AC20" t="s">
        <v>847</v>
      </c>
      <c r="AD20">
        <v>6.3</v>
      </c>
    </row>
    <row r="21" spans="1:30" x14ac:dyDescent="0.3">
      <c r="A21" t="s">
        <v>948</v>
      </c>
      <c r="B21" t="s">
        <v>1061</v>
      </c>
      <c r="C21" t="s">
        <v>813</v>
      </c>
      <c r="E21">
        <v>1904.5</v>
      </c>
      <c r="F21">
        <f t="shared" si="0"/>
        <v>106.5</v>
      </c>
      <c r="G21">
        <v>46.356972222222225</v>
      </c>
      <c r="H21">
        <v>9.7060833333333321</v>
      </c>
      <c r="I21" s="57">
        <v>1092624.375</v>
      </c>
      <c r="J21">
        <v>2071</v>
      </c>
      <c r="K21">
        <v>3</v>
      </c>
      <c r="L21">
        <f t="shared" si="4"/>
        <v>0.47712125471966244</v>
      </c>
      <c r="M21">
        <v>133</v>
      </c>
      <c r="N21">
        <v>-0.73135370161917046</v>
      </c>
      <c r="O21">
        <v>0.68199836006249859</v>
      </c>
      <c r="P21" t="s">
        <v>818</v>
      </c>
      <c r="Q21">
        <f t="shared" si="2"/>
        <v>2</v>
      </c>
      <c r="R21" t="s">
        <v>817</v>
      </c>
      <c r="S21">
        <f t="shared" si="3"/>
        <v>3</v>
      </c>
      <c r="T21">
        <v>0.16</v>
      </c>
      <c r="U21">
        <v>40</v>
      </c>
      <c r="V21">
        <v>15</v>
      </c>
      <c r="X21">
        <v>60</v>
      </c>
      <c r="Y21" t="s">
        <v>848</v>
      </c>
      <c r="Z21" t="s">
        <v>850</v>
      </c>
      <c r="AA21" t="s">
        <v>854</v>
      </c>
      <c r="AB21">
        <v>7</v>
      </c>
      <c r="AC21" t="s">
        <v>842</v>
      </c>
      <c r="AD21">
        <v>0.85</v>
      </c>
    </row>
    <row r="22" spans="1:30" x14ac:dyDescent="0.3">
      <c r="A22" t="s">
        <v>972</v>
      </c>
      <c r="B22" t="s">
        <v>1061</v>
      </c>
      <c r="C22" t="s">
        <v>814</v>
      </c>
      <c r="D22" t="s">
        <v>815</v>
      </c>
      <c r="E22">
        <v>1909.6</v>
      </c>
      <c r="F22">
        <f t="shared" si="0"/>
        <v>101.40000000000009</v>
      </c>
      <c r="G22">
        <v>46.356638888888888</v>
      </c>
      <c r="H22">
        <v>9.7055833333333332</v>
      </c>
      <c r="I22" s="57">
        <v>1113421.375</v>
      </c>
      <c r="J22">
        <v>2074</v>
      </c>
      <c r="K22">
        <v>0</v>
      </c>
      <c r="L22">
        <v>0</v>
      </c>
      <c r="N22">
        <v>6.1257422745431001E-17</v>
      </c>
      <c r="O22">
        <v>1</v>
      </c>
      <c r="P22" t="s">
        <v>818</v>
      </c>
      <c r="Q22">
        <f t="shared" si="2"/>
        <v>2</v>
      </c>
      <c r="R22" t="s">
        <v>818</v>
      </c>
      <c r="S22">
        <f t="shared" si="3"/>
        <v>2</v>
      </c>
      <c r="T22">
        <v>-0.16</v>
      </c>
      <c r="U22">
        <v>50</v>
      </c>
      <c r="V22">
        <v>30</v>
      </c>
      <c r="X22">
        <v>50</v>
      </c>
      <c r="Y22" t="s">
        <v>848</v>
      </c>
      <c r="Z22" t="s">
        <v>850</v>
      </c>
      <c r="AA22" t="s">
        <v>858</v>
      </c>
      <c r="AB22">
        <v>7</v>
      </c>
      <c r="AC22" t="s">
        <v>842</v>
      </c>
      <c r="AD22">
        <v>0.7</v>
      </c>
    </row>
    <row r="23" spans="1:30" x14ac:dyDescent="0.3">
      <c r="A23" t="s">
        <v>973</v>
      </c>
      <c r="B23" t="s">
        <v>1061</v>
      </c>
      <c r="C23" t="s">
        <v>814</v>
      </c>
      <c r="D23" t="s">
        <v>815</v>
      </c>
      <c r="E23">
        <v>1904.7</v>
      </c>
      <c r="F23">
        <f t="shared" si="0"/>
        <v>106.29999999999995</v>
      </c>
      <c r="G23">
        <v>46.35680555555556</v>
      </c>
      <c r="H23">
        <v>9.7054999999999989</v>
      </c>
      <c r="I23" s="57">
        <v>1101019.5</v>
      </c>
      <c r="J23">
        <v>2074</v>
      </c>
      <c r="K23">
        <v>35</v>
      </c>
      <c r="L23">
        <f>LOG(K23)</f>
        <v>1.5440680443502757</v>
      </c>
      <c r="M23">
        <v>174</v>
      </c>
      <c r="N23">
        <v>-0.10452846326765333</v>
      </c>
      <c r="O23">
        <v>0.9945218953682734</v>
      </c>
      <c r="P23" t="s">
        <v>819</v>
      </c>
      <c r="Q23">
        <f t="shared" si="2"/>
        <v>1</v>
      </c>
      <c r="R23" t="s">
        <v>819</v>
      </c>
      <c r="S23">
        <f t="shared" si="3"/>
        <v>1</v>
      </c>
      <c r="T23">
        <v>-0.48</v>
      </c>
      <c r="U23">
        <v>60</v>
      </c>
      <c r="V23">
        <v>25</v>
      </c>
      <c r="X23">
        <v>40</v>
      </c>
      <c r="Y23" t="s">
        <v>848</v>
      </c>
      <c r="Z23" t="s">
        <v>850</v>
      </c>
      <c r="AA23" t="s">
        <v>854</v>
      </c>
      <c r="AB23">
        <v>7</v>
      </c>
      <c r="AC23" t="s">
        <v>842</v>
      </c>
      <c r="AD23">
        <v>4.5</v>
      </c>
    </row>
    <row r="24" spans="1:30" x14ac:dyDescent="0.3">
      <c r="A24" t="s">
        <v>945</v>
      </c>
      <c r="B24" t="s">
        <v>1061</v>
      </c>
      <c r="E24">
        <v>2010</v>
      </c>
      <c r="F24">
        <f t="shared" si="0"/>
        <v>1</v>
      </c>
      <c r="G24">
        <v>46.337444444444444</v>
      </c>
      <c r="H24">
        <v>9.7000833333333318</v>
      </c>
      <c r="I24" s="57">
        <v>986165.75</v>
      </c>
      <c r="J24">
        <v>2261</v>
      </c>
      <c r="K24">
        <v>0</v>
      </c>
      <c r="L24">
        <v>0</v>
      </c>
      <c r="N24">
        <v>6.1257422745431001E-17</v>
      </c>
      <c r="O24">
        <v>1</v>
      </c>
      <c r="P24" t="s">
        <v>818</v>
      </c>
      <c r="Q24">
        <f t="shared" si="2"/>
        <v>2</v>
      </c>
      <c r="R24" t="s">
        <v>818</v>
      </c>
      <c r="S24">
        <f t="shared" si="3"/>
        <v>2</v>
      </c>
      <c r="T24">
        <v>-0.32</v>
      </c>
      <c r="U24">
        <v>80</v>
      </c>
      <c r="V24">
        <v>60</v>
      </c>
      <c r="X24">
        <v>0</v>
      </c>
      <c r="Y24" t="s">
        <v>848</v>
      </c>
      <c r="Z24" t="s">
        <v>850</v>
      </c>
      <c r="AA24" t="s">
        <v>854</v>
      </c>
      <c r="AB24">
        <v>6.5</v>
      </c>
      <c r="AC24" t="s">
        <v>843</v>
      </c>
      <c r="AD24">
        <v>0</v>
      </c>
    </row>
    <row r="25" spans="1:30" x14ac:dyDescent="0.3">
      <c r="A25" t="s">
        <v>974</v>
      </c>
      <c r="B25" t="s">
        <v>1061</v>
      </c>
      <c r="C25" t="s">
        <v>814</v>
      </c>
      <c r="E25">
        <v>1914.5</v>
      </c>
      <c r="F25">
        <f t="shared" si="0"/>
        <v>96.5</v>
      </c>
      <c r="G25">
        <v>46.356138888888893</v>
      </c>
      <c r="H25">
        <v>9.7049166666666657</v>
      </c>
      <c r="I25" s="57">
        <v>1097634.375</v>
      </c>
      <c r="J25">
        <v>2078</v>
      </c>
      <c r="K25">
        <v>2</v>
      </c>
      <c r="L25">
        <f t="shared" ref="L25:L31" si="5">LOG(K25)</f>
        <v>0.3010299956639812</v>
      </c>
      <c r="M25">
        <v>14</v>
      </c>
      <c r="N25">
        <v>0.2419218955996679</v>
      </c>
      <c r="O25">
        <v>0.97029572627599647</v>
      </c>
      <c r="P25" t="s">
        <v>817</v>
      </c>
      <c r="Q25">
        <f t="shared" si="2"/>
        <v>3</v>
      </c>
      <c r="R25" t="s">
        <v>817</v>
      </c>
      <c r="S25">
        <f t="shared" si="3"/>
        <v>3</v>
      </c>
      <c r="T25">
        <v>0.16</v>
      </c>
      <c r="U25">
        <v>40</v>
      </c>
      <c r="V25">
        <v>5</v>
      </c>
      <c r="X25">
        <v>60</v>
      </c>
      <c r="Y25" t="s">
        <v>848</v>
      </c>
      <c r="Z25" t="s">
        <v>931</v>
      </c>
      <c r="AA25" t="s">
        <v>856</v>
      </c>
      <c r="AB25">
        <v>7</v>
      </c>
      <c r="AC25" t="s">
        <v>847</v>
      </c>
      <c r="AD25">
        <v>5.7</v>
      </c>
    </row>
    <row r="26" spans="1:30" x14ac:dyDescent="0.3">
      <c r="A26" t="s">
        <v>975</v>
      </c>
      <c r="B26" t="s">
        <v>1061</v>
      </c>
      <c r="C26" t="s">
        <v>813</v>
      </c>
      <c r="E26">
        <v>1930</v>
      </c>
      <c r="F26">
        <f t="shared" si="0"/>
        <v>81</v>
      </c>
      <c r="G26">
        <v>46.355361111111115</v>
      </c>
      <c r="H26">
        <v>9.704527777777777</v>
      </c>
      <c r="I26" s="57">
        <v>1092954.5</v>
      </c>
      <c r="J26">
        <v>2079</v>
      </c>
      <c r="K26">
        <v>7</v>
      </c>
      <c r="L26">
        <f t="shared" si="5"/>
        <v>0.84509804001425681</v>
      </c>
      <c r="M26">
        <v>52</v>
      </c>
      <c r="N26">
        <v>0.78801075360672201</v>
      </c>
      <c r="O26">
        <v>0.61566147532565818</v>
      </c>
      <c r="P26" t="s">
        <v>819</v>
      </c>
      <c r="Q26">
        <f t="shared" si="2"/>
        <v>1</v>
      </c>
      <c r="R26" t="s">
        <v>819</v>
      </c>
      <c r="S26">
        <f t="shared" si="3"/>
        <v>1</v>
      </c>
      <c r="T26">
        <v>0</v>
      </c>
      <c r="U26">
        <v>85</v>
      </c>
      <c r="V26">
        <v>40</v>
      </c>
      <c r="X26">
        <v>15</v>
      </c>
      <c r="Y26" t="s">
        <v>848</v>
      </c>
      <c r="Z26" t="s">
        <v>850</v>
      </c>
      <c r="AA26" t="s">
        <v>854</v>
      </c>
      <c r="AB26">
        <v>7</v>
      </c>
      <c r="AC26" t="s">
        <v>841</v>
      </c>
      <c r="AD26">
        <v>1.2</v>
      </c>
    </row>
    <row r="27" spans="1:30" x14ac:dyDescent="0.3">
      <c r="A27" t="s">
        <v>951</v>
      </c>
      <c r="B27" t="s">
        <v>1061</v>
      </c>
      <c r="C27" t="s">
        <v>814</v>
      </c>
      <c r="E27">
        <v>2006.7</v>
      </c>
      <c r="F27">
        <f t="shared" si="0"/>
        <v>4.2999999999999545</v>
      </c>
      <c r="G27">
        <v>46.337805555555562</v>
      </c>
      <c r="H27">
        <v>9.6993888888888886</v>
      </c>
      <c r="I27" s="57">
        <v>1114266.25</v>
      </c>
      <c r="J27">
        <v>2263</v>
      </c>
      <c r="K27">
        <v>17</v>
      </c>
      <c r="L27">
        <f t="shared" si="5"/>
        <v>1.2304489213782739</v>
      </c>
      <c r="M27">
        <v>118</v>
      </c>
      <c r="N27">
        <v>-0.88294759285892677</v>
      </c>
      <c r="O27">
        <v>0.46947156278589108</v>
      </c>
      <c r="P27" t="s">
        <v>819</v>
      </c>
      <c r="Q27">
        <f t="shared" si="2"/>
        <v>1</v>
      </c>
      <c r="R27" t="s">
        <v>819</v>
      </c>
      <c r="S27">
        <f t="shared" si="3"/>
        <v>1</v>
      </c>
      <c r="T27">
        <v>0</v>
      </c>
      <c r="U27">
        <v>95</v>
      </c>
      <c r="V27">
        <v>50</v>
      </c>
      <c r="X27">
        <v>0</v>
      </c>
      <c r="Y27" t="s">
        <v>848</v>
      </c>
      <c r="Z27" t="s">
        <v>850</v>
      </c>
      <c r="AA27" t="s">
        <v>854</v>
      </c>
      <c r="AB27">
        <v>6.5</v>
      </c>
      <c r="AC27" t="s">
        <v>843</v>
      </c>
      <c r="AD27">
        <v>0</v>
      </c>
    </row>
    <row r="28" spans="1:30" x14ac:dyDescent="0.3">
      <c r="A28" t="s">
        <v>952</v>
      </c>
      <c r="B28" t="s">
        <v>1061</v>
      </c>
      <c r="C28" t="s">
        <v>814</v>
      </c>
      <c r="E28">
        <v>1920.3</v>
      </c>
      <c r="F28">
        <f t="shared" si="0"/>
        <v>90.700000000000045</v>
      </c>
      <c r="G28">
        <v>46.355861111111118</v>
      </c>
      <c r="H28">
        <v>9.7043333333333326</v>
      </c>
      <c r="I28" s="57">
        <v>1136304.625</v>
      </c>
      <c r="J28">
        <v>2083</v>
      </c>
      <c r="K28">
        <v>4</v>
      </c>
      <c r="L28">
        <f t="shared" si="5"/>
        <v>0.6020599913279624</v>
      </c>
      <c r="M28">
        <v>36</v>
      </c>
      <c r="N28">
        <v>0.58778525229247314</v>
      </c>
      <c r="O28">
        <v>0.80901699437494745</v>
      </c>
      <c r="P28" t="s">
        <v>818</v>
      </c>
      <c r="Q28">
        <f t="shared" si="2"/>
        <v>2</v>
      </c>
      <c r="R28" t="s">
        <v>817</v>
      </c>
      <c r="S28">
        <f t="shared" si="3"/>
        <v>3</v>
      </c>
      <c r="T28">
        <v>-0.32</v>
      </c>
      <c r="U28">
        <v>60</v>
      </c>
      <c r="V28">
        <v>30</v>
      </c>
      <c r="X28">
        <v>40</v>
      </c>
      <c r="Y28" t="s">
        <v>848</v>
      </c>
      <c r="Z28" t="s">
        <v>850</v>
      </c>
      <c r="AA28" t="s">
        <v>854</v>
      </c>
      <c r="AB28">
        <v>5</v>
      </c>
      <c r="AC28" t="s">
        <v>842</v>
      </c>
      <c r="AD28">
        <v>5.6</v>
      </c>
    </row>
    <row r="29" spans="1:30" x14ac:dyDescent="0.3">
      <c r="A29" t="s">
        <v>953</v>
      </c>
      <c r="B29" t="s">
        <v>1061</v>
      </c>
      <c r="C29" t="s">
        <v>814</v>
      </c>
      <c r="E29">
        <v>1931.3</v>
      </c>
      <c r="F29">
        <f t="shared" si="0"/>
        <v>79.700000000000045</v>
      </c>
      <c r="G29">
        <v>46.355138888888895</v>
      </c>
      <c r="H29">
        <v>9.7042222222222208</v>
      </c>
      <c r="I29" s="57">
        <v>1108250.75</v>
      </c>
      <c r="J29">
        <v>2083</v>
      </c>
      <c r="K29">
        <v>10</v>
      </c>
      <c r="L29">
        <f t="shared" si="5"/>
        <v>1</v>
      </c>
      <c r="M29">
        <v>94</v>
      </c>
      <c r="N29">
        <v>-0.9975640502598242</v>
      </c>
      <c r="O29">
        <v>6.9756473744125524E-2</v>
      </c>
      <c r="P29" t="s">
        <v>819</v>
      </c>
      <c r="Q29">
        <f t="shared" si="2"/>
        <v>1</v>
      </c>
      <c r="R29" t="s">
        <v>819</v>
      </c>
      <c r="S29">
        <f t="shared" si="3"/>
        <v>1</v>
      </c>
      <c r="T29">
        <v>-0.48</v>
      </c>
      <c r="U29">
        <v>40</v>
      </c>
      <c r="V29">
        <v>20</v>
      </c>
      <c r="X29">
        <v>50</v>
      </c>
      <c r="Y29" t="s">
        <v>848</v>
      </c>
      <c r="Z29" t="s">
        <v>850</v>
      </c>
      <c r="AA29" t="s">
        <v>854</v>
      </c>
      <c r="AB29">
        <v>5</v>
      </c>
      <c r="AC29" t="s">
        <v>842</v>
      </c>
      <c r="AD29">
        <v>2.4</v>
      </c>
    </row>
    <row r="30" spans="1:30" x14ac:dyDescent="0.3">
      <c r="A30" t="s">
        <v>954</v>
      </c>
      <c r="B30" t="s">
        <v>1061</v>
      </c>
      <c r="C30" t="s">
        <v>814</v>
      </c>
      <c r="E30">
        <v>1936.9</v>
      </c>
      <c r="F30">
        <f t="shared" si="0"/>
        <v>74.099999999999909</v>
      </c>
      <c r="G30">
        <v>46.354388888888892</v>
      </c>
      <c r="H30">
        <v>9.7028333333333325</v>
      </c>
      <c r="I30" s="57">
        <v>1091069.5</v>
      </c>
      <c r="J30">
        <v>2104</v>
      </c>
      <c r="K30">
        <v>3</v>
      </c>
      <c r="L30">
        <f t="shared" si="5"/>
        <v>0.47712125471966244</v>
      </c>
      <c r="M30">
        <v>2</v>
      </c>
      <c r="N30">
        <v>3.489949670250108E-2</v>
      </c>
      <c r="O30">
        <v>0.99939082701909576</v>
      </c>
      <c r="P30" t="s">
        <v>817</v>
      </c>
      <c r="Q30">
        <f t="shared" si="2"/>
        <v>3</v>
      </c>
      <c r="R30" t="s">
        <v>817</v>
      </c>
      <c r="S30">
        <f t="shared" si="3"/>
        <v>3</v>
      </c>
      <c r="T30">
        <v>-0.16</v>
      </c>
      <c r="U30">
        <v>10</v>
      </c>
      <c r="V30">
        <v>40</v>
      </c>
      <c r="X30">
        <v>90</v>
      </c>
      <c r="Y30" t="s">
        <v>848</v>
      </c>
      <c r="Z30" t="s">
        <v>850</v>
      </c>
      <c r="AA30" t="s">
        <v>854</v>
      </c>
      <c r="AB30">
        <v>5.8</v>
      </c>
      <c r="AC30" t="s">
        <v>841</v>
      </c>
      <c r="AD30">
        <v>6</v>
      </c>
    </row>
    <row r="31" spans="1:30" x14ac:dyDescent="0.3">
      <c r="A31" t="s">
        <v>955</v>
      </c>
      <c r="B31" t="s">
        <v>1061</v>
      </c>
      <c r="C31" t="s">
        <v>814</v>
      </c>
      <c r="E31">
        <v>1940.7</v>
      </c>
      <c r="F31">
        <f t="shared" si="0"/>
        <v>70.299999999999955</v>
      </c>
      <c r="G31">
        <v>46.354055555555554</v>
      </c>
      <c r="H31">
        <v>9.7030555555555544</v>
      </c>
      <c r="I31" s="57">
        <v>1092822.5</v>
      </c>
      <c r="J31">
        <v>2102</v>
      </c>
      <c r="K31">
        <v>45</v>
      </c>
      <c r="L31">
        <f t="shared" si="5"/>
        <v>1.6532125137753437</v>
      </c>
      <c r="M31">
        <v>132</v>
      </c>
      <c r="N31">
        <v>-0.74314482547739402</v>
      </c>
      <c r="O31">
        <v>0.66913060635885835</v>
      </c>
      <c r="P31" t="s">
        <v>819</v>
      </c>
      <c r="Q31">
        <f t="shared" si="2"/>
        <v>1</v>
      </c>
      <c r="R31" t="s">
        <v>819</v>
      </c>
      <c r="S31">
        <f t="shared" si="3"/>
        <v>1</v>
      </c>
      <c r="T31">
        <v>-0.16</v>
      </c>
      <c r="U31">
        <v>60</v>
      </c>
      <c r="V31">
        <v>30</v>
      </c>
      <c r="X31">
        <v>40</v>
      </c>
      <c r="Y31" t="s">
        <v>848</v>
      </c>
      <c r="Z31" t="s">
        <v>850</v>
      </c>
      <c r="AA31" t="s">
        <v>854</v>
      </c>
      <c r="AB31">
        <v>5</v>
      </c>
      <c r="AC31" t="s">
        <v>842</v>
      </c>
      <c r="AD31">
        <v>3.5</v>
      </c>
    </row>
    <row r="32" spans="1:30" x14ac:dyDescent="0.3">
      <c r="A32" t="s">
        <v>956</v>
      </c>
      <c r="B32" t="s">
        <v>1061</v>
      </c>
      <c r="C32" t="s">
        <v>814</v>
      </c>
      <c r="D32" t="s">
        <v>815</v>
      </c>
      <c r="E32">
        <v>1940.9</v>
      </c>
      <c r="F32">
        <f t="shared" si="0"/>
        <v>70.099999999999909</v>
      </c>
      <c r="G32">
        <v>46.353777777777779</v>
      </c>
      <c r="H32">
        <v>9.7019722222222207</v>
      </c>
      <c r="I32" s="57">
        <v>1169569.125</v>
      </c>
      <c r="J32">
        <v>2122</v>
      </c>
      <c r="L32">
        <v>0</v>
      </c>
      <c r="N32">
        <v>6.1257422745431001E-17</v>
      </c>
      <c r="O32">
        <v>1</v>
      </c>
      <c r="Q32">
        <f t="shared" si="2"/>
        <v>2</v>
      </c>
      <c r="S32">
        <f t="shared" si="3"/>
        <v>2</v>
      </c>
      <c r="T32">
        <v>-0.64</v>
      </c>
      <c r="U32">
        <v>98</v>
      </c>
      <c r="V32">
        <v>98</v>
      </c>
      <c r="Y32" t="s">
        <v>848</v>
      </c>
      <c r="Z32" t="s">
        <v>850</v>
      </c>
      <c r="AA32" t="s">
        <v>854</v>
      </c>
      <c r="AD32">
        <v>0</v>
      </c>
    </row>
    <row r="33" spans="1:30" x14ac:dyDescent="0.3">
      <c r="A33" t="s">
        <v>99</v>
      </c>
      <c r="B33" t="s">
        <v>1062</v>
      </c>
      <c r="C33" t="s">
        <v>814</v>
      </c>
      <c r="D33" t="s">
        <v>815</v>
      </c>
      <c r="E33">
        <v>1872.8</v>
      </c>
      <c r="F33">
        <f t="shared" si="0"/>
        <v>138.20000000000005</v>
      </c>
      <c r="G33">
        <v>46.44672222222222</v>
      </c>
      <c r="H33">
        <v>9.9433888888888884</v>
      </c>
      <c r="I33" s="57">
        <v>957929.5625</v>
      </c>
      <c r="J33">
        <v>1934</v>
      </c>
      <c r="K33">
        <v>23</v>
      </c>
      <c r="L33">
        <f>LOG(K33)</f>
        <v>1.3617278360175928</v>
      </c>
      <c r="M33">
        <v>294</v>
      </c>
      <c r="N33">
        <v>-0.91</v>
      </c>
      <c r="O33">
        <v>0.41</v>
      </c>
      <c r="P33" t="s">
        <v>819</v>
      </c>
      <c r="Q33">
        <f t="shared" si="2"/>
        <v>1</v>
      </c>
      <c r="R33" t="s">
        <v>819</v>
      </c>
      <c r="S33">
        <f t="shared" si="3"/>
        <v>1</v>
      </c>
      <c r="T33">
        <v>-0.48</v>
      </c>
      <c r="U33">
        <v>20</v>
      </c>
      <c r="V33">
        <v>30</v>
      </c>
      <c r="X33">
        <v>90</v>
      </c>
      <c r="Y33" t="s">
        <v>848</v>
      </c>
      <c r="Z33" t="s">
        <v>850</v>
      </c>
      <c r="AA33" t="s">
        <v>854</v>
      </c>
      <c r="AB33">
        <v>4.5</v>
      </c>
      <c r="AC33" t="s">
        <v>842</v>
      </c>
      <c r="AD33">
        <v>17.5</v>
      </c>
    </row>
    <row r="34" spans="1:30" x14ac:dyDescent="0.3">
      <c r="A34" t="s">
        <v>108</v>
      </c>
      <c r="B34" t="s">
        <v>1062</v>
      </c>
      <c r="C34" t="s">
        <v>814</v>
      </c>
      <c r="E34">
        <v>2002.2</v>
      </c>
      <c r="F34">
        <f t="shared" ref="F34:F65" si="6">2011-E34</f>
        <v>8.7999999999999545</v>
      </c>
      <c r="G34">
        <v>46.428555555555548</v>
      </c>
      <c r="H34">
        <v>9.9344722222222224</v>
      </c>
      <c r="I34" s="57">
        <v>1144899</v>
      </c>
      <c r="J34">
        <v>2012</v>
      </c>
      <c r="K34">
        <v>2</v>
      </c>
      <c r="L34">
        <f>LOG(K34)</f>
        <v>0.3010299956639812</v>
      </c>
      <c r="M34">
        <v>120</v>
      </c>
      <c r="N34">
        <v>0.87</v>
      </c>
      <c r="O34">
        <v>-0.5</v>
      </c>
      <c r="P34" t="s">
        <v>818</v>
      </c>
      <c r="Q34">
        <f t="shared" ref="Q34:Q65" si="7">IF(P34="concave",3,IF(P34="convex",1,2))</f>
        <v>2</v>
      </c>
      <c r="R34" t="s">
        <v>818</v>
      </c>
      <c r="S34">
        <f t="shared" ref="S34:S65" si="8">IF(R34="concave",3,IF(R34="convex",1,2))</f>
        <v>2</v>
      </c>
      <c r="T34">
        <v>-0.48</v>
      </c>
      <c r="U34">
        <v>80</v>
      </c>
      <c r="V34">
        <v>40</v>
      </c>
      <c r="X34">
        <v>15</v>
      </c>
      <c r="Y34" t="s">
        <v>848</v>
      </c>
      <c r="Z34" t="s">
        <v>850</v>
      </c>
      <c r="AA34" t="s">
        <v>854</v>
      </c>
      <c r="AB34">
        <v>7</v>
      </c>
      <c r="AC34" t="s">
        <v>843</v>
      </c>
      <c r="AD34">
        <v>0</v>
      </c>
    </row>
    <row r="35" spans="1:30" x14ac:dyDescent="0.3">
      <c r="A35" t="s">
        <v>96</v>
      </c>
      <c r="B35" t="s">
        <v>1062</v>
      </c>
      <c r="C35" t="s">
        <v>813</v>
      </c>
      <c r="E35">
        <v>2002.4</v>
      </c>
      <c r="F35">
        <f t="shared" si="6"/>
        <v>8.5999999999999091</v>
      </c>
      <c r="G35">
        <v>46.428361111111109</v>
      </c>
      <c r="H35">
        <v>9.9347499999999993</v>
      </c>
      <c r="I35" s="57">
        <v>1155850.25</v>
      </c>
      <c r="J35">
        <v>2011</v>
      </c>
      <c r="K35">
        <v>1</v>
      </c>
      <c r="L35">
        <f>LOG(K35)</f>
        <v>0</v>
      </c>
      <c r="M35">
        <v>356</v>
      </c>
      <c r="N35">
        <v>-7.0000000000000007E-2</v>
      </c>
      <c r="O35">
        <v>1</v>
      </c>
      <c r="P35" t="s">
        <v>818</v>
      </c>
      <c r="Q35">
        <f t="shared" si="7"/>
        <v>2</v>
      </c>
      <c r="R35" t="s">
        <v>818</v>
      </c>
      <c r="S35">
        <f t="shared" si="8"/>
        <v>2</v>
      </c>
      <c r="T35">
        <v>-0.48</v>
      </c>
      <c r="U35">
        <v>60</v>
      </c>
      <c r="V35">
        <v>25</v>
      </c>
      <c r="X35">
        <v>0</v>
      </c>
      <c r="Y35" t="s">
        <v>848</v>
      </c>
      <c r="Z35" t="s">
        <v>850</v>
      </c>
      <c r="AA35" t="s">
        <v>854</v>
      </c>
      <c r="AB35">
        <v>7</v>
      </c>
      <c r="AC35" t="s">
        <v>844</v>
      </c>
      <c r="AD35">
        <v>0</v>
      </c>
    </row>
    <row r="36" spans="1:30" x14ac:dyDescent="0.3">
      <c r="A36" t="s">
        <v>97</v>
      </c>
      <c r="B36" t="s">
        <v>1062</v>
      </c>
      <c r="C36" t="s">
        <v>813</v>
      </c>
      <c r="E36">
        <v>2001</v>
      </c>
      <c r="F36">
        <f t="shared" si="6"/>
        <v>10</v>
      </c>
      <c r="G36">
        <v>46.428694444444446</v>
      </c>
      <c r="H36">
        <v>9.9348611111111111</v>
      </c>
      <c r="I36" s="57">
        <v>1099116.75</v>
      </c>
      <c r="J36">
        <v>2009</v>
      </c>
      <c r="K36">
        <v>1</v>
      </c>
      <c r="L36">
        <f>LOG(K36)</f>
        <v>0</v>
      </c>
      <c r="M36">
        <v>336</v>
      </c>
      <c r="N36">
        <v>-0.41</v>
      </c>
      <c r="O36">
        <v>0.91</v>
      </c>
      <c r="P36" t="s">
        <v>818</v>
      </c>
      <c r="Q36">
        <f t="shared" si="7"/>
        <v>2</v>
      </c>
      <c r="R36" t="s">
        <v>818</v>
      </c>
      <c r="S36">
        <f t="shared" si="8"/>
        <v>2</v>
      </c>
      <c r="T36">
        <v>-0.48</v>
      </c>
      <c r="U36">
        <v>50</v>
      </c>
      <c r="V36">
        <v>25</v>
      </c>
      <c r="X36">
        <v>0</v>
      </c>
      <c r="Y36" t="s">
        <v>848</v>
      </c>
      <c r="Z36" t="s">
        <v>852</v>
      </c>
      <c r="AA36" t="s">
        <v>854</v>
      </c>
      <c r="AB36">
        <v>7</v>
      </c>
      <c r="AC36" t="s">
        <v>844</v>
      </c>
      <c r="AD36">
        <v>0</v>
      </c>
    </row>
    <row r="37" spans="1:30" x14ac:dyDescent="0.3">
      <c r="A37" t="s">
        <v>98</v>
      </c>
      <c r="B37" t="s">
        <v>1062</v>
      </c>
      <c r="C37" t="s">
        <v>813</v>
      </c>
      <c r="E37">
        <v>2000.2</v>
      </c>
      <c r="F37">
        <f t="shared" si="6"/>
        <v>10.799999999999955</v>
      </c>
      <c r="G37">
        <v>46.429111111111105</v>
      </c>
      <c r="H37">
        <v>9.9345555555555567</v>
      </c>
      <c r="I37" s="57">
        <v>1191033.5</v>
      </c>
      <c r="J37">
        <v>2011</v>
      </c>
      <c r="K37">
        <v>0</v>
      </c>
      <c r="L37">
        <v>0</v>
      </c>
      <c r="P37" t="s">
        <v>818</v>
      </c>
      <c r="Q37">
        <f t="shared" si="7"/>
        <v>2</v>
      </c>
      <c r="R37" t="s">
        <v>818</v>
      </c>
      <c r="S37">
        <f t="shared" si="8"/>
        <v>2</v>
      </c>
      <c r="T37">
        <v>-0.32</v>
      </c>
      <c r="U37">
        <v>1</v>
      </c>
      <c r="V37">
        <v>0</v>
      </c>
      <c r="X37">
        <v>2</v>
      </c>
      <c r="Y37" t="s">
        <v>849</v>
      </c>
      <c r="Z37" t="s">
        <v>853</v>
      </c>
      <c r="AA37" t="s">
        <v>855</v>
      </c>
      <c r="AB37">
        <v>7</v>
      </c>
      <c r="AC37" t="s">
        <v>845</v>
      </c>
      <c r="AD37">
        <v>0</v>
      </c>
    </row>
    <row r="38" spans="1:30" x14ac:dyDescent="0.3">
      <c r="A38" t="s">
        <v>109</v>
      </c>
      <c r="B38" t="s">
        <v>1062</v>
      </c>
      <c r="C38" t="s">
        <v>814</v>
      </c>
      <c r="E38">
        <v>1985.5</v>
      </c>
      <c r="F38">
        <f t="shared" si="6"/>
        <v>25.5</v>
      </c>
      <c r="G38">
        <v>46.429861111111109</v>
      </c>
      <c r="H38">
        <v>9.9324722222222217</v>
      </c>
      <c r="I38" s="57">
        <v>1137545.375</v>
      </c>
      <c r="J38">
        <v>2043</v>
      </c>
      <c r="K38">
        <v>25</v>
      </c>
      <c r="L38">
        <f t="shared" ref="L38:L54" si="9">LOG(K38)</f>
        <v>1.3979400086720377</v>
      </c>
      <c r="M38">
        <v>134</v>
      </c>
      <c r="N38">
        <v>0.72</v>
      </c>
      <c r="O38">
        <v>-0.69</v>
      </c>
      <c r="P38" t="s">
        <v>818</v>
      </c>
      <c r="Q38">
        <f t="shared" si="7"/>
        <v>2</v>
      </c>
      <c r="R38" t="s">
        <v>817</v>
      </c>
      <c r="S38">
        <f t="shared" si="8"/>
        <v>3</v>
      </c>
      <c r="T38">
        <v>-0.48</v>
      </c>
      <c r="U38">
        <v>70</v>
      </c>
      <c r="V38">
        <v>25</v>
      </c>
      <c r="X38">
        <v>30</v>
      </c>
      <c r="Y38" t="s">
        <v>848</v>
      </c>
      <c r="Z38" t="s">
        <v>850</v>
      </c>
      <c r="AA38" t="s">
        <v>854</v>
      </c>
      <c r="AB38">
        <v>6</v>
      </c>
      <c r="AC38" t="s">
        <v>842</v>
      </c>
      <c r="AD38">
        <v>0.75</v>
      </c>
    </row>
    <row r="39" spans="1:30" x14ac:dyDescent="0.3">
      <c r="A39" t="s">
        <v>110</v>
      </c>
      <c r="B39" t="s">
        <v>1062</v>
      </c>
      <c r="C39" t="s">
        <v>814</v>
      </c>
      <c r="E39">
        <v>1985.5</v>
      </c>
      <c r="F39">
        <f t="shared" si="6"/>
        <v>25.5</v>
      </c>
      <c r="G39">
        <v>46.43</v>
      </c>
      <c r="H39">
        <v>9.9324722222222217</v>
      </c>
      <c r="I39" s="57">
        <v>1091330.25</v>
      </c>
      <c r="J39">
        <v>2043</v>
      </c>
      <c r="K39">
        <v>10</v>
      </c>
      <c r="L39">
        <f t="shared" si="9"/>
        <v>1</v>
      </c>
      <c r="M39">
        <v>95</v>
      </c>
      <c r="N39">
        <v>1</v>
      </c>
      <c r="O39">
        <v>-0.09</v>
      </c>
      <c r="P39" t="s">
        <v>817</v>
      </c>
      <c r="Q39">
        <f t="shared" si="7"/>
        <v>3</v>
      </c>
      <c r="R39" t="s">
        <v>817</v>
      </c>
      <c r="S39">
        <f t="shared" si="8"/>
        <v>3</v>
      </c>
      <c r="T39">
        <v>-0.48</v>
      </c>
      <c r="U39">
        <v>15</v>
      </c>
      <c r="V39">
        <v>25</v>
      </c>
      <c r="X39">
        <v>80</v>
      </c>
      <c r="Y39" t="s">
        <v>848</v>
      </c>
      <c r="Z39" t="s">
        <v>850</v>
      </c>
      <c r="AA39" t="s">
        <v>854</v>
      </c>
      <c r="AB39">
        <v>6</v>
      </c>
      <c r="AC39" t="s">
        <v>842</v>
      </c>
      <c r="AD39">
        <v>4.88</v>
      </c>
    </row>
    <row r="40" spans="1:30" x14ac:dyDescent="0.3">
      <c r="A40" t="s">
        <v>111</v>
      </c>
      <c r="B40" t="s">
        <v>1062</v>
      </c>
      <c r="C40" t="s">
        <v>814</v>
      </c>
      <c r="E40">
        <v>1987.3</v>
      </c>
      <c r="F40">
        <f t="shared" si="6"/>
        <v>23.700000000000045</v>
      </c>
      <c r="G40">
        <v>46.43011111111111</v>
      </c>
      <c r="H40">
        <v>9.9329444444444448</v>
      </c>
      <c r="I40" s="57">
        <v>1241611</v>
      </c>
      <c r="J40">
        <v>2032</v>
      </c>
      <c r="K40">
        <v>10</v>
      </c>
      <c r="L40">
        <f t="shared" si="9"/>
        <v>1</v>
      </c>
      <c r="M40">
        <v>110</v>
      </c>
      <c r="N40">
        <v>0.94</v>
      </c>
      <c r="O40">
        <v>-0.34</v>
      </c>
      <c r="P40" t="s">
        <v>818</v>
      </c>
      <c r="Q40">
        <f t="shared" si="7"/>
        <v>2</v>
      </c>
      <c r="R40" t="s">
        <v>819</v>
      </c>
      <c r="S40">
        <f t="shared" si="8"/>
        <v>1</v>
      </c>
      <c r="T40">
        <v>-0.48</v>
      </c>
      <c r="U40">
        <v>85</v>
      </c>
      <c r="V40">
        <v>40</v>
      </c>
      <c r="X40">
        <v>10</v>
      </c>
      <c r="Y40" t="s">
        <v>848</v>
      </c>
      <c r="Z40" t="s">
        <v>850</v>
      </c>
      <c r="AA40" t="s">
        <v>854</v>
      </c>
      <c r="AB40">
        <v>7</v>
      </c>
      <c r="AC40" t="s">
        <v>843</v>
      </c>
      <c r="AD40">
        <v>0</v>
      </c>
    </row>
    <row r="41" spans="1:30" x14ac:dyDescent="0.3">
      <c r="A41" t="s">
        <v>112</v>
      </c>
      <c r="B41" t="s">
        <v>1062</v>
      </c>
      <c r="C41" t="s">
        <v>814</v>
      </c>
      <c r="E41">
        <v>1979.1</v>
      </c>
      <c r="F41">
        <f t="shared" si="6"/>
        <v>31.900000000000091</v>
      </c>
      <c r="G41">
        <v>46.430805555555551</v>
      </c>
      <c r="H41">
        <v>9.9335000000000004</v>
      </c>
      <c r="I41" s="57">
        <v>1214886.125</v>
      </c>
      <c r="J41">
        <v>2031</v>
      </c>
      <c r="K41">
        <v>20</v>
      </c>
      <c r="L41">
        <f t="shared" si="9"/>
        <v>1.3010299956639813</v>
      </c>
      <c r="M41">
        <v>182</v>
      </c>
      <c r="N41">
        <v>-0.03</v>
      </c>
      <c r="O41">
        <v>0.1</v>
      </c>
      <c r="P41" t="s">
        <v>818</v>
      </c>
      <c r="Q41">
        <f t="shared" si="7"/>
        <v>2</v>
      </c>
      <c r="R41" t="s">
        <v>818</v>
      </c>
      <c r="S41">
        <f t="shared" si="8"/>
        <v>2</v>
      </c>
      <c r="T41">
        <v>-0.32</v>
      </c>
      <c r="U41">
        <v>85</v>
      </c>
      <c r="V41">
        <v>45</v>
      </c>
      <c r="X41">
        <v>10</v>
      </c>
      <c r="Y41" t="s">
        <v>848</v>
      </c>
      <c r="Z41" t="s">
        <v>850</v>
      </c>
      <c r="AA41" t="s">
        <v>854</v>
      </c>
      <c r="AB41">
        <v>7</v>
      </c>
      <c r="AC41" t="s">
        <v>843</v>
      </c>
      <c r="AD41">
        <v>0</v>
      </c>
    </row>
    <row r="42" spans="1:30" x14ac:dyDescent="0.3">
      <c r="A42" t="s">
        <v>113</v>
      </c>
      <c r="B42" t="s">
        <v>1062</v>
      </c>
      <c r="C42" t="s">
        <v>814</v>
      </c>
      <c r="E42">
        <v>1974.3</v>
      </c>
      <c r="F42">
        <f t="shared" si="6"/>
        <v>36.700000000000045</v>
      </c>
      <c r="G42">
        <v>46.430944444444442</v>
      </c>
      <c r="H42">
        <v>9.9335555555555555</v>
      </c>
      <c r="I42" s="57">
        <v>1258262.125</v>
      </c>
      <c r="J42">
        <v>2033</v>
      </c>
      <c r="K42">
        <v>10</v>
      </c>
      <c r="L42">
        <f t="shared" si="9"/>
        <v>1</v>
      </c>
      <c r="M42">
        <v>332</v>
      </c>
      <c r="N42">
        <v>-0.47</v>
      </c>
      <c r="O42">
        <v>0.88</v>
      </c>
      <c r="P42" t="s">
        <v>819</v>
      </c>
      <c r="Q42">
        <f t="shared" si="7"/>
        <v>1</v>
      </c>
      <c r="R42" t="s">
        <v>817</v>
      </c>
      <c r="S42">
        <f t="shared" si="8"/>
        <v>3</v>
      </c>
      <c r="T42">
        <v>0.16</v>
      </c>
      <c r="U42">
        <v>75</v>
      </c>
      <c r="V42">
        <v>20</v>
      </c>
      <c r="X42">
        <v>20</v>
      </c>
      <c r="Y42" t="s">
        <v>848</v>
      </c>
      <c r="Z42" t="s">
        <v>850</v>
      </c>
      <c r="AA42" t="s">
        <v>854</v>
      </c>
      <c r="AB42">
        <v>5.8</v>
      </c>
      <c r="AC42" t="s">
        <v>842</v>
      </c>
      <c r="AD42">
        <v>0.8</v>
      </c>
    </row>
    <row r="43" spans="1:30" x14ac:dyDescent="0.3">
      <c r="A43" t="s">
        <v>114</v>
      </c>
      <c r="B43" t="s">
        <v>1062</v>
      </c>
      <c r="C43" t="s">
        <v>814</v>
      </c>
      <c r="E43">
        <v>1963.2</v>
      </c>
      <c r="F43">
        <f t="shared" si="6"/>
        <v>47.799999999999955</v>
      </c>
      <c r="G43">
        <v>46.432194444444441</v>
      </c>
      <c r="H43">
        <v>9.9342499999999987</v>
      </c>
      <c r="I43" s="57">
        <v>1211353.625</v>
      </c>
      <c r="J43">
        <v>2020</v>
      </c>
      <c r="K43">
        <v>2</v>
      </c>
      <c r="L43">
        <f t="shared" si="9"/>
        <v>0.3010299956639812</v>
      </c>
      <c r="M43">
        <v>224</v>
      </c>
      <c r="N43">
        <v>-0.69</v>
      </c>
      <c r="O43">
        <v>-0.72</v>
      </c>
      <c r="P43" t="s">
        <v>818</v>
      </c>
      <c r="Q43">
        <f t="shared" si="7"/>
        <v>2</v>
      </c>
      <c r="R43" t="s">
        <v>817</v>
      </c>
      <c r="S43">
        <f t="shared" si="8"/>
        <v>3</v>
      </c>
      <c r="T43">
        <v>-0.48</v>
      </c>
      <c r="U43">
        <v>60</v>
      </c>
      <c r="V43">
        <v>15</v>
      </c>
      <c r="X43">
        <v>40</v>
      </c>
      <c r="Y43" t="s">
        <v>848</v>
      </c>
      <c r="Z43" t="s">
        <v>857</v>
      </c>
      <c r="AA43" t="s">
        <v>859</v>
      </c>
      <c r="AB43">
        <v>5.8</v>
      </c>
      <c r="AC43" t="s">
        <v>842</v>
      </c>
      <c r="AD43">
        <v>1.7</v>
      </c>
    </row>
    <row r="44" spans="1:30" x14ac:dyDescent="0.3">
      <c r="A44" t="s">
        <v>100</v>
      </c>
      <c r="B44" t="s">
        <v>1062</v>
      </c>
      <c r="C44" t="s">
        <v>814</v>
      </c>
      <c r="D44" t="s">
        <v>815</v>
      </c>
      <c r="E44">
        <v>1910</v>
      </c>
      <c r="F44">
        <f t="shared" si="6"/>
        <v>101</v>
      </c>
      <c r="G44">
        <v>46.44255555555555</v>
      </c>
      <c r="H44">
        <v>9.9416944444444439</v>
      </c>
      <c r="I44" s="57">
        <v>1049670</v>
      </c>
      <c r="J44">
        <v>1952</v>
      </c>
      <c r="K44">
        <v>5</v>
      </c>
      <c r="L44">
        <f t="shared" si="9"/>
        <v>0.69897000433601886</v>
      </c>
      <c r="M44">
        <v>344</v>
      </c>
      <c r="N44">
        <v>-0.28000000000000003</v>
      </c>
      <c r="O44">
        <v>0.96</v>
      </c>
      <c r="P44" t="s">
        <v>817</v>
      </c>
      <c r="Q44">
        <f t="shared" si="7"/>
        <v>3</v>
      </c>
      <c r="R44" t="s">
        <v>818</v>
      </c>
      <c r="S44">
        <f t="shared" si="8"/>
        <v>2</v>
      </c>
      <c r="T44">
        <v>0</v>
      </c>
      <c r="U44">
        <v>20</v>
      </c>
      <c r="V44">
        <v>20</v>
      </c>
      <c r="X44">
        <v>70</v>
      </c>
      <c r="Y44" t="s">
        <v>848</v>
      </c>
      <c r="Z44" t="s">
        <v>850</v>
      </c>
      <c r="AA44" t="s">
        <v>854</v>
      </c>
      <c r="AB44">
        <v>4.2</v>
      </c>
      <c r="AC44" t="s">
        <v>846</v>
      </c>
      <c r="AD44">
        <v>9.6</v>
      </c>
    </row>
    <row r="45" spans="1:30" x14ac:dyDescent="0.3">
      <c r="A45" t="s">
        <v>115</v>
      </c>
      <c r="B45" t="s">
        <v>1062</v>
      </c>
      <c r="C45" t="s">
        <v>814</v>
      </c>
      <c r="E45">
        <v>1960.6</v>
      </c>
      <c r="F45">
        <f t="shared" si="6"/>
        <v>50.400000000000091</v>
      </c>
      <c r="G45">
        <v>46.432194444444441</v>
      </c>
      <c r="H45">
        <v>9.9342222222222212</v>
      </c>
      <c r="I45" s="57">
        <v>1196739.125</v>
      </c>
      <c r="J45">
        <v>2023</v>
      </c>
      <c r="K45">
        <v>30</v>
      </c>
      <c r="L45">
        <f t="shared" si="9"/>
        <v>1.4771212547196624</v>
      </c>
      <c r="M45">
        <v>318</v>
      </c>
      <c r="N45">
        <v>-0.67</v>
      </c>
      <c r="O45">
        <v>0.74</v>
      </c>
      <c r="P45" t="s">
        <v>818</v>
      </c>
      <c r="Q45">
        <f t="shared" si="7"/>
        <v>2</v>
      </c>
      <c r="R45" t="s">
        <v>818</v>
      </c>
      <c r="S45">
        <f t="shared" si="8"/>
        <v>2</v>
      </c>
      <c r="T45">
        <v>-0.48</v>
      </c>
      <c r="U45">
        <v>60</v>
      </c>
      <c r="V45">
        <v>25</v>
      </c>
      <c r="X45">
        <v>40</v>
      </c>
      <c r="Y45" t="s">
        <v>848</v>
      </c>
      <c r="Z45" t="s">
        <v>857</v>
      </c>
      <c r="AA45" t="s">
        <v>859</v>
      </c>
      <c r="AB45">
        <v>6.5</v>
      </c>
      <c r="AC45" t="s">
        <v>844</v>
      </c>
      <c r="AD45">
        <v>0</v>
      </c>
    </row>
    <row r="46" spans="1:30" x14ac:dyDescent="0.3">
      <c r="A46" t="s">
        <v>116</v>
      </c>
      <c r="B46" t="s">
        <v>1062</v>
      </c>
      <c r="C46" t="s">
        <v>814</v>
      </c>
      <c r="E46">
        <v>1963.2</v>
      </c>
      <c r="F46">
        <f t="shared" si="6"/>
        <v>47.799999999999955</v>
      </c>
      <c r="G46">
        <v>46.432194444444441</v>
      </c>
      <c r="H46">
        <v>9.9343611111111105</v>
      </c>
      <c r="I46" s="57">
        <v>1211353.625</v>
      </c>
      <c r="J46">
        <v>2020</v>
      </c>
      <c r="K46">
        <v>3</v>
      </c>
      <c r="L46">
        <f t="shared" si="9"/>
        <v>0.47712125471966244</v>
      </c>
      <c r="M46">
        <v>224</v>
      </c>
      <c r="N46">
        <v>-0.69</v>
      </c>
      <c r="O46">
        <v>-0.72</v>
      </c>
      <c r="P46" t="s">
        <v>819</v>
      </c>
      <c r="Q46">
        <f t="shared" si="7"/>
        <v>1</v>
      </c>
      <c r="R46" t="s">
        <v>819</v>
      </c>
      <c r="S46">
        <f t="shared" si="8"/>
        <v>1</v>
      </c>
      <c r="T46">
        <v>-0.48</v>
      </c>
      <c r="U46">
        <v>60</v>
      </c>
      <c r="V46">
        <v>25</v>
      </c>
      <c r="X46">
        <v>40</v>
      </c>
      <c r="Y46" t="s">
        <v>848</v>
      </c>
      <c r="Z46" t="s">
        <v>857</v>
      </c>
      <c r="AA46" t="s">
        <v>859</v>
      </c>
      <c r="AB46">
        <v>6.5</v>
      </c>
      <c r="AC46" t="s">
        <v>844</v>
      </c>
      <c r="AD46">
        <v>0</v>
      </c>
    </row>
    <row r="47" spans="1:30" x14ac:dyDescent="0.3">
      <c r="A47" t="s">
        <v>117</v>
      </c>
      <c r="B47" t="s">
        <v>1062</v>
      </c>
      <c r="C47" t="s">
        <v>814</v>
      </c>
      <c r="E47">
        <v>1960.6</v>
      </c>
      <c r="F47">
        <f t="shared" si="6"/>
        <v>50.400000000000091</v>
      </c>
      <c r="G47">
        <v>46.432194444444441</v>
      </c>
      <c r="H47">
        <v>9.9341666666666661</v>
      </c>
      <c r="I47" s="57">
        <v>1196739.125</v>
      </c>
      <c r="J47">
        <v>2023</v>
      </c>
      <c r="K47">
        <v>45</v>
      </c>
      <c r="L47">
        <f t="shared" si="9"/>
        <v>1.6532125137753437</v>
      </c>
      <c r="M47">
        <v>140</v>
      </c>
      <c r="N47">
        <v>0.64</v>
      </c>
      <c r="O47">
        <v>-0.77</v>
      </c>
      <c r="P47" t="s">
        <v>818</v>
      </c>
      <c r="Q47">
        <f t="shared" si="7"/>
        <v>2</v>
      </c>
      <c r="R47" t="s">
        <v>818</v>
      </c>
      <c r="S47">
        <f t="shared" si="8"/>
        <v>2</v>
      </c>
      <c r="T47">
        <v>-0.48</v>
      </c>
      <c r="U47">
        <v>60</v>
      </c>
      <c r="V47">
        <v>25</v>
      </c>
      <c r="X47">
        <v>40</v>
      </c>
      <c r="Y47" t="s">
        <v>848</v>
      </c>
      <c r="Z47" t="s">
        <v>857</v>
      </c>
      <c r="AA47" t="s">
        <v>859</v>
      </c>
      <c r="AB47">
        <v>6.5</v>
      </c>
      <c r="AC47" t="s">
        <v>844</v>
      </c>
      <c r="AD47">
        <v>0</v>
      </c>
    </row>
    <row r="48" spans="1:30" x14ac:dyDescent="0.3">
      <c r="A48" t="s">
        <v>118</v>
      </c>
      <c r="B48" t="s">
        <v>1062</v>
      </c>
      <c r="C48" t="s">
        <v>814</v>
      </c>
      <c r="E48">
        <v>1950.1</v>
      </c>
      <c r="F48">
        <f t="shared" si="6"/>
        <v>60.900000000000091</v>
      </c>
      <c r="G48">
        <v>46.434972222222221</v>
      </c>
      <c r="H48">
        <v>9.9349722222222212</v>
      </c>
      <c r="I48" s="57">
        <v>1174089</v>
      </c>
      <c r="J48">
        <v>2012</v>
      </c>
      <c r="K48">
        <v>1</v>
      </c>
      <c r="L48">
        <f t="shared" si="9"/>
        <v>0</v>
      </c>
      <c r="M48">
        <v>220</v>
      </c>
      <c r="N48">
        <v>-0.64</v>
      </c>
      <c r="O48">
        <v>-0.77</v>
      </c>
      <c r="P48" t="s">
        <v>818</v>
      </c>
      <c r="Q48">
        <f t="shared" si="7"/>
        <v>2</v>
      </c>
      <c r="R48" t="s">
        <v>817</v>
      </c>
      <c r="S48">
        <f t="shared" si="8"/>
        <v>3</v>
      </c>
      <c r="T48">
        <v>0.32</v>
      </c>
      <c r="U48">
        <v>60</v>
      </c>
      <c r="V48">
        <v>15</v>
      </c>
      <c r="X48">
        <v>40</v>
      </c>
      <c r="Y48" t="s">
        <v>848</v>
      </c>
      <c r="Z48" t="s">
        <v>857</v>
      </c>
      <c r="AA48" t="s">
        <v>859</v>
      </c>
      <c r="AB48">
        <v>5.8</v>
      </c>
      <c r="AC48" t="s">
        <v>842</v>
      </c>
      <c r="AD48">
        <v>1.7</v>
      </c>
    </row>
    <row r="49" spans="1:30" x14ac:dyDescent="0.3">
      <c r="A49" t="s">
        <v>119</v>
      </c>
      <c r="B49" t="s">
        <v>1062</v>
      </c>
      <c r="C49" t="s">
        <v>814</v>
      </c>
      <c r="E49">
        <v>1940.8</v>
      </c>
      <c r="F49">
        <f t="shared" si="6"/>
        <v>70.200000000000045</v>
      </c>
      <c r="G49">
        <v>46.436083333333329</v>
      </c>
      <c r="H49">
        <v>9.9341388888888886</v>
      </c>
      <c r="I49" s="57">
        <v>1097098.875</v>
      </c>
      <c r="J49">
        <v>2021</v>
      </c>
      <c r="K49">
        <v>30</v>
      </c>
      <c r="L49">
        <f t="shared" si="9"/>
        <v>1.4771212547196624</v>
      </c>
      <c r="M49">
        <v>148</v>
      </c>
      <c r="N49">
        <v>0.53</v>
      </c>
      <c r="O49">
        <v>-0.85</v>
      </c>
      <c r="P49" t="s">
        <v>818</v>
      </c>
      <c r="Q49">
        <f t="shared" si="7"/>
        <v>2</v>
      </c>
      <c r="R49" t="s">
        <v>819</v>
      </c>
      <c r="S49">
        <f t="shared" si="8"/>
        <v>1</v>
      </c>
      <c r="T49">
        <v>-0.48</v>
      </c>
      <c r="U49">
        <v>20</v>
      </c>
      <c r="V49">
        <v>10</v>
      </c>
      <c r="X49">
        <v>75</v>
      </c>
      <c r="Y49" t="s">
        <v>848</v>
      </c>
      <c r="Z49" t="s">
        <v>857</v>
      </c>
      <c r="AA49" t="s">
        <v>859</v>
      </c>
      <c r="AB49">
        <v>5.5</v>
      </c>
      <c r="AC49" t="s">
        <v>842</v>
      </c>
      <c r="AD49">
        <v>1.8</v>
      </c>
    </row>
    <row r="50" spans="1:30" x14ac:dyDescent="0.3">
      <c r="A50" t="s">
        <v>120</v>
      </c>
      <c r="B50" t="s">
        <v>1062</v>
      </c>
      <c r="C50" t="s">
        <v>814</v>
      </c>
      <c r="E50">
        <v>1942.7</v>
      </c>
      <c r="F50">
        <f t="shared" si="6"/>
        <v>68.299999999999955</v>
      </c>
      <c r="G50">
        <v>46.437277777777773</v>
      </c>
      <c r="H50">
        <v>9.9359166666666656</v>
      </c>
      <c r="I50" s="57">
        <v>1081384</v>
      </c>
      <c r="J50">
        <v>2003</v>
      </c>
      <c r="K50">
        <v>7</v>
      </c>
      <c r="L50">
        <f t="shared" si="9"/>
        <v>0.84509804001425681</v>
      </c>
      <c r="M50">
        <v>110</v>
      </c>
      <c r="N50">
        <v>0.94</v>
      </c>
      <c r="O50">
        <v>-0.34</v>
      </c>
      <c r="P50" t="s">
        <v>819</v>
      </c>
      <c r="Q50">
        <f t="shared" si="7"/>
        <v>1</v>
      </c>
      <c r="R50" t="s">
        <v>817</v>
      </c>
      <c r="S50">
        <f t="shared" si="8"/>
        <v>3</v>
      </c>
      <c r="T50">
        <v>0</v>
      </c>
      <c r="U50">
        <v>70</v>
      </c>
      <c r="V50">
        <v>35</v>
      </c>
      <c r="X50">
        <v>30</v>
      </c>
      <c r="Y50" t="s">
        <v>848</v>
      </c>
      <c r="Z50" t="s">
        <v>857</v>
      </c>
      <c r="AA50" t="s">
        <v>859</v>
      </c>
      <c r="AB50">
        <v>5.5</v>
      </c>
      <c r="AC50" t="s">
        <v>842</v>
      </c>
      <c r="AD50">
        <v>1.95</v>
      </c>
    </row>
    <row r="51" spans="1:30" x14ac:dyDescent="0.3">
      <c r="A51" t="s">
        <v>121</v>
      </c>
      <c r="B51" t="s">
        <v>1062</v>
      </c>
      <c r="C51" t="s">
        <v>814</v>
      </c>
      <c r="E51">
        <v>1940.8</v>
      </c>
      <c r="F51">
        <f t="shared" si="6"/>
        <v>70.200000000000045</v>
      </c>
      <c r="G51">
        <v>46.438333333333333</v>
      </c>
      <c r="H51">
        <v>9.9363888888888887</v>
      </c>
      <c r="I51" s="57">
        <v>1161190.25</v>
      </c>
      <c r="J51">
        <v>1992</v>
      </c>
      <c r="K51">
        <v>1</v>
      </c>
      <c r="L51">
        <f t="shared" si="9"/>
        <v>0</v>
      </c>
      <c r="M51">
        <v>336</v>
      </c>
      <c r="N51">
        <v>-0.41</v>
      </c>
      <c r="O51">
        <v>0.91</v>
      </c>
      <c r="P51" t="s">
        <v>817</v>
      </c>
      <c r="Q51">
        <f t="shared" si="7"/>
        <v>3</v>
      </c>
      <c r="R51" t="s">
        <v>817</v>
      </c>
      <c r="S51">
        <f t="shared" si="8"/>
        <v>3</v>
      </c>
      <c r="T51">
        <v>0</v>
      </c>
      <c r="U51">
        <v>20</v>
      </c>
      <c r="V51">
        <v>5</v>
      </c>
      <c r="X51">
        <v>80</v>
      </c>
      <c r="Y51" t="s">
        <v>848</v>
      </c>
      <c r="Z51" t="s">
        <v>853</v>
      </c>
      <c r="AA51" t="s">
        <v>858</v>
      </c>
      <c r="AB51">
        <v>5.5</v>
      </c>
      <c r="AC51" t="s">
        <v>847</v>
      </c>
      <c r="AD51">
        <v>0.95</v>
      </c>
    </row>
    <row r="52" spans="1:30" x14ac:dyDescent="0.3">
      <c r="A52" t="s">
        <v>122</v>
      </c>
      <c r="B52" t="s">
        <v>1062</v>
      </c>
      <c r="C52" t="s">
        <v>814</v>
      </c>
      <c r="E52">
        <v>1926.3</v>
      </c>
      <c r="F52">
        <f t="shared" si="6"/>
        <v>84.700000000000045</v>
      </c>
      <c r="G52">
        <v>46.440999999999995</v>
      </c>
      <c r="H52">
        <v>9.9367222222222225</v>
      </c>
      <c r="I52" s="57">
        <v>1211764.125</v>
      </c>
      <c r="J52">
        <v>1977</v>
      </c>
      <c r="K52">
        <v>1</v>
      </c>
      <c r="L52">
        <f t="shared" si="9"/>
        <v>0</v>
      </c>
      <c r="M52">
        <v>10</v>
      </c>
      <c r="N52">
        <v>0.17</v>
      </c>
      <c r="O52">
        <v>0.98</v>
      </c>
      <c r="P52" t="s">
        <v>819</v>
      </c>
      <c r="Q52">
        <f t="shared" si="7"/>
        <v>1</v>
      </c>
      <c r="R52" t="s">
        <v>819</v>
      </c>
      <c r="S52">
        <f t="shared" si="8"/>
        <v>1</v>
      </c>
      <c r="T52">
        <v>-0.32</v>
      </c>
      <c r="U52">
        <v>20</v>
      </c>
      <c r="V52">
        <v>15</v>
      </c>
      <c r="X52">
        <v>80</v>
      </c>
      <c r="Y52" t="s">
        <v>848</v>
      </c>
      <c r="Z52" t="s">
        <v>850</v>
      </c>
      <c r="AA52" t="s">
        <v>854</v>
      </c>
      <c r="AB52">
        <v>5.5</v>
      </c>
      <c r="AC52" t="s">
        <v>842</v>
      </c>
      <c r="AD52">
        <v>3.4</v>
      </c>
    </row>
    <row r="53" spans="1:30" x14ac:dyDescent="0.3">
      <c r="A53" t="s">
        <v>90</v>
      </c>
      <c r="B53" t="s">
        <v>1062</v>
      </c>
      <c r="C53" t="s">
        <v>996</v>
      </c>
      <c r="E53">
        <v>1857</v>
      </c>
      <c r="F53">
        <f t="shared" si="6"/>
        <v>154</v>
      </c>
      <c r="G53">
        <v>46.449472222222219</v>
      </c>
      <c r="H53">
        <v>9.9406944444444445</v>
      </c>
      <c r="I53" s="57">
        <v>1211318.625</v>
      </c>
      <c r="J53">
        <v>1891</v>
      </c>
      <c r="K53">
        <v>6</v>
      </c>
      <c r="L53">
        <f t="shared" si="9"/>
        <v>0.77815125038364363</v>
      </c>
      <c r="M53">
        <v>68</v>
      </c>
      <c r="N53">
        <v>0.93</v>
      </c>
      <c r="O53">
        <v>0.37</v>
      </c>
      <c r="P53" t="s">
        <v>817</v>
      </c>
      <c r="Q53">
        <f t="shared" si="7"/>
        <v>3</v>
      </c>
      <c r="R53" t="s">
        <v>817</v>
      </c>
      <c r="S53">
        <f t="shared" si="8"/>
        <v>3</v>
      </c>
      <c r="T53">
        <v>-0.64</v>
      </c>
      <c r="U53">
        <v>80</v>
      </c>
      <c r="V53">
        <v>15</v>
      </c>
      <c r="X53">
        <v>10</v>
      </c>
      <c r="Y53" t="s">
        <v>848</v>
      </c>
      <c r="Z53" t="s">
        <v>850</v>
      </c>
      <c r="AA53" t="s">
        <v>854</v>
      </c>
      <c r="AB53">
        <v>5.3</v>
      </c>
      <c r="AC53" t="s">
        <v>842</v>
      </c>
      <c r="AD53">
        <v>5.0999999999999996</v>
      </c>
    </row>
    <row r="54" spans="1:30" x14ac:dyDescent="0.3">
      <c r="A54" t="s">
        <v>123</v>
      </c>
      <c r="B54" t="s">
        <v>1062</v>
      </c>
      <c r="C54" t="s">
        <v>814</v>
      </c>
      <c r="E54">
        <v>1855.3</v>
      </c>
      <c r="F54">
        <f t="shared" si="6"/>
        <v>155.70000000000005</v>
      </c>
      <c r="G54">
        <v>46.447999999999993</v>
      </c>
      <c r="H54">
        <v>9.9416388888888889</v>
      </c>
      <c r="I54" s="57">
        <v>1044177.625</v>
      </c>
      <c r="J54">
        <v>1920</v>
      </c>
      <c r="K54">
        <v>2</v>
      </c>
      <c r="L54">
        <f t="shared" si="9"/>
        <v>0.3010299956639812</v>
      </c>
      <c r="M54">
        <v>62</v>
      </c>
      <c r="N54">
        <v>0.88</v>
      </c>
      <c r="O54">
        <v>0.47</v>
      </c>
      <c r="P54" t="s">
        <v>819</v>
      </c>
      <c r="Q54">
        <f t="shared" si="7"/>
        <v>1</v>
      </c>
      <c r="R54" t="s">
        <v>819</v>
      </c>
      <c r="S54">
        <f t="shared" si="8"/>
        <v>1</v>
      </c>
      <c r="T54">
        <v>-0.32</v>
      </c>
      <c r="U54">
        <v>10</v>
      </c>
      <c r="V54">
        <v>10</v>
      </c>
      <c r="X54">
        <v>90</v>
      </c>
      <c r="Y54" t="s">
        <v>848</v>
      </c>
      <c r="Z54" t="s">
        <v>850</v>
      </c>
      <c r="AA54" t="s">
        <v>858</v>
      </c>
      <c r="AB54">
        <v>5</v>
      </c>
      <c r="AC54" t="s">
        <v>842</v>
      </c>
      <c r="AD54">
        <v>4.5</v>
      </c>
    </row>
    <row r="55" spans="1:30" x14ac:dyDescent="0.3">
      <c r="A55" t="s">
        <v>101</v>
      </c>
      <c r="B55" t="s">
        <v>1062</v>
      </c>
      <c r="C55" t="s">
        <v>814</v>
      </c>
      <c r="E55">
        <v>2010</v>
      </c>
      <c r="F55">
        <f t="shared" si="6"/>
        <v>1</v>
      </c>
      <c r="G55">
        <v>46.426611111111107</v>
      </c>
      <c r="H55">
        <v>9.9332222222222217</v>
      </c>
      <c r="I55" s="57">
        <v>1047966.5</v>
      </c>
      <c r="J55">
        <v>2048</v>
      </c>
      <c r="K55">
        <v>0</v>
      </c>
      <c r="L55">
        <v>0</v>
      </c>
      <c r="P55" t="s">
        <v>818</v>
      </c>
      <c r="Q55">
        <f t="shared" si="7"/>
        <v>2</v>
      </c>
      <c r="R55" t="s">
        <v>818</v>
      </c>
      <c r="S55">
        <f t="shared" si="8"/>
        <v>2</v>
      </c>
      <c r="T55">
        <v>-0.8</v>
      </c>
      <c r="U55">
        <v>85</v>
      </c>
      <c r="V55">
        <v>50</v>
      </c>
      <c r="X55">
        <v>0</v>
      </c>
      <c r="Y55" t="s">
        <v>848</v>
      </c>
      <c r="Z55" t="s">
        <v>850</v>
      </c>
      <c r="AA55" t="s">
        <v>854</v>
      </c>
      <c r="AB55">
        <v>5.5</v>
      </c>
      <c r="AC55" t="s">
        <v>843</v>
      </c>
      <c r="AD55">
        <v>0</v>
      </c>
    </row>
    <row r="56" spans="1:30" x14ac:dyDescent="0.3">
      <c r="A56" t="s">
        <v>124</v>
      </c>
      <c r="B56" t="s">
        <v>1062</v>
      </c>
      <c r="C56" t="s">
        <v>814</v>
      </c>
      <c r="E56">
        <v>1888.3</v>
      </c>
      <c r="F56">
        <f t="shared" si="6"/>
        <v>122.70000000000005</v>
      </c>
      <c r="G56">
        <v>46.445388888888886</v>
      </c>
      <c r="H56">
        <v>9.9399444444444445</v>
      </c>
      <c r="I56" s="57">
        <v>1205381.625</v>
      </c>
      <c r="J56">
        <v>1947</v>
      </c>
      <c r="K56">
        <v>2</v>
      </c>
      <c r="L56">
        <f t="shared" ref="L56:L61" si="10">LOG(K56)</f>
        <v>0.3010299956639812</v>
      </c>
      <c r="M56">
        <v>118</v>
      </c>
      <c r="N56">
        <v>0.88</v>
      </c>
      <c r="O56">
        <v>-0.47</v>
      </c>
      <c r="P56" t="s">
        <v>817</v>
      </c>
      <c r="Q56">
        <f t="shared" si="7"/>
        <v>3</v>
      </c>
      <c r="R56" t="s">
        <v>818</v>
      </c>
      <c r="S56">
        <f t="shared" si="8"/>
        <v>2</v>
      </c>
      <c r="T56">
        <v>-0.32</v>
      </c>
      <c r="U56">
        <v>15</v>
      </c>
      <c r="V56">
        <v>5</v>
      </c>
      <c r="X56">
        <v>85</v>
      </c>
      <c r="Y56" t="s">
        <v>848</v>
      </c>
      <c r="Z56" t="s">
        <v>853</v>
      </c>
      <c r="AA56" t="s">
        <v>858</v>
      </c>
      <c r="AB56">
        <v>4.8</v>
      </c>
      <c r="AC56" t="s">
        <v>842</v>
      </c>
      <c r="AD56">
        <v>2.85</v>
      </c>
    </row>
    <row r="57" spans="1:30" x14ac:dyDescent="0.3">
      <c r="A57" t="s">
        <v>125</v>
      </c>
      <c r="B57" t="s">
        <v>1062</v>
      </c>
      <c r="C57" t="s">
        <v>814</v>
      </c>
      <c r="E57">
        <v>1899</v>
      </c>
      <c r="F57">
        <f t="shared" si="6"/>
        <v>112</v>
      </c>
      <c r="G57">
        <v>46.444611111111108</v>
      </c>
      <c r="H57">
        <v>9.9398611111111119</v>
      </c>
      <c r="I57" s="57">
        <v>1130610</v>
      </c>
      <c r="J57">
        <v>1946</v>
      </c>
      <c r="K57">
        <v>1</v>
      </c>
      <c r="L57">
        <f t="shared" si="10"/>
        <v>0</v>
      </c>
      <c r="M57">
        <v>328</v>
      </c>
      <c r="N57">
        <v>-0.53</v>
      </c>
      <c r="O57">
        <v>0.85</v>
      </c>
      <c r="P57" t="s">
        <v>819</v>
      </c>
      <c r="Q57">
        <f t="shared" si="7"/>
        <v>1</v>
      </c>
      <c r="R57" t="s">
        <v>819</v>
      </c>
      <c r="S57">
        <f t="shared" si="8"/>
        <v>1</v>
      </c>
      <c r="T57">
        <v>-0.16</v>
      </c>
      <c r="U57">
        <v>70</v>
      </c>
      <c r="V57">
        <v>40</v>
      </c>
      <c r="X57">
        <v>30</v>
      </c>
      <c r="Y57" t="s">
        <v>848</v>
      </c>
      <c r="Z57" t="s">
        <v>850</v>
      </c>
      <c r="AA57" t="s">
        <v>854</v>
      </c>
      <c r="AB57">
        <v>6</v>
      </c>
      <c r="AC57" t="s">
        <v>841</v>
      </c>
      <c r="AD57">
        <v>1.2</v>
      </c>
    </row>
    <row r="58" spans="1:30" x14ac:dyDescent="0.3">
      <c r="A58" t="s">
        <v>126</v>
      </c>
      <c r="B58" t="s">
        <v>1062</v>
      </c>
      <c r="C58" t="s">
        <v>814</v>
      </c>
      <c r="D58" t="s">
        <v>816</v>
      </c>
      <c r="E58">
        <v>1902.8</v>
      </c>
      <c r="F58">
        <f t="shared" si="6"/>
        <v>108.20000000000005</v>
      </c>
      <c r="G58">
        <v>46.443305555555554</v>
      </c>
      <c r="H58">
        <v>9.9387222222222231</v>
      </c>
      <c r="I58" s="57">
        <v>1220516.875</v>
      </c>
      <c r="J58">
        <v>1963</v>
      </c>
      <c r="K58">
        <v>15</v>
      </c>
      <c r="L58">
        <f t="shared" si="10"/>
        <v>1.1760912590556813</v>
      </c>
      <c r="M58">
        <v>66</v>
      </c>
      <c r="N58">
        <v>0.91</v>
      </c>
      <c r="O58">
        <v>0.41</v>
      </c>
      <c r="P58" t="s">
        <v>819</v>
      </c>
      <c r="Q58">
        <f t="shared" si="7"/>
        <v>1</v>
      </c>
      <c r="R58" t="s">
        <v>819</v>
      </c>
      <c r="S58">
        <f t="shared" si="8"/>
        <v>1</v>
      </c>
      <c r="T58">
        <v>0</v>
      </c>
      <c r="U58">
        <v>80</v>
      </c>
      <c r="V58">
        <v>40</v>
      </c>
      <c r="X58">
        <v>20</v>
      </c>
      <c r="Y58" t="s">
        <v>848</v>
      </c>
      <c r="Z58" t="s">
        <v>850</v>
      </c>
      <c r="AA58" t="s">
        <v>854</v>
      </c>
      <c r="AB58">
        <v>5</v>
      </c>
      <c r="AC58" t="s">
        <v>841</v>
      </c>
      <c r="AD58">
        <v>1.8</v>
      </c>
    </row>
    <row r="59" spans="1:30" x14ac:dyDescent="0.3">
      <c r="A59" t="s">
        <v>127</v>
      </c>
      <c r="B59" t="s">
        <v>1062</v>
      </c>
      <c r="C59" t="s">
        <v>814</v>
      </c>
      <c r="D59" t="s">
        <v>816</v>
      </c>
      <c r="E59">
        <v>1912.7</v>
      </c>
      <c r="F59">
        <f t="shared" si="6"/>
        <v>98.299999999999955</v>
      </c>
      <c r="G59">
        <v>46.442749999999997</v>
      </c>
      <c r="H59">
        <v>9.9383888888888894</v>
      </c>
      <c r="I59" s="57">
        <v>1188317.625</v>
      </c>
      <c r="J59">
        <v>1969</v>
      </c>
      <c r="K59">
        <v>20</v>
      </c>
      <c r="L59">
        <f t="shared" si="10"/>
        <v>1.3010299956639813</v>
      </c>
      <c r="M59">
        <v>144</v>
      </c>
      <c r="N59">
        <v>0.59</v>
      </c>
      <c r="O59">
        <v>-0.81</v>
      </c>
      <c r="P59" t="s">
        <v>819</v>
      </c>
      <c r="Q59">
        <f t="shared" si="7"/>
        <v>1</v>
      </c>
      <c r="R59" t="s">
        <v>817</v>
      </c>
      <c r="S59">
        <f t="shared" si="8"/>
        <v>3</v>
      </c>
      <c r="T59">
        <v>0.64</v>
      </c>
      <c r="U59">
        <v>85</v>
      </c>
      <c r="V59">
        <v>50</v>
      </c>
      <c r="X59">
        <v>5</v>
      </c>
      <c r="Y59" t="s">
        <v>848</v>
      </c>
      <c r="Z59" t="s">
        <v>850</v>
      </c>
      <c r="AA59" t="s">
        <v>854</v>
      </c>
      <c r="AB59">
        <v>5</v>
      </c>
      <c r="AC59" t="s">
        <v>841</v>
      </c>
      <c r="AD59">
        <v>1.25</v>
      </c>
    </row>
    <row r="60" spans="1:30" x14ac:dyDescent="0.3">
      <c r="A60" t="s">
        <v>128</v>
      </c>
      <c r="B60" t="s">
        <v>1062</v>
      </c>
      <c r="C60" t="s">
        <v>814</v>
      </c>
      <c r="D60" t="s">
        <v>816</v>
      </c>
      <c r="E60">
        <v>1916.6</v>
      </c>
      <c r="F60">
        <f t="shared" si="6"/>
        <v>94.400000000000091</v>
      </c>
      <c r="G60">
        <v>46.44222222222222</v>
      </c>
      <c r="H60">
        <v>9.9379722222222231</v>
      </c>
      <c r="I60" s="57">
        <v>1158060</v>
      </c>
      <c r="J60">
        <v>1974</v>
      </c>
      <c r="K60">
        <v>23</v>
      </c>
      <c r="L60">
        <f t="shared" si="10"/>
        <v>1.3617278360175928</v>
      </c>
      <c r="M60">
        <v>170</v>
      </c>
      <c r="N60">
        <v>0.17</v>
      </c>
      <c r="O60">
        <v>-0.98</v>
      </c>
      <c r="P60" t="s">
        <v>819</v>
      </c>
      <c r="Q60">
        <f t="shared" si="7"/>
        <v>1</v>
      </c>
      <c r="R60" t="s">
        <v>819</v>
      </c>
      <c r="S60">
        <f t="shared" si="8"/>
        <v>1</v>
      </c>
      <c r="T60">
        <v>-0.16</v>
      </c>
      <c r="U60">
        <v>90</v>
      </c>
      <c r="V60">
        <v>50</v>
      </c>
      <c r="X60">
        <v>10</v>
      </c>
      <c r="Y60" t="s">
        <v>848</v>
      </c>
      <c r="Z60" t="s">
        <v>850</v>
      </c>
      <c r="AA60" t="s">
        <v>854</v>
      </c>
      <c r="AB60">
        <v>5</v>
      </c>
      <c r="AC60" t="s">
        <v>841</v>
      </c>
      <c r="AD60">
        <v>0.5</v>
      </c>
    </row>
    <row r="61" spans="1:30" x14ac:dyDescent="0.3">
      <c r="A61" t="s">
        <v>129</v>
      </c>
      <c r="B61" t="s">
        <v>1062</v>
      </c>
      <c r="C61" t="s">
        <v>814</v>
      </c>
      <c r="E61">
        <v>1921</v>
      </c>
      <c r="F61">
        <f t="shared" si="6"/>
        <v>90</v>
      </c>
      <c r="G61">
        <v>46.441361111111107</v>
      </c>
      <c r="H61">
        <v>9.9365000000000006</v>
      </c>
      <c r="I61" s="57">
        <v>1260138.625</v>
      </c>
      <c r="J61">
        <v>1984</v>
      </c>
      <c r="K61">
        <v>35</v>
      </c>
      <c r="L61">
        <f t="shared" si="10"/>
        <v>1.5440680443502757</v>
      </c>
      <c r="M61">
        <v>188</v>
      </c>
      <c r="N61">
        <v>-0.14000000000000001</v>
      </c>
      <c r="O61">
        <v>-0.99</v>
      </c>
      <c r="P61" t="s">
        <v>818</v>
      </c>
      <c r="Q61">
        <f t="shared" si="7"/>
        <v>2</v>
      </c>
      <c r="R61" t="s">
        <v>819</v>
      </c>
      <c r="S61">
        <f t="shared" si="8"/>
        <v>1</v>
      </c>
      <c r="T61">
        <v>-0.64</v>
      </c>
      <c r="U61">
        <v>85</v>
      </c>
      <c r="V61">
        <v>35</v>
      </c>
      <c r="X61">
        <v>30</v>
      </c>
      <c r="Y61" t="s">
        <v>848</v>
      </c>
      <c r="Z61" t="s">
        <v>850</v>
      </c>
      <c r="AA61" t="s">
        <v>854</v>
      </c>
      <c r="AB61">
        <v>5</v>
      </c>
      <c r="AC61" t="s">
        <v>842</v>
      </c>
      <c r="AD61">
        <v>0.65</v>
      </c>
    </row>
    <row r="62" spans="1:30" x14ac:dyDescent="0.3">
      <c r="A62" t="s">
        <v>130</v>
      </c>
      <c r="B62" t="s">
        <v>1062</v>
      </c>
      <c r="C62" t="s">
        <v>814</v>
      </c>
      <c r="E62">
        <v>1915.3</v>
      </c>
      <c r="F62">
        <f t="shared" si="6"/>
        <v>95.700000000000045</v>
      </c>
      <c r="G62">
        <v>46.442722222222216</v>
      </c>
      <c r="H62">
        <v>9.9390833333333344</v>
      </c>
      <c r="I62" s="57">
        <v>1146704.125</v>
      </c>
      <c r="J62">
        <v>1959</v>
      </c>
      <c r="K62">
        <v>0</v>
      </c>
      <c r="L62">
        <v>0</v>
      </c>
      <c r="P62" t="s">
        <v>818</v>
      </c>
      <c r="Q62">
        <f t="shared" si="7"/>
        <v>2</v>
      </c>
      <c r="R62" t="s">
        <v>818</v>
      </c>
      <c r="S62">
        <f t="shared" si="8"/>
        <v>2</v>
      </c>
      <c r="T62">
        <v>-0.64</v>
      </c>
      <c r="U62">
        <v>20</v>
      </c>
      <c r="V62">
        <v>40</v>
      </c>
      <c r="X62">
        <v>80</v>
      </c>
      <c r="Y62" t="s">
        <v>848</v>
      </c>
      <c r="Z62" t="s">
        <v>850</v>
      </c>
      <c r="AA62" t="s">
        <v>854</v>
      </c>
      <c r="AB62">
        <v>5</v>
      </c>
      <c r="AC62" t="s">
        <v>841</v>
      </c>
      <c r="AD62">
        <v>4.8</v>
      </c>
    </row>
    <row r="63" spans="1:30" x14ac:dyDescent="0.3">
      <c r="A63" t="s">
        <v>131</v>
      </c>
      <c r="B63" t="s">
        <v>1062</v>
      </c>
      <c r="C63" t="s">
        <v>814</v>
      </c>
      <c r="E63">
        <v>1915.3</v>
      </c>
      <c r="F63">
        <f t="shared" si="6"/>
        <v>95.700000000000045</v>
      </c>
      <c r="G63">
        <v>46.442722222222216</v>
      </c>
      <c r="H63">
        <v>9.9390833333333344</v>
      </c>
      <c r="I63" s="57">
        <v>1146704.125</v>
      </c>
      <c r="J63">
        <v>1959</v>
      </c>
      <c r="K63">
        <v>2</v>
      </c>
      <c r="L63">
        <f t="shared" ref="L63:L69" si="11">LOG(K63)</f>
        <v>0.3010299956639812</v>
      </c>
      <c r="M63">
        <v>56</v>
      </c>
      <c r="N63">
        <v>0.83</v>
      </c>
      <c r="O63">
        <v>0.56000000000000005</v>
      </c>
      <c r="P63" t="s">
        <v>819</v>
      </c>
      <c r="Q63">
        <f t="shared" si="7"/>
        <v>1</v>
      </c>
      <c r="R63" t="s">
        <v>819</v>
      </c>
      <c r="S63">
        <f t="shared" si="8"/>
        <v>1</v>
      </c>
      <c r="T63">
        <v>-0.64</v>
      </c>
      <c r="U63">
        <v>80</v>
      </c>
      <c r="V63">
        <v>50</v>
      </c>
      <c r="X63">
        <v>20</v>
      </c>
      <c r="Y63" t="s">
        <v>848</v>
      </c>
      <c r="Z63" t="s">
        <v>850</v>
      </c>
      <c r="AA63" t="s">
        <v>854</v>
      </c>
      <c r="AB63">
        <v>5</v>
      </c>
      <c r="AC63" t="s">
        <v>841</v>
      </c>
      <c r="AD63">
        <v>0.5</v>
      </c>
    </row>
    <row r="64" spans="1:30" x14ac:dyDescent="0.3">
      <c r="A64" t="s">
        <v>132</v>
      </c>
      <c r="B64" t="s">
        <v>1062</v>
      </c>
      <c r="C64" t="s">
        <v>814</v>
      </c>
      <c r="E64">
        <v>2006</v>
      </c>
      <c r="F64">
        <f t="shared" si="6"/>
        <v>5</v>
      </c>
      <c r="G64">
        <v>46.426416666666668</v>
      </c>
      <c r="H64">
        <v>9.9350555555555555</v>
      </c>
      <c r="I64" s="57">
        <v>975818.1875</v>
      </c>
      <c r="J64">
        <v>2033</v>
      </c>
      <c r="K64">
        <v>35</v>
      </c>
      <c r="L64">
        <f t="shared" si="11"/>
        <v>1.5440680443502757</v>
      </c>
      <c r="M64">
        <v>286</v>
      </c>
      <c r="N64">
        <v>-0.96</v>
      </c>
      <c r="O64">
        <v>0.28000000000000003</v>
      </c>
      <c r="P64" t="s">
        <v>818</v>
      </c>
      <c r="Q64">
        <f t="shared" si="7"/>
        <v>2</v>
      </c>
      <c r="R64" t="s">
        <v>818</v>
      </c>
      <c r="S64">
        <f t="shared" si="8"/>
        <v>2</v>
      </c>
      <c r="T64">
        <v>-0.16</v>
      </c>
      <c r="U64">
        <v>95</v>
      </c>
      <c r="V64">
        <v>60</v>
      </c>
      <c r="X64">
        <v>0</v>
      </c>
      <c r="Y64" t="s">
        <v>848</v>
      </c>
      <c r="Z64" t="s">
        <v>850</v>
      </c>
      <c r="AA64" t="s">
        <v>854</v>
      </c>
      <c r="AB64">
        <v>7.2</v>
      </c>
      <c r="AC64" t="s">
        <v>843</v>
      </c>
      <c r="AD64">
        <v>0</v>
      </c>
    </row>
    <row r="65" spans="1:30" x14ac:dyDescent="0.3">
      <c r="A65" t="s">
        <v>133</v>
      </c>
      <c r="B65" t="s">
        <v>1062</v>
      </c>
      <c r="C65" t="s">
        <v>814</v>
      </c>
      <c r="E65">
        <v>2004.3</v>
      </c>
      <c r="F65">
        <f t="shared" si="6"/>
        <v>6.7000000000000455</v>
      </c>
      <c r="G65">
        <v>46.426805555555553</v>
      </c>
      <c r="H65">
        <v>9.9351666666666674</v>
      </c>
      <c r="I65" s="57">
        <v>1125287.375</v>
      </c>
      <c r="J65">
        <v>2027</v>
      </c>
      <c r="K65">
        <v>45</v>
      </c>
      <c r="L65">
        <f t="shared" si="11"/>
        <v>1.6532125137753437</v>
      </c>
      <c r="M65">
        <v>296</v>
      </c>
      <c r="N65">
        <v>-0.9</v>
      </c>
      <c r="O65">
        <v>0.44</v>
      </c>
      <c r="P65" t="s">
        <v>817</v>
      </c>
      <c r="Q65">
        <f t="shared" si="7"/>
        <v>3</v>
      </c>
      <c r="R65" t="s">
        <v>817</v>
      </c>
      <c r="S65">
        <f t="shared" si="8"/>
        <v>3</v>
      </c>
      <c r="T65">
        <v>-0.48</v>
      </c>
      <c r="U65">
        <v>70</v>
      </c>
      <c r="V65">
        <v>45</v>
      </c>
      <c r="X65">
        <v>0</v>
      </c>
      <c r="Y65" t="s">
        <v>848</v>
      </c>
      <c r="Z65" t="s">
        <v>850</v>
      </c>
      <c r="AA65" t="s">
        <v>854</v>
      </c>
      <c r="AB65">
        <v>7</v>
      </c>
      <c r="AC65" t="s">
        <v>843</v>
      </c>
      <c r="AD65">
        <v>0</v>
      </c>
    </row>
    <row r="66" spans="1:30" x14ac:dyDescent="0.3">
      <c r="A66" t="s">
        <v>102</v>
      </c>
      <c r="B66" t="s">
        <v>1062</v>
      </c>
      <c r="C66" t="s">
        <v>814</v>
      </c>
      <c r="E66">
        <v>1993.5</v>
      </c>
      <c r="F66">
        <f t="shared" ref="F66:F97" si="12">2011-E66</f>
        <v>17.5</v>
      </c>
      <c r="G66">
        <v>46.429361111111113</v>
      </c>
      <c r="H66">
        <v>9.9325277777777767</v>
      </c>
      <c r="I66" s="57">
        <v>1120383.25</v>
      </c>
      <c r="J66">
        <v>2042</v>
      </c>
      <c r="K66">
        <v>6</v>
      </c>
      <c r="L66">
        <f t="shared" si="11"/>
        <v>0.77815125038364363</v>
      </c>
      <c r="M66">
        <v>130</v>
      </c>
      <c r="N66">
        <v>0.77</v>
      </c>
      <c r="O66">
        <v>-0.64</v>
      </c>
      <c r="P66" t="s">
        <v>819</v>
      </c>
      <c r="Q66">
        <f t="shared" ref="Q66:Q97" si="13">IF(P66="concave",3,IF(P66="convex",1,2))</f>
        <v>1</v>
      </c>
      <c r="R66" t="s">
        <v>818</v>
      </c>
      <c r="S66">
        <f t="shared" ref="S66:S97" si="14">IF(R66="concave",3,IF(R66="convex",1,2))</f>
        <v>2</v>
      </c>
      <c r="T66">
        <v>-0.16</v>
      </c>
      <c r="U66">
        <v>85</v>
      </c>
      <c r="V66">
        <v>40</v>
      </c>
      <c r="X66">
        <v>15</v>
      </c>
      <c r="Y66" t="s">
        <v>848</v>
      </c>
      <c r="Z66" t="s">
        <v>850</v>
      </c>
      <c r="AA66" t="s">
        <v>854</v>
      </c>
      <c r="AB66">
        <v>6.5</v>
      </c>
      <c r="AC66" t="s">
        <v>843</v>
      </c>
      <c r="AD66">
        <v>0.6</v>
      </c>
    </row>
    <row r="67" spans="1:30" x14ac:dyDescent="0.3">
      <c r="A67" t="s">
        <v>91</v>
      </c>
      <c r="B67" t="s">
        <v>1062</v>
      </c>
      <c r="C67" t="s">
        <v>996</v>
      </c>
      <c r="E67">
        <v>1850</v>
      </c>
      <c r="F67">
        <f t="shared" si="12"/>
        <v>161</v>
      </c>
      <c r="G67">
        <v>46.450305555555559</v>
      </c>
      <c r="H67">
        <v>9.941472222222222</v>
      </c>
      <c r="I67" s="57">
        <v>1209225.75</v>
      </c>
      <c r="J67">
        <v>1898</v>
      </c>
      <c r="K67">
        <v>1</v>
      </c>
      <c r="L67">
        <f t="shared" si="11"/>
        <v>0</v>
      </c>
      <c r="M67">
        <v>344</v>
      </c>
      <c r="N67">
        <v>-0.28000000000000003</v>
      </c>
      <c r="O67">
        <v>0.96</v>
      </c>
      <c r="P67" t="s">
        <v>818</v>
      </c>
      <c r="Q67">
        <f t="shared" si="13"/>
        <v>2</v>
      </c>
      <c r="R67" t="s">
        <v>817</v>
      </c>
      <c r="S67">
        <f t="shared" si="14"/>
        <v>3</v>
      </c>
      <c r="T67">
        <v>0.32</v>
      </c>
      <c r="U67">
        <v>10</v>
      </c>
      <c r="V67">
        <v>15</v>
      </c>
      <c r="X67">
        <v>90</v>
      </c>
      <c r="Y67" t="s">
        <v>848</v>
      </c>
      <c r="Z67" t="s">
        <v>850</v>
      </c>
      <c r="AA67" t="s">
        <v>854</v>
      </c>
      <c r="AB67">
        <v>5</v>
      </c>
      <c r="AC67" t="s">
        <v>842</v>
      </c>
      <c r="AD67">
        <v>1.7</v>
      </c>
    </row>
    <row r="68" spans="1:30" x14ac:dyDescent="0.3">
      <c r="A68" t="s">
        <v>92</v>
      </c>
      <c r="B68" t="s">
        <v>1062</v>
      </c>
      <c r="C68" t="s">
        <v>996</v>
      </c>
      <c r="E68">
        <v>1850</v>
      </c>
      <c r="F68">
        <f t="shared" si="12"/>
        <v>161</v>
      </c>
      <c r="G68">
        <v>46.449805555555557</v>
      </c>
      <c r="H68">
        <v>9.9417777777777783</v>
      </c>
      <c r="I68" s="57">
        <v>1212441.625</v>
      </c>
      <c r="J68">
        <v>1897</v>
      </c>
      <c r="K68">
        <v>15</v>
      </c>
      <c r="L68">
        <f t="shared" si="11"/>
        <v>1.1760912590556813</v>
      </c>
      <c r="M68">
        <v>224</v>
      </c>
      <c r="N68">
        <v>-0.69</v>
      </c>
      <c r="O68">
        <v>-0.72</v>
      </c>
      <c r="P68" t="s">
        <v>819</v>
      </c>
      <c r="Q68">
        <f t="shared" si="13"/>
        <v>1</v>
      </c>
      <c r="R68" t="s">
        <v>819</v>
      </c>
      <c r="S68">
        <f t="shared" si="14"/>
        <v>1</v>
      </c>
      <c r="T68">
        <v>0.32</v>
      </c>
      <c r="U68">
        <v>5</v>
      </c>
      <c r="V68">
        <v>0</v>
      </c>
      <c r="X68">
        <v>95</v>
      </c>
      <c r="Y68" t="s">
        <v>848</v>
      </c>
      <c r="Z68" t="s">
        <v>851</v>
      </c>
      <c r="AA68" t="s">
        <v>856</v>
      </c>
      <c r="AB68">
        <v>4.5</v>
      </c>
      <c r="AC68" t="s">
        <v>842</v>
      </c>
      <c r="AD68">
        <v>12</v>
      </c>
    </row>
    <row r="69" spans="1:30" x14ac:dyDescent="0.3">
      <c r="A69" t="s">
        <v>93</v>
      </c>
      <c r="B69" t="s">
        <v>1062</v>
      </c>
      <c r="C69" t="s">
        <v>996</v>
      </c>
      <c r="E69">
        <v>1850</v>
      </c>
      <c r="F69">
        <f t="shared" si="12"/>
        <v>161</v>
      </c>
      <c r="G69">
        <v>46.449722222222221</v>
      </c>
      <c r="H69">
        <v>9.9420000000000002</v>
      </c>
      <c r="I69" s="57">
        <v>1202612.875</v>
      </c>
      <c r="J69">
        <v>1894</v>
      </c>
      <c r="K69">
        <v>1</v>
      </c>
      <c r="L69">
        <f t="shared" si="11"/>
        <v>0</v>
      </c>
      <c r="M69">
        <v>11</v>
      </c>
      <c r="N69">
        <v>0.19</v>
      </c>
      <c r="O69">
        <v>0.98</v>
      </c>
      <c r="P69" t="s">
        <v>818</v>
      </c>
      <c r="Q69">
        <f t="shared" si="13"/>
        <v>2</v>
      </c>
      <c r="R69" t="s">
        <v>818</v>
      </c>
      <c r="S69">
        <f t="shared" si="14"/>
        <v>2</v>
      </c>
      <c r="T69">
        <v>-0.96</v>
      </c>
      <c r="U69">
        <v>60</v>
      </c>
      <c r="V69">
        <v>20</v>
      </c>
      <c r="X69">
        <v>40</v>
      </c>
      <c r="Y69" t="s">
        <v>848</v>
      </c>
      <c r="Z69" t="s">
        <v>850</v>
      </c>
      <c r="AA69" t="s">
        <v>854</v>
      </c>
      <c r="AB69">
        <v>5</v>
      </c>
      <c r="AC69" t="s">
        <v>842</v>
      </c>
      <c r="AD69">
        <v>0.8</v>
      </c>
    </row>
    <row r="70" spans="1:30" x14ac:dyDescent="0.3">
      <c r="A70" t="s">
        <v>94</v>
      </c>
      <c r="B70" t="s">
        <v>1062</v>
      </c>
      <c r="C70" t="s">
        <v>996</v>
      </c>
      <c r="E70">
        <v>1850</v>
      </c>
      <c r="F70">
        <f t="shared" si="12"/>
        <v>161</v>
      </c>
      <c r="G70">
        <v>46.448999999999998</v>
      </c>
      <c r="H70">
        <v>9.9424166666666665</v>
      </c>
      <c r="I70" s="57">
        <v>1156331.875</v>
      </c>
      <c r="J70">
        <v>1905</v>
      </c>
      <c r="K70">
        <v>0</v>
      </c>
      <c r="L70">
        <v>0</v>
      </c>
      <c r="P70" t="s">
        <v>817</v>
      </c>
      <c r="Q70">
        <f t="shared" si="13"/>
        <v>3</v>
      </c>
      <c r="R70" t="s">
        <v>817</v>
      </c>
      <c r="S70">
        <f t="shared" si="14"/>
        <v>3</v>
      </c>
      <c r="T70">
        <v>-0.64</v>
      </c>
      <c r="U70">
        <v>30</v>
      </c>
      <c r="V70">
        <v>35</v>
      </c>
      <c r="X70">
        <v>70</v>
      </c>
      <c r="Y70" t="s">
        <v>848</v>
      </c>
      <c r="Z70" t="s">
        <v>850</v>
      </c>
      <c r="AA70" t="s">
        <v>854</v>
      </c>
      <c r="AB70">
        <v>5</v>
      </c>
      <c r="AC70" t="s">
        <v>842</v>
      </c>
      <c r="AD70">
        <v>1.3</v>
      </c>
    </row>
    <row r="71" spans="1:30" x14ac:dyDescent="0.3">
      <c r="A71" t="s">
        <v>95</v>
      </c>
      <c r="B71" t="s">
        <v>1062</v>
      </c>
      <c r="C71" t="s">
        <v>996</v>
      </c>
      <c r="E71">
        <v>1850</v>
      </c>
      <c r="F71">
        <f t="shared" si="12"/>
        <v>161</v>
      </c>
      <c r="G71">
        <v>46.448638888888887</v>
      </c>
      <c r="H71">
        <v>9.9423888888888889</v>
      </c>
      <c r="I71" s="57">
        <v>1179335.125</v>
      </c>
      <c r="J71">
        <v>1906</v>
      </c>
      <c r="K71">
        <v>25</v>
      </c>
      <c r="L71">
        <f t="shared" ref="L71:L78" si="15">LOG(K71)</f>
        <v>1.3979400086720377</v>
      </c>
      <c r="M71">
        <v>298</v>
      </c>
      <c r="N71">
        <v>-0.88</v>
      </c>
      <c r="O71">
        <v>0.47</v>
      </c>
      <c r="P71" t="s">
        <v>818</v>
      </c>
      <c r="Q71">
        <f t="shared" si="13"/>
        <v>2</v>
      </c>
      <c r="R71" t="s">
        <v>818</v>
      </c>
      <c r="S71">
        <f t="shared" si="14"/>
        <v>2</v>
      </c>
      <c r="T71">
        <v>-0.32</v>
      </c>
      <c r="U71">
        <v>15</v>
      </c>
      <c r="V71">
        <v>15</v>
      </c>
      <c r="X71">
        <v>10</v>
      </c>
      <c r="Y71" t="s">
        <v>848</v>
      </c>
      <c r="Z71" t="s">
        <v>850</v>
      </c>
      <c r="AA71" t="s">
        <v>854</v>
      </c>
      <c r="AB71">
        <v>6</v>
      </c>
      <c r="AC71" t="s">
        <v>842</v>
      </c>
      <c r="AD71">
        <v>0.85</v>
      </c>
    </row>
    <row r="72" spans="1:30" x14ac:dyDescent="0.3">
      <c r="A72" t="s">
        <v>134</v>
      </c>
      <c r="B72" t="s">
        <v>1062</v>
      </c>
      <c r="C72" t="s">
        <v>814</v>
      </c>
      <c r="D72" t="s">
        <v>816</v>
      </c>
      <c r="E72">
        <v>1852.3</v>
      </c>
      <c r="F72">
        <f t="shared" si="12"/>
        <v>158.70000000000005</v>
      </c>
      <c r="G72">
        <v>46.448361111111112</v>
      </c>
      <c r="H72">
        <v>9.9425277777777783</v>
      </c>
      <c r="I72" s="57">
        <v>1071171.375</v>
      </c>
      <c r="J72">
        <v>1909</v>
      </c>
      <c r="K72">
        <v>30</v>
      </c>
      <c r="L72">
        <f t="shared" si="15"/>
        <v>1.4771212547196624</v>
      </c>
      <c r="M72">
        <v>242</v>
      </c>
      <c r="N72">
        <v>-0.88</v>
      </c>
      <c r="O72">
        <v>-0.47</v>
      </c>
      <c r="P72" t="s">
        <v>818</v>
      </c>
      <c r="Q72">
        <f t="shared" si="13"/>
        <v>2</v>
      </c>
      <c r="R72" t="s">
        <v>818</v>
      </c>
      <c r="S72">
        <f t="shared" si="14"/>
        <v>2</v>
      </c>
      <c r="T72">
        <v>-0.32</v>
      </c>
      <c r="U72">
        <v>15</v>
      </c>
      <c r="V72">
        <v>50</v>
      </c>
      <c r="X72">
        <v>85</v>
      </c>
      <c r="Y72" t="s">
        <v>848</v>
      </c>
      <c r="Z72" t="s">
        <v>850</v>
      </c>
      <c r="AA72" t="s">
        <v>854</v>
      </c>
      <c r="AB72">
        <v>5</v>
      </c>
      <c r="AC72" t="s">
        <v>841</v>
      </c>
      <c r="AD72">
        <v>3</v>
      </c>
    </row>
    <row r="73" spans="1:30" x14ac:dyDescent="0.3">
      <c r="A73" t="s">
        <v>135</v>
      </c>
      <c r="B73" t="s">
        <v>1062</v>
      </c>
      <c r="C73" t="s">
        <v>814</v>
      </c>
      <c r="D73" t="s">
        <v>816</v>
      </c>
      <c r="E73">
        <v>1862.9</v>
      </c>
      <c r="F73">
        <f t="shared" si="12"/>
        <v>148.09999999999991</v>
      </c>
      <c r="G73">
        <v>46.447499999999998</v>
      </c>
      <c r="H73">
        <v>9.9429166666666671</v>
      </c>
      <c r="I73" s="57">
        <v>1097408.625</v>
      </c>
      <c r="J73">
        <v>1915</v>
      </c>
      <c r="K73">
        <v>2</v>
      </c>
      <c r="L73">
        <f t="shared" si="15"/>
        <v>0.3010299956639812</v>
      </c>
      <c r="M73">
        <v>16</v>
      </c>
      <c r="N73">
        <v>0.28000000000000003</v>
      </c>
      <c r="O73">
        <v>0.96</v>
      </c>
      <c r="P73" t="s">
        <v>818</v>
      </c>
      <c r="Q73">
        <f t="shared" si="13"/>
        <v>2</v>
      </c>
      <c r="R73" t="s">
        <v>818</v>
      </c>
      <c r="S73">
        <f t="shared" si="14"/>
        <v>2</v>
      </c>
      <c r="T73">
        <v>-0.48</v>
      </c>
      <c r="U73">
        <v>10</v>
      </c>
      <c r="V73">
        <v>15</v>
      </c>
      <c r="X73">
        <v>90</v>
      </c>
      <c r="Y73" t="s">
        <v>848</v>
      </c>
      <c r="Z73" t="s">
        <v>850</v>
      </c>
      <c r="AA73" t="s">
        <v>854</v>
      </c>
      <c r="AB73">
        <v>5.5</v>
      </c>
      <c r="AC73" t="s">
        <v>842</v>
      </c>
      <c r="AD73">
        <v>3.4</v>
      </c>
    </row>
    <row r="74" spans="1:30" x14ac:dyDescent="0.3">
      <c r="A74" t="s">
        <v>136</v>
      </c>
      <c r="B74" t="s">
        <v>1062</v>
      </c>
      <c r="C74" t="s">
        <v>814</v>
      </c>
      <c r="D74" t="s">
        <v>816</v>
      </c>
      <c r="E74">
        <v>1881.1</v>
      </c>
      <c r="F74">
        <f t="shared" si="12"/>
        <v>129.90000000000009</v>
      </c>
      <c r="G74">
        <v>46.44672222222222</v>
      </c>
      <c r="H74">
        <v>9.9423333333333339</v>
      </c>
      <c r="I74" s="57">
        <v>1089242.25</v>
      </c>
      <c r="J74">
        <v>1922</v>
      </c>
      <c r="K74">
        <v>3</v>
      </c>
      <c r="L74">
        <f t="shared" si="15"/>
        <v>0.47712125471966244</v>
      </c>
      <c r="M74">
        <v>44</v>
      </c>
      <c r="N74">
        <v>0.69</v>
      </c>
      <c r="O74">
        <v>0.72</v>
      </c>
      <c r="P74" t="s">
        <v>819</v>
      </c>
      <c r="Q74">
        <f t="shared" si="13"/>
        <v>1</v>
      </c>
      <c r="R74" t="s">
        <v>819</v>
      </c>
      <c r="S74">
        <f t="shared" si="14"/>
        <v>1</v>
      </c>
      <c r="T74">
        <v>0.32</v>
      </c>
      <c r="U74">
        <v>90</v>
      </c>
      <c r="V74">
        <v>45</v>
      </c>
      <c r="X74">
        <v>10</v>
      </c>
      <c r="Y74" t="s">
        <v>848</v>
      </c>
      <c r="Z74" t="s">
        <v>850</v>
      </c>
      <c r="AA74" t="s">
        <v>854</v>
      </c>
      <c r="AB74">
        <v>6</v>
      </c>
      <c r="AC74" t="s">
        <v>843</v>
      </c>
      <c r="AD74">
        <v>0</v>
      </c>
    </row>
    <row r="75" spans="1:30" x14ac:dyDescent="0.3">
      <c r="A75" t="s">
        <v>137</v>
      </c>
      <c r="B75" t="s">
        <v>1062</v>
      </c>
      <c r="C75" t="s">
        <v>814</v>
      </c>
      <c r="E75">
        <v>1888.6</v>
      </c>
      <c r="F75">
        <f t="shared" si="12"/>
        <v>122.40000000000009</v>
      </c>
      <c r="G75">
        <v>46.445805555555552</v>
      </c>
      <c r="H75">
        <v>9.9425000000000008</v>
      </c>
      <c r="I75" s="57">
        <v>1093780.875</v>
      </c>
      <c r="J75">
        <v>1930</v>
      </c>
      <c r="K75">
        <v>5</v>
      </c>
      <c r="L75">
        <f t="shared" si="15"/>
        <v>0.69897000433601886</v>
      </c>
      <c r="M75">
        <v>344</v>
      </c>
      <c r="N75">
        <v>-0.28000000000000003</v>
      </c>
      <c r="O75">
        <v>0.96</v>
      </c>
      <c r="P75" t="s">
        <v>818</v>
      </c>
      <c r="Q75">
        <f t="shared" si="13"/>
        <v>2</v>
      </c>
      <c r="R75" t="s">
        <v>818</v>
      </c>
      <c r="S75">
        <f t="shared" si="14"/>
        <v>2</v>
      </c>
      <c r="T75">
        <v>0</v>
      </c>
      <c r="U75">
        <v>40</v>
      </c>
      <c r="V75">
        <v>45</v>
      </c>
      <c r="X75">
        <v>60</v>
      </c>
      <c r="Y75" t="s">
        <v>848</v>
      </c>
      <c r="Z75" t="s">
        <v>850</v>
      </c>
      <c r="AA75" t="s">
        <v>854</v>
      </c>
      <c r="AB75">
        <v>5</v>
      </c>
      <c r="AC75" t="s">
        <v>841</v>
      </c>
      <c r="AD75">
        <v>1.1000000000000001</v>
      </c>
    </row>
    <row r="76" spans="1:30" x14ac:dyDescent="0.3">
      <c r="A76" t="s">
        <v>138</v>
      </c>
      <c r="B76" t="s">
        <v>1062</v>
      </c>
      <c r="C76" t="s">
        <v>814</v>
      </c>
      <c r="D76" t="s">
        <v>815</v>
      </c>
      <c r="E76">
        <v>1897</v>
      </c>
      <c r="F76">
        <f t="shared" si="12"/>
        <v>114</v>
      </c>
      <c r="G76">
        <v>46.445083333333329</v>
      </c>
      <c r="H76">
        <v>9.942055555555557</v>
      </c>
      <c r="I76" s="57">
        <v>1117990.125</v>
      </c>
      <c r="J76">
        <v>1932</v>
      </c>
      <c r="K76">
        <v>5</v>
      </c>
      <c r="L76">
        <f t="shared" si="15"/>
        <v>0.69897000433601886</v>
      </c>
      <c r="M76">
        <v>337</v>
      </c>
      <c r="N76">
        <v>-0.39</v>
      </c>
      <c r="O76">
        <v>0.92</v>
      </c>
      <c r="P76" t="s">
        <v>818</v>
      </c>
      <c r="Q76">
        <f t="shared" si="13"/>
        <v>2</v>
      </c>
      <c r="R76" t="s">
        <v>818</v>
      </c>
      <c r="S76">
        <f t="shared" si="14"/>
        <v>2</v>
      </c>
      <c r="T76">
        <v>-0.48</v>
      </c>
      <c r="U76">
        <v>5</v>
      </c>
      <c r="V76">
        <v>2</v>
      </c>
      <c r="X76">
        <v>95</v>
      </c>
      <c r="Y76" t="s">
        <v>848</v>
      </c>
      <c r="Z76" t="s">
        <v>850</v>
      </c>
      <c r="AA76" t="s">
        <v>854</v>
      </c>
      <c r="AB76">
        <v>5</v>
      </c>
      <c r="AC76" t="s">
        <v>842</v>
      </c>
      <c r="AD76">
        <v>4.9000000000000004</v>
      </c>
    </row>
    <row r="77" spans="1:30" x14ac:dyDescent="0.3">
      <c r="A77" t="s">
        <v>103</v>
      </c>
      <c r="B77" t="s">
        <v>1062</v>
      </c>
      <c r="C77" t="s">
        <v>814</v>
      </c>
      <c r="E77">
        <v>2010</v>
      </c>
      <c r="F77">
        <f t="shared" si="12"/>
        <v>1</v>
      </c>
      <c r="G77">
        <v>46.425861111111111</v>
      </c>
      <c r="H77">
        <v>9.9342499999999987</v>
      </c>
      <c r="I77" s="57">
        <v>654753.9375</v>
      </c>
      <c r="J77">
        <v>2062</v>
      </c>
      <c r="K77">
        <v>2</v>
      </c>
      <c r="L77">
        <f t="shared" si="15"/>
        <v>0.3010299956639812</v>
      </c>
      <c r="M77">
        <v>40</v>
      </c>
      <c r="N77">
        <v>0.64</v>
      </c>
      <c r="O77">
        <v>0.77</v>
      </c>
      <c r="P77" t="s">
        <v>819</v>
      </c>
      <c r="Q77">
        <f t="shared" si="13"/>
        <v>1</v>
      </c>
      <c r="R77" t="s">
        <v>819</v>
      </c>
      <c r="S77">
        <f t="shared" si="14"/>
        <v>1</v>
      </c>
      <c r="T77">
        <v>0.32</v>
      </c>
      <c r="U77">
        <v>80</v>
      </c>
      <c r="V77">
        <v>40</v>
      </c>
      <c r="X77">
        <v>0</v>
      </c>
      <c r="Y77" t="s">
        <v>848</v>
      </c>
      <c r="Z77" t="s">
        <v>850</v>
      </c>
      <c r="AA77" t="s">
        <v>854</v>
      </c>
      <c r="AB77">
        <v>7.5</v>
      </c>
      <c r="AC77" t="s">
        <v>843</v>
      </c>
      <c r="AD77">
        <v>0</v>
      </c>
    </row>
    <row r="78" spans="1:30" x14ac:dyDescent="0.3">
      <c r="A78" t="s">
        <v>139</v>
      </c>
      <c r="B78" t="s">
        <v>1062</v>
      </c>
      <c r="C78" t="s">
        <v>814</v>
      </c>
      <c r="D78" t="s">
        <v>815</v>
      </c>
      <c r="E78">
        <v>1900.1</v>
      </c>
      <c r="F78">
        <f t="shared" si="12"/>
        <v>110.90000000000009</v>
      </c>
      <c r="G78">
        <v>46.444638888888889</v>
      </c>
      <c r="H78">
        <v>9.941749999999999</v>
      </c>
      <c r="I78" s="57">
        <v>1082677.25</v>
      </c>
      <c r="J78">
        <v>1936</v>
      </c>
      <c r="K78">
        <v>7</v>
      </c>
      <c r="L78">
        <f t="shared" si="15"/>
        <v>0.84509804001425681</v>
      </c>
      <c r="M78">
        <v>247</v>
      </c>
      <c r="N78">
        <v>-0.92</v>
      </c>
      <c r="O78">
        <v>-0.39</v>
      </c>
      <c r="P78" t="s">
        <v>817</v>
      </c>
      <c r="Q78">
        <f t="shared" si="13"/>
        <v>3</v>
      </c>
      <c r="R78" t="s">
        <v>817</v>
      </c>
      <c r="S78">
        <f t="shared" si="14"/>
        <v>3</v>
      </c>
      <c r="T78">
        <v>0.16</v>
      </c>
      <c r="U78">
        <v>10</v>
      </c>
      <c r="V78">
        <v>10</v>
      </c>
      <c r="X78">
        <v>90</v>
      </c>
      <c r="Y78" t="s">
        <v>848</v>
      </c>
      <c r="Z78" t="s">
        <v>850</v>
      </c>
      <c r="AA78" t="s">
        <v>854</v>
      </c>
      <c r="AB78">
        <v>5</v>
      </c>
      <c r="AC78" t="s">
        <v>842</v>
      </c>
      <c r="AD78">
        <v>0.9</v>
      </c>
    </row>
    <row r="79" spans="1:30" x14ac:dyDescent="0.3">
      <c r="A79" t="s">
        <v>140</v>
      </c>
      <c r="B79" t="s">
        <v>1062</v>
      </c>
      <c r="C79" t="s">
        <v>814</v>
      </c>
      <c r="D79" t="s">
        <v>815</v>
      </c>
      <c r="E79">
        <v>1901.8</v>
      </c>
      <c r="F79">
        <f t="shared" si="12"/>
        <v>109.20000000000005</v>
      </c>
      <c r="G79">
        <v>46.444333333333326</v>
      </c>
      <c r="H79">
        <v>9.9417222222222215</v>
      </c>
      <c r="I79" s="57">
        <v>1111489.5</v>
      </c>
      <c r="J79">
        <v>1937</v>
      </c>
      <c r="K79">
        <v>0</v>
      </c>
      <c r="L79">
        <v>0</v>
      </c>
      <c r="P79" t="s">
        <v>818</v>
      </c>
      <c r="Q79">
        <f t="shared" si="13"/>
        <v>2</v>
      </c>
      <c r="R79" t="s">
        <v>817</v>
      </c>
      <c r="S79">
        <f t="shared" si="14"/>
        <v>3</v>
      </c>
      <c r="T79">
        <v>-0.48</v>
      </c>
      <c r="U79">
        <v>20</v>
      </c>
      <c r="V79">
        <v>5</v>
      </c>
      <c r="X79">
        <v>80</v>
      </c>
      <c r="Y79" t="s">
        <v>848</v>
      </c>
      <c r="Z79" t="s">
        <v>850</v>
      </c>
      <c r="AA79" t="s">
        <v>854</v>
      </c>
      <c r="AB79">
        <v>5</v>
      </c>
      <c r="AC79" t="s">
        <v>842</v>
      </c>
      <c r="AD79">
        <v>1.9</v>
      </c>
    </row>
    <row r="80" spans="1:30" x14ac:dyDescent="0.3">
      <c r="A80" t="s">
        <v>141</v>
      </c>
      <c r="B80" t="s">
        <v>1062</v>
      </c>
      <c r="C80" t="s">
        <v>814</v>
      </c>
      <c r="D80" t="s">
        <v>815</v>
      </c>
      <c r="E80">
        <v>1900.1</v>
      </c>
      <c r="F80">
        <f t="shared" si="12"/>
        <v>110.90000000000009</v>
      </c>
      <c r="G80">
        <v>46.444416666666662</v>
      </c>
      <c r="H80">
        <v>9.9421944444444446</v>
      </c>
      <c r="I80" s="57">
        <v>1024017.875</v>
      </c>
      <c r="J80">
        <v>1938</v>
      </c>
      <c r="K80">
        <v>15</v>
      </c>
      <c r="L80">
        <f t="shared" ref="L80:L96" si="16">LOG(K80)</f>
        <v>1.1760912590556813</v>
      </c>
      <c r="M80">
        <v>290</v>
      </c>
      <c r="N80">
        <v>-0.94</v>
      </c>
      <c r="O80">
        <v>0.34</v>
      </c>
      <c r="P80" t="s">
        <v>818</v>
      </c>
      <c r="Q80">
        <f t="shared" si="13"/>
        <v>2</v>
      </c>
      <c r="R80" t="s">
        <v>818</v>
      </c>
      <c r="S80">
        <f t="shared" si="14"/>
        <v>2</v>
      </c>
      <c r="T80">
        <v>-0.48</v>
      </c>
      <c r="U80">
        <v>60</v>
      </c>
      <c r="V80">
        <v>50</v>
      </c>
      <c r="X80">
        <v>20</v>
      </c>
      <c r="Y80" t="s">
        <v>848</v>
      </c>
      <c r="Z80" t="s">
        <v>850</v>
      </c>
      <c r="AA80" t="s">
        <v>854</v>
      </c>
      <c r="AB80">
        <v>5.5</v>
      </c>
      <c r="AC80" t="s">
        <v>841</v>
      </c>
      <c r="AD80">
        <v>1</v>
      </c>
    </row>
    <row r="81" spans="1:30" x14ac:dyDescent="0.3">
      <c r="A81" t="s">
        <v>104</v>
      </c>
      <c r="B81" t="s">
        <v>1062</v>
      </c>
      <c r="C81" t="s">
        <v>814</v>
      </c>
      <c r="E81">
        <v>2010</v>
      </c>
      <c r="F81">
        <f t="shared" si="12"/>
        <v>1</v>
      </c>
      <c r="G81">
        <v>46.425916666666666</v>
      </c>
      <c r="H81">
        <v>9.9341944444444437</v>
      </c>
      <c r="I81" s="57">
        <v>654753.9375</v>
      </c>
      <c r="J81">
        <v>2062</v>
      </c>
      <c r="K81">
        <v>3</v>
      </c>
      <c r="L81">
        <f t="shared" si="16"/>
        <v>0.47712125471966244</v>
      </c>
      <c r="M81">
        <v>345</v>
      </c>
      <c r="N81">
        <v>-0.26</v>
      </c>
      <c r="O81">
        <v>0.97</v>
      </c>
      <c r="P81" t="s">
        <v>817</v>
      </c>
      <c r="Q81">
        <f t="shared" si="13"/>
        <v>3</v>
      </c>
      <c r="R81" t="s">
        <v>817</v>
      </c>
      <c r="S81">
        <f t="shared" si="14"/>
        <v>3</v>
      </c>
      <c r="T81">
        <v>0.32</v>
      </c>
      <c r="U81">
        <v>95</v>
      </c>
      <c r="V81">
        <v>45</v>
      </c>
      <c r="X81">
        <v>0</v>
      </c>
      <c r="Y81" t="s">
        <v>848</v>
      </c>
      <c r="Z81" t="s">
        <v>850</v>
      </c>
      <c r="AA81" t="s">
        <v>854</v>
      </c>
      <c r="AB81">
        <v>7.5</v>
      </c>
      <c r="AC81" t="s">
        <v>843</v>
      </c>
      <c r="AD81">
        <v>0</v>
      </c>
    </row>
    <row r="82" spans="1:30" x14ac:dyDescent="0.3">
      <c r="A82" t="s">
        <v>105</v>
      </c>
      <c r="B82" t="s">
        <v>1062</v>
      </c>
      <c r="C82" t="s">
        <v>814</v>
      </c>
      <c r="E82">
        <v>2007.5</v>
      </c>
      <c r="F82">
        <f t="shared" si="12"/>
        <v>3.5</v>
      </c>
      <c r="G82">
        <v>46.425888888888885</v>
      </c>
      <c r="H82">
        <v>9.9349722222222212</v>
      </c>
      <c r="I82" s="57">
        <v>914996.1875</v>
      </c>
      <c r="J82">
        <v>2054</v>
      </c>
      <c r="K82">
        <v>45</v>
      </c>
      <c r="L82">
        <f t="shared" si="16"/>
        <v>1.6532125137753437</v>
      </c>
      <c r="M82">
        <v>270</v>
      </c>
      <c r="N82">
        <v>-1</v>
      </c>
      <c r="O82">
        <v>0</v>
      </c>
      <c r="P82" t="s">
        <v>818</v>
      </c>
      <c r="Q82">
        <f t="shared" si="13"/>
        <v>2</v>
      </c>
      <c r="R82" t="s">
        <v>818</v>
      </c>
      <c r="S82">
        <f t="shared" si="14"/>
        <v>2</v>
      </c>
      <c r="T82">
        <v>0.16</v>
      </c>
      <c r="U82">
        <v>85</v>
      </c>
      <c r="V82">
        <v>35</v>
      </c>
      <c r="X82">
        <v>0</v>
      </c>
      <c r="Y82" t="s">
        <v>848</v>
      </c>
      <c r="Z82" t="s">
        <v>850</v>
      </c>
      <c r="AA82" t="s">
        <v>854</v>
      </c>
      <c r="AB82">
        <v>7.5</v>
      </c>
      <c r="AC82" t="s">
        <v>844</v>
      </c>
      <c r="AD82">
        <v>0</v>
      </c>
    </row>
    <row r="83" spans="1:30" x14ac:dyDescent="0.3">
      <c r="A83" t="s">
        <v>106</v>
      </c>
      <c r="B83" t="s">
        <v>1062</v>
      </c>
      <c r="C83" t="s">
        <v>814</v>
      </c>
      <c r="E83">
        <v>2007.3</v>
      </c>
      <c r="F83">
        <f t="shared" si="12"/>
        <v>3.7000000000000455</v>
      </c>
      <c r="G83">
        <v>46.427055555555555</v>
      </c>
      <c r="H83">
        <v>9.9327777777777779</v>
      </c>
      <c r="I83" s="57">
        <v>936708.1875</v>
      </c>
      <c r="J83">
        <v>2056</v>
      </c>
      <c r="K83">
        <v>10</v>
      </c>
      <c r="L83">
        <f t="shared" si="16"/>
        <v>1</v>
      </c>
      <c r="M83">
        <v>74</v>
      </c>
      <c r="N83">
        <v>0.96</v>
      </c>
      <c r="O83">
        <v>0.28000000000000003</v>
      </c>
      <c r="P83" t="s">
        <v>819</v>
      </c>
      <c r="Q83">
        <f t="shared" si="13"/>
        <v>1</v>
      </c>
      <c r="R83" t="s">
        <v>819</v>
      </c>
      <c r="S83">
        <f t="shared" si="14"/>
        <v>1</v>
      </c>
      <c r="T83">
        <v>-0.16</v>
      </c>
      <c r="U83">
        <v>95</v>
      </c>
      <c r="V83">
        <v>60</v>
      </c>
      <c r="X83">
        <v>1</v>
      </c>
      <c r="Y83" t="s">
        <v>848</v>
      </c>
      <c r="Z83" t="s">
        <v>850</v>
      </c>
      <c r="AA83" t="s">
        <v>854</v>
      </c>
      <c r="AB83">
        <v>7.2</v>
      </c>
      <c r="AC83" t="s">
        <v>843</v>
      </c>
      <c r="AD83">
        <v>0</v>
      </c>
    </row>
    <row r="84" spans="1:30" x14ac:dyDescent="0.3">
      <c r="A84" t="s">
        <v>107</v>
      </c>
      <c r="B84" t="s">
        <v>1062</v>
      </c>
      <c r="C84" t="s">
        <v>814</v>
      </c>
      <c r="E84">
        <v>2006.6</v>
      </c>
      <c r="F84">
        <f t="shared" si="12"/>
        <v>4.4000000000000909</v>
      </c>
      <c r="G84">
        <v>46.427138888888891</v>
      </c>
      <c r="H84">
        <v>9.9327499999999986</v>
      </c>
      <c r="I84" s="57">
        <v>936708.1875</v>
      </c>
      <c r="J84">
        <v>2052</v>
      </c>
      <c r="K84">
        <v>30</v>
      </c>
      <c r="L84">
        <f t="shared" si="16"/>
        <v>1.4771212547196624</v>
      </c>
      <c r="M84">
        <v>130</v>
      </c>
      <c r="N84">
        <v>0.77</v>
      </c>
      <c r="O84">
        <v>-0.64</v>
      </c>
      <c r="P84" t="s">
        <v>818</v>
      </c>
      <c r="Q84">
        <f t="shared" si="13"/>
        <v>2</v>
      </c>
      <c r="R84" t="s">
        <v>817</v>
      </c>
      <c r="S84">
        <f t="shared" si="14"/>
        <v>3</v>
      </c>
      <c r="T84">
        <v>0.16</v>
      </c>
      <c r="U84">
        <v>80</v>
      </c>
      <c r="V84">
        <v>40</v>
      </c>
      <c r="X84">
        <v>5</v>
      </c>
      <c r="Y84" t="s">
        <v>848</v>
      </c>
      <c r="Z84" t="s">
        <v>850</v>
      </c>
      <c r="AA84" t="s">
        <v>854</v>
      </c>
      <c r="AB84">
        <v>7.2</v>
      </c>
      <c r="AC84" t="s">
        <v>843</v>
      </c>
      <c r="AD84">
        <v>0</v>
      </c>
    </row>
    <row r="85" spans="1:30" x14ac:dyDescent="0.3">
      <c r="A85" t="s">
        <v>251</v>
      </c>
      <c r="B85" t="s">
        <v>1063</v>
      </c>
      <c r="C85" t="s">
        <v>814</v>
      </c>
      <c r="E85">
        <v>1955.6</v>
      </c>
      <c r="F85">
        <f t="shared" si="12"/>
        <v>55.400000000000091</v>
      </c>
      <c r="G85">
        <v>46.40936111111111</v>
      </c>
      <c r="H85">
        <v>9.8577499999999993</v>
      </c>
      <c r="I85" s="56">
        <v>1197085.5</v>
      </c>
      <c r="J85">
        <v>2130</v>
      </c>
      <c r="K85">
        <v>4</v>
      </c>
      <c r="L85">
        <f t="shared" si="16"/>
        <v>0.6020599913279624</v>
      </c>
      <c r="M85">
        <v>15</v>
      </c>
      <c r="N85">
        <v>0.26</v>
      </c>
      <c r="O85">
        <v>0.96592582628906831</v>
      </c>
      <c r="P85" t="s">
        <v>819</v>
      </c>
      <c r="Q85">
        <f t="shared" si="13"/>
        <v>1</v>
      </c>
      <c r="R85" t="s">
        <v>819</v>
      </c>
      <c r="S85">
        <f t="shared" si="14"/>
        <v>1</v>
      </c>
      <c r="T85">
        <v>-0.16</v>
      </c>
      <c r="U85">
        <v>15</v>
      </c>
      <c r="V85">
        <v>20</v>
      </c>
      <c r="X85">
        <v>75</v>
      </c>
      <c r="Y85" t="s">
        <v>930</v>
      </c>
      <c r="Z85" t="s">
        <v>850</v>
      </c>
      <c r="AA85" t="s">
        <v>854</v>
      </c>
      <c r="AB85">
        <v>7.5</v>
      </c>
      <c r="AC85" t="s">
        <v>844</v>
      </c>
      <c r="AD85">
        <v>2.4</v>
      </c>
    </row>
    <row r="86" spans="1:30" x14ac:dyDescent="0.3">
      <c r="A86" t="s">
        <v>904</v>
      </c>
      <c r="B86" t="s">
        <v>1063</v>
      </c>
      <c r="C86" t="s">
        <v>814</v>
      </c>
      <c r="E86">
        <v>1882.5</v>
      </c>
      <c r="F86">
        <f t="shared" si="12"/>
        <v>128.5</v>
      </c>
      <c r="G86">
        <v>46.417638888888888</v>
      </c>
      <c r="H86">
        <v>9.8598888888888894</v>
      </c>
      <c r="I86" s="56">
        <v>1218422</v>
      </c>
      <c r="J86">
        <v>2061</v>
      </c>
      <c r="K86">
        <v>35</v>
      </c>
      <c r="L86">
        <f t="shared" si="16"/>
        <v>1.5440680443502757</v>
      </c>
      <c r="M86">
        <v>232</v>
      </c>
      <c r="N86">
        <v>-0.79</v>
      </c>
      <c r="O86">
        <v>-0.61566147532565785</v>
      </c>
      <c r="P86" t="s">
        <v>818</v>
      </c>
      <c r="Q86">
        <f t="shared" si="13"/>
        <v>2</v>
      </c>
      <c r="R86" t="s">
        <v>818</v>
      </c>
      <c r="S86">
        <f t="shared" si="14"/>
        <v>2</v>
      </c>
      <c r="T86">
        <v>-0.32</v>
      </c>
      <c r="U86">
        <v>60</v>
      </c>
      <c r="V86">
        <v>20</v>
      </c>
      <c r="X86">
        <v>40</v>
      </c>
      <c r="Y86" t="s">
        <v>929</v>
      </c>
      <c r="Z86" t="s">
        <v>850</v>
      </c>
      <c r="AA86" t="s">
        <v>856</v>
      </c>
      <c r="AB86">
        <v>5.5</v>
      </c>
      <c r="AC86" t="s">
        <v>842</v>
      </c>
      <c r="AD86">
        <v>3.2</v>
      </c>
    </row>
    <row r="87" spans="1:30" x14ac:dyDescent="0.3">
      <c r="A87" t="s">
        <v>905</v>
      </c>
      <c r="B87" t="s">
        <v>1063</v>
      </c>
      <c r="C87" t="s">
        <v>814</v>
      </c>
      <c r="E87">
        <v>1880.7</v>
      </c>
      <c r="F87">
        <f t="shared" si="12"/>
        <v>130.29999999999995</v>
      </c>
      <c r="G87">
        <v>46.417638888888888</v>
      </c>
      <c r="H87">
        <v>9.8601388888888888</v>
      </c>
      <c r="I87" s="56">
        <v>1220861.875</v>
      </c>
      <c r="J87">
        <v>2059</v>
      </c>
      <c r="K87">
        <v>27</v>
      </c>
      <c r="L87">
        <f t="shared" si="16"/>
        <v>1.4313637641589874</v>
      </c>
      <c r="M87">
        <v>130</v>
      </c>
      <c r="N87">
        <v>0.77</v>
      </c>
      <c r="O87">
        <v>-0.64278760968653958</v>
      </c>
      <c r="P87" t="s">
        <v>819</v>
      </c>
      <c r="Q87">
        <f t="shared" si="13"/>
        <v>1</v>
      </c>
      <c r="R87" t="s">
        <v>819</v>
      </c>
      <c r="S87">
        <f t="shared" si="14"/>
        <v>1</v>
      </c>
      <c r="T87">
        <v>0.16</v>
      </c>
      <c r="U87">
        <v>80</v>
      </c>
      <c r="V87">
        <v>20</v>
      </c>
      <c r="X87">
        <v>20</v>
      </c>
      <c r="Y87" t="s">
        <v>929</v>
      </c>
      <c r="Z87" t="s">
        <v>850</v>
      </c>
      <c r="AA87" t="s">
        <v>856</v>
      </c>
      <c r="AB87">
        <v>5.5</v>
      </c>
      <c r="AC87" t="s">
        <v>842</v>
      </c>
      <c r="AD87">
        <v>2.4</v>
      </c>
    </row>
    <row r="88" spans="1:30" x14ac:dyDescent="0.3">
      <c r="A88" t="s">
        <v>906</v>
      </c>
      <c r="B88" t="s">
        <v>1063</v>
      </c>
      <c r="C88" t="s">
        <v>814</v>
      </c>
      <c r="E88">
        <v>1885.3</v>
      </c>
      <c r="F88">
        <f t="shared" si="12"/>
        <v>125.70000000000005</v>
      </c>
      <c r="G88">
        <v>46.41705555555555</v>
      </c>
      <c r="H88">
        <v>9.8602499999999988</v>
      </c>
      <c r="I88" s="56">
        <v>1044438.375</v>
      </c>
      <c r="J88">
        <v>2057</v>
      </c>
      <c r="K88">
        <v>38</v>
      </c>
      <c r="L88">
        <f t="shared" si="16"/>
        <v>1.5797835966168101</v>
      </c>
      <c r="M88">
        <v>240</v>
      </c>
      <c r="N88">
        <v>-0.87</v>
      </c>
      <c r="O88">
        <v>-0.50000000000000011</v>
      </c>
      <c r="P88" t="s">
        <v>817</v>
      </c>
      <c r="Q88">
        <f t="shared" si="13"/>
        <v>3</v>
      </c>
      <c r="R88" t="s">
        <v>819</v>
      </c>
      <c r="S88">
        <f t="shared" si="14"/>
        <v>1</v>
      </c>
      <c r="T88">
        <v>-0.64</v>
      </c>
      <c r="U88">
        <v>40</v>
      </c>
      <c r="V88">
        <v>20</v>
      </c>
      <c r="X88">
        <v>60</v>
      </c>
      <c r="Y88" t="s">
        <v>848</v>
      </c>
      <c r="Z88" t="s">
        <v>850</v>
      </c>
      <c r="AA88" t="s">
        <v>854</v>
      </c>
      <c r="AB88">
        <v>5.5</v>
      </c>
      <c r="AC88" t="s">
        <v>842</v>
      </c>
      <c r="AD88">
        <v>2.4</v>
      </c>
    </row>
    <row r="89" spans="1:30" x14ac:dyDescent="0.3">
      <c r="A89" t="s">
        <v>907</v>
      </c>
      <c r="B89" t="s">
        <v>1063</v>
      </c>
      <c r="C89" t="s">
        <v>814</v>
      </c>
      <c r="E89">
        <v>1888.2</v>
      </c>
      <c r="F89">
        <f t="shared" si="12"/>
        <v>122.79999999999995</v>
      </c>
      <c r="G89">
        <v>46.416888888888884</v>
      </c>
      <c r="H89">
        <v>9.860444444444445</v>
      </c>
      <c r="I89" s="56">
        <v>1051431.625</v>
      </c>
      <c r="J89">
        <v>2059</v>
      </c>
      <c r="K89">
        <v>2</v>
      </c>
      <c r="L89">
        <f t="shared" si="16"/>
        <v>0.3010299956639812</v>
      </c>
      <c r="M89">
        <v>112</v>
      </c>
      <c r="N89">
        <v>0.93</v>
      </c>
      <c r="O89">
        <v>-0.37460659341591235</v>
      </c>
      <c r="P89" t="s">
        <v>817</v>
      </c>
      <c r="Q89">
        <f t="shared" si="13"/>
        <v>3</v>
      </c>
      <c r="R89" t="s">
        <v>817</v>
      </c>
      <c r="S89">
        <f t="shared" si="14"/>
        <v>3</v>
      </c>
      <c r="T89">
        <v>-0.64</v>
      </c>
      <c r="U89">
        <v>40</v>
      </c>
      <c r="V89">
        <v>50</v>
      </c>
      <c r="X89">
        <v>60</v>
      </c>
      <c r="Y89" t="s">
        <v>848</v>
      </c>
      <c r="Z89" t="s">
        <v>850</v>
      </c>
      <c r="AA89" t="s">
        <v>854</v>
      </c>
      <c r="AB89">
        <v>5</v>
      </c>
      <c r="AC89" t="s">
        <v>841</v>
      </c>
      <c r="AD89">
        <v>1</v>
      </c>
    </row>
    <row r="90" spans="1:30" x14ac:dyDescent="0.3">
      <c r="A90" t="s">
        <v>908</v>
      </c>
      <c r="B90" t="s">
        <v>1063</v>
      </c>
      <c r="C90" t="s">
        <v>814</v>
      </c>
      <c r="E90">
        <v>1910</v>
      </c>
      <c r="F90">
        <f t="shared" si="12"/>
        <v>101</v>
      </c>
      <c r="G90">
        <v>46.415944444444442</v>
      </c>
      <c r="H90">
        <v>9.8596111111111107</v>
      </c>
      <c r="I90" s="56">
        <v>1082708.875</v>
      </c>
      <c r="J90">
        <v>2073</v>
      </c>
      <c r="K90">
        <v>1</v>
      </c>
      <c r="L90">
        <f t="shared" si="16"/>
        <v>0</v>
      </c>
      <c r="M90">
        <v>218</v>
      </c>
      <c r="N90">
        <v>-0.62</v>
      </c>
      <c r="O90">
        <v>-0.78801075360672213</v>
      </c>
      <c r="P90" t="s">
        <v>818</v>
      </c>
      <c r="Q90">
        <f t="shared" si="13"/>
        <v>2</v>
      </c>
      <c r="R90" t="s">
        <v>818</v>
      </c>
      <c r="S90">
        <f t="shared" si="14"/>
        <v>2</v>
      </c>
      <c r="T90">
        <v>-0.64</v>
      </c>
      <c r="U90">
        <v>60</v>
      </c>
      <c r="V90">
        <v>20</v>
      </c>
      <c r="X90">
        <v>40</v>
      </c>
      <c r="Y90" t="s">
        <v>848</v>
      </c>
      <c r="Z90" t="s">
        <v>850</v>
      </c>
      <c r="AA90" t="s">
        <v>854</v>
      </c>
      <c r="AB90">
        <v>5</v>
      </c>
      <c r="AC90" t="s">
        <v>842</v>
      </c>
      <c r="AD90">
        <v>0.8</v>
      </c>
    </row>
    <row r="91" spans="1:30" x14ac:dyDescent="0.3">
      <c r="A91" t="s">
        <v>909</v>
      </c>
      <c r="B91" t="s">
        <v>1063</v>
      </c>
      <c r="C91" t="s">
        <v>814</v>
      </c>
      <c r="E91">
        <v>1928.6</v>
      </c>
      <c r="F91">
        <f t="shared" si="12"/>
        <v>82.400000000000091</v>
      </c>
      <c r="G91">
        <v>46.41547222222222</v>
      </c>
      <c r="H91">
        <v>9.85911111111111</v>
      </c>
      <c r="I91" s="56">
        <v>1163984.5</v>
      </c>
      <c r="J91">
        <v>2082</v>
      </c>
      <c r="K91">
        <v>45</v>
      </c>
      <c r="L91">
        <f t="shared" si="16"/>
        <v>1.6532125137753437</v>
      </c>
      <c r="M91">
        <v>75</v>
      </c>
      <c r="N91">
        <v>0.97</v>
      </c>
      <c r="O91">
        <v>0.25881904510252074</v>
      </c>
      <c r="P91" t="s">
        <v>819</v>
      </c>
      <c r="Q91">
        <f t="shared" si="13"/>
        <v>1</v>
      </c>
      <c r="R91" t="s">
        <v>818</v>
      </c>
      <c r="S91">
        <f t="shared" si="14"/>
        <v>2</v>
      </c>
      <c r="T91">
        <v>0.16</v>
      </c>
      <c r="U91">
        <v>30</v>
      </c>
      <c r="V91">
        <v>20</v>
      </c>
      <c r="X91">
        <v>70</v>
      </c>
      <c r="Y91" t="s">
        <v>929</v>
      </c>
      <c r="Z91" t="s">
        <v>850</v>
      </c>
      <c r="AA91" t="s">
        <v>856</v>
      </c>
      <c r="AB91">
        <v>6</v>
      </c>
      <c r="AC91" t="s">
        <v>842</v>
      </c>
      <c r="AD91">
        <v>1.6</v>
      </c>
    </row>
    <row r="92" spans="1:30" x14ac:dyDescent="0.3">
      <c r="A92" t="s">
        <v>910</v>
      </c>
      <c r="B92" t="s">
        <v>1063</v>
      </c>
      <c r="C92" t="s">
        <v>814</v>
      </c>
      <c r="E92">
        <v>1935.9</v>
      </c>
      <c r="F92">
        <f t="shared" si="12"/>
        <v>75.099999999999909</v>
      </c>
      <c r="G92">
        <v>46.414722222222224</v>
      </c>
      <c r="H92">
        <v>9.8582777777777775</v>
      </c>
      <c r="I92" s="56">
        <v>1216706.125</v>
      </c>
      <c r="J92">
        <v>2087</v>
      </c>
      <c r="K92">
        <v>25</v>
      </c>
      <c r="L92">
        <f t="shared" si="16"/>
        <v>1.3979400086720377</v>
      </c>
      <c r="M92">
        <v>252</v>
      </c>
      <c r="N92">
        <v>-0.95</v>
      </c>
      <c r="O92">
        <v>-0.30901699437494773</v>
      </c>
      <c r="P92" t="s">
        <v>817</v>
      </c>
      <c r="Q92">
        <f t="shared" si="13"/>
        <v>3</v>
      </c>
      <c r="R92" t="s">
        <v>817</v>
      </c>
      <c r="S92">
        <f t="shared" si="14"/>
        <v>3</v>
      </c>
      <c r="T92">
        <v>-0.48</v>
      </c>
      <c r="U92">
        <v>50</v>
      </c>
      <c r="V92">
        <v>20</v>
      </c>
      <c r="X92">
        <v>50</v>
      </c>
      <c r="Y92" t="s">
        <v>848</v>
      </c>
      <c r="Z92" t="s">
        <v>850</v>
      </c>
      <c r="AA92" t="s">
        <v>854</v>
      </c>
      <c r="AB92">
        <v>7</v>
      </c>
      <c r="AC92" t="s">
        <v>842</v>
      </c>
      <c r="AD92">
        <v>0.8</v>
      </c>
    </row>
    <row r="93" spans="1:30" x14ac:dyDescent="0.3">
      <c r="A93" t="s">
        <v>911</v>
      </c>
      <c r="B93" t="s">
        <v>1063</v>
      </c>
      <c r="C93" t="s">
        <v>814</v>
      </c>
      <c r="E93">
        <v>1939.1</v>
      </c>
      <c r="F93">
        <f t="shared" si="12"/>
        <v>71.900000000000091</v>
      </c>
      <c r="G93">
        <v>46.413833333333329</v>
      </c>
      <c r="H93">
        <v>9.8580277777777763</v>
      </c>
      <c r="I93" s="56">
        <v>1215674.25</v>
      </c>
      <c r="J93">
        <v>2095</v>
      </c>
      <c r="K93">
        <v>15</v>
      </c>
      <c r="L93">
        <f t="shared" si="16"/>
        <v>1.1760912590556813</v>
      </c>
      <c r="M93">
        <v>297</v>
      </c>
      <c r="N93">
        <v>-0.89</v>
      </c>
      <c r="O93">
        <v>0.45399049973954686</v>
      </c>
      <c r="P93" t="s">
        <v>817</v>
      </c>
      <c r="Q93">
        <f t="shared" si="13"/>
        <v>3</v>
      </c>
      <c r="R93" t="s">
        <v>819</v>
      </c>
      <c r="S93">
        <f t="shared" si="14"/>
        <v>1</v>
      </c>
      <c r="T93">
        <v>-0.16</v>
      </c>
      <c r="U93">
        <v>90</v>
      </c>
      <c r="V93">
        <v>5</v>
      </c>
      <c r="X93">
        <v>10</v>
      </c>
      <c r="Y93" t="s">
        <v>848</v>
      </c>
      <c r="Z93" t="s">
        <v>850</v>
      </c>
      <c r="AA93" t="s">
        <v>854</v>
      </c>
      <c r="AB93">
        <v>7</v>
      </c>
      <c r="AC93" t="s">
        <v>844</v>
      </c>
      <c r="AD93">
        <v>0</v>
      </c>
    </row>
    <row r="94" spans="1:30" x14ac:dyDescent="0.3">
      <c r="A94" t="s">
        <v>912</v>
      </c>
      <c r="B94" t="s">
        <v>1063</v>
      </c>
      <c r="C94" t="s">
        <v>814</v>
      </c>
      <c r="E94">
        <v>1940.4</v>
      </c>
      <c r="F94">
        <f t="shared" si="12"/>
        <v>70.599999999999909</v>
      </c>
      <c r="G94">
        <v>46.413555555555554</v>
      </c>
      <c r="H94">
        <v>9.859</v>
      </c>
      <c r="I94" s="56">
        <v>1230631.25</v>
      </c>
      <c r="J94">
        <v>2105</v>
      </c>
      <c r="K94">
        <v>6</v>
      </c>
      <c r="L94">
        <f t="shared" si="16"/>
        <v>0.77815125038364363</v>
      </c>
      <c r="M94">
        <v>282</v>
      </c>
      <c r="N94">
        <v>-0.98</v>
      </c>
      <c r="O94">
        <v>0.20791169081775931</v>
      </c>
      <c r="P94" t="s">
        <v>818</v>
      </c>
      <c r="Q94">
        <f t="shared" si="13"/>
        <v>2</v>
      </c>
      <c r="R94" t="s">
        <v>817</v>
      </c>
      <c r="S94">
        <f t="shared" si="14"/>
        <v>3</v>
      </c>
      <c r="T94">
        <v>-0.32</v>
      </c>
      <c r="U94">
        <v>70</v>
      </c>
      <c r="V94">
        <v>25</v>
      </c>
      <c r="X94">
        <v>30</v>
      </c>
      <c r="Y94" t="s">
        <v>848</v>
      </c>
      <c r="Z94" t="s">
        <v>850</v>
      </c>
      <c r="AA94" t="s">
        <v>854</v>
      </c>
      <c r="AB94">
        <v>7</v>
      </c>
      <c r="AC94" t="s">
        <v>842</v>
      </c>
      <c r="AD94">
        <v>2.25</v>
      </c>
    </row>
    <row r="95" spans="1:30" x14ac:dyDescent="0.3">
      <c r="A95" t="s">
        <v>900</v>
      </c>
      <c r="B95" t="s">
        <v>1063</v>
      </c>
      <c r="C95" t="s">
        <v>813</v>
      </c>
      <c r="E95">
        <v>1939.2</v>
      </c>
      <c r="F95">
        <f t="shared" si="12"/>
        <v>71.799999999999955</v>
      </c>
      <c r="G95">
        <v>46.41363888888889</v>
      </c>
      <c r="H95">
        <v>9.8572222222222212</v>
      </c>
      <c r="I95" s="56">
        <v>1237345.625</v>
      </c>
      <c r="J95">
        <v>2093</v>
      </c>
      <c r="K95">
        <v>35</v>
      </c>
      <c r="L95">
        <f t="shared" si="16"/>
        <v>1.5440680443502757</v>
      </c>
      <c r="M95">
        <v>228</v>
      </c>
      <c r="N95">
        <v>-0.74</v>
      </c>
      <c r="O95">
        <v>-0.66913060635885824</v>
      </c>
      <c r="P95" t="s">
        <v>817</v>
      </c>
      <c r="Q95">
        <f t="shared" si="13"/>
        <v>3</v>
      </c>
      <c r="R95" t="s">
        <v>818</v>
      </c>
      <c r="S95">
        <f t="shared" si="14"/>
        <v>2</v>
      </c>
      <c r="T95">
        <v>-0.16</v>
      </c>
      <c r="U95">
        <v>20</v>
      </c>
      <c r="V95">
        <v>10</v>
      </c>
      <c r="X95">
        <v>80</v>
      </c>
      <c r="Y95" t="s">
        <v>848</v>
      </c>
      <c r="Z95" t="s">
        <v>850</v>
      </c>
      <c r="AA95" t="s">
        <v>854</v>
      </c>
      <c r="AB95">
        <v>5.5</v>
      </c>
      <c r="AC95" t="s">
        <v>847</v>
      </c>
      <c r="AD95">
        <v>0.9</v>
      </c>
    </row>
    <row r="96" spans="1:30" x14ac:dyDescent="0.3">
      <c r="A96" t="s">
        <v>252</v>
      </c>
      <c r="B96" t="s">
        <v>1063</v>
      </c>
      <c r="C96" t="s">
        <v>814</v>
      </c>
      <c r="E96">
        <v>1956.4</v>
      </c>
      <c r="F96">
        <f t="shared" si="12"/>
        <v>54.599999999999909</v>
      </c>
      <c r="G96">
        <v>46.409222222222219</v>
      </c>
      <c r="H96">
        <v>9.8578611111111094</v>
      </c>
      <c r="I96" s="56">
        <v>1197085.5</v>
      </c>
      <c r="J96">
        <v>2129</v>
      </c>
      <c r="K96">
        <v>32</v>
      </c>
      <c r="L96">
        <f t="shared" si="16"/>
        <v>1.505149978319906</v>
      </c>
      <c r="M96">
        <v>290</v>
      </c>
      <c r="N96">
        <v>-0.94</v>
      </c>
      <c r="O96">
        <v>0.34202014332566888</v>
      </c>
      <c r="P96" t="s">
        <v>819</v>
      </c>
      <c r="Q96">
        <f t="shared" si="13"/>
        <v>1</v>
      </c>
      <c r="R96" t="s">
        <v>817</v>
      </c>
      <c r="S96">
        <f t="shared" si="14"/>
        <v>3</v>
      </c>
      <c r="T96">
        <v>0.16</v>
      </c>
      <c r="U96">
        <v>40</v>
      </c>
      <c r="V96">
        <v>25</v>
      </c>
      <c r="X96">
        <v>50</v>
      </c>
      <c r="Y96" t="s">
        <v>848</v>
      </c>
      <c r="Z96" t="s">
        <v>850</v>
      </c>
      <c r="AA96" t="s">
        <v>854</v>
      </c>
      <c r="AB96">
        <v>7.5</v>
      </c>
      <c r="AC96" t="s">
        <v>844</v>
      </c>
      <c r="AD96">
        <v>0.75</v>
      </c>
    </row>
    <row r="97" spans="1:30" x14ac:dyDescent="0.3">
      <c r="A97" t="s">
        <v>894</v>
      </c>
      <c r="B97" t="s">
        <v>1063</v>
      </c>
      <c r="E97">
        <v>1850</v>
      </c>
      <c r="F97">
        <f t="shared" si="12"/>
        <v>161</v>
      </c>
      <c r="G97">
        <v>46.420805555555553</v>
      </c>
      <c r="H97">
        <v>9.8569999999999993</v>
      </c>
      <c r="I97" s="56">
        <v>1202229.875</v>
      </c>
      <c r="J97">
        <v>2059</v>
      </c>
      <c r="K97">
        <v>0</v>
      </c>
      <c r="L97">
        <v>0</v>
      </c>
      <c r="P97" t="s">
        <v>818</v>
      </c>
      <c r="Q97">
        <f t="shared" si="13"/>
        <v>2</v>
      </c>
      <c r="R97" t="s">
        <v>819</v>
      </c>
      <c r="S97">
        <f t="shared" si="14"/>
        <v>1</v>
      </c>
      <c r="T97">
        <v>-0.32</v>
      </c>
      <c r="U97">
        <v>30</v>
      </c>
      <c r="V97">
        <v>35</v>
      </c>
      <c r="X97">
        <v>70</v>
      </c>
      <c r="Y97" t="s">
        <v>848</v>
      </c>
      <c r="Z97" t="s">
        <v>850</v>
      </c>
      <c r="AA97" t="s">
        <v>856</v>
      </c>
      <c r="AB97">
        <v>4.8</v>
      </c>
      <c r="AC97" t="s">
        <v>842</v>
      </c>
      <c r="AD97">
        <v>4.55</v>
      </c>
    </row>
    <row r="98" spans="1:30" x14ac:dyDescent="0.3">
      <c r="A98" t="s">
        <v>264</v>
      </c>
      <c r="B98" t="s">
        <v>1063</v>
      </c>
      <c r="C98" t="s">
        <v>814</v>
      </c>
      <c r="E98">
        <v>1853.8</v>
      </c>
      <c r="F98">
        <f t="shared" ref="F98:F123" si="17">2011-E98</f>
        <v>157.20000000000005</v>
      </c>
      <c r="G98">
        <v>46.420499999999997</v>
      </c>
      <c r="H98">
        <v>9.8578333333333319</v>
      </c>
      <c r="I98" s="56">
        <v>1156662.5</v>
      </c>
      <c r="J98">
        <v>2055</v>
      </c>
      <c r="K98">
        <v>45</v>
      </c>
      <c r="L98">
        <f t="shared" ref="L98:L104" si="18">LOG(K98)</f>
        <v>1.6532125137753437</v>
      </c>
      <c r="M98">
        <v>120</v>
      </c>
      <c r="N98">
        <v>0.87</v>
      </c>
      <c r="O98">
        <v>-0.50000000000000044</v>
      </c>
      <c r="P98" t="s">
        <v>819</v>
      </c>
      <c r="Q98">
        <f t="shared" ref="Q98:Q123" si="19">IF(P98="concave",3,IF(P98="convex",1,2))</f>
        <v>1</v>
      </c>
      <c r="R98" t="s">
        <v>818</v>
      </c>
      <c r="S98">
        <f t="shared" ref="S98:S123" si="20">IF(R98="concave",3,IF(R98="convex",1,2))</f>
        <v>2</v>
      </c>
      <c r="T98">
        <v>0.32</v>
      </c>
      <c r="U98">
        <v>30</v>
      </c>
      <c r="V98">
        <v>30</v>
      </c>
      <c r="X98">
        <v>40</v>
      </c>
      <c r="Y98" t="s">
        <v>848</v>
      </c>
      <c r="Z98" t="s">
        <v>850</v>
      </c>
      <c r="AA98" t="s">
        <v>854</v>
      </c>
      <c r="AB98">
        <v>5</v>
      </c>
      <c r="AC98" t="s">
        <v>842</v>
      </c>
      <c r="AD98">
        <v>1.4</v>
      </c>
    </row>
    <row r="99" spans="1:30" x14ac:dyDescent="0.3">
      <c r="A99" t="s">
        <v>913</v>
      </c>
      <c r="B99" t="s">
        <v>1063</v>
      </c>
      <c r="C99" t="s">
        <v>814</v>
      </c>
      <c r="E99">
        <v>1870</v>
      </c>
      <c r="F99">
        <f t="shared" si="17"/>
        <v>141</v>
      </c>
      <c r="G99">
        <v>46.41844444444444</v>
      </c>
      <c r="H99">
        <v>9.8571944444444437</v>
      </c>
      <c r="I99" s="56">
        <v>1183250.625</v>
      </c>
      <c r="J99">
        <v>2074</v>
      </c>
      <c r="K99">
        <v>25</v>
      </c>
      <c r="L99">
        <f t="shared" si="18"/>
        <v>1.3979400086720377</v>
      </c>
      <c r="M99">
        <v>28</v>
      </c>
      <c r="N99">
        <v>0.47</v>
      </c>
      <c r="O99">
        <v>0.88294759285892688</v>
      </c>
      <c r="P99" t="s">
        <v>819</v>
      </c>
      <c r="Q99">
        <f t="shared" si="19"/>
        <v>1</v>
      </c>
      <c r="R99" t="s">
        <v>817</v>
      </c>
      <c r="S99">
        <f t="shared" si="20"/>
        <v>3</v>
      </c>
      <c r="T99">
        <v>0.16</v>
      </c>
      <c r="U99">
        <v>35</v>
      </c>
      <c r="V99">
        <v>10</v>
      </c>
      <c r="X99">
        <v>65</v>
      </c>
      <c r="Y99" t="s">
        <v>848</v>
      </c>
      <c r="Z99" t="s">
        <v>850</v>
      </c>
      <c r="AA99" t="s">
        <v>854</v>
      </c>
      <c r="AB99">
        <v>5.8</v>
      </c>
      <c r="AC99" t="s">
        <v>842</v>
      </c>
      <c r="AD99">
        <v>4.5</v>
      </c>
    </row>
    <row r="100" spans="1:30" x14ac:dyDescent="0.3">
      <c r="A100" t="s">
        <v>914</v>
      </c>
      <c r="B100" t="s">
        <v>1063</v>
      </c>
      <c r="C100" t="s">
        <v>814</v>
      </c>
      <c r="E100">
        <v>1872.7</v>
      </c>
      <c r="F100">
        <f t="shared" si="17"/>
        <v>138.29999999999995</v>
      </c>
      <c r="G100">
        <v>46.418111111111109</v>
      </c>
      <c r="H100">
        <v>9.8569444444444443</v>
      </c>
      <c r="I100" s="56">
        <v>1250181.75</v>
      </c>
      <c r="J100">
        <v>2076</v>
      </c>
      <c r="K100">
        <v>9</v>
      </c>
      <c r="L100">
        <f t="shared" si="18"/>
        <v>0.95424250943932487</v>
      </c>
      <c r="M100">
        <v>34</v>
      </c>
      <c r="N100">
        <v>0.56000000000000005</v>
      </c>
      <c r="O100">
        <v>0.82903757255504174</v>
      </c>
      <c r="P100" t="s">
        <v>819</v>
      </c>
      <c r="Q100">
        <f t="shared" si="19"/>
        <v>1</v>
      </c>
      <c r="R100" t="s">
        <v>819</v>
      </c>
      <c r="S100">
        <f t="shared" si="20"/>
        <v>1</v>
      </c>
      <c r="T100">
        <v>0</v>
      </c>
      <c r="U100">
        <v>35</v>
      </c>
      <c r="V100">
        <v>15</v>
      </c>
      <c r="X100">
        <v>65</v>
      </c>
      <c r="Y100" t="s">
        <v>848</v>
      </c>
      <c r="Z100" t="s">
        <v>850</v>
      </c>
      <c r="AA100" t="s">
        <v>854</v>
      </c>
      <c r="AB100">
        <v>5.8</v>
      </c>
      <c r="AC100" t="s">
        <v>842</v>
      </c>
      <c r="AD100">
        <v>0.85</v>
      </c>
    </row>
    <row r="101" spans="1:30" x14ac:dyDescent="0.3">
      <c r="A101" t="s">
        <v>915</v>
      </c>
      <c r="B101" t="s">
        <v>1063</v>
      </c>
      <c r="C101" t="s">
        <v>814</v>
      </c>
      <c r="E101">
        <v>1871.2</v>
      </c>
      <c r="F101">
        <f t="shared" si="17"/>
        <v>139.79999999999995</v>
      </c>
      <c r="G101">
        <v>46.417888888888882</v>
      </c>
      <c r="H101">
        <v>9.8564444444444437</v>
      </c>
      <c r="I101" s="56">
        <v>1249618.375</v>
      </c>
      <c r="J101">
        <v>2077</v>
      </c>
      <c r="K101">
        <v>30</v>
      </c>
      <c r="L101">
        <f t="shared" si="18"/>
        <v>1.4771212547196624</v>
      </c>
      <c r="M101">
        <v>334</v>
      </c>
      <c r="N101">
        <v>-0.44</v>
      </c>
      <c r="O101">
        <v>0.89879404629916693</v>
      </c>
      <c r="P101" t="s">
        <v>818</v>
      </c>
      <c r="Q101">
        <f t="shared" si="19"/>
        <v>2</v>
      </c>
      <c r="R101" t="s">
        <v>818</v>
      </c>
      <c r="S101">
        <f t="shared" si="20"/>
        <v>2</v>
      </c>
      <c r="T101">
        <v>0</v>
      </c>
      <c r="U101">
        <v>40</v>
      </c>
      <c r="V101">
        <v>30</v>
      </c>
      <c r="X101">
        <v>60</v>
      </c>
      <c r="Y101" t="s">
        <v>848</v>
      </c>
      <c r="Z101" t="s">
        <v>850</v>
      </c>
      <c r="AA101" t="s">
        <v>856</v>
      </c>
      <c r="AB101">
        <v>5.8</v>
      </c>
      <c r="AC101" t="s">
        <v>842</v>
      </c>
      <c r="AD101">
        <v>4.2</v>
      </c>
    </row>
    <row r="102" spans="1:30" x14ac:dyDescent="0.3">
      <c r="A102" t="s">
        <v>916</v>
      </c>
      <c r="B102" t="s">
        <v>1063</v>
      </c>
      <c r="C102" t="s">
        <v>814</v>
      </c>
      <c r="E102">
        <v>1873.7</v>
      </c>
      <c r="F102">
        <f t="shared" si="17"/>
        <v>137.29999999999995</v>
      </c>
      <c r="G102">
        <v>46.417666666666662</v>
      </c>
      <c r="H102">
        <v>9.8565000000000005</v>
      </c>
      <c r="I102" s="56">
        <v>1229865.125</v>
      </c>
      <c r="J102">
        <v>2077</v>
      </c>
      <c r="K102">
        <v>10</v>
      </c>
      <c r="L102">
        <f t="shared" si="18"/>
        <v>1</v>
      </c>
      <c r="M102">
        <v>152</v>
      </c>
      <c r="N102">
        <v>0.47</v>
      </c>
      <c r="O102">
        <v>-0.8829475928589271</v>
      </c>
      <c r="P102" t="s">
        <v>819</v>
      </c>
      <c r="Q102">
        <f t="shared" si="19"/>
        <v>1</v>
      </c>
      <c r="R102" t="s">
        <v>818</v>
      </c>
      <c r="S102">
        <f t="shared" si="20"/>
        <v>2</v>
      </c>
      <c r="T102">
        <v>0</v>
      </c>
      <c r="U102">
        <v>20</v>
      </c>
      <c r="V102">
        <v>15</v>
      </c>
      <c r="X102">
        <v>80</v>
      </c>
      <c r="Y102" t="s">
        <v>848</v>
      </c>
      <c r="Z102" t="s">
        <v>850</v>
      </c>
      <c r="AA102" t="s">
        <v>856</v>
      </c>
      <c r="AB102">
        <v>5.8</v>
      </c>
      <c r="AC102" t="s">
        <v>842</v>
      </c>
      <c r="AD102">
        <v>5.95</v>
      </c>
    </row>
    <row r="103" spans="1:30" x14ac:dyDescent="0.3">
      <c r="A103" t="s">
        <v>917</v>
      </c>
      <c r="B103" t="s">
        <v>1063</v>
      </c>
      <c r="C103" t="s">
        <v>814</v>
      </c>
      <c r="E103">
        <v>1877.6</v>
      </c>
      <c r="F103">
        <f t="shared" si="17"/>
        <v>133.40000000000009</v>
      </c>
      <c r="G103">
        <v>46.417472222222223</v>
      </c>
      <c r="H103">
        <v>9.8566111111111105</v>
      </c>
      <c r="I103" s="56">
        <v>1211665.125</v>
      </c>
      <c r="J103">
        <v>2077</v>
      </c>
      <c r="K103">
        <v>40</v>
      </c>
      <c r="L103">
        <f t="shared" si="18"/>
        <v>1.6020599913279623</v>
      </c>
      <c r="M103">
        <v>72</v>
      </c>
      <c r="N103">
        <v>0.95</v>
      </c>
      <c r="O103">
        <v>0.3090169943749474</v>
      </c>
      <c r="P103" t="s">
        <v>818</v>
      </c>
      <c r="Q103">
        <f t="shared" si="19"/>
        <v>2</v>
      </c>
      <c r="R103" t="s">
        <v>818</v>
      </c>
      <c r="S103">
        <f t="shared" si="20"/>
        <v>2</v>
      </c>
      <c r="T103">
        <v>0</v>
      </c>
      <c r="U103">
        <v>15</v>
      </c>
      <c r="V103">
        <v>5</v>
      </c>
      <c r="X103">
        <v>85</v>
      </c>
      <c r="Y103" t="s">
        <v>848</v>
      </c>
      <c r="Z103" t="s">
        <v>850</v>
      </c>
      <c r="AA103" t="s">
        <v>856</v>
      </c>
      <c r="AB103">
        <v>5.8</v>
      </c>
      <c r="AC103" t="s">
        <v>842</v>
      </c>
      <c r="AD103">
        <v>1.9</v>
      </c>
    </row>
    <row r="104" spans="1:30" x14ac:dyDescent="0.3">
      <c r="A104" t="s">
        <v>918</v>
      </c>
      <c r="B104" t="s">
        <v>1063</v>
      </c>
      <c r="C104" t="s">
        <v>814</v>
      </c>
      <c r="E104">
        <v>1881.2</v>
      </c>
      <c r="F104">
        <f t="shared" si="17"/>
        <v>129.79999999999995</v>
      </c>
      <c r="G104">
        <v>46.417444444444442</v>
      </c>
      <c r="H104">
        <v>9.8568888888888875</v>
      </c>
      <c r="I104" s="56">
        <v>1177827.75</v>
      </c>
      <c r="J104">
        <v>2076</v>
      </c>
      <c r="K104">
        <v>1</v>
      </c>
      <c r="L104">
        <f t="shared" si="18"/>
        <v>0</v>
      </c>
      <c r="M104">
        <v>316</v>
      </c>
      <c r="N104">
        <v>-0.69</v>
      </c>
      <c r="O104">
        <v>0.71933980033865141</v>
      </c>
      <c r="P104" t="s">
        <v>818</v>
      </c>
      <c r="Q104">
        <f t="shared" si="19"/>
        <v>2</v>
      </c>
      <c r="R104" t="s">
        <v>818</v>
      </c>
      <c r="S104">
        <f t="shared" si="20"/>
        <v>2</v>
      </c>
      <c r="T104">
        <v>-0.32</v>
      </c>
      <c r="U104">
        <v>70</v>
      </c>
      <c r="V104">
        <v>30</v>
      </c>
      <c r="X104">
        <v>20</v>
      </c>
      <c r="Y104" t="s">
        <v>848</v>
      </c>
      <c r="Z104" t="s">
        <v>850</v>
      </c>
      <c r="AA104" t="s">
        <v>854</v>
      </c>
      <c r="AB104">
        <v>7</v>
      </c>
      <c r="AC104" t="s">
        <v>844</v>
      </c>
      <c r="AD104">
        <v>0</v>
      </c>
    </row>
    <row r="105" spans="1:30" x14ac:dyDescent="0.3">
      <c r="A105" t="s">
        <v>901</v>
      </c>
      <c r="B105" t="s">
        <v>1063</v>
      </c>
      <c r="C105" t="s">
        <v>813</v>
      </c>
      <c r="E105">
        <v>1887.8</v>
      </c>
      <c r="F105">
        <f t="shared" si="17"/>
        <v>123.20000000000005</v>
      </c>
      <c r="G105">
        <v>46.417277777777777</v>
      </c>
      <c r="H105">
        <v>9.8570277777777768</v>
      </c>
      <c r="I105" s="56">
        <v>1060846.125</v>
      </c>
      <c r="J105">
        <v>2077</v>
      </c>
      <c r="K105">
        <v>0</v>
      </c>
      <c r="L105">
        <v>0</v>
      </c>
      <c r="P105" t="s">
        <v>819</v>
      </c>
      <c r="Q105">
        <f t="shared" si="19"/>
        <v>1</v>
      </c>
      <c r="R105" t="s">
        <v>819</v>
      </c>
      <c r="S105">
        <f t="shared" si="20"/>
        <v>1</v>
      </c>
      <c r="T105">
        <v>0</v>
      </c>
      <c r="U105">
        <v>90</v>
      </c>
      <c r="V105">
        <v>40</v>
      </c>
      <c r="X105">
        <v>5</v>
      </c>
      <c r="Y105" t="s">
        <v>848</v>
      </c>
      <c r="Z105" t="s">
        <v>850</v>
      </c>
      <c r="AA105" t="s">
        <v>854</v>
      </c>
      <c r="AB105">
        <v>7</v>
      </c>
      <c r="AC105" t="s">
        <v>843</v>
      </c>
      <c r="AD105">
        <v>0</v>
      </c>
    </row>
    <row r="106" spans="1:30" x14ac:dyDescent="0.3">
      <c r="A106" t="s">
        <v>902</v>
      </c>
      <c r="B106" t="s">
        <v>1063</v>
      </c>
      <c r="C106" t="s">
        <v>813</v>
      </c>
      <c r="E106">
        <v>1891.5</v>
      </c>
      <c r="F106">
        <f t="shared" si="17"/>
        <v>119.5</v>
      </c>
      <c r="G106">
        <v>46.417250000000003</v>
      </c>
      <c r="H106">
        <v>9.8576944444444443</v>
      </c>
      <c r="I106" s="56">
        <v>924091.25</v>
      </c>
      <c r="J106">
        <v>2075</v>
      </c>
      <c r="K106">
        <v>2</v>
      </c>
      <c r="L106">
        <f>LOG(K106)</f>
        <v>0.3010299956639812</v>
      </c>
      <c r="M106">
        <v>38</v>
      </c>
      <c r="N106">
        <v>0.62</v>
      </c>
      <c r="O106">
        <v>0.78801075360672201</v>
      </c>
      <c r="P106" t="s">
        <v>818</v>
      </c>
      <c r="Q106">
        <f t="shared" si="19"/>
        <v>2</v>
      </c>
      <c r="R106" t="s">
        <v>818</v>
      </c>
      <c r="S106">
        <f t="shared" si="20"/>
        <v>2</v>
      </c>
      <c r="T106">
        <v>0</v>
      </c>
      <c r="U106">
        <v>5</v>
      </c>
      <c r="V106">
        <v>25</v>
      </c>
      <c r="X106">
        <v>95</v>
      </c>
      <c r="Y106" t="s">
        <v>929</v>
      </c>
      <c r="Z106" t="s">
        <v>850</v>
      </c>
      <c r="AA106" t="s">
        <v>856</v>
      </c>
      <c r="AB106">
        <v>5</v>
      </c>
      <c r="AC106" t="s">
        <v>842</v>
      </c>
      <c r="AD106">
        <v>2.25</v>
      </c>
    </row>
    <row r="107" spans="1:30" x14ac:dyDescent="0.3">
      <c r="A107" t="s">
        <v>253</v>
      </c>
      <c r="B107" t="s">
        <v>1063</v>
      </c>
      <c r="C107" t="s">
        <v>814</v>
      </c>
      <c r="E107">
        <v>1956.9</v>
      </c>
      <c r="F107">
        <f t="shared" si="17"/>
        <v>54.099999999999909</v>
      </c>
      <c r="G107">
        <v>46.409527777777782</v>
      </c>
      <c r="H107">
        <v>9.8585277777777769</v>
      </c>
      <c r="I107" s="56">
        <v>1071990.375</v>
      </c>
      <c r="J107">
        <v>2122</v>
      </c>
      <c r="K107">
        <v>0</v>
      </c>
      <c r="L107">
        <v>0</v>
      </c>
      <c r="P107" t="s">
        <v>817</v>
      </c>
      <c r="Q107">
        <f t="shared" si="19"/>
        <v>3</v>
      </c>
      <c r="R107" t="s">
        <v>817</v>
      </c>
      <c r="S107">
        <f t="shared" si="20"/>
        <v>3</v>
      </c>
      <c r="T107">
        <v>0.32</v>
      </c>
      <c r="U107">
        <v>5</v>
      </c>
      <c r="V107">
        <v>0</v>
      </c>
      <c r="X107">
        <v>15</v>
      </c>
      <c r="Y107" t="s">
        <v>929</v>
      </c>
      <c r="Z107" t="s">
        <v>932</v>
      </c>
      <c r="AA107" t="s">
        <v>933</v>
      </c>
      <c r="AB107">
        <v>7.5</v>
      </c>
      <c r="AC107" t="s">
        <v>844</v>
      </c>
      <c r="AD107">
        <v>1</v>
      </c>
    </row>
    <row r="108" spans="1:30" x14ac:dyDescent="0.3">
      <c r="A108" t="s">
        <v>919</v>
      </c>
      <c r="B108" t="s">
        <v>1063</v>
      </c>
      <c r="C108" t="s">
        <v>814</v>
      </c>
      <c r="E108">
        <v>1881.7</v>
      </c>
      <c r="F108">
        <f t="shared" si="17"/>
        <v>129.29999999999995</v>
      </c>
      <c r="G108">
        <v>46.416499999999999</v>
      </c>
      <c r="H108">
        <v>9.8558611111111105</v>
      </c>
      <c r="I108" s="56">
        <v>1213268.75</v>
      </c>
      <c r="J108">
        <v>2079</v>
      </c>
      <c r="K108">
        <v>5</v>
      </c>
      <c r="L108">
        <f t="shared" ref="L108:L120" si="21">LOG(K108)</f>
        <v>0.69897000433601886</v>
      </c>
      <c r="M108">
        <v>228</v>
      </c>
      <c r="N108">
        <v>-0.74</v>
      </c>
      <c r="O108">
        <v>-0.66913060635885824</v>
      </c>
      <c r="P108" t="s">
        <v>819</v>
      </c>
      <c r="Q108">
        <f t="shared" si="19"/>
        <v>1</v>
      </c>
      <c r="R108" t="s">
        <v>819</v>
      </c>
      <c r="S108">
        <f t="shared" si="20"/>
        <v>1</v>
      </c>
      <c r="T108">
        <v>-0.64</v>
      </c>
      <c r="U108">
        <v>85</v>
      </c>
      <c r="V108">
        <v>20</v>
      </c>
      <c r="X108">
        <v>15</v>
      </c>
      <c r="Y108" t="s">
        <v>848</v>
      </c>
      <c r="Z108" t="s">
        <v>850</v>
      </c>
      <c r="AA108" t="s">
        <v>854</v>
      </c>
      <c r="AB108">
        <v>6</v>
      </c>
      <c r="AC108" t="s">
        <v>842</v>
      </c>
      <c r="AD108">
        <v>2.4</v>
      </c>
    </row>
    <row r="109" spans="1:30" x14ac:dyDescent="0.3">
      <c r="A109" t="s">
        <v>920</v>
      </c>
      <c r="B109" t="s">
        <v>1063</v>
      </c>
      <c r="C109" t="s">
        <v>814</v>
      </c>
      <c r="E109">
        <v>1899.1</v>
      </c>
      <c r="F109">
        <f t="shared" si="17"/>
        <v>111.90000000000009</v>
      </c>
      <c r="G109">
        <v>46.415722222222222</v>
      </c>
      <c r="H109">
        <v>9.8559999999999999</v>
      </c>
      <c r="I109" s="56">
        <v>1203322.25</v>
      </c>
      <c r="J109">
        <v>2078</v>
      </c>
      <c r="K109">
        <v>1</v>
      </c>
      <c r="L109">
        <f t="shared" si="21"/>
        <v>0</v>
      </c>
      <c r="M109">
        <v>4</v>
      </c>
      <c r="N109">
        <v>7.0000000000000007E-2</v>
      </c>
      <c r="O109">
        <v>0.9975640502598242</v>
      </c>
      <c r="P109" t="s">
        <v>818</v>
      </c>
      <c r="Q109">
        <f t="shared" si="19"/>
        <v>2</v>
      </c>
      <c r="R109" t="s">
        <v>817</v>
      </c>
      <c r="S109">
        <f t="shared" si="20"/>
        <v>3</v>
      </c>
      <c r="T109">
        <v>-0.16</v>
      </c>
      <c r="U109">
        <v>80</v>
      </c>
      <c r="V109">
        <v>40</v>
      </c>
      <c r="X109">
        <v>20</v>
      </c>
      <c r="Y109" t="s">
        <v>848</v>
      </c>
      <c r="Z109" t="s">
        <v>850</v>
      </c>
      <c r="AA109" t="s">
        <v>854</v>
      </c>
      <c r="AB109">
        <v>6</v>
      </c>
      <c r="AC109" t="s">
        <v>841</v>
      </c>
      <c r="AD109">
        <v>3</v>
      </c>
    </row>
    <row r="110" spans="1:30" x14ac:dyDescent="0.3">
      <c r="A110" t="s">
        <v>921</v>
      </c>
      <c r="B110" t="s">
        <v>1063</v>
      </c>
      <c r="C110" t="s">
        <v>814</v>
      </c>
      <c r="E110">
        <v>1893.7</v>
      </c>
      <c r="F110">
        <f t="shared" si="17"/>
        <v>117.29999999999995</v>
      </c>
      <c r="G110">
        <v>46.415277777777774</v>
      </c>
      <c r="H110">
        <v>9.8554722222222217</v>
      </c>
      <c r="I110" s="56">
        <v>1014505.625</v>
      </c>
      <c r="J110">
        <v>2087</v>
      </c>
      <c r="K110">
        <v>30</v>
      </c>
      <c r="L110">
        <f t="shared" si="21"/>
        <v>1.4771212547196624</v>
      </c>
      <c r="M110">
        <v>270</v>
      </c>
      <c r="N110">
        <v>-1</v>
      </c>
      <c r="O110">
        <v>1.22514845490862E-16</v>
      </c>
      <c r="P110" t="s">
        <v>819</v>
      </c>
      <c r="Q110">
        <f t="shared" si="19"/>
        <v>1</v>
      </c>
      <c r="R110" t="s">
        <v>819</v>
      </c>
      <c r="S110">
        <f t="shared" si="20"/>
        <v>1</v>
      </c>
      <c r="T110">
        <v>0.32</v>
      </c>
      <c r="U110">
        <v>40</v>
      </c>
      <c r="V110">
        <v>20</v>
      </c>
      <c r="X110">
        <v>60</v>
      </c>
      <c r="Y110" t="s">
        <v>848</v>
      </c>
      <c r="Z110" t="s">
        <v>850</v>
      </c>
      <c r="AA110" t="s">
        <v>854</v>
      </c>
      <c r="AB110">
        <v>6.5</v>
      </c>
      <c r="AC110" t="s">
        <v>842</v>
      </c>
      <c r="AD110">
        <v>1.6</v>
      </c>
    </row>
    <row r="111" spans="1:30" x14ac:dyDescent="0.3">
      <c r="A111" t="s">
        <v>922</v>
      </c>
      <c r="B111" t="s">
        <v>1063</v>
      </c>
      <c r="C111" t="s">
        <v>814</v>
      </c>
      <c r="E111">
        <v>1920.7</v>
      </c>
      <c r="F111">
        <f t="shared" si="17"/>
        <v>90.299999999999955</v>
      </c>
      <c r="G111">
        <v>46.414777777777779</v>
      </c>
      <c r="H111">
        <v>9.8561111111111099</v>
      </c>
      <c r="I111" s="56">
        <v>1189457.625</v>
      </c>
      <c r="J111">
        <v>2089</v>
      </c>
      <c r="K111">
        <v>25</v>
      </c>
      <c r="L111">
        <f t="shared" si="21"/>
        <v>1.3979400086720377</v>
      </c>
      <c r="M111">
        <v>140</v>
      </c>
      <c r="N111">
        <v>0.64</v>
      </c>
      <c r="O111">
        <v>-0.76604444311897812</v>
      </c>
      <c r="P111" t="s">
        <v>819</v>
      </c>
      <c r="Q111">
        <f t="shared" si="19"/>
        <v>1</v>
      </c>
      <c r="R111" t="s">
        <v>817</v>
      </c>
      <c r="S111">
        <f t="shared" si="20"/>
        <v>3</v>
      </c>
      <c r="T111">
        <v>0</v>
      </c>
      <c r="U111">
        <v>80</v>
      </c>
      <c r="V111">
        <v>10</v>
      </c>
      <c r="X111">
        <v>10</v>
      </c>
      <c r="Y111" t="s">
        <v>848</v>
      </c>
      <c r="Z111" t="s">
        <v>850</v>
      </c>
      <c r="AA111" t="s">
        <v>854</v>
      </c>
      <c r="AB111">
        <v>7</v>
      </c>
      <c r="AC111" t="s">
        <v>842</v>
      </c>
      <c r="AD111">
        <v>1.8</v>
      </c>
    </row>
    <row r="112" spans="1:30" x14ac:dyDescent="0.3">
      <c r="A112" t="s">
        <v>923</v>
      </c>
      <c r="B112" t="s">
        <v>1063</v>
      </c>
      <c r="C112" t="s">
        <v>814</v>
      </c>
      <c r="E112">
        <v>1907.7</v>
      </c>
      <c r="F112">
        <f t="shared" si="17"/>
        <v>103.29999999999995</v>
      </c>
      <c r="G112">
        <v>46.414499999999997</v>
      </c>
      <c r="H112">
        <v>9.8555833333333336</v>
      </c>
      <c r="I112" s="56">
        <v>1013058.375</v>
      </c>
      <c r="J112">
        <v>2094</v>
      </c>
      <c r="K112">
        <v>1</v>
      </c>
      <c r="L112">
        <f t="shared" si="21"/>
        <v>0</v>
      </c>
      <c r="M112">
        <v>262</v>
      </c>
      <c r="N112">
        <v>-0.99</v>
      </c>
      <c r="O112">
        <v>-0.13917310096006552</v>
      </c>
      <c r="P112" t="s">
        <v>818</v>
      </c>
      <c r="Q112">
        <f t="shared" si="19"/>
        <v>2</v>
      </c>
      <c r="R112" t="s">
        <v>818</v>
      </c>
      <c r="S112">
        <f t="shared" si="20"/>
        <v>2</v>
      </c>
      <c r="T112">
        <v>-0.32</v>
      </c>
      <c r="U112">
        <v>5</v>
      </c>
      <c r="V112">
        <v>20</v>
      </c>
      <c r="X112">
        <v>95</v>
      </c>
      <c r="Y112" t="s">
        <v>848</v>
      </c>
      <c r="Z112" t="s">
        <v>931</v>
      </c>
      <c r="AA112" t="s">
        <v>856</v>
      </c>
      <c r="AB112">
        <v>7</v>
      </c>
      <c r="AC112" t="s">
        <v>842</v>
      </c>
      <c r="AD112">
        <v>3.2</v>
      </c>
    </row>
    <row r="113" spans="1:30" x14ac:dyDescent="0.3">
      <c r="A113" t="s">
        <v>924</v>
      </c>
      <c r="B113" t="s">
        <v>1063</v>
      </c>
      <c r="C113" t="s">
        <v>814</v>
      </c>
      <c r="E113">
        <v>1908.5</v>
      </c>
      <c r="F113">
        <f t="shared" si="17"/>
        <v>102.5</v>
      </c>
      <c r="G113">
        <v>46.41375</v>
      </c>
      <c r="H113">
        <v>9.8551666666666673</v>
      </c>
      <c r="I113" s="56">
        <v>1207624.75</v>
      </c>
      <c r="J113">
        <v>2105</v>
      </c>
      <c r="K113">
        <v>10</v>
      </c>
      <c r="L113">
        <f t="shared" si="21"/>
        <v>1</v>
      </c>
      <c r="M113">
        <v>57</v>
      </c>
      <c r="N113">
        <v>0.84</v>
      </c>
      <c r="O113">
        <v>0.54463903501502708</v>
      </c>
      <c r="P113" t="s">
        <v>817</v>
      </c>
      <c r="Q113">
        <f t="shared" si="19"/>
        <v>3</v>
      </c>
      <c r="R113" t="s">
        <v>817</v>
      </c>
      <c r="S113">
        <f t="shared" si="20"/>
        <v>3</v>
      </c>
      <c r="T113">
        <v>0</v>
      </c>
      <c r="U113">
        <v>40</v>
      </c>
      <c r="V113">
        <v>40</v>
      </c>
      <c r="X113">
        <v>60</v>
      </c>
      <c r="Y113" t="s">
        <v>848</v>
      </c>
      <c r="Z113" t="s">
        <v>850</v>
      </c>
      <c r="AA113" t="s">
        <v>854</v>
      </c>
      <c r="AB113">
        <v>7</v>
      </c>
      <c r="AC113" t="s">
        <v>841</v>
      </c>
      <c r="AD113">
        <v>1.2</v>
      </c>
    </row>
    <row r="114" spans="1:30" x14ac:dyDescent="0.3">
      <c r="A114" t="s">
        <v>925</v>
      </c>
      <c r="B114" t="s">
        <v>1063</v>
      </c>
      <c r="C114" t="s">
        <v>814</v>
      </c>
      <c r="E114">
        <v>1897.8</v>
      </c>
      <c r="F114">
        <f t="shared" si="17"/>
        <v>113.20000000000005</v>
      </c>
      <c r="G114">
        <v>46.413583333333335</v>
      </c>
      <c r="H114">
        <v>9.8549444444444436</v>
      </c>
      <c r="I114" s="56">
        <v>1228917.5</v>
      </c>
      <c r="J114">
        <v>2111</v>
      </c>
      <c r="K114">
        <v>2</v>
      </c>
      <c r="L114">
        <f t="shared" si="21"/>
        <v>0.3010299956639812</v>
      </c>
      <c r="M114">
        <v>44</v>
      </c>
      <c r="N114">
        <v>0.69</v>
      </c>
      <c r="O114">
        <v>0.71933980033865108</v>
      </c>
      <c r="P114" t="s">
        <v>818</v>
      </c>
      <c r="Q114">
        <f t="shared" si="19"/>
        <v>2</v>
      </c>
      <c r="R114" t="s">
        <v>818</v>
      </c>
      <c r="S114">
        <f t="shared" si="20"/>
        <v>2</v>
      </c>
      <c r="T114">
        <v>0.16</v>
      </c>
      <c r="U114">
        <v>85</v>
      </c>
      <c r="V114">
        <v>40</v>
      </c>
      <c r="X114">
        <v>10</v>
      </c>
      <c r="Y114" t="s">
        <v>848</v>
      </c>
      <c r="Z114" t="s">
        <v>850</v>
      </c>
      <c r="AA114" t="s">
        <v>854</v>
      </c>
      <c r="AB114">
        <v>7</v>
      </c>
      <c r="AC114" t="s">
        <v>841</v>
      </c>
      <c r="AD114">
        <v>1.8</v>
      </c>
    </row>
    <row r="115" spans="1:30" x14ac:dyDescent="0.3">
      <c r="A115" t="s">
        <v>926</v>
      </c>
      <c r="B115" t="s">
        <v>1063</v>
      </c>
      <c r="C115" t="s">
        <v>814</v>
      </c>
      <c r="E115">
        <v>1852.9</v>
      </c>
      <c r="F115">
        <f t="shared" si="17"/>
        <v>158.09999999999991</v>
      </c>
      <c r="G115">
        <v>46.409555555555556</v>
      </c>
      <c r="H115">
        <v>9.8548055555555543</v>
      </c>
      <c r="I115" s="56">
        <v>1184552.625</v>
      </c>
      <c r="J115">
        <v>2149</v>
      </c>
      <c r="K115">
        <v>15</v>
      </c>
      <c r="L115">
        <f t="shared" si="21"/>
        <v>1.1760912590556813</v>
      </c>
      <c r="M115">
        <v>102</v>
      </c>
      <c r="N115">
        <v>0.98</v>
      </c>
      <c r="O115">
        <v>-0.20791169081775987</v>
      </c>
      <c r="P115" t="s">
        <v>819</v>
      </c>
      <c r="Q115">
        <f t="shared" si="19"/>
        <v>1</v>
      </c>
      <c r="R115" t="s">
        <v>819</v>
      </c>
      <c r="S115">
        <f t="shared" si="20"/>
        <v>1</v>
      </c>
      <c r="T115">
        <v>0.64</v>
      </c>
      <c r="U115">
        <v>80</v>
      </c>
      <c r="V115">
        <v>30</v>
      </c>
      <c r="X115">
        <v>20</v>
      </c>
      <c r="Y115" t="s">
        <v>848</v>
      </c>
      <c r="Z115" t="s">
        <v>850</v>
      </c>
      <c r="AA115" t="s">
        <v>856</v>
      </c>
      <c r="AB115">
        <v>7.2</v>
      </c>
      <c r="AC115" t="s">
        <v>842</v>
      </c>
      <c r="AD115">
        <v>2.1</v>
      </c>
    </row>
    <row r="116" spans="1:30" x14ac:dyDescent="0.3">
      <c r="A116" t="s">
        <v>895</v>
      </c>
      <c r="B116" t="s">
        <v>1063</v>
      </c>
      <c r="E116">
        <v>1852.9</v>
      </c>
      <c r="F116">
        <f t="shared" si="17"/>
        <v>158.09999999999991</v>
      </c>
      <c r="G116">
        <v>46.409555555555556</v>
      </c>
      <c r="H116">
        <v>9.8545555555555566</v>
      </c>
      <c r="I116" s="56">
        <v>1182414.5</v>
      </c>
      <c r="J116">
        <v>2149</v>
      </c>
      <c r="K116">
        <v>25</v>
      </c>
      <c r="L116">
        <f t="shared" si="21"/>
        <v>1.3979400086720377</v>
      </c>
      <c r="M116">
        <v>9</v>
      </c>
      <c r="N116">
        <v>0.16</v>
      </c>
      <c r="O116">
        <v>0.98768834059513777</v>
      </c>
      <c r="P116" t="s">
        <v>817</v>
      </c>
      <c r="Q116">
        <f t="shared" si="19"/>
        <v>3</v>
      </c>
      <c r="R116" t="s">
        <v>817</v>
      </c>
      <c r="S116">
        <f t="shared" si="20"/>
        <v>3</v>
      </c>
      <c r="T116">
        <v>0</v>
      </c>
      <c r="U116">
        <v>70</v>
      </c>
      <c r="V116">
        <v>30</v>
      </c>
      <c r="X116">
        <v>30</v>
      </c>
      <c r="Y116" t="s">
        <v>848</v>
      </c>
      <c r="Z116" t="s">
        <v>850</v>
      </c>
      <c r="AA116" t="s">
        <v>854</v>
      </c>
      <c r="AB116">
        <v>7.2</v>
      </c>
      <c r="AC116" t="s">
        <v>842</v>
      </c>
      <c r="AD116">
        <v>1.4</v>
      </c>
    </row>
    <row r="117" spans="1:30" x14ac:dyDescent="0.3">
      <c r="A117" t="s">
        <v>927</v>
      </c>
      <c r="B117" t="s">
        <v>1063</v>
      </c>
      <c r="C117" t="s">
        <v>814</v>
      </c>
      <c r="E117">
        <v>1852.9</v>
      </c>
      <c r="F117">
        <f t="shared" si="17"/>
        <v>158.09999999999991</v>
      </c>
      <c r="G117">
        <v>46.409750000000003</v>
      </c>
      <c r="H117">
        <v>9.8544166666666655</v>
      </c>
      <c r="I117" s="56">
        <v>1129412.625</v>
      </c>
      <c r="J117">
        <v>2147</v>
      </c>
      <c r="K117">
        <v>20</v>
      </c>
      <c r="L117">
        <f t="shared" si="21"/>
        <v>1.3010299956639813</v>
      </c>
      <c r="M117">
        <v>28</v>
      </c>
      <c r="N117">
        <v>0.47</v>
      </c>
      <c r="O117">
        <v>0.88294759285892688</v>
      </c>
      <c r="P117" t="s">
        <v>819</v>
      </c>
      <c r="Q117">
        <f t="shared" si="19"/>
        <v>1</v>
      </c>
      <c r="R117" t="s">
        <v>817</v>
      </c>
      <c r="S117">
        <f t="shared" si="20"/>
        <v>3</v>
      </c>
      <c r="T117">
        <v>-0.32</v>
      </c>
      <c r="U117">
        <v>70</v>
      </c>
      <c r="V117">
        <v>30</v>
      </c>
      <c r="X117">
        <v>30</v>
      </c>
      <c r="Y117" t="s">
        <v>848</v>
      </c>
      <c r="Z117" t="s">
        <v>850</v>
      </c>
      <c r="AA117" t="s">
        <v>854</v>
      </c>
      <c r="AB117">
        <v>7.2</v>
      </c>
      <c r="AC117" t="s">
        <v>842</v>
      </c>
      <c r="AD117">
        <v>1.4</v>
      </c>
    </row>
    <row r="118" spans="1:30" x14ac:dyDescent="0.3">
      <c r="A118" t="s">
        <v>896</v>
      </c>
      <c r="B118" t="s">
        <v>1063</v>
      </c>
      <c r="C118" t="s">
        <v>813</v>
      </c>
      <c r="E118">
        <v>1957.6</v>
      </c>
      <c r="F118">
        <f t="shared" si="17"/>
        <v>53.400000000000091</v>
      </c>
      <c r="G118">
        <v>46.409527777777782</v>
      </c>
      <c r="H118">
        <v>9.8596111111111107</v>
      </c>
      <c r="I118" s="56">
        <v>1207831.875</v>
      </c>
      <c r="J118">
        <v>2120</v>
      </c>
      <c r="K118">
        <v>8</v>
      </c>
      <c r="L118">
        <f t="shared" si="21"/>
        <v>0.90308998699194354</v>
      </c>
      <c r="M118">
        <v>110</v>
      </c>
      <c r="N118">
        <v>0.94</v>
      </c>
      <c r="O118">
        <v>-0.3420201433256686</v>
      </c>
      <c r="P118" t="s">
        <v>818</v>
      </c>
      <c r="Q118">
        <f t="shared" si="19"/>
        <v>2</v>
      </c>
      <c r="R118" t="s">
        <v>818</v>
      </c>
      <c r="S118">
        <f t="shared" si="20"/>
        <v>2</v>
      </c>
      <c r="T118">
        <v>-0.16</v>
      </c>
      <c r="U118">
        <v>90</v>
      </c>
      <c r="V118">
        <v>60</v>
      </c>
      <c r="X118">
        <v>0</v>
      </c>
      <c r="Y118" t="s">
        <v>848</v>
      </c>
      <c r="Z118" t="s">
        <v>850</v>
      </c>
      <c r="AA118" t="s">
        <v>854</v>
      </c>
      <c r="AB118">
        <v>7.8</v>
      </c>
      <c r="AC118" t="s">
        <v>843</v>
      </c>
      <c r="AD118">
        <v>0</v>
      </c>
    </row>
    <row r="119" spans="1:30" x14ac:dyDescent="0.3">
      <c r="A119" t="s">
        <v>928</v>
      </c>
      <c r="B119" t="s">
        <v>1063</v>
      </c>
      <c r="C119" t="s">
        <v>795</v>
      </c>
      <c r="E119">
        <v>1987.1</v>
      </c>
      <c r="F119">
        <f t="shared" si="17"/>
        <v>23.900000000000091</v>
      </c>
      <c r="G119">
        <v>46.408527777777778</v>
      </c>
      <c r="H119">
        <v>9.8596944444444432</v>
      </c>
      <c r="I119" s="56">
        <v>949614.6875</v>
      </c>
      <c r="J119">
        <v>2139</v>
      </c>
      <c r="K119">
        <v>16</v>
      </c>
      <c r="L119">
        <f t="shared" si="21"/>
        <v>1.2041199826559248</v>
      </c>
      <c r="M119">
        <v>16</v>
      </c>
      <c r="N119">
        <v>0.28000000000000003</v>
      </c>
      <c r="O119">
        <v>0.96126169593831889</v>
      </c>
      <c r="P119" t="s">
        <v>818</v>
      </c>
      <c r="Q119">
        <f t="shared" si="19"/>
        <v>2</v>
      </c>
      <c r="R119" t="s">
        <v>818</v>
      </c>
      <c r="S119">
        <f t="shared" si="20"/>
        <v>2</v>
      </c>
      <c r="T119">
        <v>-0.48</v>
      </c>
      <c r="U119">
        <v>95</v>
      </c>
      <c r="V119">
        <v>15</v>
      </c>
      <c r="X119">
        <v>10</v>
      </c>
      <c r="Y119" t="s">
        <v>848</v>
      </c>
      <c r="Z119" t="s">
        <v>850</v>
      </c>
      <c r="AA119" t="s">
        <v>854</v>
      </c>
      <c r="AB119">
        <v>7.2</v>
      </c>
      <c r="AC119" t="s">
        <v>842</v>
      </c>
      <c r="AD119">
        <v>2.5499999999999998</v>
      </c>
    </row>
    <row r="120" spans="1:30" x14ac:dyDescent="0.3">
      <c r="A120" t="s">
        <v>897</v>
      </c>
      <c r="B120" t="s">
        <v>1063</v>
      </c>
      <c r="C120" t="s">
        <v>813</v>
      </c>
      <c r="E120">
        <v>1874.3</v>
      </c>
      <c r="F120">
        <f t="shared" si="17"/>
        <v>136.70000000000005</v>
      </c>
      <c r="G120">
        <v>46.418611111111112</v>
      </c>
      <c r="H120">
        <v>9.8585277777777769</v>
      </c>
      <c r="I120" s="56">
        <v>1278154.375</v>
      </c>
      <c r="J120">
        <v>2069</v>
      </c>
      <c r="K120">
        <v>1</v>
      </c>
      <c r="L120">
        <f t="shared" si="21"/>
        <v>0</v>
      </c>
      <c r="M120">
        <v>44</v>
      </c>
      <c r="N120">
        <v>0.69</v>
      </c>
      <c r="O120">
        <v>0.71933980033865108</v>
      </c>
      <c r="P120" t="s">
        <v>818</v>
      </c>
      <c r="Q120">
        <f t="shared" si="19"/>
        <v>2</v>
      </c>
      <c r="R120" t="s">
        <v>818</v>
      </c>
      <c r="S120">
        <f t="shared" si="20"/>
        <v>2</v>
      </c>
      <c r="T120">
        <v>0.32</v>
      </c>
      <c r="U120">
        <v>80</v>
      </c>
      <c r="V120">
        <v>15</v>
      </c>
      <c r="X120">
        <v>50</v>
      </c>
      <c r="Y120" t="s">
        <v>848</v>
      </c>
      <c r="Z120" t="s">
        <v>853</v>
      </c>
      <c r="AA120" t="s">
        <v>854</v>
      </c>
      <c r="AB120">
        <v>7</v>
      </c>
      <c r="AC120" t="s">
        <v>845</v>
      </c>
      <c r="AD120">
        <v>0</v>
      </c>
    </row>
    <row r="121" spans="1:30" x14ac:dyDescent="0.3">
      <c r="A121" t="s">
        <v>898</v>
      </c>
      <c r="B121" t="s">
        <v>1063</v>
      </c>
      <c r="C121" t="s">
        <v>813</v>
      </c>
      <c r="E121">
        <v>1876.6</v>
      </c>
      <c r="F121">
        <f t="shared" si="17"/>
        <v>134.40000000000009</v>
      </c>
      <c r="G121">
        <v>46.418277777777774</v>
      </c>
      <c r="H121">
        <v>9.8582222222222224</v>
      </c>
      <c r="I121" s="56">
        <v>1233300.125</v>
      </c>
      <c r="J121">
        <v>2071</v>
      </c>
      <c r="K121">
        <v>0</v>
      </c>
      <c r="L121">
        <v>0</v>
      </c>
      <c r="P121" t="s">
        <v>817</v>
      </c>
      <c r="Q121">
        <f t="shared" si="19"/>
        <v>3</v>
      </c>
      <c r="R121" t="s">
        <v>817</v>
      </c>
      <c r="S121">
        <f t="shared" si="20"/>
        <v>3</v>
      </c>
      <c r="T121">
        <v>0.16</v>
      </c>
      <c r="U121">
        <v>40</v>
      </c>
      <c r="V121">
        <v>50</v>
      </c>
      <c r="X121">
        <v>60</v>
      </c>
      <c r="Y121" t="s">
        <v>848</v>
      </c>
      <c r="Z121" t="s">
        <v>850</v>
      </c>
      <c r="AA121" t="s">
        <v>854</v>
      </c>
      <c r="AB121">
        <v>7</v>
      </c>
      <c r="AC121" t="s">
        <v>843</v>
      </c>
      <c r="AD121">
        <v>0</v>
      </c>
    </row>
    <row r="122" spans="1:30" x14ac:dyDescent="0.3">
      <c r="A122" t="s">
        <v>899</v>
      </c>
      <c r="B122" t="s">
        <v>1063</v>
      </c>
      <c r="C122" t="s">
        <v>813</v>
      </c>
      <c r="E122">
        <v>1877.2</v>
      </c>
      <c r="F122">
        <f t="shared" si="17"/>
        <v>133.79999999999995</v>
      </c>
      <c r="G122">
        <v>46.417999999999992</v>
      </c>
      <c r="H122">
        <v>9.8575277777777774</v>
      </c>
      <c r="I122" s="56">
        <v>1242753.375</v>
      </c>
      <c r="J122">
        <v>2074</v>
      </c>
      <c r="K122">
        <v>3</v>
      </c>
      <c r="L122">
        <f>LOG(K122)</f>
        <v>0.47712125471966244</v>
      </c>
      <c r="M122">
        <v>54</v>
      </c>
      <c r="N122">
        <v>0.81</v>
      </c>
      <c r="O122">
        <v>0.58778525229247314</v>
      </c>
      <c r="P122" t="s">
        <v>819</v>
      </c>
      <c r="Q122">
        <f t="shared" si="19"/>
        <v>1</v>
      </c>
      <c r="R122" t="s">
        <v>819</v>
      </c>
      <c r="S122">
        <f t="shared" si="20"/>
        <v>1</v>
      </c>
      <c r="T122">
        <v>0.32</v>
      </c>
      <c r="U122">
        <v>90</v>
      </c>
      <c r="V122">
        <v>50</v>
      </c>
      <c r="X122">
        <v>10</v>
      </c>
      <c r="Y122" t="s">
        <v>848</v>
      </c>
      <c r="Z122" t="s">
        <v>850</v>
      </c>
      <c r="AA122" t="s">
        <v>854</v>
      </c>
      <c r="AB122">
        <v>7</v>
      </c>
      <c r="AC122" t="s">
        <v>843</v>
      </c>
      <c r="AD122">
        <v>0</v>
      </c>
    </row>
    <row r="123" spans="1:30" x14ac:dyDescent="0.3">
      <c r="A123" t="s">
        <v>903</v>
      </c>
      <c r="B123" t="s">
        <v>1063</v>
      </c>
      <c r="C123" t="s">
        <v>814</v>
      </c>
      <c r="E123">
        <v>1883.9</v>
      </c>
      <c r="F123">
        <f t="shared" si="17"/>
        <v>127.09999999999991</v>
      </c>
      <c r="G123">
        <v>46.417777777777772</v>
      </c>
      <c r="H123">
        <v>9.8587500000000006</v>
      </c>
      <c r="I123" s="56">
        <v>1180371.25</v>
      </c>
      <c r="J123">
        <v>2067</v>
      </c>
      <c r="K123">
        <v>0</v>
      </c>
      <c r="L123">
        <v>0</v>
      </c>
      <c r="P123" t="s">
        <v>818</v>
      </c>
      <c r="Q123">
        <f t="shared" si="19"/>
        <v>2</v>
      </c>
      <c r="R123" t="s">
        <v>818</v>
      </c>
      <c r="S123">
        <f t="shared" si="20"/>
        <v>2</v>
      </c>
      <c r="T123">
        <v>-0.16</v>
      </c>
      <c r="U123">
        <v>20</v>
      </c>
      <c r="V123">
        <v>40</v>
      </c>
      <c r="X123">
        <v>80</v>
      </c>
      <c r="Y123" t="s">
        <v>848</v>
      </c>
      <c r="Z123" t="s">
        <v>850</v>
      </c>
      <c r="AA123" t="s">
        <v>854</v>
      </c>
      <c r="AB123">
        <v>6</v>
      </c>
      <c r="AC123" t="s">
        <v>841</v>
      </c>
      <c r="AD123">
        <v>1.2</v>
      </c>
    </row>
  </sheetData>
  <sortState xmlns:xlrd2="http://schemas.microsoft.com/office/spreadsheetml/2017/richdata2" ref="A2:AC123">
    <sortCondition ref="A2:A12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23"/>
  <sheetViews>
    <sheetView topLeftCell="H1" zoomScale="85" zoomScaleNormal="85" workbookViewId="0">
      <selection activeCell="K56" sqref="K56"/>
    </sheetView>
  </sheetViews>
  <sheetFormatPr defaultRowHeight="14.4" x14ac:dyDescent="0.3"/>
  <cols>
    <col min="3" max="3" width="17.6640625" customWidth="1"/>
    <col min="7" max="7" width="12.44140625" customWidth="1"/>
  </cols>
  <sheetData>
    <row r="1" spans="1:21" x14ac:dyDescent="0.3">
      <c r="A1" t="s">
        <v>54</v>
      </c>
      <c r="B1" t="s">
        <v>1060</v>
      </c>
      <c r="C1" t="s">
        <v>797</v>
      </c>
      <c r="D1" t="s">
        <v>796</v>
      </c>
      <c r="E1" t="s">
        <v>26</v>
      </c>
      <c r="F1" t="s">
        <v>1029</v>
      </c>
      <c r="G1" t="s">
        <v>812</v>
      </c>
      <c r="H1" t="s">
        <v>824</v>
      </c>
      <c r="I1" s="24" t="s">
        <v>840</v>
      </c>
    </row>
    <row r="2" spans="1:21" x14ac:dyDescent="0.3">
      <c r="A2" t="s">
        <v>957</v>
      </c>
      <c r="B2" t="s">
        <v>1061</v>
      </c>
      <c r="C2" t="s">
        <v>814</v>
      </c>
      <c r="D2" t="s">
        <v>815</v>
      </c>
      <c r="E2">
        <v>1940.9</v>
      </c>
      <c r="F2">
        <f t="shared" ref="F2:F33" si="0">2011-E2</f>
        <v>70.099999999999909</v>
      </c>
      <c r="G2">
        <v>60</v>
      </c>
      <c r="H2">
        <v>6</v>
      </c>
      <c r="I2">
        <v>3.6</v>
      </c>
    </row>
    <row r="3" spans="1:21" x14ac:dyDescent="0.3">
      <c r="A3" t="s">
        <v>958</v>
      </c>
      <c r="B3" t="s">
        <v>1061</v>
      </c>
      <c r="C3" t="s">
        <v>814</v>
      </c>
      <c r="D3" t="s">
        <v>815</v>
      </c>
      <c r="E3">
        <v>1943.7</v>
      </c>
      <c r="F3">
        <f t="shared" si="0"/>
        <v>67.299999999999955</v>
      </c>
      <c r="G3">
        <v>60</v>
      </c>
      <c r="H3">
        <v>6</v>
      </c>
      <c r="I3">
        <v>4.25</v>
      </c>
    </row>
    <row r="4" spans="1:21" x14ac:dyDescent="0.3">
      <c r="A4" t="s">
        <v>972</v>
      </c>
      <c r="B4" t="s">
        <v>1061</v>
      </c>
      <c r="C4" t="s">
        <v>814</v>
      </c>
      <c r="D4" t="s">
        <v>815</v>
      </c>
      <c r="E4">
        <v>1909.6</v>
      </c>
      <c r="F4">
        <f t="shared" si="0"/>
        <v>101.40000000000009</v>
      </c>
      <c r="G4">
        <v>50</v>
      </c>
      <c r="H4">
        <v>7</v>
      </c>
      <c r="I4">
        <v>0.7</v>
      </c>
    </row>
    <row r="5" spans="1:21" x14ac:dyDescent="0.3">
      <c r="A5" t="s">
        <v>973</v>
      </c>
      <c r="B5" t="s">
        <v>1061</v>
      </c>
      <c r="C5" t="s">
        <v>814</v>
      </c>
      <c r="D5" t="s">
        <v>815</v>
      </c>
      <c r="E5">
        <v>1904.7</v>
      </c>
      <c r="F5">
        <f t="shared" si="0"/>
        <v>106.29999999999995</v>
      </c>
      <c r="G5">
        <v>40</v>
      </c>
      <c r="H5">
        <v>7</v>
      </c>
      <c r="I5">
        <v>4.5</v>
      </c>
    </row>
    <row r="6" spans="1:21" x14ac:dyDescent="0.3">
      <c r="A6" t="s">
        <v>956</v>
      </c>
      <c r="B6" t="s">
        <v>1061</v>
      </c>
      <c r="C6" t="s">
        <v>814</v>
      </c>
      <c r="D6" t="s">
        <v>815</v>
      </c>
      <c r="E6">
        <v>1940.9</v>
      </c>
      <c r="F6">
        <f t="shared" si="0"/>
        <v>70.099999999999909</v>
      </c>
      <c r="I6">
        <v>0</v>
      </c>
    </row>
    <row r="7" spans="1:21" x14ac:dyDescent="0.3">
      <c r="A7" t="s">
        <v>949</v>
      </c>
      <c r="B7" t="s">
        <v>1061</v>
      </c>
      <c r="C7" t="s">
        <v>814</v>
      </c>
      <c r="E7">
        <v>2008.5</v>
      </c>
      <c r="F7">
        <f t="shared" si="0"/>
        <v>2.5</v>
      </c>
      <c r="G7">
        <v>0</v>
      </c>
      <c r="H7">
        <v>6.5</v>
      </c>
      <c r="I7">
        <v>0</v>
      </c>
    </row>
    <row r="8" spans="1:21" x14ac:dyDescent="0.3">
      <c r="A8" t="s">
        <v>959</v>
      </c>
      <c r="B8" t="s">
        <v>1061</v>
      </c>
      <c r="C8" t="s">
        <v>814</v>
      </c>
      <c r="E8">
        <v>1945.3</v>
      </c>
      <c r="F8">
        <f t="shared" si="0"/>
        <v>65.700000000000045</v>
      </c>
      <c r="G8">
        <v>5</v>
      </c>
      <c r="H8">
        <v>6</v>
      </c>
      <c r="I8">
        <v>2</v>
      </c>
    </row>
    <row r="9" spans="1:21" x14ac:dyDescent="0.3">
      <c r="A9" t="s">
        <v>960</v>
      </c>
      <c r="B9" t="s">
        <v>1061</v>
      </c>
      <c r="C9" t="s">
        <v>814</v>
      </c>
      <c r="E9">
        <v>1950.3</v>
      </c>
      <c r="F9">
        <f t="shared" si="0"/>
        <v>60.700000000000045</v>
      </c>
      <c r="G9">
        <v>40</v>
      </c>
      <c r="H9">
        <v>6.5</v>
      </c>
      <c r="I9">
        <v>2.4</v>
      </c>
      <c r="U9" t="s">
        <v>1004</v>
      </c>
    </row>
    <row r="10" spans="1:21" x14ac:dyDescent="0.3">
      <c r="A10" t="s">
        <v>961</v>
      </c>
      <c r="B10" t="s">
        <v>1061</v>
      </c>
      <c r="C10" t="s">
        <v>814</v>
      </c>
      <c r="E10">
        <v>1950.5</v>
      </c>
      <c r="F10">
        <f t="shared" si="0"/>
        <v>60.5</v>
      </c>
      <c r="G10">
        <v>5</v>
      </c>
      <c r="H10">
        <v>6.5</v>
      </c>
      <c r="I10">
        <v>1.8</v>
      </c>
    </row>
    <row r="11" spans="1:21" x14ac:dyDescent="0.3">
      <c r="A11" t="s">
        <v>962</v>
      </c>
      <c r="B11" t="s">
        <v>1061</v>
      </c>
      <c r="C11" t="s">
        <v>814</v>
      </c>
      <c r="E11">
        <v>1951.3</v>
      </c>
      <c r="F11">
        <f t="shared" si="0"/>
        <v>59.700000000000045</v>
      </c>
      <c r="G11">
        <v>30</v>
      </c>
      <c r="H11">
        <v>6.5</v>
      </c>
      <c r="I11">
        <v>12.6</v>
      </c>
    </row>
    <row r="12" spans="1:21" x14ac:dyDescent="0.3">
      <c r="A12" t="s">
        <v>963</v>
      </c>
      <c r="B12" t="s">
        <v>1061</v>
      </c>
      <c r="C12" t="s">
        <v>814</v>
      </c>
      <c r="E12">
        <v>1950.4</v>
      </c>
      <c r="F12">
        <f t="shared" si="0"/>
        <v>60.599999999999909</v>
      </c>
      <c r="G12">
        <v>15</v>
      </c>
      <c r="H12">
        <v>5.5</v>
      </c>
      <c r="I12">
        <v>0.6</v>
      </c>
    </row>
    <row r="13" spans="1:21" x14ac:dyDescent="0.3">
      <c r="A13" t="s">
        <v>964</v>
      </c>
      <c r="B13" t="s">
        <v>1061</v>
      </c>
      <c r="C13" t="s">
        <v>814</v>
      </c>
      <c r="E13">
        <v>1954.6</v>
      </c>
      <c r="F13">
        <f t="shared" si="0"/>
        <v>56.400000000000091</v>
      </c>
      <c r="G13">
        <v>10</v>
      </c>
      <c r="H13">
        <v>5</v>
      </c>
      <c r="I13">
        <v>2.25</v>
      </c>
    </row>
    <row r="14" spans="1:21" x14ac:dyDescent="0.3">
      <c r="A14" t="s">
        <v>965</v>
      </c>
      <c r="B14" t="s">
        <v>1061</v>
      </c>
      <c r="C14" t="s">
        <v>814</v>
      </c>
      <c r="E14">
        <v>1957.4</v>
      </c>
      <c r="F14">
        <f t="shared" si="0"/>
        <v>53.599999999999909</v>
      </c>
      <c r="G14">
        <v>7</v>
      </c>
      <c r="H14">
        <v>5</v>
      </c>
      <c r="I14">
        <v>1.1000000000000001</v>
      </c>
    </row>
    <row r="15" spans="1:21" x14ac:dyDescent="0.3">
      <c r="A15" t="s">
        <v>966</v>
      </c>
      <c r="B15" t="s">
        <v>1061</v>
      </c>
      <c r="C15" t="s">
        <v>814</v>
      </c>
      <c r="E15">
        <v>1959.9</v>
      </c>
      <c r="F15">
        <f t="shared" si="0"/>
        <v>51.099999999999909</v>
      </c>
      <c r="G15">
        <v>5</v>
      </c>
      <c r="H15">
        <v>6</v>
      </c>
      <c r="I15">
        <v>0</v>
      </c>
    </row>
    <row r="16" spans="1:21" x14ac:dyDescent="0.3">
      <c r="A16" t="s">
        <v>950</v>
      </c>
      <c r="B16" t="s">
        <v>1061</v>
      </c>
      <c r="C16" t="s">
        <v>814</v>
      </c>
      <c r="E16">
        <v>2008.2</v>
      </c>
      <c r="F16">
        <f t="shared" si="0"/>
        <v>2.7999999999999545</v>
      </c>
      <c r="G16">
        <v>0</v>
      </c>
      <c r="H16">
        <v>6.5</v>
      </c>
      <c r="I16">
        <v>0</v>
      </c>
    </row>
    <row r="17" spans="1:21" x14ac:dyDescent="0.3">
      <c r="A17" t="s">
        <v>967</v>
      </c>
      <c r="B17" t="s">
        <v>1061</v>
      </c>
      <c r="C17" t="s">
        <v>814</v>
      </c>
      <c r="E17">
        <v>1961.2</v>
      </c>
      <c r="F17">
        <f t="shared" si="0"/>
        <v>49.799999999999955</v>
      </c>
      <c r="G17">
        <v>5</v>
      </c>
      <c r="H17">
        <v>6</v>
      </c>
      <c r="I17">
        <v>0</v>
      </c>
    </row>
    <row r="18" spans="1:21" x14ac:dyDescent="0.3">
      <c r="A18" t="s">
        <v>968</v>
      </c>
      <c r="B18" t="s">
        <v>1061</v>
      </c>
      <c r="C18" t="s">
        <v>814</v>
      </c>
      <c r="E18">
        <v>1945</v>
      </c>
      <c r="F18">
        <f t="shared" si="0"/>
        <v>66</v>
      </c>
      <c r="G18">
        <v>20</v>
      </c>
      <c r="H18">
        <v>5.5</v>
      </c>
      <c r="I18">
        <v>1.1000000000000001</v>
      </c>
    </row>
    <row r="19" spans="1:21" x14ac:dyDescent="0.3">
      <c r="A19" t="s">
        <v>969</v>
      </c>
      <c r="B19" t="s">
        <v>1061</v>
      </c>
      <c r="C19" t="s">
        <v>814</v>
      </c>
      <c r="E19">
        <v>1969.4</v>
      </c>
      <c r="F19">
        <f t="shared" si="0"/>
        <v>41.599999999999909</v>
      </c>
      <c r="G19">
        <v>70</v>
      </c>
      <c r="H19">
        <v>5</v>
      </c>
      <c r="I19">
        <v>0</v>
      </c>
    </row>
    <row r="20" spans="1:21" x14ac:dyDescent="0.3">
      <c r="A20" t="s">
        <v>971</v>
      </c>
      <c r="B20" t="s">
        <v>1061</v>
      </c>
      <c r="C20" t="s">
        <v>814</v>
      </c>
      <c r="E20">
        <v>1975.5</v>
      </c>
      <c r="F20">
        <f t="shared" si="0"/>
        <v>35.5</v>
      </c>
      <c r="G20">
        <v>30</v>
      </c>
      <c r="H20">
        <v>5.8</v>
      </c>
      <c r="I20">
        <v>1.2</v>
      </c>
    </row>
    <row r="21" spans="1:21" x14ac:dyDescent="0.3">
      <c r="A21" t="s">
        <v>974</v>
      </c>
      <c r="B21" t="s">
        <v>1061</v>
      </c>
      <c r="C21" t="s">
        <v>814</v>
      </c>
      <c r="E21">
        <v>1914.5</v>
      </c>
      <c r="F21">
        <f t="shared" si="0"/>
        <v>96.5</v>
      </c>
      <c r="G21">
        <v>60</v>
      </c>
      <c r="H21">
        <v>7</v>
      </c>
      <c r="I21">
        <v>5.7</v>
      </c>
    </row>
    <row r="22" spans="1:21" x14ac:dyDescent="0.3">
      <c r="A22" t="s">
        <v>951</v>
      </c>
      <c r="B22" t="s">
        <v>1061</v>
      </c>
      <c r="C22" t="s">
        <v>814</v>
      </c>
      <c r="E22">
        <v>2006.7</v>
      </c>
      <c r="F22">
        <f t="shared" si="0"/>
        <v>4.2999999999999545</v>
      </c>
      <c r="G22">
        <v>0</v>
      </c>
      <c r="H22">
        <v>6.5</v>
      </c>
      <c r="I22">
        <v>0</v>
      </c>
    </row>
    <row r="23" spans="1:21" x14ac:dyDescent="0.3">
      <c r="A23" t="s">
        <v>952</v>
      </c>
      <c r="B23" t="s">
        <v>1061</v>
      </c>
      <c r="C23" t="s">
        <v>814</v>
      </c>
      <c r="E23">
        <v>1920.3</v>
      </c>
      <c r="F23">
        <f t="shared" si="0"/>
        <v>90.700000000000045</v>
      </c>
      <c r="G23">
        <v>40</v>
      </c>
      <c r="H23">
        <v>5</v>
      </c>
      <c r="I23">
        <v>5.6</v>
      </c>
    </row>
    <row r="24" spans="1:21" x14ac:dyDescent="0.3">
      <c r="A24" t="s">
        <v>953</v>
      </c>
      <c r="B24" t="s">
        <v>1061</v>
      </c>
      <c r="C24" t="s">
        <v>814</v>
      </c>
      <c r="E24">
        <v>1931.3</v>
      </c>
      <c r="F24">
        <f t="shared" si="0"/>
        <v>79.700000000000045</v>
      </c>
      <c r="G24">
        <v>50</v>
      </c>
      <c r="H24">
        <v>5</v>
      </c>
      <c r="I24">
        <v>2.4</v>
      </c>
    </row>
    <row r="25" spans="1:21" x14ac:dyDescent="0.3">
      <c r="A25" t="s">
        <v>954</v>
      </c>
      <c r="B25" t="s">
        <v>1061</v>
      </c>
      <c r="C25" t="s">
        <v>814</v>
      </c>
      <c r="E25">
        <v>1936.9</v>
      </c>
      <c r="F25">
        <f t="shared" si="0"/>
        <v>74.099999999999909</v>
      </c>
      <c r="G25">
        <v>90</v>
      </c>
      <c r="H25">
        <v>5.8</v>
      </c>
      <c r="I25">
        <v>6</v>
      </c>
    </row>
    <row r="26" spans="1:21" x14ac:dyDescent="0.3">
      <c r="A26" t="s">
        <v>955</v>
      </c>
      <c r="B26" t="s">
        <v>1061</v>
      </c>
      <c r="C26" t="s">
        <v>814</v>
      </c>
      <c r="E26">
        <v>1940.7</v>
      </c>
      <c r="F26">
        <f t="shared" si="0"/>
        <v>70.299999999999955</v>
      </c>
      <c r="G26">
        <v>40</v>
      </c>
      <c r="H26">
        <v>5</v>
      </c>
      <c r="I26">
        <v>3.5</v>
      </c>
    </row>
    <row r="27" spans="1:21" x14ac:dyDescent="0.3">
      <c r="A27" t="s">
        <v>946</v>
      </c>
      <c r="B27" t="s">
        <v>1061</v>
      </c>
      <c r="C27" t="s">
        <v>813</v>
      </c>
      <c r="E27">
        <v>1980.5</v>
      </c>
      <c r="F27">
        <f t="shared" si="0"/>
        <v>30.5</v>
      </c>
      <c r="G27">
        <v>10</v>
      </c>
      <c r="H27">
        <v>7</v>
      </c>
      <c r="I27">
        <v>0</v>
      </c>
    </row>
    <row r="28" spans="1:21" x14ac:dyDescent="0.3">
      <c r="A28" t="s">
        <v>947</v>
      </c>
      <c r="B28" t="s">
        <v>1061</v>
      </c>
      <c r="C28" t="s">
        <v>813</v>
      </c>
      <c r="E28">
        <v>1899</v>
      </c>
      <c r="F28">
        <f t="shared" si="0"/>
        <v>112</v>
      </c>
      <c r="G28">
        <v>60</v>
      </c>
      <c r="H28">
        <v>7</v>
      </c>
      <c r="I28">
        <v>6.3</v>
      </c>
      <c r="U28" t="s">
        <v>1002</v>
      </c>
    </row>
    <row r="29" spans="1:21" x14ac:dyDescent="0.3">
      <c r="A29" t="s">
        <v>948</v>
      </c>
      <c r="B29" t="s">
        <v>1061</v>
      </c>
      <c r="C29" t="s">
        <v>813</v>
      </c>
      <c r="E29">
        <v>1904.5</v>
      </c>
      <c r="F29">
        <f t="shared" si="0"/>
        <v>106.5</v>
      </c>
      <c r="G29">
        <v>60</v>
      </c>
      <c r="H29">
        <v>7</v>
      </c>
      <c r="I29">
        <v>0.85</v>
      </c>
    </row>
    <row r="30" spans="1:21" x14ac:dyDescent="0.3">
      <c r="A30" t="s">
        <v>975</v>
      </c>
      <c r="B30" t="s">
        <v>1061</v>
      </c>
      <c r="C30" t="s">
        <v>813</v>
      </c>
      <c r="E30">
        <v>1930</v>
      </c>
      <c r="F30">
        <f t="shared" si="0"/>
        <v>81</v>
      </c>
      <c r="G30">
        <v>15</v>
      </c>
      <c r="H30">
        <v>7</v>
      </c>
      <c r="I30">
        <v>1.2</v>
      </c>
    </row>
    <row r="31" spans="1:21" x14ac:dyDescent="0.3">
      <c r="A31" t="s">
        <v>970</v>
      </c>
      <c r="B31" t="s">
        <v>1061</v>
      </c>
      <c r="C31" t="s">
        <v>795</v>
      </c>
      <c r="E31">
        <v>1973</v>
      </c>
      <c r="F31">
        <f t="shared" si="0"/>
        <v>38</v>
      </c>
      <c r="G31">
        <v>3</v>
      </c>
      <c r="H31">
        <v>5.5</v>
      </c>
      <c r="I31">
        <v>0</v>
      </c>
    </row>
    <row r="32" spans="1:21" x14ac:dyDescent="0.3">
      <c r="A32" t="s">
        <v>945</v>
      </c>
      <c r="B32" t="s">
        <v>1061</v>
      </c>
      <c r="E32">
        <v>2010</v>
      </c>
      <c r="F32">
        <f t="shared" si="0"/>
        <v>1</v>
      </c>
      <c r="G32">
        <v>0</v>
      </c>
      <c r="H32">
        <v>6.5</v>
      </c>
      <c r="I32">
        <v>0</v>
      </c>
    </row>
    <row r="33" spans="1:9" x14ac:dyDescent="0.3">
      <c r="A33" t="s">
        <v>126</v>
      </c>
      <c r="B33" t="s">
        <v>1062</v>
      </c>
      <c r="C33" t="s">
        <v>814</v>
      </c>
      <c r="D33" t="s">
        <v>816</v>
      </c>
      <c r="E33">
        <v>1902.8</v>
      </c>
      <c r="F33">
        <f t="shared" si="0"/>
        <v>108.20000000000005</v>
      </c>
      <c r="G33">
        <v>20</v>
      </c>
      <c r="H33">
        <v>5</v>
      </c>
      <c r="I33">
        <v>1.8</v>
      </c>
    </row>
    <row r="34" spans="1:9" x14ac:dyDescent="0.3">
      <c r="A34" t="s">
        <v>127</v>
      </c>
      <c r="B34" t="s">
        <v>1062</v>
      </c>
      <c r="C34" t="s">
        <v>814</v>
      </c>
      <c r="D34" t="s">
        <v>816</v>
      </c>
      <c r="E34">
        <v>1912.7</v>
      </c>
      <c r="F34">
        <f t="shared" ref="F34:F65" si="1">2011-E34</f>
        <v>98.299999999999955</v>
      </c>
      <c r="G34">
        <v>5</v>
      </c>
      <c r="H34">
        <v>5</v>
      </c>
      <c r="I34">
        <v>1.25</v>
      </c>
    </row>
    <row r="35" spans="1:9" x14ac:dyDescent="0.3">
      <c r="A35" t="s">
        <v>128</v>
      </c>
      <c r="B35" t="s">
        <v>1062</v>
      </c>
      <c r="C35" t="s">
        <v>814</v>
      </c>
      <c r="D35" t="s">
        <v>816</v>
      </c>
      <c r="E35">
        <v>1916.6</v>
      </c>
      <c r="F35">
        <f t="shared" si="1"/>
        <v>94.400000000000091</v>
      </c>
      <c r="G35">
        <v>10</v>
      </c>
      <c r="H35">
        <v>5</v>
      </c>
      <c r="I35">
        <v>0.5</v>
      </c>
    </row>
    <row r="36" spans="1:9" x14ac:dyDescent="0.3">
      <c r="A36" t="s">
        <v>134</v>
      </c>
      <c r="B36" t="s">
        <v>1062</v>
      </c>
      <c r="C36" t="s">
        <v>814</v>
      </c>
      <c r="D36" t="s">
        <v>816</v>
      </c>
      <c r="E36">
        <v>1852.3</v>
      </c>
      <c r="F36">
        <f t="shared" si="1"/>
        <v>158.70000000000005</v>
      </c>
      <c r="G36">
        <v>85</v>
      </c>
      <c r="H36">
        <v>5</v>
      </c>
      <c r="I36">
        <v>3</v>
      </c>
    </row>
    <row r="37" spans="1:9" x14ac:dyDescent="0.3">
      <c r="A37" t="s">
        <v>135</v>
      </c>
      <c r="B37" t="s">
        <v>1062</v>
      </c>
      <c r="C37" t="s">
        <v>814</v>
      </c>
      <c r="D37" t="s">
        <v>816</v>
      </c>
      <c r="E37">
        <v>1862.9</v>
      </c>
      <c r="F37">
        <f t="shared" si="1"/>
        <v>148.09999999999991</v>
      </c>
      <c r="G37">
        <v>90</v>
      </c>
      <c r="H37">
        <v>5.5</v>
      </c>
      <c r="I37">
        <v>3.4</v>
      </c>
    </row>
    <row r="38" spans="1:9" x14ac:dyDescent="0.3">
      <c r="A38" t="s">
        <v>136</v>
      </c>
      <c r="B38" t="s">
        <v>1062</v>
      </c>
      <c r="C38" t="s">
        <v>814</v>
      </c>
      <c r="D38" t="s">
        <v>816</v>
      </c>
      <c r="E38">
        <v>1881.1</v>
      </c>
      <c r="F38">
        <f t="shared" si="1"/>
        <v>129.90000000000009</v>
      </c>
      <c r="G38">
        <v>10</v>
      </c>
      <c r="H38">
        <v>6</v>
      </c>
      <c r="I38">
        <v>0</v>
      </c>
    </row>
    <row r="39" spans="1:9" x14ac:dyDescent="0.3">
      <c r="A39" t="s">
        <v>99</v>
      </c>
      <c r="B39" t="s">
        <v>1062</v>
      </c>
      <c r="C39" t="s">
        <v>814</v>
      </c>
      <c r="D39" t="s">
        <v>815</v>
      </c>
      <c r="E39">
        <v>1872.8</v>
      </c>
      <c r="F39">
        <f t="shared" si="1"/>
        <v>138.20000000000005</v>
      </c>
      <c r="G39">
        <v>90</v>
      </c>
      <c r="H39">
        <v>4.5</v>
      </c>
      <c r="I39">
        <v>17.5</v>
      </c>
    </row>
    <row r="40" spans="1:9" x14ac:dyDescent="0.3">
      <c r="A40" t="s">
        <v>100</v>
      </c>
      <c r="B40" t="s">
        <v>1062</v>
      </c>
      <c r="C40" t="s">
        <v>814</v>
      </c>
      <c r="D40" t="s">
        <v>815</v>
      </c>
      <c r="E40">
        <v>1910</v>
      </c>
      <c r="F40">
        <f t="shared" si="1"/>
        <v>101</v>
      </c>
      <c r="G40">
        <v>70</v>
      </c>
      <c r="H40">
        <v>4.2</v>
      </c>
      <c r="I40">
        <v>9.6</v>
      </c>
    </row>
    <row r="41" spans="1:9" x14ac:dyDescent="0.3">
      <c r="A41" t="s">
        <v>138</v>
      </c>
      <c r="B41" t="s">
        <v>1062</v>
      </c>
      <c r="C41" t="s">
        <v>814</v>
      </c>
      <c r="D41" t="s">
        <v>815</v>
      </c>
      <c r="E41">
        <v>1897</v>
      </c>
      <c r="F41">
        <f t="shared" si="1"/>
        <v>114</v>
      </c>
      <c r="G41">
        <v>95</v>
      </c>
      <c r="H41">
        <v>5</v>
      </c>
      <c r="I41">
        <v>4.9000000000000004</v>
      </c>
    </row>
    <row r="42" spans="1:9" x14ac:dyDescent="0.3">
      <c r="A42" t="s">
        <v>139</v>
      </c>
      <c r="B42" t="s">
        <v>1062</v>
      </c>
      <c r="C42" t="s">
        <v>814</v>
      </c>
      <c r="D42" t="s">
        <v>815</v>
      </c>
      <c r="E42">
        <v>1900.1</v>
      </c>
      <c r="F42">
        <f t="shared" si="1"/>
        <v>110.90000000000009</v>
      </c>
      <c r="G42">
        <v>90</v>
      </c>
      <c r="H42">
        <v>5</v>
      </c>
      <c r="I42">
        <v>0.9</v>
      </c>
    </row>
    <row r="43" spans="1:9" x14ac:dyDescent="0.3">
      <c r="A43" t="s">
        <v>140</v>
      </c>
      <c r="B43" t="s">
        <v>1062</v>
      </c>
      <c r="C43" t="s">
        <v>814</v>
      </c>
      <c r="D43" t="s">
        <v>815</v>
      </c>
      <c r="E43">
        <v>1901.8</v>
      </c>
      <c r="F43">
        <f t="shared" si="1"/>
        <v>109.20000000000005</v>
      </c>
      <c r="G43">
        <v>80</v>
      </c>
      <c r="H43">
        <v>5</v>
      </c>
      <c r="I43">
        <v>1.9</v>
      </c>
    </row>
    <row r="44" spans="1:9" x14ac:dyDescent="0.3">
      <c r="A44" t="s">
        <v>141</v>
      </c>
      <c r="B44" t="s">
        <v>1062</v>
      </c>
      <c r="C44" t="s">
        <v>814</v>
      </c>
      <c r="D44" t="s">
        <v>815</v>
      </c>
      <c r="E44">
        <v>1900.1</v>
      </c>
      <c r="F44">
        <f t="shared" si="1"/>
        <v>110.90000000000009</v>
      </c>
      <c r="G44">
        <v>20</v>
      </c>
      <c r="H44">
        <v>5.5</v>
      </c>
      <c r="I44">
        <v>1</v>
      </c>
    </row>
    <row r="45" spans="1:9" x14ac:dyDescent="0.3">
      <c r="A45" t="s">
        <v>108</v>
      </c>
      <c r="B45" t="s">
        <v>1062</v>
      </c>
      <c r="C45" t="s">
        <v>814</v>
      </c>
      <c r="E45">
        <v>2002.2</v>
      </c>
      <c r="F45">
        <f t="shared" si="1"/>
        <v>8.7999999999999545</v>
      </c>
      <c r="G45">
        <v>15</v>
      </c>
      <c r="H45">
        <v>7</v>
      </c>
      <c r="I45">
        <v>0</v>
      </c>
    </row>
    <row r="46" spans="1:9" x14ac:dyDescent="0.3">
      <c r="A46" t="s">
        <v>109</v>
      </c>
      <c r="B46" t="s">
        <v>1062</v>
      </c>
      <c r="C46" t="s">
        <v>814</v>
      </c>
      <c r="E46">
        <v>1985.5</v>
      </c>
      <c r="F46">
        <f t="shared" si="1"/>
        <v>25.5</v>
      </c>
      <c r="G46">
        <v>30</v>
      </c>
      <c r="H46">
        <v>6</v>
      </c>
      <c r="I46">
        <v>0.75</v>
      </c>
    </row>
    <row r="47" spans="1:9" x14ac:dyDescent="0.3">
      <c r="A47" t="s">
        <v>110</v>
      </c>
      <c r="B47" t="s">
        <v>1062</v>
      </c>
      <c r="C47" t="s">
        <v>814</v>
      </c>
      <c r="E47">
        <v>1985.5</v>
      </c>
      <c r="F47">
        <f t="shared" si="1"/>
        <v>25.5</v>
      </c>
      <c r="G47">
        <v>80</v>
      </c>
      <c r="H47">
        <v>6</v>
      </c>
      <c r="I47">
        <v>4.88</v>
      </c>
    </row>
    <row r="48" spans="1:9" x14ac:dyDescent="0.3">
      <c r="A48" t="s">
        <v>111</v>
      </c>
      <c r="B48" t="s">
        <v>1062</v>
      </c>
      <c r="C48" t="s">
        <v>814</v>
      </c>
      <c r="E48">
        <v>1987.3</v>
      </c>
      <c r="F48">
        <f t="shared" si="1"/>
        <v>23.700000000000045</v>
      </c>
      <c r="G48">
        <v>10</v>
      </c>
      <c r="H48">
        <v>7</v>
      </c>
      <c r="I48">
        <v>0</v>
      </c>
    </row>
    <row r="49" spans="1:9" x14ac:dyDescent="0.3">
      <c r="A49" t="s">
        <v>112</v>
      </c>
      <c r="B49" t="s">
        <v>1062</v>
      </c>
      <c r="C49" t="s">
        <v>814</v>
      </c>
      <c r="E49">
        <v>1979.1</v>
      </c>
      <c r="F49">
        <f t="shared" si="1"/>
        <v>31.900000000000091</v>
      </c>
      <c r="G49">
        <v>10</v>
      </c>
      <c r="H49">
        <v>7</v>
      </c>
      <c r="I49">
        <v>0</v>
      </c>
    </row>
    <row r="50" spans="1:9" x14ac:dyDescent="0.3">
      <c r="A50" t="s">
        <v>113</v>
      </c>
      <c r="B50" t="s">
        <v>1062</v>
      </c>
      <c r="C50" t="s">
        <v>814</v>
      </c>
      <c r="E50">
        <v>1974.3</v>
      </c>
      <c r="F50">
        <f t="shared" si="1"/>
        <v>36.700000000000045</v>
      </c>
      <c r="G50">
        <v>20</v>
      </c>
      <c r="H50">
        <v>5.8</v>
      </c>
      <c r="I50">
        <v>0.8</v>
      </c>
    </row>
    <row r="51" spans="1:9" x14ac:dyDescent="0.3">
      <c r="A51" t="s">
        <v>114</v>
      </c>
      <c r="B51" t="s">
        <v>1062</v>
      </c>
      <c r="C51" t="s">
        <v>814</v>
      </c>
      <c r="E51">
        <v>1963.2</v>
      </c>
      <c r="F51">
        <f t="shared" si="1"/>
        <v>47.799999999999955</v>
      </c>
      <c r="G51">
        <v>40</v>
      </c>
      <c r="H51">
        <v>5.8</v>
      </c>
      <c r="I51">
        <v>1.7</v>
      </c>
    </row>
    <row r="52" spans="1:9" x14ac:dyDescent="0.3">
      <c r="A52" t="s">
        <v>115</v>
      </c>
      <c r="B52" t="s">
        <v>1062</v>
      </c>
      <c r="C52" t="s">
        <v>814</v>
      </c>
      <c r="E52">
        <v>1960.6</v>
      </c>
      <c r="F52">
        <f t="shared" si="1"/>
        <v>50.400000000000091</v>
      </c>
      <c r="G52">
        <v>40</v>
      </c>
      <c r="H52">
        <v>6.5</v>
      </c>
      <c r="I52">
        <v>0</v>
      </c>
    </row>
    <row r="53" spans="1:9" x14ac:dyDescent="0.3">
      <c r="A53" t="s">
        <v>116</v>
      </c>
      <c r="B53" t="s">
        <v>1062</v>
      </c>
      <c r="C53" t="s">
        <v>814</v>
      </c>
      <c r="E53">
        <v>1963.2</v>
      </c>
      <c r="F53">
        <f t="shared" si="1"/>
        <v>47.799999999999955</v>
      </c>
      <c r="G53">
        <v>40</v>
      </c>
      <c r="H53">
        <v>6.5</v>
      </c>
      <c r="I53">
        <v>0</v>
      </c>
    </row>
    <row r="54" spans="1:9" x14ac:dyDescent="0.3">
      <c r="A54" t="s">
        <v>117</v>
      </c>
      <c r="B54" t="s">
        <v>1062</v>
      </c>
      <c r="C54" t="s">
        <v>814</v>
      </c>
      <c r="E54">
        <v>1960.6</v>
      </c>
      <c r="F54">
        <f t="shared" si="1"/>
        <v>50.400000000000091</v>
      </c>
      <c r="G54">
        <v>40</v>
      </c>
      <c r="H54">
        <v>6.5</v>
      </c>
      <c r="I54">
        <v>0</v>
      </c>
    </row>
    <row r="55" spans="1:9" x14ac:dyDescent="0.3">
      <c r="A55" t="s">
        <v>118</v>
      </c>
      <c r="B55" t="s">
        <v>1062</v>
      </c>
      <c r="C55" t="s">
        <v>814</v>
      </c>
      <c r="E55">
        <v>1950.1</v>
      </c>
      <c r="F55">
        <f t="shared" si="1"/>
        <v>60.900000000000091</v>
      </c>
      <c r="G55">
        <v>40</v>
      </c>
      <c r="H55">
        <v>5.8</v>
      </c>
      <c r="I55">
        <v>1.7</v>
      </c>
    </row>
    <row r="56" spans="1:9" x14ac:dyDescent="0.3">
      <c r="A56" t="s">
        <v>119</v>
      </c>
      <c r="B56" t="s">
        <v>1062</v>
      </c>
      <c r="C56" t="s">
        <v>814</v>
      </c>
      <c r="E56">
        <v>1940.8</v>
      </c>
      <c r="F56">
        <f t="shared" si="1"/>
        <v>70.200000000000045</v>
      </c>
      <c r="G56">
        <v>75</v>
      </c>
      <c r="H56">
        <v>5.5</v>
      </c>
      <c r="I56">
        <v>1.8</v>
      </c>
    </row>
    <row r="57" spans="1:9" x14ac:dyDescent="0.3">
      <c r="A57" t="s">
        <v>120</v>
      </c>
      <c r="B57" t="s">
        <v>1062</v>
      </c>
      <c r="C57" t="s">
        <v>814</v>
      </c>
      <c r="E57">
        <v>1942.7</v>
      </c>
      <c r="F57">
        <f t="shared" si="1"/>
        <v>68.299999999999955</v>
      </c>
      <c r="G57">
        <v>30</v>
      </c>
      <c r="H57">
        <v>5.5</v>
      </c>
      <c r="I57">
        <v>1.95</v>
      </c>
    </row>
    <row r="58" spans="1:9" x14ac:dyDescent="0.3">
      <c r="A58" t="s">
        <v>121</v>
      </c>
      <c r="B58" t="s">
        <v>1062</v>
      </c>
      <c r="C58" t="s">
        <v>814</v>
      </c>
      <c r="E58">
        <v>1940.8</v>
      </c>
      <c r="F58">
        <f t="shared" si="1"/>
        <v>70.200000000000045</v>
      </c>
      <c r="G58">
        <v>80</v>
      </c>
      <c r="H58">
        <v>5.5</v>
      </c>
      <c r="I58">
        <v>0.95</v>
      </c>
    </row>
    <row r="59" spans="1:9" x14ac:dyDescent="0.3">
      <c r="A59" t="s">
        <v>122</v>
      </c>
      <c r="B59" t="s">
        <v>1062</v>
      </c>
      <c r="C59" t="s">
        <v>814</v>
      </c>
      <c r="E59">
        <v>1926.3</v>
      </c>
      <c r="F59">
        <f t="shared" si="1"/>
        <v>84.700000000000045</v>
      </c>
      <c r="G59">
        <v>80</v>
      </c>
      <c r="H59">
        <v>5.5</v>
      </c>
      <c r="I59">
        <v>3.4</v>
      </c>
    </row>
    <row r="60" spans="1:9" x14ac:dyDescent="0.3">
      <c r="A60" t="s">
        <v>123</v>
      </c>
      <c r="B60" t="s">
        <v>1062</v>
      </c>
      <c r="C60" t="s">
        <v>814</v>
      </c>
      <c r="E60">
        <v>1855.3</v>
      </c>
      <c r="F60">
        <f t="shared" si="1"/>
        <v>155.70000000000005</v>
      </c>
      <c r="G60">
        <v>90</v>
      </c>
      <c r="H60">
        <v>5</v>
      </c>
      <c r="I60">
        <v>4.5</v>
      </c>
    </row>
    <row r="61" spans="1:9" x14ac:dyDescent="0.3">
      <c r="A61" t="s">
        <v>101</v>
      </c>
      <c r="B61" t="s">
        <v>1062</v>
      </c>
      <c r="C61" t="s">
        <v>814</v>
      </c>
      <c r="E61">
        <v>2010</v>
      </c>
      <c r="F61">
        <f t="shared" si="1"/>
        <v>1</v>
      </c>
      <c r="G61">
        <v>0</v>
      </c>
      <c r="H61">
        <v>5.5</v>
      </c>
      <c r="I61">
        <v>0</v>
      </c>
    </row>
    <row r="62" spans="1:9" x14ac:dyDescent="0.3">
      <c r="A62" t="s">
        <v>124</v>
      </c>
      <c r="B62" t="s">
        <v>1062</v>
      </c>
      <c r="C62" t="s">
        <v>814</v>
      </c>
      <c r="E62">
        <v>1888.3</v>
      </c>
      <c r="F62">
        <f t="shared" si="1"/>
        <v>122.70000000000005</v>
      </c>
      <c r="G62">
        <v>85</v>
      </c>
      <c r="H62">
        <v>4.8</v>
      </c>
      <c r="I62">
        <v>2.85</v>
      </c>
    </row>
    <row r="63" spans="1:9" x14ac:dyDescent="0.3">
      <c r="A63" t="s">
        <v>125</v>
      </c>
      <c r="B63" t="s">
        <v>1062</v>
      </c>
      <c r="C63" t="s">
        <v>814</v>
      </c>
      <c r="E63">
        <v>1899</v>
      </c>
      <c r="F63">
        <f t="shared" si="1"/>
        <v>112</v>
      </c>
      <c r="G63">
        <v>30</v>
      </c>
      <c r="H63">
        <v>6</v>
      </c>
      <c r="I63">
        <v>1.2</v>
      </c>
    </row>
    <row r="64" spans="1:9" x14ac:dyDescent="0.3">
      <c r="A64" t="s">
        <v>129</v>
      </c>
      <c r="B64" t="s">
        <v>1062</v>
      </c>
      <c r="C64" t="s">
        <v>814</v>
      </c>
      <c r="E64">
        <v>1921</v>
      </c>
      <c r="F64">
        <f t="shared" si="1"/>
        <v>90</v>
      </c>
      <c r="G64">
        <v>30</v>
      </c>
      <c r="H64">
        <v>5</v>
      </c>
      <c r="I64">
        <v>0.65</v>
      </c>
    </row>
    <row r="65" spans="1:9" x14ac:dyDescent="0.3">
      <c r="A65" t="s">
        <v>130</v>
      </c>
      <c r="B65" t="s">
        <v>1062</v>
      </c>
      <c r="C65" t="s">
        <v>814</v>
      </c>
      <c r="E65">
        <v>1915.3</v>
      </c>
      <c r="F65">
        <f t="shared" si="1"/>
        <v>95.700000000000045</v>
      </c>
      <c r="G65">
        <v>80</v>
      </c>
      <c r="H65">
        <v>5</v>
      </c>
      <c r="I65">
        <v>4.8</v>
      </c>
    </row>
    <row r="66" spans="1:9" x14ac:dyDescent="0.3">
      <c r="A66" t="s">
        <v>131</v>
      </c>
      <c r="B66" t="s">
        <v>1062</v>
      </c>
      <c r="C66" t="s">
        <v>814</v>
      </c>
      <c r="E66">
        <v>1915.3</v>
      </c>
      <c r="F66">
        <f t="shared" ref="F66:F97" si="2">2011-E66</f>
        <v>95.700000000000045</v>
      </c>
      <c r="G66">
        <v>20</v>
      </c>
      <c r="H66">
        <v>5</v>
      </c>
      <c r="I66">
        <v>0.5</v>
      </c>
    </row>
    <row r="67" spans="1:9" x14ac:dyDescent="0.3">
      <c r="A67" t="s">
        <v>132</v>
      </c>
      <c r="B67" t="s">
        <v>1062</v>
      </c>
      <c r="C67" t="s">
        <v>814</v>
      </c>
      <c r="E67">
        <v>2006</v>
      </c>
      <c r="F67">
        <f t="shared" si="2"/>
        <v>5</v>
      </c>
      <c r="G67">
        <v>0</v>
      </c>
      <c r="H67">
        <v>7.2</v>
      </c>
      <c r="I67">
        <v>0</v>
      </c>
    </row>
    <row r="68" spans="1:9" x14ac:dyDescent="0.3">
      <c r="A68" t="s">
        <v>133</v>
      </c>
      <c r="B68" t="s">
        <v>1062</v>
      </c>
      <c r="C68" t="s">
        <v>814</v>
      </c>
      <c r="E68">
        <v>2004.3</v>
      </c>
      <c r="F68">
        <f t="shared" si="2"/>
        <v>6.7000000000000455</v>
      </c>
      <c r="G68">
        <v>0</v>
      </c>
      <c r="H68">
        <v>7</v>
      </c>
      <c r="I68">
        <v>0</v>
      </c>
    </row>
    <row r="69" spans="1:9" x14ac:dyDescent="0.3">
      <c r="A69" t="s">
        <v>102</v>
      </c>
      <c r="B69" t="s">
        <v>1062</v>
      </c>
      <c r="C69" t="s">
        <v>814</v>
      </c>
      <c r="E69">
        <v>1993.5</v>
      </c>
      <c r="F69">
        <f t="shared" si="2"/>
        <v>17.5</v>
      </c>
      <c r="G69">
        <v>15</v>
      </c>
      <c r="H69">
        <v>6.5</v>
      </c>
      <c r="I69">
        <v>0.6</v>
      </c>
    </row>
    <row r="70" spans="1:9" x14ac:dyDescent="0.3">
      <c r="A70" t="s">
        <v>137</v>
      </c>
      <c r="B70" t="s">
        <v>1062</v>
      </c>
      <c r="C70" t="s">
        <v>814</v>
      </c>
      <c r="E70">
        <v>1888.6</v>
      </c>
      <c r="F70">
        <f t="shared" si="2"/>
        <v>122.40000000000009</v>
      </c>
      <c r="G70">
        <v>60</v>
      </c>
      <c r="H70">
        <v>5</v>
      </c>
      <c r="I70">
        <v>1.1000000000000001</v>
      </c>
    </row>
    <row r="71" spans="1:9" x14ac:dyDescent="0.3">
      <c r="A71" t="s">
        <v>103</v>
      </c>
      <c r="B71" t="s">
        <v>1062</v>
      </c>
      <c r="C71" t="s">
        <v>814</v>
      </c>
      <c r="E71">
        <v>2010</v>
      </c>
      <c r="F71">
        <f t="shared" si="2"/>
        <v>1</v>
      </c>
      <c r="G71">
        <v>0</v>
      </c>
      <c r="H71">
        <v>7.5</v>
      </c>
      <c r="I71">
        <v>0</v>
      </c>
    </row>
    <row r="72" spans="1:9" x14ac:dyDescent="0.3">
      <c r="A72" t="s">
        <v>104</v>
      </c>
      <c r="B72" t="s">
        <v>1062</v>
      </c>
      <c r="C72" t="s">
        <v>814</v>
      </c>
      <c r="E72">
        <v>2010</v>
      </c>
      <c r="F72">
        <f t="shared" si="2"/>
        <v>1</v>
      </c>
      <c r="G72">
        <v>0</v>
      </c>
      <c r="H72">
        <v>7.5</v>
      </c>
      <c r="I72">
        <v>0</v>
      </c>
    </row>
    <row r="73" spans="1:9" x14ac:dyDescent="0.3">
      <c r="A73" t="s">
        <v>105</v>
      </c>
      <c r="B73" t="s">
        <v>1062</v>
      </c>
      <c r="C73" t="s">
        <v>814</v>
      </c>
      <c r="E73">
        <v>2007.5</v>
      </c>
      <c r="F73">
        <f t="shared" si="2"/>
        <v>3.5</v>
      </c>
      <c r="G73">
        <v>0</v>
      </c>
      <c r="H73">
        <v>7.5</v>
      </c>
      <c r="I73">
        <v>0</v>
      </c>
    </row>
    <row r="74" spans="1:9" x14ac:dyDescent="0.3">
      <c r="A74" t="s">
        <v>106</v>
      </c>
      <c r="B74" t="s">
        <v>1062</v>
      </c>
      <c r="C74" t="s">
        <v>814</v>
      </c>
      <c r="E74">
        <v>2007.3</v>
      </c>
      <c r="F74">
        <f t="shared" si="2"/>
        <v>3.7000000000000455</v>
      </c>
      <c r="G74">
        <v>1</v>
      </c>
      <c r="H74">
        <v>7.2</v>
      </c>
      <c r="I74">
        <v>0</v>
      </c>
    </row>
    <row r="75" spans="1:9" x14ac:dyDescent="0.3">
      <c r="A75" t="s">
        <v>107</v>
      </c>
      <c r="B75" t="s">
        <v>1062</v>
      </c>
      <c r="C75" t="s">
        <v>814</v>
      </c>
      <c r="E75">
        <v>2006.6</v>
      </c>
      <c r="F75">
        <f t="shared" si="2"/>
        <v>4.4000000000000909</v>
      </c>
      <c r="G75">
        <v>5</v>
      </c>
      <c r="H75">
        <v>7.2</v>
      </c>
      <c r="I75">
        <v>0</v>
      </c>
    </row>
    <row r="76" spans="1:9" x14ac:dyDescent="0.3">
      <c r="A76" t="s">
        <v>96</v>
      </c>
      <c r="B76" t="s">
        <v>1062</v>
      </c>
      <c r="C76" t="s">
        <v>813</v>
      </c>
      <c r="E76">
        <v>2002.4</v>
      </c>
      <c r="F76">
        <f t="shared" si="2"/>
        <v>8.5999999999999091</v>
      </c>
      <c r="G76">
        <v>0</v>
      </c>
      <c r="H76">
        <v>7</v>
      </c>
      <c r="I76">
        <v>0</v>
      </c>
    </row>
    <row r="77" spans="1:9" x14ac:dyDescent="0.3">
      <c r="A77" t="s">
        <v>97</v>
      </c>
      <c r="B77" t="s">
        <v>1062</v>
      </c>
      <c r="C77" t="s">
        <v>813</v>
      </c>
      <c r="E77">
        <v>2001</v>
      </c>
      <c r="F77">
        <f t="shared" si="2"/>
        <v>10</v>
      </c>
      <c r="G77">
        <v>0</v>
      </c>
      <c r="H77">
        <v>7</v>
      </c>
      <c r="I77">
        <v>0</v>
      </c>
    </row>
    <row r="78" spans="1:9" x14ac:dyDescent="0.3">
      <c r="A78" t="s">
        <v>98</v>
      </c>
      <c r="B78" t="s">
        <v>1062</v>
      </c>
      <c r="C78" t="s">
        <v>813</v>
      </c>
      <c r="E78">
        <v>2000.2</v>
      </c>
      <c r="F78">
        <f t="shared" si="2"/>
        <v>10.799999999999955</v>
      </c>
      <c r="G78">
        <v>2</v>
      </c>
      <c r="H78">
        <v>7</v>
      </c>
      <c r="I78">
        <v>0</v>
      </c>
    </row>
    <row r="79" spans="1:9" x14ac:dyDescent="0.3">
      <c r="A79" t="s">
        <v>90</v>
      </c>
      <c r="B79" t="s">
        <v>1062</v>
      </c>
      <c r="C79" t="s">
        <v>996</v>
      </c>
      <c r="E79">
        <v>1857</v>
      </c>
      <c r="F79">
        <f t="shared" si="2"/>
        <v>154</v>
      </c>
      <c r="G79">
        <v>10</v>
      </c>
      <c r="H79">
        <v>5.3</v>
      </c>
      <c r="I79">
        <v>5.0999999999999996</v>
      </c>
    </row>
    <row r="80" spans="1:9" x14ac:dyDescent="0.3">
      <c r="A80" t="s">
        <v>91</v>
      </c>
      <c r="B80" t="s">
        <v>1062</v>
      </c>
      <c r="C80" t="s">
        <v>996</v>
      </c>
      <c r="E80">
        <v>1850</v>
      </c>
      <c r="F80">
        <f t="shared" si="2"/>
        <v>161</v>
      </c>
      <c r="G80">
        <v>90</v>
      </c>
      <c r="H80">
        <v>5</v>
      </c>
      <c r="I80">
        <v>1.7</v>
      </c>
    </row>
    <row r="81" spans="1:9" x14ac:dyDescent="0.3">
      <c r="A81" t="s">
        <v>92</v>
      </c>
      <c r="B81" t="s">
        <v>1062</v>
      </c>
      <c r="C81" t="s">
        <v>996</v>
      </c>
      <c r="E81">
        <v>1850</v>
      </c>
      <c r="F81">
        <f t="shared" si="2"/>
        <v>161</v>
      </c>
      <c r="G81">
        <v>95</v>
      </c>
      <c r="H81">
        <v>4.5</v>
      </c>
      <c r="I81">
        <v>12</v>
      </c>
    </row>
    <row r="82" spans="1:9" x14ac:dyDescent="0.3">
      <c r="A82" t="s">
        <v>93</v>
      </c>
      <c r="B82" t="s">
        <v>1062</v>
      </c>
      <c r="C82" t="s">
        <v>996</v>
      </c>
      <c r="E82">
        <v>1850</v>
      </c>
      <c r="F82">
        <f t="shared" si="2"/>
        <v>161</v>
      </c>
      <c r="G82">
        <v>40</v>
      </c>
      <c r="H82">
        <v>5</v>
      </c>
      <c r="I82">
        <v>0.8</v>
      </c>
    </row>
    <row r="83" spans="1:9" x14ac:dyDescent="0.3">
      <c r="A83" t="s">
        <v>94</v>
      </c>
      <c r="B83" t="s">
        <v>1062</v>
      </c>
      <c r="C83" t="s">
        <v>996</v>
      </c>
      <c r="E83">
        <v>1850</v>
      </c>
      <c r="F83">
        <f t="shared" si="2"/>
        <v>161</v>
      </c>
      <c r="G83">
        <v>70</v>
      </c>
      <c r="H83">
        <v>5</v>
      </c>
      <c r="I83">
        <v>1.3</v>
      </c>
    </row>
    <row r="84" spans="1:9" x14ac:dyDescent="0.3">
      <c r="A84" t="s">
        <v>95</v>
      </c>
      <c r="B84" t="s">
        <v>1062</v>
      </c>
      <c r="C84" t="s">
        <v>996</v>
      </c>
      <c r="E84">
        <v>1850</v>
      </c>
      <c r="F84">
        <f t="shared" si="2"/>
        <v>161</v>
      </c>
      <c r="G84">
        <v>10</v>
      </c>
      <c r="H84">
        <v>6</v>
      </c>
      <c r="I84">
        <v>0.85</v>
      </c>
    </row>
    <row r="85" spans="1:9" x14ac:dyDescent="0.3">
      <c r="A85" t="s">
        <v>251</v>
      </c>
      <c r="B85" t="s">
        <v>1063</v>
      </c>
      <c r="C85" t="s">
        <v>814</v>
      </c>
      <c r="E85">
        <v>1955.6</v>
      </c>
      <c r="F85">
        <f t="shared" si="2"/>
        <v>55.400000000000091</v>
      </c>
      <c r="G85">
        <v>75</v>
      </c>
      <c r="H85">
        <v>7.5</v>
      </c>
      <c r="I85">
        <v>2.4</v>
      </c>
    </row>
    <row r="86" spans="1:9" x14ac:dyDescent="0.3">
      <c r="A86" t="s">
        <v>904</v>
      </c>
      <c r="B86" t="s">
        <v>1063</v>
      </c>
      <c r="C86" t="s">
        <v>814</v>
      </c>
      <c r="E86">
        <v>1882.5</v>
      </c>
      <c r="F86">
        <f t="shared" si="2"/>
        <v>128.5</v>
      </c>
      <c r="G86">
        <v>40</v>
      </c>
      <c r="H86">
        <v>5.5</v>
      </c>
      <c r="I86">
        <v>3.2</v>
      </c>
    </row>
    <row r="87" spans="1:9" x14ac:dyDescent="0.3">
      <c r="A87" t="s">
        <v>905</v>
      </c>
      <c r="B87" t="s">
        <v>1063</v>
      </c>
      <c r="C87" t="s">
        <v>814</v>
      </c>
      <c r="E87">
        <v>1880.7</v>
      </c>
      <c r="F87">
        <f t="shared" si="2"/>
        <v>130.29999999999995</v>
      </c>
      <c r="G87">
        <v>20</v>
      </c>
      <c r="H87">
        <v>5.5</v>
      </c>
      <c r="I87">
        <v>2.4</v>
      </c>
    </row>
    <row r="88" spans="1:9" x14ac:dyDescent="0.3">
      <c r="A88" t="s">
        <v>906</v>
      </c>
      <c r="B88" t="s">
        <v>1063</v>
      </c>
      <c r="C88" t="s">
        <v>814</v>
      </c>
      <c r="E88">
        <v>1885.3</v>
      </c>
      <c r="F88">
        <f t="shared" si="2"/>
        <v>125.70000000000005</v>
      </c>
      <c r="G88">
        <v>60</v>
      </c>
      <c r="H88">
        <v>5.5</v>
      </c>
      <c r="I88">
        <v>2.4</v>
      </c>
    </row>
    <row r="89" spans="1:9" x14ac:dyDescent="0.3">
      <c r="A89" t="s">
        <v>907</v>
      </c>
      <c r="B89" t="s">
        <v>1063</v>
      </c>
      <c r="C89" t="s">
        <v>814</v>
      </c>
      <c r="E89">
        <v>1888.2</v>
      </c>
      <c r="F89">
        <f t="shared" si="2"/>
        <v>122.79999999999995</v>
      </c>
      <c r="G89">
        <v>60</v>
      </c>
      <c r="H89">
        <v>5</v>
      </c>
      <c r="I89">
        <v>1</v>
      </c>
    </row>
    <row r="90" spans="1:9" x14ac:dyDescent="0.3">
      <c r="A90" t="s">
        <v>908</v>
      </c>
      <c r="B90" t="s">
        <v>1063</v>
      </c>
      <c r="C90" t="s">
        <v>814</v>
      </c>
      <c r="E90">
        <v>1910</v>
      </c>
      <c r="F90">
        <f t="shared" si="2"/>
        <v>101</v>
      </c>
      <c r="G90">
        <v>40</v>
      </c>
      <c r="H90">
        <v>5</v>
      </c>
      <c r="I90">
        <v>0.8</v>
      </c>
    </row>
    <row r="91" spans="1:9" x14ac:dyDescent="0.3">
      <c r="A91" t="s">
        <v>909</v>
      </c>
      <c r="B91" t="s">
        <v>1063</v>
      </c>
      <c r="C91" t="s">
        <v>814</v>
      </c>
      <c r="E91">
        <v>1928.6</v>
      </c>
      <c r="F91">
        <f t="shared" si="2"/>
        <v>82.400000000000091</v>
      </c>
      <c r="G91">
        <v>70</v>
      </c>
      <c r="H91">
        <v>6</v>
      </c>
      <c r="I91">
        <v>1.6</v>
      </c>
    </row>
    <row r="92" spans="1:9" x14ac:dyDescent="0.3">
      <c r="A92" t="s">
        <v>910</v>
      </c>
      <c r="B92" t="s">
        <v>1063</v>
      </c>
      <c r="C92" t="s">
        <v>814</v>
      </c>
      <c r="E92">
        <v>1935.9</v>
      </c>
      <c r="F92">
        <f t="shared" si="2"/>
        <v>75.099999999999909</v>
      </c>
      <c r="G92">
        <v>50</v>
      </c>
      <c r="H92">
        <v>7</v>
      </c>
      <c r="I92">
        <v>0.8</v>
      </c>
    </row>
    <row r="93" spans="1:9" x14ac:dyDescent="0.3">
      <c r="A93" t="s">
        <v>911</v>
      </c>
      <c r="B93" t="s">
        <v>1063</v>
      </c>
      <c r="C93" t="s">
        <v>814</v>
      </c>
      <c r="E93">
        <v>1939.1</v>
      </c>
      <c r="F93">
        <f t="shared" si="2"/>
        <v>71.900000000000091</v>
      </c>
      <c r="G93">
        <v>10</v>
      </c>
      <c r="H93">
        <v>7</v>
      </c>
      <c r="I93">
        <v>0</v>
      </c>
    </row>
    <row r="94" spans="1:9" x14ac:dyDescent="0.3">
      <c r="A94" t="s">
        <v>912</v>
      </c>
      <c r="B94" t="s">
        <v>1063</v>
      </c>
      <c r="C94" t="s">
        <v>814</v>
      </c>
      <c r="E94">
        <v>1940.4</v>
      </c>
      <c r="F94">
        <f t="shared" si="2"/>
        <v>70.599999999999909</v>
      </c>
      <c r="G94">
        <v>30</v>
      </c>
      <c r="H94">
        <v>7</v>
      </c>
      <c r="I94">
        <v>2.25</v>
      </c>
    </row>
    <row r="95" spans="1:9" x14ac:dyDescent="0.3">
      <c r="A95" t="s">
        <v>252</v>
      </c>
      <c r="B95" t="s">
        <v>1063</v>
      </c>
      <c r="C95" t="s">
        <v>814</v>
      </c>
      <c r="E95">
        <v>1956.4</v>
      </c>
      <c r="F95">
        <f t="shared" si="2"/>
        <v>54.599999999999909</v>
      </c>
      <c r="G95">
        <v>50</v>
      </c>
      <c r="H95">
        <v>7.5</v>
      </c>
      <c r="I95">
        <v>0.75</v>
      </c>
    </row>
    <row r="96" spans="1:9" x14ac:dyDescent="0.3">
      <c r="A96" t="s">
        <v>264</v>
      </c>
      <c r="B96" t="s">
        <v>1063</v>
      </c>
      <c r="C96" t="s">
        <v>814</v>
      </c>
      <c r="E96">
        <v>1853.8</v>
      </c>
      <c r="F96">
        <f t="shared" si="2"/>
        <v>157.20000000000005</v>
      </c>
      <c r="G96">
        <v>40</v>
      </c>
      <c r="H96">
        <v>5</v>
      </c>
      <c r="I96">
        <v>1.4</v>
      </c>
    </row>
    <row r="97" spans="1:9" x14ac:dyDescent="0.3">
      <c r="A97" t="s">
        <v>913</v>
      </c>
      <c r="B97" t="s">
        <v>1063</v>
      </c>
      <c r="C97" t="s">
        <v>814</v>
      </c>
      <c r="E97">
        <v>1870</v>
      </c>
      <c r="F97">
        <f t="shared" si="2"/>
        <v>141</v>
      </c>
      <c r="G97">
        <v>65</v>
      </c>
      <c r="H97">
        <v>5.8</v>
      </c>
      <c r="I97">
        <v>4.5</v>
      </c>
    </row>
    <row r="98" spans="1:9" x14ac:dyDescent="0.3">
      <c r="A98" t="s">
        <v>914</v>
      </c>
      <c r="B98" t="s">
        <v>1063</v>
      </c>
      <c r="C98" t="s">
        <v>814</v>
      </c>
      <c r="E98">
        <v>1872.7</v>
      </c>
      <c r="F98">
        <f t="shared" ref="F98:F129" si="3">2011-E98</f>
        <v>138.29999999999995</v>
      </c>
      <c r="G98">
        <v>65</v>
      </c>
      <c r="H98">
        <v>5.8</v>
      </c>
      <c r="I98">
        <v>0.85</v>
      </c>
    </row>
    <row r="99" spans="1:9" x14ac:dyDescent="0.3">
      <c r="A99" t="s">
        <v>915</v>
      </c>
      <c r="B99" t="s">
        <v>1063</v>
      </c>
      <c r="C99" t="s">
        <v>814</v>
      </c>
      <c r="E99">
        <v>1871.2</v>
      </c>
      <c r="F99">
        <f t="shared" si="3"/>
        <v>139.79999999999995</v>
      </c>
      <c r="G99">
        <v>60</v>
      </c>
      <c r="H99">
        <v>5.8</v>
      </c>
      <c r="I99">
        <v>4.2</v>
      </c>
    </row>
    <row r="100" spans="1:9" x14ac:dyDescent="0.3">
      <c r="A100" t="s">
        <v>916</v>
      </c>
      <c r="B100" t="s">
        <v>1063</v>
      </c>
      <c r="C100" t="s">
        <v>814</v>
      </c>
      <c r="E100">
        <v>1873.7</v>
      </c>
      <c r="F100">
        <f t="shared" si="3"/>
        <v>137.29999999999995</v>
      </c>
      <c r="G100">
        <v>80</v>
      </c>
      <c r="H100">
        <v>5.8</v>
      </c>
      <c r="I100">
        <v>5.95</v>
      </c>
    </row>
    <row r="101" spans="1:9" x14ac:dyDescent="0.3">
      <c r="A101" t="s">
        <v>917</v>
      </c>
      <c r="B101" t="s">
        <v>1063</v>
      </c>
      <c r="C101" t="s">
        <v>814</v>
      </c>
      <c r="E101">
        <v>1877.6</v>
      </c>
      <c r="F101">
        <f t="shared" si="3"/>
        <v>133.40000000000009</v>
      </c>
      <c r="G101">
        <v>85</v>
      </c>
      <c r="H101">
        <v>5.8</v>
      </c>
      <c r="I101">
        <v>1.9</v>
      </c>
    </row>
    <row r="102" spans="1:9" x14ac:dyDescent="0.3">
      <c r="A102" t="s">
        <v>918</v>
      </c>
      <c r="B102" t="s">
        <v>1063</v>
      </c>
      <c r="C102" t="s">
        <v>814</v>
      </c>
      <c r="E102">
        <v>1881.2</v>
      </c>
      <c r="F102">
        <f t="shared" si="3"/>
        <v>129.79999999999995</v>
      </c>
      <c r="G102">
        <v>20</v>
      </c>
      <c r="H102">
        <v>7</v>
      </c>
      <c r="I102">
        <v>0</v>
      </c>
    </row>
    <row r="103" spans="1:9" x14ac:dyDescent="0.3">
      <c r="A103" t="s">
        <v>253</v>
      </c>
      <c r="B103" t="s">
        <v>1063</v>
      </c>
      <c r="C103" t="s">
        <v>814</v>
      </c>
      <c r="E103">
        <v>1956.9</v>
      </c>
      <c r="F103">
        <f t="shared" si="3"/>
        <v>54.099999999999909</v>
      </c>
      <c r="G103">
        <v>15</v>
      </c>
      <c r="H103">
        <v>7.5</v>
      </c>
      <c r="I103">
        <v>1</v>
      </c>
    </row>
    <row r="104" spans="1:9" x14ac:dyDescent="0.3">
      <c r="A104" t="s">
        <v>919</v>
      </c>
      <c r="B104" t="s">
        <v>1063</v>
      </c>
      <c r="C104" t="s">
        <v>814</v>
      </c>
      <c r="E104">
        <v>1881.7</v>
      </c>
      <c r="F104">
        <f t="shared" si="3"/>
        <v>129.29999999999995</v>
      </c>
      <c r="G104">
        <v>15</v>
      </c>
      <c r="H104">
        <v>6</v>
      </c>
      <c r="I104">
        <v>2.4</v>
      </c>
    </row>
    <row r="105" spans="1:9" x14ac:dyDescent="0.3">
      <c r="A105" t="s">
        <v>920</v>
      </c>
      <c r="B105" t="s">
        <v>1063</v>
      </c>
      <c r="C105" t="s">
        <v>814</v>
      </c>
      <c r="E105">
        <v>1899.1</v>
      </c>
      <c r="F105">
        <f t="shared" si="3"/>
        <v>111.90000000000009</v>
      </c>
      <c r="G105">
        <v>20</v>
      </c>
      <c r="H105">
        <v>6</v>
      </c>
      <c r="I105">
        <v>3</v>
      </c>
    </row>
    <row r="106" spans="1:9" x14ac:dyDescent="0.3">
      <c r="A106" t="s">
        <v>921</v>
      </c>
      <c r="B106" t="s">
        <v>1063</v>
      </c>
      <c r="C106" t="s">
        <v>814</v>
      </c>
      <c r="E106">
        <v>1893.7</v>
      </c>
      <c r="F106">
        <f t="shared" si="3"/>
        <v>117.29999999999995</v>
      </c>
      <c r="G106">
        <v>60</v>
      </c>
      <c r="H106">
        <v>6.5</v>
      </c>
      <c r="I106">
        <v>1.6</v>
      </c>
    </row>
    <row r="107" spans="1:9" x14ac:dyDescent="0.3">
      <c r="A107" t="s">
        <v>922</v>
      </c>
      <c r="B107" t="s">
        <v>1063</v>
      </c>
      <c r="C107" t="s">
        <v>814</v>
      </c>
      <c r="E107">
        <v>1920.7</v>
      </c>
      <c r="F107">
        <f t="shared" si="3"/>
        <v>90.299999999999955</v>
      </c>
      <c r="G107">
        <v>10</v>
      </c>
      <c r="H107">
        <v>7</v>
      </c>
      <c r="I107">
        <v>1.8</v>
      </c>
    </row>
    <row r="108" spans="1:9" x14ac:dyDescent="0.3">
      <c r="A108" t="s">
        <v>923</v>
      </c>
      <c r="B108" t="s">
        <v>1063</v>
      </c>
      <c r="C108" t="s">
        <v>814</v>
      </c>
      <c r="E108">
        <v>1907.7</v>
      </c>
      <c r="F108">
        <f t="shared" si="3"/>
        <v>103.29999999999995</v>
      </c>
      <c r="G108">
        <v>95</v>
      </c>
      <c r="H108">
        <v>7</v>
      </c>
      <c r="I108">
        <v>3.2</v>
      </c>
    </row>
    <row r="109" spans="1:9" x14ac:dyDescent="0.3">
      <c r="A109" t="s">
        <v>924</v>
      </c>
      <c r="B109" t="s">
        <v>1063</v>
      </c>
      <c r="C109" t="s">
        <v>814</v>
      </c>
      <c r="E109">
        <v>1908.5</v>
      </c>
      <c r="F109">
        <f t="shared" si="3"/>
        <v>102.5</v>
      </c>
      <c r="G109">
        <v>60</v>
      </c>
      <c r="H109">
        <v>7</v>
      </c>
      <c r="I109">
        <v>1.2</v>
      </c>
    </row>
    <row r="110" spans="1:9" x14ac:dyDescent="0.3">
      <c r="A110" t="s">
        <v>925</v>
      </c>
      <c r="B110" t="s">
        <v>1063</v>
      </c>
      <c r="C110" t="s">
        <v>814</v>
      </c>
      <c r="E110">
        <v>1897.8</v>
      </c>
      <c r="F110">
        <f t="shared" si="3"/>
        <v>113.20000000000005</v>
      </c>
      <c r="G110">
        <v>10</v>
      </c>
      <c r="H110">
        <v>7</v>
      </c>
      <c r="I110">
        <v>1.8</v>
      </c>
    </row>
    <row r="111" spans="1:9" x14ac:dyDescent="0.3">
      <c r="A111" t="s">
        <v>926</v>
      </c>
      <c r="B111" t="s">
        <v>1063</v>
      </c>
      <c r="C111" t="s">
        <v>814</v>
      </c>
      <c r="E111">
        <v>1852.9</v>
      </c>
      <c r="F111">
        <f t="shared" si="3"/>
        <v>158.09999999999991</v>
      </c>
      <c r="G111">
        <v>20</v>
      </c>
      <c r="H111">
        <v>7.2</v>
      </c>
      <c r="I111">
        <v>2.1</v>
      </c>
    </row>
    <row r="112" spans="1:9" x14ac:dyDescent="0.3">
      <c r="A112" t="s">
        <v>927</v>
      </c>
      <c r="B112" t="s">
        <v>1063</v>
      </c>
      <c r="C112" t="s">
        <v>814</v>
      </c>
      <c r="E112">
        <v>1852.9</v>
      </c>
      <c r="F112">
        <f t="shared" si="3"/>
        <v>158.09999999999991</v>
      </c>
      <c r="G112">
        <v>30</v>
      </c>
      <c r="H112">
        <v>7.2</v>
      </c>
      <c r="I112">
        <v>1.4</v>
      </c>
    </row>
    <row r="113" spans="1:9" x14ac:dyDescent="0.3">
      <c r="A113" t="s">
        <v>903</v>
      </c>
      <c r="B113" t="s">
        <v>1063</v>
      </c>
      <c r="C113" t="s">
        <v>814</v>
      </c>
      <c r="E113">
        <v>1883.9</v>
      </c>
      <c r="F113">
        <f t="shared" si="3"/>
        <v>127.09999999999991</v>
      </c>
      <c r="G113">
        <v>80</v>
      </c>
      <c r="H113">
        <v>6</v>
      </c>
      <c r="I113">
        <v>1.2</v>
      </c>
    </row>
    <row r="114" spans="1:9" x14ac:dyDescent="0.3">
      <c r="A114" t="s">
        <v>900</v>
      </c>
      <c r="B114" t="s">
        <v>1063</v>
      </c>
      <c r="C114" t="s">
        <v>813</v>
      </c>
      <c r="E114">
        <v>1939.2</v>
      </c>
      <c r="F114">
        <f t="shared" si="3"/>
        <v>71.799999999999955</v>
      </c>
      <c r="G114">
        <v>80</v>
      </c>
      <c r="H114">
        <v>5.5</v>
      </c>
      <c r="I114">
        <v>0.9</v>
      </c>
    </row>
    <row r="115" spans="1:9" x14ac:dyDescent="0.3">
      <c r="A115" t="s">
        <v>901</v>
      </c>
      <c r="B115" t="s">
        <v>1063</v>
      </c>
      <c r="C115" t="s">
        <v>813</v>
      </c>
      <c r="E115">
        <v>1887.8</v>
      </c>
      <c r="F115">
        <f t="shared" si="3"/>
        <v>123.20000000000005</v>
      </c>
      <c r="G115">
        <v>5</v>
      </c>
      <c r="H115">
        <v>7</v>
      </c>
      <c r="I115">
        <v>0</v>
      </c>
    </row>
    <row r="116" spans="1:9" x14ac:dyDescent="0.3">
      <c r="A116" t="s">
        <v>902</v>
      </c>
      <c r="B116" t="s">
        <v>1063</v>
      </c>
      <c r="C116" t="s">
        <v>813</v>
      </c>
      <c r="E116">
        <v>1891.5</v>
      </c>
      <c r="F116">
        <f t="shared" si="3"/>
        <v>119.5</v>
      </c>
      <c r="G116">
        <v>95</v>
      </c>
      <c r="H116">
        <v>5</v>
      </c>
      <c r="I116">
        <v>2.25</v>
      </c>
    </row>
    <row r="117" spans="1:9" x14ac:dyDescent="0.3">
      <c r="A117" t="s">
        <v>896</v>
      </c>
      <c r="B117" t="s">
        <v>1063</v>
      </c>
      <c r="C117" t="s">
        <v>813</v>
      </c>
      <c r="E117">
        <v>1957.6</v>
      </c>
      <c r="F117">
        <f t="shared" si="3"/>
        <v>53.400000000000091</v>
      </c>
      <c r="G117">
        <v>0</v>
      </c>
      <c r="H117">
        <v>7.8</v>
      </c>
      <c r="I117">
        <v>0</v>
      </c>
    </row>
    <row r="118" spans="1:9" x14ac:dyDescent="0.3">
      <c r="A118" t="s">
        <v>897</v>
      </c>
      <c r="B118" t="s">
        <v>1063</v>
      </c>
      <c r="C118" t="s">
        <v>813</v>
      </c>
      <c r="E118">
        <v>1874.3</v>
      </c>
      <c r="F118">
        <f t="shared" si="3"/>
        <v>136.70000000000005</v>
      </c>
      <c r="G118">
        <v>50</v>
      </c>
      <c r="H118">
        <v>7</v>
      </c>
      <c r="I118">
        <v>0</v>
      </c>
    </row>
    <row r="119" spans="1:9" x14ac:dyDescent="0.3">
      <c r="A119" t="s">
        <v>898</v>
      </c>
      <c r="B119" t="s">
        <v>1063</v>
      </c>
      <c r="C119" t="s">
        <v>813</v>
      </c>
      <c r="E119">
        <v>1876.6</v>
      </c>
      <c r="F119">
        <f t="shared" si="3"/>
        <v>134.40000000000009</v>
      </c>
      <c r="G119">
        <v>60</v>
      </c>
      <c r="H119">
        <v>7</v>
      </c>
      <c r="I119">
        <v>0</v>
      </c>
    </row>
    <row r="120" spans="1:9" x14ac:dyDescent="0.3">
      <c r="A120" t="s">
        <v>899</v>
      </c>
      <c r="B120" t="s">
        <v>1063</v>
      </c>
      <c r="C120" t="s">
        <v>813</v>
      </c>
      <c r="E120">
        <v>1877.2</v>
      </c>
      <c r="F120">
        <f t="shared" si="3"/>
        <v>133.79999999999995</v>
      </c>
      <c r="G120">
        <v>10</v>
      </c>
      <c r="H120">
        <v>7</v>
      </c>
      <c r="I120">
        <v>0</v>
      </c>
    </row>
    <row r="121" spans="1:9" x14ac:dyDescent="0.3">
      <c r="A121" t="s">
        <v>928</v>
      </c>
      <c r="B121" t="s">
        <v>1063</v>
      </c>
      <c r="C121" t="s">
        <v>795</v>
      </c>
      <c r="E121">
        <v>1987.1</v>
      </c>
      <c r="F121">
        <f t="shared" si="3"/>
        <v>23.900000000000091</v>
      </c>
      <c r="G121">
        <v>10</v>
      </c>
      <c r="H121">
        <v>7.2</v>
      </c>
      <c r="I121">
        <v>2.5499999999999998</v>
      </c>
    </row>
    <row r="122" spans="1:9" x14ac:dyDescent="0.3">
      <c r="A122" t="s">
        <v>894</v>
      </c>
      <c r="B122" t="s">
        <v>1063</v>
      </c>
      <c r="E122">
        <v>1850</v>
      </c>
      <c r="F122">
        <f t="shared" si="3"/>
        <v>161</v>
      </c>
      <c r="G122">
        <v>70</v>
      </c>
      <c r="H122">
        <v>4.8</v>
      </c>
      <c r="I122">
        <v>4.55</v>
      </c>
    </row>
    <row r="123" spans="1:9" x14ac:dyDescent="0.3">
      <c r="A123" t="s">
        <v>895</v>
      </c>
      <c r="B123" t="s">
        <v>1063</v>
      </c>
      <c r="E123">
        <v>1852.9</v>
      </c>
      <c r="F123">
        <f t="shared" si="3"/>
        <v>158.09999999999991</v>
      </c>
      <c r="G123">
        <v>30</v>
      </c>
      <c r="H123">
        <v>7.2</v>
      </c>
      <c r="I123">
        <v>1.4</v>
      </c>
    </row>
  </sheetData>
  <sortState xmlns:xlrd2="http://schemas.microsoft.com/office/spreadsheetml/2017/richdata2" ref="A2:I123">
    <sortCondition ref="B2:B123"/>
    <sortCondition ref="C2:C123"/>
    <sortCondition ref="D2:D1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E43"/>
  <sheetViews>
    <sheetView topLeftCell="AU1" workbookViewId="0">
      <selection activeCell="BM3" sqref="BM3"/>
    </sheetView>
  </sheetViews>
  <sheetFormatPr defaultRowHeight="14.4" x14ac:dyDescent="0.3"/>
  <cols>
    <col min="9" max="9" width="12" bestFit="1" customWidth="1"/>
    <col min="10" max="10" width="4.109375" bestFit="1" customWidth="1"/>
    <col min="11" max="11" width="4.33203125" bestFit="1" customWidth="1"/>
    <col min="12" max="12" width="3.77734375" bestFit="1" customWidth="1"/>
    <col min="13" max="13" width="6.6640625" bestFit="1" customWidth="1"/>
    <col min="14" max="14" width="12" bestFit="1" customWidth="1"/>
    <col min="15" max="15" width="11.21875" bestFit="1" customWidth="1"/>
    <col min="16" max="16" width="5.6640625" bestFit="1" customWidth="1"/>
    <col min="17" max="17" width="6.88671875" bestFit="1" customWidth="1"/>
    <col min="18" max="18" width="5.6640625" bestFit="1" customWidth="1"/>
    <col min="19" max="19" width="5.21875" bestFit="1" customWidth="1"/>
    <col min="20" max="20" width="13.44140625" bestFit="1" customWidth="1"/>
    <col min="21" max="21" width="15.5546875" bestFit="1" customWidth="1"/>
    <col min="22" max="22" width="13.5546875" bestFit="1" customWidth="1"/>
    <col min="23" max="23" width="19.44140625" bestFit="1" customWidth="1"/>
    <col min="24" max="24" width="16.109375" bestFit="1" customWidth="1"/>
    <col min="25" max="25" width="23.33203125" bestFit="1" customWidth="1"/>
    <col min="26" max="26" width="6.21875" bestFit="1" customWidth="1"/>
    <col min="27" max="27" width="7.21875" bestFit="1" customWidth="1"/>
    <col min="28" max="28" width="4.44140625" bestFit="1" customWidth="1"/>
    <col min="29" max="29" width="20" bestFit="1" customWidth="1"/>
    <col min="30" max="30" width="6.21875" bestFit="1" customWidth="1"/>
    <col min="31" max="31" width="7.21875" bestFit="1" customWidth="1"/>
    <col min="32" max="32" width="4.44140625" bestFit="1" customWidth="1"/>
    <col min="33" max="33" width="10.6640625" bestFit="1" customWidth="1"/>
    <col min="34" max="34" width="12.44140625" bestFit="1" customWidth="1"/>
    <col min="35" max="35" width="15.6640625" bestFit="1" customWidth="1"/>
    <col min="37" max="37" width="12.77734375" bestFit="1" customWidth="1"/>
    <col min="38" max="38" width="7.77734375" bestFit="1" customWidth="1"/>
    <col min="39" max="39" width="13.21875" bestFit="1" customWidth="1"/>
    <col min="40" max="40" width="2" bestFit="1" customWidth="1"/>
    <col min="41" max="41" width="2.109375" bestFit="1" customWidth="1"/>
    <col min="42" max="42" width="8.33203125" bestFit="1" customWidth="1"/>
    <col min="43" max="43" width="8.44140625" bestFit="1" customWidth="1"/>
    <col min="44" max="44" width="8.33203125" bestFit="1" customWidth="1"/>
    <col min="45" max="45" width="4.33203125" bestFit="1" customWidth="1"/>
    <col min="46" max="46" width="3.109375" bestFit="1" customWidth="1"/>
    <col min="47" max="47" width="12.21875" bestFit="1" customWidth="1"/>
    <col min="48" max="48" width="6.6640625" bestFit="1" customWidth="1"/>
    <col min="49" max="49" width="11.77734375" bestFit="1" customWidth="1"/>
    <col min="52" max="52" width="7.109375" bestFit="1" customWidth="1"/>
    <col min="53" max="53" width="3" bestFit="1" customWidth="1"/>
    <col min="54" max="54" width="7.109375" bestFit="1" customWidth="1"/>
    <col min="56" max="56" width="19.88671875" bestFit="1" customWidth="1"/>
    <col min="57" max="57" width="5" bestFit="1" customWidth="1"/>
  </cols>
  <sheetData>
    <row r="3" spans="1:57" x14ac:dyDescent="0.3">
      <c r="A3" t="s">
        <v>54</v>
      </c>
      <c r="B3" t="s">
        <v>797</v>
      </c>
      <c r="C3" t="s">
        <v>796</v>
      </c>
      <c r="D3" t="s">
        <v>26</v>
      </c>
      <c r="E3" t="s">
        <v>792</v>
      </c>
      <c r="J3" t="s">
        <v>793</v>
      </c>
      <c r="O3" t="s">
        <v>794</v>
      </c>
      <c r="P3" t="s">
        <v>795</v>
      </c>
      <c r="Q3" t="s">
        <v>29</v>
      </c>
      <c r="R3" t="s">
        <v>798</v>
      </c>
      <c r="S3" t="s">
        <v>799</v>
      </c>
      <c r="T3" t="s">
        <v>800</v>
      </c>
      <c r="U3" t="s">
        <v>801</v>
      </c>
      <c r="V3" t="s">
        <v>802</v>
      </c>
      <c r="W3" t="s">
        <v>803</v>
      </c>
      <c r="X3" t="s">
        <v>804</v>
      </c>
      <c r="Y3" t="s">
        <v>805</v>
      </c>
      <c r="AC3" t="s">
        <v>810</v>
      </c>
      <c r="AG3" t="s">
        <v>811</v>
      </c>
      <c r="AH3" t="s">
        <v>812</v>
      </c>
      <c r="AI3" t="s">
        <v>821</v>
      </c>
      <c r="AJ3" t="s">
        <v>822</v>
      </c>
      <c r="AK3" t="s">
        <v>823</v>
      </c>
      <c r="AL3" t="s">
        <v>824</v>
      </c>
      <c r="AM3" t="s">
        <v>825</v>
      </c>
      <c r="AU3" t="s">
        <v>833</v>
      </c>
      <c r="BD3" t="s">
        <v>839</v>
      </c>
      <c r="BE3" t="s">
        <v>840</v>
      </c>
    </row>
    <row r="4" spans="1:57" x14ac:dyDescent="0.3">
      <c r="E4" t="s">
        <v>989</v>
      </c>
      <c r="F4" t="s">
        <v>990</v>
      </c>
      <c r="G4" t="s">
        <v>991</v>
      </c>
      <c r="H4" t="s">
        <v>992</v>
      </c>
      <c r="I4" t="s">
        <v>993</v>
      </c>
      <c r="J4" t="s">
        <v>989</v>
      </c>
      <c r="K4" t="s">
        <v>990</v>
      </c>
      <c r="L4" t="s">
        <v>991</v>
      </c>
      <c r="M4" t="s">
        <v>992</v>
      </c>
      <c r="N4" t="s">
        <v>994</v>
      </c>
      <c r="P4" t="s">
        <v>69</v>
      </c>
      <c r="Q4" t="s">
        <v>69</v>
      </c>
      <c r="Y4" t="s">
        <v>806</v>
      </c>
      <c r="Z4" s="1" t="s">
        <v>807</v>
      </c>
      <c r="AA4" t="s">
        <v>808</v>
      </c>
      <c r="AB4" s="4" t="s">
        <v>809</v>
      </c>
      <c r="AC4" t="s">
        <v>806</v>
      </c>
      <c r="AD4" s="1" t="s">
        <v>807</v>
      </c>
      <c r="AE4" t="s">
        <v>808</v>
      </c>
      <c r="AF4" s="4" t="s">
        <v>809</v>
      </c>
      <c r="AG4" t="s">
        <v>820</v>
      </c>
      <c r="AM4" t="s">
        <v>826</v>
      </c>
      <c r="AN4" t="s">
        <v>798</v>
      </c>
      <c r="AO4" t="s">
        <v>827</v>
      </c>
      <c r="AP4" t="s">
        <v>828</v>
      </c>
      <c r="AQ4" t="s">
        <v>829</v>
      </c>
      <c r="AR4" t="s">
        <v>830</v>
      </c>
      <c r="AS4" t="s">
        <v>831</v>
      </c>
      <c r="AT4" t="s">
        <v>832</v>
      </c>
      <c r="AU4" t="s">
        <v>834</v>
      </c>
      <c r="AV4" t="s">
        <v>835</v>
      </c>
      <c r="AW4" t="s">
        <v>836</v>
      </c>
      <c r="AZ4" t="s">
        <v>837</v>
      </c>
      <c r="BB4" t="s">
        <v>838</v>
      </c>
    </row>
    <row r="5" spans="1:57" x14ac:dyDescent="0.3">
      <c r="A5" t="s">
        <v>894</v>
      </c>
      <c r="D5">
        <v>1850</v>
      </c>
      <c r="E5">
        <v>46</v>
      </c>
      <c r="F5">
        <v>25</v>
      </c>
      <c r="G5">
        <v>14</v>
      </c>
      <c r="H5">
        <v>9</v>
      </c>
      <c r="I5">
        <f>E5+F5/60+G5/3600+H5/36000</f>
        <v>46.420805555555553</v>
      </c>
      <c r="J5">
        <v>9</v>
      </c>
      <c r="K5">
        <v>51</v>
      </c>
      <c r="L5">
        <v>25</v>
      </c>
      <c r="M5">
        <v>2</v>
      </c>
      <c r="N5">
        <f>J5+K5/60+L5/3600+M5/36000</f>
        <v>9.8569999999999993</v>
      </c>
      <c r="O5">
        <v>2059</v>
      </c>
      <c r="P5">
        <v>0</v>
      </c>
      <c r="T5" t="s">
        <v>818</v>
      </c>
      <c r="U5" t="s">
        <v>819</v>
      </c>
      <c r="V5">
        <v>-0.32</v>
      </c>
      <c r="W5">
        <v>30</v>
      </c>
      <c r="X5">
        <v>35</v>
      </c>
      <c r="AA5">
        <v>50</v>
      </c>
      <c r="AB5">
        <f t="shared" ref="AB5:AB42" si="0">100-SUM(Y5:AA5)</f>
        <v>50</v>
      </c>
      <c r="AC5">
        <v>50</v>
      </c>
      <c r="AD5">
        <v>50</v>
      </c>
      <c r="AF5">
        <f>100-SUM(AC5:AE5)</f>
        <v>0</v>
      </c>
      <c r="AH5">
        <v>70</v>
      </c>
      <c r="AI5" t="s">
        <v>848</v>
      </c>
      <c r="AJ5" t="s">
        <v>850</v>
      </c>
      <c r="AK5" t="s">
        <v>856</v>
      </c>
      <c r="AL5">
        <v>4.8</v>
      </c>
      <c r="AM5" t="s">
        <v>877</v>
      </c>
      <c r="AP5" t="s">
        <v>878</v>
      </c>
      <c r="AQ5" t="s">
        <v>860</v>
      </c>
      <c r="AR5" t="s">
        <v>878</v>
      </c>
      <c r="AU5" t="s">
        <v>939</v>
      </c>
      <c r="AW5">
        <v>3</v>
      </c>
      <c r="AZ5">
        <v>10</v>
      </c>
      <c r="BA5">
        <v>14</v>
      </c>
      <c r="BD5" t="s">
        <v>842</v>
      </c>
      <c r="BE5">
        <v>4.55</v>
      </c>
    </row>
    <row r="6" spans="1:57" x14ac:dyDescent="0.3">
      <c r="A6" t="s">
        <v>895</v>
      </c>
      <c r="D6">
        <v>1852.9</v>
      </c>
      <c r="E6">
        <v>46</v>
      </c>
      <c r="F6">
        <v>24</v>
      </c>
      <c r="G6">
        <v>34</v>
      </c>
      <c r="H6">
        <v>4</v>
      </c>
      <c r="I6">
        <f t="shared" ref="I6:I43" si="1">E6+F6/60+G6/3600+H6/36000</f>
        <v>46.409555555555556</v>
      </c>
      <c r="J6">
        <v>9</v>
      </c>
      <c r="K6">
        <v>51</v>
      </c>
      <c r="L6">
        <v>16</v>
      </c>
      <c r="M6">
        <v>4</v>
      </c>
      <c r="N6">
        <f t="shared" ref="N6:N43" si="2">J6+K6/60+L6/3600+M6/36000</f>
        <v>9.8545555555555566</v>
      </c>
      <c r="O6">
        <v>2149</v>
      </c>
      <c r="P6">
        <v>25</v>
      </c>
      <c r="Q6">
        <v>9</v>
      </c>
      <c r="R6">
        <v>0.16</v>
      </c>
      <c r="S6" s="6">
        <v>0.98768834059513777</v>
      </c>
      <c r="T6" t="s">
        <v>817</v>
      </c>
      <c r="U6" t="s">
        <v>817</v>
      </c>
      <c r="V6">
        <v>0</v>
      </c>
      <c r="W6">
        <v>70</v>
      </c>
      <c r="X6">
        <v>30</v>
      </c>
      <c r="AA6">
        <v>50</v>
      </c>
      <c r="AB6">
        <f t="shared" si="0"/>
        <v>50</v>
      </c>
      <c r="AD6">
        <v>50</v>
      </c>
      <c r="AE6">
        <v>50</v>
      </c>
      <c r="AF6">
        <f t="shared" ref="AF6:AF43" si="3">100-SUM(AC6:AE6)</f>
        <v>0</v>
      </c>
      <c r="AH6">
        <v>30</v>
      </c>
      <c r="AI6" t="s">
        <v>848</v>
      </c>
      <c r="AJ6" t="s">
        <v>850</v>
      </c>
      <c r="AK6" t="s">
        <v>854</v>
      </c>
      <c r="AL6">
        <v>7.2</v>
      </c>
      <c r="AM6" t="s">
        <v>860</v>
      </c>
      <c r="AP6" t="s">
        <v>874</v>
      </c>
      <c r="AU6" t="s">
        <v>940</v>
      </c>
      <c r="AW6">
        <v>2</v>
      </c>
      <c r="BD6" t="s">
        <v>842</v>
      </c>
      <c r="BE6">
        <v>1.4</v>
      </c>
    </row>
    <row r="7" spans="1:57" x14ac:dyDescent="0.3">
      <c r="A7" t="s">
        <v>896</v>
      </c>
      <c r="B7" t="s">
        <v>813</v>
      </c>
      <c r="D7">
        <v>1957.6</v>
      </c>
      <c r="E7">
        <v>46</v>
      </c>
      <c r="F7">
        <v>24</v>
      </c>
      <c r="G7">
        <v>34</v>
      </c>
      <c r="H7">
        <v>3</v>
      </c>
      <c r="I7">
        <f t="shared" si="1"/>
        <v>46.409527777777782</v>
      </c>
      <c r="J7">
        <v>9</v>
      </c>
      <c r="K7">
        <v>51</v>
      </c>
      <c r="L7">
        <v>34</v>
      </c>
      <c r="M7">
        <v>6</v>
      </c>
      <c r="N7">
        <f t="shared" si="2"/>
        <v>9.8596111111111107</v>
      </c>
      <c r="O7">
        <v>2120</v>
      </c>
      <c r="P7">
        <v>8</v>
      </c>
      <c r="Q7">
        <v>110</v>
      </c>
      <c r="R7">
        <v>0.94</v>
      </c>
      <c r="S7" s="6">
        <v>-0.3420201433256686</v>
      </c>
      <c r="T7" t="s">
        <v>818</v>
      </c>
      <c r="U7" t="s">
        <v>818</v>
      </c>
      <c r="V7">
        <v>-0.16</v>
      </c>
      <c r="W7">
        <v>90</v>
      </c>
      <c r="X7">
        <v>60</v>
      </c>
      <c r="Y7">
        <v>20</v>
      </c>
      <c r="Z7">
        <v>30</v>
      </c>
      <c r="AA7">
        <v>30</v>
      </c>
      <c r="AB7">
        <f t="shared" si="0"/>
        <v>20</v>
      </c>
      <c r="AC7">
        <v>20</v>
      </c>
      <c r="AD7">
        <v>30</v>
      </c>
      <c r="AE7">
        <v>30</v>
      </c>
      <c r="AF7">
        <f t="shared" si="3"/>
        <v>20</v>
      </c>
      <c r="AH7">
        <v>0</v>
      </c>
      <c r="AI7" t="s">
        <v>848</v>
      </c>
      <c r="AJ7" t="s">
        <v>850</v>
      </c>
      <c r="AK7" t="s">
        <v>854</v>
      </c>
      <c r="AL7">
        <v>7.8</v>
      </c>
      <c r="AP7" t="s">
        <v>872</v>
      </c>
      <c r="AU7" t="s">
        <v>229</v>
      </c>
      <c r="BD7" t="s">
        <v>843</v>
      </c>
      <c r="BE7">
        <v>0</v>
      </c>
    </row>
    <row r="8" spans="1:57" x14ac:dyDescent="0.3">
      <c r="A8" t="s">
        <v>897</v>
      </c>
      <c r="B8" t="s">
        <v>813</v>
      </c>
      <c r="D8">
        <v>1874.3</v>
      </c>
      <c r="E8">
        <v>46</v>
      </c>
      <c r="F8">
        <v>25</v>
      </c>
      <c r="G8">
        <v>7</v>
      </c>
      <c r="H8">
        <v>0</v>
      </c>
      <c r="I8">
        <f t="shared" si="1"/>
        <v>46.418611111111112</v>
      </c>
      <c r="J8">
        <v>9</v>
      </c>
      <c r="K8">
        <v>51</v>
      </c>
      <c r="L8">
        <v>30</v>
      </c>
      <c r="M8">
        <v>7</v>
      </c>
      <c r="N8">
        <f t="shared" si="2"/>
        <v>9.8585277777777769</v>
      </c>
      <c r="O8">
        <v>2069</v>
      </c>
      <c r="P8">
        <v>1</v>
      </c>
      <c r="Q8">
        <v>44</v>
      </c>
      <c r="R8">
        <v>0.69</v>
      </c>
      <c r="S8" s="6">
        <v>0.71933980033865108</v>
      </c>
      <c r="T8" t="s">
        <v>818</v>
      </c>
      <c r="U8" t="s">
        <v>818</v>
      </c>
      <c r="V8">
        <v>0.32</v>
      </c>
      <c r="W8">
        <v>80</v>
      </c>
      <c r="X8">
        <v>15</v>
      </c>
      <c r="Y8">
        <v>20</v>
      </c>
      <c r="Z8">
        <v>35</v>
      </c>
      <c r="AA8">
        <v>35</v>
      </c>
      <c r="AB8">
        <f t="shared" si="0"/>
        <v>10</v>
      </c>
      <c r="AC8">
        <v>70</v>
      </c>
      <c r="AD8">
        <v>30</v>
      </c>
      <c r="AF8">
        <f t="shared" si="3"/>
        <v>0</v>
      </c>
      <c r="AH8">
        <v>50</v>
      </c>
      <c r="AI8" t="s">
        <v>848</v>
      </c>
      <c r="AJ8" t="s">
        <v>853</v>
      </c>
      <c r="AK8" t="s">
        <v>854</v>
      </c>
      <c r="AL8">
        <v>7</v>
      </c>
      <c r="AP8" t="s">
        <v>869</v>
      </c>
      <c r="AR8" t="s">
        <v>869</v>
      </c>
      <c r="AU8" t="s">
        <v>889</v>
      </c>
      <c r="AW8">
        <v>0</v>
      </c>
      <c r="AZ8">
        <v>7</v>
      </c>
      <c r="BA8">
        <v>7</v>
      </c>
      <c r="BD8" t="s">
        <v>845</v>
      </c>
      <c r="BE8">
        <v>0</v>
      </c>
    </row>
    <row r="9" spans="1:57" x14ac:dyDescent="0.3">
      <c r="A9" t="s">
        <v>898</v>
      </c>
      <c r="B9" t="s">
        <v>813</v>
      </c>
      <c r="D9">
        <v>1876.6</v>
      </c>
      <c r="E9">
        <v>46</v>
      </c>
      <c r="F9">
        <v>25</v>
      </c>
      <c r="G9">
        <v>5</v>
      </c>
      <c r="H9">
        <v>8</v>
      </c>
      <c r="I9">
        <f t="shared" si="1"/>
        <v>46.418277777777774</v>
      </c>
      <c r="J9">
        <v>9</v>
      </c>
      <c r="K9">
        <v>51</v>
      </c>
      <c r="L9">
        <v>29</v>
      </c>
      <c r="M9">
        <v>6</v>
      </c>
      <c r="N9">
        <f t="shared" si="2"/>
        <v>9.8582222222222224</v>
      </c>
      <c r="O9">
        <v>2071</v>
      </c>
      <c r="P9">
        <v>0</v>
      </c>
      <c r="S9" s="6"/>
      <c r="T9" t="s">
        <v>817</v>
      </c>
      <c r="U9" t="s">
        <v>817</v>
      </c>
      <c r="V9">
        <v>0.16</v>
      </c>
      <c r="W9">
        <v>40</v>
      </c>
      <c r="X9">
        <v>50</v>
      </c>
      <c r="Z9">
        <v>70</v>
      </c>
      <c r="AA9">
        <v>30</v>
      </c>
      <c r="AB9">
        <f t="shared" si="0"/>
        <v>0</v>
      </c>
      <c r="AC9">
        <v>50</v>
      </c>
      <c r="AD9">
        <v>50</v>
      </c>
      <c r="AF9">
        <f t="shared" si="3"/>
        <v>0</v>
      </c>
      <c r="AH9">
        <v>60</v>
      </c>
      <c r="AI9" t="s">
        <v>848</v>
      </c>
      <c r="AJ9" t="s">
        <v>850</v>
      </c>
      <c r="AK9" t="s">
        <v>854</v>
      </c>
      <c r="AL9">
        <v>7</v>
      </c>
      <c r="AP9" t="s">
        <v>869</v>
      </c>
      <c r="AU9" t="s">
        <v>943</v>
      </c>
      <c r="AV9">
        <v>1</v>
      </c>
      <c r="BD9" t="s">
        <v>843</v>
      </c>
      <c r="BE9">
        <v>0</v>
      </c>
    </row>
    <row r="10" spans="1:57" x14ac:dyDescent="0.3">
      <c r="A10" t="s">
        <v>899</v>
      </c>
      <c r="B10" t="s">
        <v>813</v>
      </c>
      <c r="D10">
        <v>1877.2</v>
      </c>
      <c r="E10">
        <v>46</v>
      </c>
      <c r="F10">
        <v>25</v>
      </c>
      <c r="G10">
        <v>4</v>
      </c>
      <c r="H10">
        <v>8</v>
      </c>
      <c r="I10">
        <f t="shared" si="1"/>
        <v>46.417999999999992</v>
      </c>
      <c r="J10">
        <v>9</v>
      </c>
      <c r="K10">
        <v>51</v>
      </c>
      <c r="L10">
        <v>27</v>
      </c>
      <c r="M10">
        <v>1</v>
      </c>
      <c r="N10">
        <f t="shared" si="2"/>
        <v>9.8575277777777774</v>
      </c>
      <c r="O10">
        <v>2074</v>
      </c>
      <c r="P10">
        <v>3</v>
      </c>
      <c r="Q10">
        <v>54</v>
      </c>
      <c r="R10">
        <v>0.81</v>
      </c>
      <c r="S10" s="6">
        <v>0.58778525229247314</v>
      </c>
      <c r="T10" t="s">
        <v>819</v>
      </c>
      <c r="U10" t="s">
        <v>819</v>
      </c>
      <c r="V10">
        <v>0.32</v>
      </c>
      <c r="W10">
        <v>90</v>
      </c>
      <c r="X10">
        <v>50</v>
      </c>
      <c r="Y10">
        <v>60</v>
      </c>
      <c r="Z10">
        <v>20</v>
      </c>
      <c r="AA10">
        <v>10</v>
      </c>
      <c r="AB10">
        <f t="shared" si="0"/>
        <v>10</v>
      </c>
      <c r="AC10">
        <v>90</v>
      </c>
      <c r="AD10">
        <v>10</v>
      </c>
      <c r="AF10">
        <f t="shared" si="3"/>
        <v>0</v>
      </c>
      <c r="AH10">
        <v>10</v>
      </c>
      <c r="AI10" t="s">
        <v>848</v>
      </c>
      <c r="AJ10" t="s">
        <v>850</v>
      </c>
      <c r="AK10" t="s">
        <v>854</v>
      </c>
      <c r="AL10">
        <v>7</v>
      </c>
      <c r="AP10" t="s">
        <v>869</v>
      </c>
      <c r="AU10" t="s">
        <v>885</v>
      </c>
      <c r="BD10" t="s">
        <v>843</v>
      </c>
      <c r="BE10">
        <v>0</v>
      </c>
    </row>
    <row r="11" spans="1:57" x14ac:dyDescent="0.3">
      <c r="A11" t="s">
        <v>900</v>
      </c>
      <c r="B11" t="s">
        <v>813</v>
      </c>
      <c r="D11">
        <v>1939.2</v>
      </c>
      <c r="E11">
        <v>46</v>
      </c>
      <c r="F11">
        <v>24</v>
      </c>
      <c r="G11">
        <v>49</v>
      </c>
      <c r="H11">
        <v>1</v>
      </c>
      <c r="I11">
        <f t="shared" si="1"/>
        <v>46.41363888888889</v>
      </c>
      <c r="J11">
        <v>9</v>
      </c>
      <c r="K11">
        <v>51</v>
      </c>
      <c r="L11">
        <v>26</v>
      </c>
      <c r="M11">
        <v>0</v>
      </c>
      <c r="N11">
        <f t="shared" si="2"/>
        <v>9.8572222222222212</v>
      </c>
      <c r="O11">
        <v>2093</v>
      </c>
      <c r="P11">
        <v>35</v>
      </c>
      <c r="Q11">
        <v>228</v>
      </c>
      <c r="R11">
        <v>-0.74</v>
      </c>
      <c r="S11" s="6">
        <v>-0.66913060635885824</v>
      </c>
      <c r="T11" t="s">
        <v>817</v>
      </c>
      <c r="U11" t="s">
        <v>818</v>
      </c>
      <c r="V11">
        <v>-0.16</v>
      </c>
      <c r="W11">
        <v>20</v>
      </c>
      <c r="X11">
        <v>10</v>
      </c>
      <c r="Y11">
        <v>25</v>
      </c>
      <c r="Z11">
        <v>15</v>
      </c>
      <c r="AA11">
        <v>45</v>
      </c>
      <c r="AB11">
        <f t="shared" si="0"/>
        <v>15</v>
      </c>
      <c r="AC11">
        <v>25</v>
      </c>
      <c r="AD11">
        <v>15</v>
      </c>
      <c r="AE11">
        <v>45</v>
      </c>
      <c r="AF11">
        <f t="shared" si="3"/>
        <v>15</v>
      </c>
      <c r="AH11">
        <v>80</v>
      </c>
      <c r="AI11" t="s">
        <v>848</v>
      </c>
      <c r="AJ11" t="s">
        <v>850</v>
      </c>
      <c r="AK11" t="s">
        <v>854</v>
      </c>
      <c r="AL11">
        <v>5.5</v>
      </c>
      <c r="AM11" t="s">
        <v>935</v>
      </c>
      <c r="AP11" t="s">
        <v>862</v>
      </c>
      <c r="AU11" t="s">
        <v>893</v>
      </c>
      <c r="AW11">
        <v>1</v>
      </c>
      <c r="BA11">
        <v>8</v>
      </c>
      <c r="BB11">
        <v>8</v>
      </c>
      <c r="BD11" t="s">
        <v>847</v>
      </c>
      <c r="BE11">
        <v>0.9</v>
      </c>
    </row>
    <row r="12" spans="1:57" x14ac:dyDescent="0.3">
      <c r="A12" t="s">
        <v>901</v>
      </c>
      <c r="B12" t="s">
        <v>813</v>
      </c>
      <c r="D12">
        <v>1887.8</v>
      </c>
      <c r="E12">
        <v>46</v>
      </c>
      <c r="F12">
        <v>25</v>
      </c>
      <c r="G12">
        <v>2</v>
      </c>
      <c r="H12">
        <v>2</v>
      </c>
      <c r="I12">
        <f t="shared" si="1"/>
        <v>46.417277777777777</v>
      </c>
      <c r="J12">
        <v>9</v>
      </c>
      <c r="K12">
        <v>51</v>
      </c>
      <c r="L12">
        <v>25</v>
      </c>
      <c r="M12">
        <v>3</v>
      </c>
      <c r="N12">
        <f t="shared" si="2"/>
        <v>9.8570277777777768</v>
      </c>
      <c r="O12">
        <v>2077</v>
      </c>
      <c r="P12">
        <v>0</v>
      </c>
      <c r="S12" s="6"/>
      <c r="T12" t="s">
        <v>819</v>
      </c>
      <c r="U12" t="s">
        <v>819</v>
      </c>
      <c r="V12">
        <v>0</v>
      </c>
      <c r="W12">
        <v>90</v>
      </c>
      <c r="X12">
        <v>40</v>
      </c>
      <c r="Y12">
        <v>25</v>
      </c>
      <c r="Z12">
        <v>25</v>
      </c>
      <c r="AA12">
        <v>25</v>
      </c>
      <c r="AB12">
        <f t="shared" si="0"/>
        <v>25</v>
      </c>
      <c r="AC12">
        <v>60</v>
      </c>
      <c r="AD12">
        <v>40</v>
      </c>
      <c r="AF12">
        <f t="shared" si="3"/>
        <v>0</v>
      </c>
      <c r="AH12">
        <v>5</v>
      </c>
      <c r="AI12" t="s">
        <v>848</v>
      </c>
      <c r="AJ12" t="s">
        <v>850</v>
      </c>
      <c r="AK12" t="s">
        <v>854</v>
      </c>
      <c r="AL12">
        <v>7</v>
      </c>
      <c r="AP12" t="s">
        <v>875</v>
      </c>
      <c r="AU12" t="s">
        <v>885</v>
      </c>
      <c r="BD12" t="s">
        <v>843</v>
      </c>
      <c r="BE12">
        <v>0</v>
      </c>
    </row>
    <row r="13" spans="1:57" x14ac:dyDescent="0.3">
      <c r="A13" t="s">
        <v>902</v>
      </c>
      <c r="B13" t="s">
        <v>813</v>
      </c>
      <c r="D13">
        <v>1891.5</v>
      </c>
      <c r="E13">
        <v>46</v>
      </c>
      <c r="F13">
        <v>25</v>
      </c>
      <c r="G13">
        <v>2</v>
      </c>
      <c r="H13">
        <v>1</v>
      </c>
      <c r="I13">
        <f t="shared" si="1"/>
        <v>46.417250000000003</v>
      </c>
      <c r="J13">
        <v>9</v>
      </c>
      <c r="K13">
        <v>51</v>
      </c>
      <c r="L13">
        <v>27</v>
      </c>
      <c r="M13">
        <v>7</v>
      </c>
      <c r="N13">
        <f t="shared" si="2"/>
        <v>9.8576944444444443</v>
      </c>
      <c r="O13">
        <v>2075</v>
      </c>
      <c r="P13">
        <v>2</v>
      </c>
      <c r="Q13">
        <v>38</v>
      </c>
      <c r="R13">
        <v>0.62</v>
      </c>
      <c r="S13" s="6">
        <v>0.78801075360672201</v>
      </c>
      <c r="T13" t="s">
        <v>818</v>
      </c>
      <c r="U13" t="s">
        <v>818</v>
      </c>
      <c r="V13">
        <v>0</v>
      </c>
      <c r="W13">
        <v>5</v>
      </c>
      <c r="X13">
        <v>25</v>
      </c>
      <c r="Z13">
        <v>25</v>
      </c>
      <c r="AA13">
        <v>25</v>
      </c>
      <c r="AB13">
        <f t="shared" si="0"/>
        <v>50</v>
      </c>
      <c r="AD13">
        <v>25</v>
      </c>
      <c r="AE13">
        <v>25</v>
      </c>
      <c r="AF13">
        <f t="shared" si="3"/>
        <v>50</v>
      </c>
      <c r="AH13">
        <v>95</v>
      </c>
      <c r="AI13" t="s">
        <v>929</v>
      </c>
      <c r="AJ13" t="s">
        <v>850</v>
      </c>
      <c r="AK13" t="s">
        <v>856</v>
      </c>
      <c r="AL13">
        <v>5</v>
      </c>
      <c r="AM13" t="s">
        <v>860</v>
      </c>
      <c r="AP13" t="s">
        <v>862</v>
      </c>
      <c r="AU13" t="s">
        <v>940</v>
      </c>
      <c r="AW13">
        <v>3</v>
      </c>
      <c r="BD13" t="s">
        <v>842</v>
      </c>
      <c r="BE13">
        <v>2.25</v>
      </c>
    </row>
    <row r="14" spans="1:57" x14ac:dyDescent="0.3">
      <c r="A14" t="s">
        <v>251</v>
      </c>
      <c r="B14" t="s">
        <v>814</v>
      </c>
      <c r="D14">
        <v>1955.6</v>
      </c>
      <c r="E14">
        <v>46</v>
      </c>
      <c r="F14">
        <v>24</v>
      </c>
      <c r="G14">
        <v>33</v>
      </c>
      <c r="H14">
        <v>7</v>
      </c>
      <c r="I14">
        <f t="shared" si="1"/>
        <v>46.40936111111111</v>
      </c>
      <c r="J14">
        <v>9</v>
      </c>
      <c r="K14">
        <v>51</v>
      </c>
      <c r="L14">
        <v>27</v>
      </c>
      <c r="M14">
        <v>9</v>
      </c>
      <c r="N14">
        <f t="shared" si="2"/>
        <v>9.8577499999999993</v>
      </c>
      <c r="O14">
        <v>2130</v>
      </c>
      <c r="P14">
        <v>4</v>
      </c>
      <c r="Q14">
        <v>15</v>
      </c>
      <c r="R14">
        <v>0.26</v>
      </c>
      <c r="S14" s="6">
        <v>0.96592582628906831</v>
      </c>
      <c r="T14" t="s">
        <v>819</v>
      </c>
      <c r="U14" t="s">
        <v>819</v>
      </c>
      <c r="V14">
        <v>-0.16</v>
      </c>
      <c r="W14">
        <v>15</v>
      </c>
      <c r="X14">
        <v>20</v>
      </c>
      <c r="Y14">
        <v>80</v>
      </c>
      <c r="Z14">
        <v>10</v>
      </c>
      <c r="AA14">
        <v>10</v>
      </c>
      <c r="AB14">
        <f t="shared" si="0"/>
        <v>0</v>
      </c>
      <c r="AC14">
        <v>80</v>
      </c>
      <c r="AD14">
        <v>10</v>
      </c>
      <c r="AE14">
        <v>10</v>
      </c>
      <c r="AF14">
        <f t="shared" si="3"/>
        <v>0</v>
      </c>
      <c r="AH14">
        <v>75</v>
      </c>
      <c r="AI14" t="s">
        <v>930</v>
      </c>
      <c r="AJ14" t="s">
        <v>850</v>
      </c>
      <c r="AK14" t="s">
        <v>854</v>
      </c>
      <c r="AL14">
        <v>7.5</v>
      </c>
      <c r="AM14" t="s">
        <v>878</v>
      </c>
      <c r="AP14" t="s">
        <v>936</v>
      </c>
      <c r="AU14" t="s">
        <v>942</v>
      </c>
      <c r="AV14">
        <v>1</v>
      </c>
      <c r="AW14">
        <v>4</v>
      </c>
      <c r="BD14" t="s">
        <v>844</v>
      </c>
      <c r="BE14">
        <v>2.4</v>
      </c>
    </row>
    <row r="15" spans="1:57" x14ac:dyDescent="0.3">
      <c r="A15" t="s">
        <v>252</v>
      </c>
      <c r="B15" t="s">
        <v>814</v>
      </c>
      <c r="D15">
        <v>1956.4</v>
      </c>
      <c r="E15">
        <v>46</v>
      </c>
      <c r="F15">
        <v>24</v>
      </c>
      <c r="G15">
        <v>33</v>
      </c>
      <c r="H15">
        <v>2</v>
      </c>
      <c r="I15">
        <f t="shared" si="1"/>
        <v>46.409222222222219</v>
      </c>
      <c r="J15">
        <v>9</v>
      </c>
      <c r="K15">
        <v>51</v>
      </c>
      <c r="L15">
        <v>28</v>
      </c>
      <c r="M15">
        <v>3</v>
      </c>
      <c r="N15">
        <f t="shared" si="2"/>
        <v>9.8578611111111094</v>
      </c>
      <c r="O15">
        <v>2129</v>
      </c>
      <c r="P15">
        <v>32</v>
      </c>
      <c r="Q15">
        <v>290</v>
      </c>
      <c r="R15">
        <v>-0.94</v>
      </c>
      <c r="S15" s="6">
        <v>0.34202014332566888</v>
      </c>
      <c r="T15" t="s">
        <v>819</v>
      </c>
      <c r="U15" t="s">
        <v>817</v>
      </c>
      <c r="V15">
        <v>0.16</v>
      </c>
      <c r="W15">
        <v>40</v>
      </c>
      <c r="X15">
        <v>25</v>
      </c>
      <c r="Z15">
        <v>50</v>
      </c>
      <c r="AA15">
        <v>30</v>
      </c>
      <c r="AB15">
        <f t="shared" si="0"/>
        <v>20</v>
      </c>
      <c r="AD15">
        <v>50</v>
      </c>
      <c r="AE15">
        <v>30</v>
      </c>
      <c r="AF15">
        <f t="shared" si="3"/>
        <v>20</v>
      </c>
      <c r="AH15">
        <v>50</v>
      </c>
      <c r="AI15" t="s">
        <v>848</v>
      </c>
      <c r="AJ15" t="s">
        <v>850</v>
      </c>
      <c r="AK15" t="s">
        <v>854</v>
      </c>
      <c r="AL15">
        <v>7.5</v>
      </c>
      <c r="AM15" t="s">
        <v>878</v>
      </c>
      <c r="AP15" t="s">
        <v>874</v>
      </c>
      <c r="AU15" t="s">
        <v>940</v>
      </c>
      <c r="AV15" t="s">
        <v>944</v>
      </c>
      <c r="AW15">
        <v>2</v>
      </c>
      <c r="BD15" t="s">
        <v>844</v>
      </c>
      <c r="BE15">
        <v>0.75</v>
      </c>
    </row>
    <row r="16" spans="1:57" x14ac:dyDescent="0.3">
      <c r="A16" t="s">
        <v>253</v>
      </c>
      <c r="B16" t="s">
        <v>814</v>
      </c>
      <c r="D16">
        <v>1956.9</v>
      </c>
      <c r="E16">
        <v>46</v>
      </c>
      <c r="F16">
        <v>24</v>
      </c>
      <c r="G16">
        <v>34</v>
      </c>
      <c r="H16">
        <v>3</v>
      </c>
      <c r="I16">
        <f t="shared" si="1"/>
        <v>46.409527777777782</v>
      </c>
      <c r="J16">
        <v>9</v>
      </c>
      <c r="K16">
        <v>51</v>
      </c>
      <c r="L16">
        <v>30</v>
      </c>
      <c r="M16">
        <v>7</v>
      </c>
      <c r="N16">
        <f t="shared" si="2"/>
        <v>9.8585277777777769</v>
      </c>
      <c r="O16">
        <v>2122</v>
      </c>
      <c r="P16">
        <v>0</v>
      </c>
      <c r="S16" s="6"/>
      <c r="T16" t="s">
        <v>817</v>
      </c>
      <c r="U16" t="s">
        <v>817</v>
      </c>
      <c r="V16">
        <v>0.32</v>
      </c>
      <c r="W16">
        <v>5</v>
      </c>
      <c r="X16">
        <v>0</v>
      </c>
      <c r="Z16">
        <v>100</v>
      </c>
      <c r="AB16">
        <f t="shared" si="0"/>
        <v>0</v>
      </c>
      <c r="AD16">
        <v>100</v>
      </c>
      <c r="AF16">
        <f t="shared" si="3"/>
        <v>0</v>
      </c>
      <c r="AH16">
        <v>15</v>
      </c>
      <c r="AI16" t="s">
        <v>929</v>
      </c>
      <c r="AJ16" t="s">
        <v>932</v>
      </c>
      <c r="AK16" t="s">
        <v>933</v>
      </c>
      <c r="AL16">
        <v>7.5</v>
      </c>
      <c r="AP16" t="s">
        <v>937</v>
      </c>
      <c r="AQ16" t="s">
        <v>938</v>
      </c>
      <c r="AR16" t="s">
        <v>937</v>
      </c>
      <c r="AU16" t="s">
        <v>941</v>
      </c>
      <c r="AW16">
        <v>0</v>
      </c>
      <c r="AZ16">
        <v>6</v>
      </c>
      <c r="BA16">
        <v>7</v>
      </c>
      <c r="BD16" t="s">
        <v>844</v>
      </c>
      <c r="BE16">
        <v>1</v>
      </c>
    </row>
    <row r="17" spans="1:57" x14ac:dyDescent="0.3">
      <c r="A17" t="s">
        <v>903</v>
      </c>
      <c r="B17" t="s">
        <v>814</v>
      </c>
      <c r="D17">
        <v>1883.9</v>
      </c>
      <c r="E17">
        <v>46</v>
      </c>
      <c r="F17">
        <v>25</v>
      </c>
      <c r="G17">
        <v>4</v>
      </c>
      <c r="H17">
        <v>0</v>
      </c>
      <c r="I17">
        <f t="shared" si="1"/>
        <v>46.417777777777772</v>
      </c>
      <c r="J17">
        <v>9</v>
      </c>
      <c r="K17">
        <v>51</v>
      </c>
      <c r="L17">
        <v>31</v>
      </c>
      <c r="M17">
        <v>5</v>
      </c>
      <c r="N17">
        <f t="shared" si="2"/>
        <v>9.8587500000000006</v>
      </c>
      <c r="O17">
        <v>2067</v>
      </c>
      <c r="P17">
        <v>0</v>
      </c>
      <c r="S17" s="6"/>
      <c r="T17" t="s">
        <v>818</v>
      </c>
      <c r="U17" t="s">
        <v>818</v>
      </c>
      <c r="V17">
        <v>-0.16</v>
      </c>
      <c r="W17">
        <v>20</v>
      </c>
      <c r="X17">
        <v>40</v>
      </c>
      <c r="AA17">
        <v>50</v>
      </c>
      <c r="AB17">
        <f t="shared" si="0"/>
        <v>50</v>
      </c>
      <c r="AD17">
        <v>40</v>
      </c>
      <c r="AE17">
        <v>60</v>
      </c>
      <c r="AF17">
        <f t="shared" si="3"/>
        <v>0</v>
      </c>
      <c r="AH17">
        <v>80</v>
      </c>
      <c r="AI17" t="s">
        <v>848</v>
      </c>
      <c r="AJ17" t="s">
        <v>850</v>
      </c>
      <c r="AK17" t="s">
        <v>854</v>
      </c>
      <c r="AL17">
        <v>6</v>
      </c>
      <c r="AM17" t="s">
        <v>860</v>
      </c>
      <c r="AP17" t="s">
        <v>867</v>
      </c>
      <c r="AU17" t="s">
        <v>940</v>
      </c>
      <c r="AW17">
        <v>2</v>
      </c>
      <c r="BD17" t="s">
        <v>841</v>
      </c>
      <c r="BE17">
        <v>1.2</v>
      </c>
    </row>
    <row r="18" spans="1:57" x14ac:dyDescent="0.3">
      <c r="A18" t="s">
        <v>904</v>
      </c>
      <c r="B18" t="s">
        <v>814</v>
      </c>
      <c r="D18">
        <v>1882.5</v>
      </c>
      <c r="E18">
        <v>46</v>
      </c>
      <c r="F18">
        <v>25</v>
      </c>
      <c r="G18">
        <v>3</v>
      </c>
      <c r="H18">
        <v>5</v>
      </c>
      <c r="I18">
        <f t="shared" si="1"/>
        <v>46.417638888888888</v>
      </c>
      <c r="J18">
        <v>9</v>
      </c>
      <c r="K18">
        <v>51</v>
      </c>
      <c r="L18">
        <v>35</v>
      </c>
      <c r="M18">
        <v>6</v>
      </c>
      <c r="N18">
        <f t="shared" si="2"/>
        <v>9.8598888888888894</v>
      </c>
      <c r="O18">
        <v>2061</v>
      </c>
      <c r="P18">
        <v>35</v>
      </c>
      <c r="Q18">
        <v>232</v>
      </c>
      <c r="R18">
        <v>-0.79</v>
      </c>
      <c r="S18" s="6">
        <v>-0.61566147532565785</v>
      </c>
      <c r="T18" t="s">
        <v>818</v>
      </c>
      <c r="U18" t="s">
        <v>818</v>
      </c>
      <c r="V18">
        <v>-0.32</v>
      </c>
      <c r="W18">
        <v>60</v>
      </c>
      <c r="X18">
        <v>20</v>
      </c>
      <c r="Y18">
        <v>10</v>
      </c>
      <c r="Z18">
        <v>40</v>
      </c>
      <c r="AA18">
        <v>40</v>
      </c>
      <c r="AB18">
        <f t="shared" si="0"/>
        <v>10</v>
      </c>
      <c r="AC18">
        <v>40</v>
      </c>
      <c r="AD18">
        <v>60</v>
      </c>
      <c r="AF18">
        <f t="shared" si="3"/>
        <v>0</v>
      </c>
      <c r="AH18">
        <v>40</v>
      </c>
      <c r="AI18" t="s">
        <v>929</v>
      </c>
      <c r="AJ18" t="s">
        <v>850</v>
      </c>
      <c r="AK18" t="s">
        <v>856</v>
      </c>
      <c r="AL18">
        <v>5.5</v>
      </c>
      <c r="AM18" t="s">
        <v>860</v>
      </c>
      <c r="AP18" t="s">
        <v>873</v>
      </c>
      <c r="AU18" t="s">
        <v>940</v>
      </c>
      <c r="AW18">
        <v>4</v>
      </c>
      <c r="BD18" t="s">
        <v>842</v>
      </c>
      <c r="BE18">
        <v>3.2</v>
      </c>
    </row>
    <row r="19" spans="1:57" x14ac:dyDescent="0.3">
      <c r="A19" t="s">
        <v>905</v>
      </c>
      <c r="B19" t="s">
        <v>814</v>
      </c>
      <c r="D19">
        <v>1880.7</v>
      </c>
      <c r="E19">
        <v>46</v>
      </c>
      <c r="F19">
        <v>25</v>
      </c>
      <c r="G19">
        <v>3</v>
      </c>
      <c r="H19">
        <v>5</v>
      </c>
      <c r="I19">
        <f t="shared" si="1"/>
        <v>46.417638888888888</v>
      </c>
      <c r="J19">
        <v>9</v>
      </c>
      <c r="K19">
        <v>51</v>
      </c>
      <c r="L19">
        <v>36</v>
      </c>
      <c r="M19">
        <v>5</v>
      </c>
      <c r="N19">
        <f t="shared" si="2"/>
        <v>9.8601388888888888</v>
      </c>
      <c r="O19">
        <v>2059</v>
      </c>
      <c r="P19">
        <v>27</v>
      </c>
      <c r="Q19">
        <v>130</v>
      </c>
      <c r="R19">
        <v>0.77</v>
      </c>
      <c r="S19" s="6">
        <v>-0.64278760968653958</v>
      </c>
      <c r="T19" t="s">
        <v>819</v>
      </c>
      <c r="U19" t="s">
        <v>819</v>
      </c>
      <c r="V19">
        <v>0.16</v>
      </c>
      <c r="W19">
        <v>80</v>
      </c>
      <c r="X19">
        <v>20</v>
      </c>
      <c r="Y19">
        <v>10</v>
      </c>
      <c r="Z19">
        <v>40</v>
      </c>
      <c r="AA19">
        <v>40</v>
      </c>
      <c r="AB19">
        <f t="shared" si="0"/>
        <v>10</v>
      </c>
      <c r="AC19">
        <v>70</v>
      </c>
      <c r="AD19">
        <v>30</v>
      </c>
      <c r="AF19">
        <f t="shared" si="3"/>
        <v>0</v>
      </c>
      <c r="AH19">
        <v>20</v>
      </c>
      <c r="AI19" t="s">
        <v>929</v>
      </c>
      <c r="AJ19" t="s">
        <v>850</v>
      </c>
      <c r="AK19" t="s">
        <v>856</v>
      </c>
      <c r="AL19">
        <v>5.5</v>
      </c>
      <c r="AM19" t="s">
        <v>860</v>
      </c>
      <c r="AP19" t="s">
        <v>873</v>
      </c>
      <c r="AU19" t="s">
        <v>940</v>
      </c>
      <c r="AW19">
        <v>3</v>
      </c>
      <c r="BD19" t="s">
        <v>842</v>
      </c>
      <c r="BE19">
        <v>2.4</v>
      </c>
    </row>
    <row r="20" spans="1:57" x14ac:dyDescent="0.3">
      <c r="A20" t="s">
        <v>906</v>
      </c>
      <c r="B20" t="s">
        <v>814</v>
      </c>
      <c r="D20">
        <v>1885.3</v>
      </c>
      <c r="E20">
        <v>46</v>
      </c>
      <c r="F20">
        <v>25</v>
      </c>
      <c r="G20">
        <v>1</v>
      </c>
      <c r="H20">
        <v>4</v>
      </c>
      <c r="I20">
        <f t="shared" si="1"/>
        <v>46.41705555555555</v>
      </c>
      <c r="J20">
        <v>9</v>
      </c>
      <c r="K20">
        <v>51</v>
      </c>
      <c r="L20">
        <v>36</v>
      </c>
      <c r="M20">
        <v>9</v>
      </c>
      <c r="N20">
        <f t="shared" si="2"/>
        <v>9.8602499999999988</v>
      </c>
      <c r="O20">
        <v>2057</v>
      </c>
      <c r="P20">
        <v>38</v>
      </c>
      <c r="Q20">
        <v>240</v>
      </c>
      <c r="R20">
        <v>-0.87</v>
      </c>
      <c r="S20" s="6">
        <v>-0.50000000000000011</v>
      </c>
      <c r="T20" t="s">
        <v>817</v>
      </c>
      <c r="U20" t="s">
        <v>819</v>
      </c>
      <c r="V20">
        <v>-0.64</v>
      </c>
      <c r="W20">
        <v>40</v>
      </c>
      <c r="X20">
        <v>20</v>
      </c>
      <c r="Y20">
        <v>25</v>
      </c>
      <c r="Z20">
        <v>25</v>
      </c>
      <c r="AA20">
        <v>25</v>
      </c>
      <c r="AB20">
        <f t="shared" si="0"/>
        <v>25</v>
      </c>
      <c r="AC20">
        <v>25</v>
      </c>
      <c r="AD20">
        <v>25</v>
      </c>
      <c r="AE20">
        <v>25</v>
      </c>
      <c r="AF20">
        <f t="shared" si="3"/>
        <v>25</v>
      </c>
      <c r="AH20">
        <v>60</v>
      </c>
      <c r="AI20" t="s">
        <v>848</v>
      </c>
      <c r="AJ20" t="s">
        <v>850</v>
      </c>
      <c r="AK20" t="s">
        <v>854</v>
      </c>
      <c r="AL20">
        <v>5.5</v>
      </c>
      <c r="AM20" t="s">
        <v>869</v>
      </c>
      <c r="AP20" t="s">
        <v>873</v>
      </c>
      <c r="AU20" t="s">
        <v>940</v>
      </c>
      <c r="AW20">
        <v>3</v>
      </c>
      <c r="BD20" t="s">
        <v>842</v>
      </c>
      <c r="BE20">
        <v>2.4</v>
      </c>
    </row>
    <row r="21" spans="1:57" x14ac:dyDescent="0.3">
      <c r="A21" t="s">
        <v>907</v>
      </c>
      <c r="B21" t="s">
        <v>814</v>
      </c>
      <c r="D21">
        <v>1888.2</v>
      </c>
      <c r="E21">
        <v>46</v>
      </c>
      <c r="F21">
        <v>25</v>
      </c>
      <c r="H21">
        <v>8</v>
      </c>
      <c r="I21">
        <f t="shared" si="1"/>
        <v>46.416888888888884</v>
      </c>
      <c r="J21">
        <v>9</v>
      </c>
      <c r="K21">
        <v>51</v>
      </c>
      <c r="L21">
        <v>37</v>
      </c>
      <c r="M21">
        <v>6</v>
      </c>
      <c r="N21">
        <f t="shared" si="2"/>
        <v>9.860444444444445</v>
      </c>
      <c r="O21">
        <v>2059</v>
      </c>
      <c r="P21">
        <v>2</v>
      </c>
      <c r="Q21">
        <v>112</v>
      </c>
      <c r="R21">
        <v>0.93</v>
      </c>
      <c r="S21" s="6">
        <v>-0.37460659341591235</v>
      </c>
      <c r="T21" t="s">
        <v>817</v>
      </c>
      <c r="U21" t="s">
        <v>817</v>
      </c>
      <c r="V21">
        <v>-0.64</v>
      </c>
      <c r="W21">
        <v>40</v>
      </c>
      <c r="X21">
        <v>50</v>
      </c>
      <c r="Y21">
        <v>10</v>
      </c>
      <c r="Z21">
        <v>30</v>
      </c>
      <c r="AA21">
        <v>50</v>
      </c>
      <c r="AB21">
        <f t="shared" si="0"/>
        <v>10</v>
      </c>
      <c r="AC21">
        <v>10</v>
      </c>
      <c r="AD21">
        <v>30</v>
      </c>
      <c r="AE21">
        <v>50</v>
      </c>
      <c r="AF21">
        <f t="shared" si="3"/>
        <v>10</v>
      </c>
      <c r="AH21">
        <v>60</v>
      </c>
      <c r="AI21" t="s">
        <v>848</v>
      </c>
      <c r="AJ21" t="s">
        <v>850</v>
      </c>
      <c r="AK21" t="s">
        <v>854</v>
      </c>
      <c r="AL21">
        <v>5</v>
      </c>
      <c r="AM21" t="s">
        <v>869</v>
      </c>
      <c r="AP21" t="s">
        <v>862</v>
      </c>
      <c r="AU21" t="s">
        <v>940</v>
      </c>
      <c r="AW21">
        <v>2</v>
      </c>
      <c r="BD21" t="s">
        <v>841</v>
      </c>
      <c r="BE21">
        <v>1</v>
      </c>
    </row>
    <row r="22" spans="1:57" x14ac:dyDescent="0.3">
      <c r="A22" t="s">
        <v>908</v>
      </c>
      <c r="B22" t="s">
        <v>814</v>
      </c>
      <c r="D22">
        <v>1910</v>
      </c>
      <c r="E22">
        <v>46</v>
      </c>
      <c r="F22">
        <v>24</v>
      </c>
      <c r="G22">
        <v>57</v>
      </c>
      <c r="H22">
        <v>4</v>
      </c>
      <c r="I22">
        <f t="shared" si="1"/>
        <v>46.415944444444442</v>
      </c>
      <c r="J22">
        <v>9</v>
      </c>
      <c r="K22">
        <v>51</v>
      </c>
      <c r="L22">
        <v>34</v>
      </c>
      <c r="M22">
        <v>6</v>
      </c>
      <c r="N22">
        <f t="shared" si="2"/>
        <v>9.8596111111111107</v>
      </c>
      <c r="O22">
        <v>2073</v>
      </c>
      <c r="P22">
        <v>1</v>
      </c>
      <c r="Q22">
        <v>218</v>
      </c>
      <c r="R22">
        <v>-0.62</v>
      </c>
      <c r="S22" s="6">
        <v>-0.78801075360672213</v>
      </c>
      <c r="T22" t="s">
        <v>818</v>
      </c>
      <c r="U22" t="s">
        <v>818</v>
      </c>
      <c r="V22">
        <v>-0.64</v>
      </c>
      <c r="W22">
        <v>60</v>
      </c>
      <c r="X22">
        <v>20</v>
      </c>
      <c r="Z22">
        <v>10</v>
      </c>
      <c r="AA22">
        <v>60</v>
      </c>
      <c r="AB22">
        <f t="shared" si="0"/>
        <v>30</v>
      </c>
      <c r="AC22">
        <v>40</v>
      </c>
      <c r="AD22">
        <v>60</v>
      </c>
      <c r="AF22">
        <f t="shared" si="3"/>
        <v>0</v>
      </c>
      <c r="AH22">
        <v>40</v>
      </c>
      <c r="AI22" t="s">
        <v>848</v>
      </c>
      <c r="AJ22" t="s">
        <v>850</v>
      </c>
      <c r="AK22" t="s">
        <v>854</v>
      </c>
      <c r="AL22">
        <v>5</v>
      </c>
      <c r="AM22" t="s">
        <v>860</v>
      </c>
      <c r="AP22" t="s">
        <v>867</v>
      </c>
      <c r="AU22" t="s">
        <v>883</v>
      </c>
      <c r="AW22">
        <v>1</v>
      </c>
      <c r="BD22" t="s">
        <v>842</v>
      </c>
      <c r="BE22">
        <v>0.8</v>
      </c>
    </row>
    <row r="23" spans="1:57" x14ac:dyDescent="0.3">
      <c r="A23" t="s">
        <v>909</v>
      </c>
      <c r="B23" t="s">
        <v>814</v>
      </c>
      <c r="D23">
        <v>1928.6</v>
      </c>
      <c r="E23">
        <v>46</v>
      </c>
      <c r="F23">
        <v>24</v>
      </c>
      <c r="G23">
        <v>55</v>
      </c>
      <c r="H23">
        <v>7</v>
      </c>
      <c r="I23">
        <f t="shared" si="1"/>
        <v>46.41547222222222</v>
      </c>
      <c r="J23">
        <v>9</v>
      </c>
      <c r="K23">
        <v>51</v>
      </c>
      <c r="L23">
        <v>32</v>
      </c>
      <c r="M23">
        <v>8</v>
      </c>
      <c r="N23">
        <f t="shared" si="2"/>
        <v>9.85911111111111</v>
      </c>
      <c r="O23">
        <v>2082</v>
      </c>
      <c r="P23">
        <v>45</v>
      </c>
      <c r="Q23">
        <v>75</v>
      </c>
      <c r="R23">
        <v>0.97</v>
      </c>
      <c r="S23" s="6">
        <v>0.25881904510252074</v>
      </c>
      <c r="T23" t="s">
        <v>819</v>
      </c>
      <c r="U23" t="s">
        <v>818</v>
      </c>
      <c r="V23">
        <v>0.16</v>
      </c>
      <c r="W23">
        <v>30</v>
      </c>
      <c r="X23">
        <v>20</v>
      </c>
      <c r="Y23">
        <v>20</v>
      </c>
      <c r="Z23">
        <v>30</v>
      </c>
      <c r="AA23">
        <v>30</v>
      </c>
      <c r="AB23">
        <f t="shared" si="0"/>
        <v>20</v>
      </c>
      <c r="AC23">
        <v>40</v>
      </c>
      <c r="AD23">
        <v>60</v>
      </c>
      <c r="AF23">
        <f t="shared" si="3"/>
        <v>0</v>
      </c>
      <c r="AH23">
        <v>70</v>
      </c>
      <c r="AI23" t="s">
        <v>929</v>
      </c>
      <c r="AJ23" t="s">
        <v>850</v>
      </c>
      <c r="AK23" t="s">
        <v>856</v>
      </c>
      <c r="AL23">
        <v>6</v>
      </c>
      <c r="AM23" t="s">
        <v>860</v>
      </c>
      <c r="AP23" t="s">
        <v>873</v>
      </c>
      <c r="AU23" t="s">
        <v>940</v>
      </c>
      <c r="AW23">
        <v>2</v>
      </c>
      <c r="BD23" t="s">
        <v>842</v>
      </c>
      <c r="BE23">
        <v>1.6</v>
      </c>
    </row>
    <row r="24" spans="1:57" x14ac:dyDescent="0.3">
      <c r="A24" t="s">
        <v>910</v>
      </c>
      <c r="B24" t="s">
        <v>814</v>
      </c>
      <c r="D24">
        <v>1935.9</v>
      </c>
      <c r="E24">
        <v>46</v>
      </c>
      <c r="F24">
        <v>24</v>
      </c>
      <c r="G24">
        <v>53</v>
      </c>
      <c r="H24">
        <v>0</v>
      </c>
      <c r="I24">
        <f t="shared" si="1"/>
        <v>46.414722222222224</v>
      </c>
      <c r="J24">
        <v>9</v>
      </c>
      <c r="K24">
        <v>51</v>
      </c>
      <c r="L24">
        <v>29</v>
      </c>
      <c r="M24">
        <v>8</v>
      </c>
      <c r="N24">
        <f t="shared" si="2"/>
        <v>9.8582777777777775</v>
      </c>
      <c r="O24">
        <v>2087</v>
      </c>
      <c r="P24">
        <v>25</v>
      </c>
      <c r="Q24">
        <v>252</v>
      </c>
      <c r="R24">
        <v>-0.95</v>
      </c>
      <c r="S24" s="6">
        <v>-0.30901699437494773</v>
      </c>
      <c r="T24" t="s">
        <v>817</v>
      </c>
      <c r="U24" t="s">
        <v>817</v>
      </c>
      <c r="V24">
        <v>-0.48</v>
      </c>
      <c r="W24">
        <v>50</v>
      </c>
      <c r="X24">
        <v>20</v>
      </c>
      <c r="Y24">
        <v>20</v>
      </c>
      <c r="Z24">
        <v>20</v>
      </c>
      <c r="AA24">
        <v>50</v>
      </c>
      <c r="AB24">
        <f t="shared" si="0"/>
        <v>10</v>
      </c>
      <c r="AC24">
        <v>20</v>
      </c>
      <c r="AD24">
        <v>20</v>
      </c>
      <c r="AE24">
        <v>50</v>
      </c>
      <c r="AF24">
        <f t="shared" si="3"/>
        <v>10</v>
      </c>
      <c r="AH24">
        <v>50</v>
      </c>
      <c r="AI24" t="s">
        <v>848</v>
      </c>
      <c r="AJ24" t="s">
        <v>850</v>
      </c>
      <c r="AK24" t="s">
        <v>854</v>
      </c>
      <c r="AL24">
        <v>7</v>
      </c>
      <c r="AM24" t="s">
        <v>862</v>
      </c>
      <c r="AP24" t="s">
        <v>873</v>
      </c>
      <c r="AU24" t="s">
        <v>883</v>
      </c>
      <c r="AW24">
        <v>1</v>
      </c>
      <c r="BD24" t="s">
        <v>842</v>
      </c>
      <c r="BE24">
        <v>0.8</v>
      </c>
    </row>
    <row r="25" spans="1:57" x14ac:dyDescent="0.3">
      <c r="A25" t="s">
        <v>911</v>
      </c>
      <c r="B25" t="s">
        <v>814</v>
      </c>
      <c r="D25">
        <v>1939.1</v>
      </c>
      <c r="E25">
        <v>46</v>
      </c>
      <c r="F25">
        <v>24</v>
      </c>
      <c r="G25">
        <v>49</v>
      </c>
      <c r="H25">
        <v>8</v>
      </c>
      <c r="I25">
        <f t="shared" si="1"/>
        <v>46.413833333333329</v>
      </c>
      <c r="J25">
        <v>9</v>
      </c>
      <c r="K25">
        <v>51</v>
      </c>
      <c r="L25">
        <v>28</v>
      </c>
      <c r="M25">
        <v>9</v>
      </c>
      <c r="N25">
        <f t="shared" si="2"/>
        <v>9.8580277777777763</v>
      </c>
      <c r="O25">
        <v>2095</v>
      </c>
      <c r="P25">
        <v>15</v>
      </c>
      <c r="Q25">
        <v>297</v>
      </c>
      <c r="R25">
        <v>-0.89</v>
      </c>
      <c r="S25" s="6">
        <v>0.45399049973954686</v>
      </c>
      <c r="T25" t="s">
        <v>817</v>
      </c>
      <c r="U25" t="s">
        <v>819</v>
      </c>
      <c r="V25">
        <v>-0.16</v>
      </c>
      <c r="W25">
        <v>90</v>
      </c>
      <c r="X25">
        <v>5</v>
      </c>
      <c r="Y25">
        <v>90</v>
      </c>
      <c r="Z25">
        <v>10</v>
      </c>
      <c r="AB25">
        <f t="shared" si="0"/>
        <v>0</v>
      </c>
      <c r="AC25">
        <v>100</v>
      </c>
      <c r="AF25">
        <f t="shared" si="3"/>
        <v>0</v>
      </c>
      <c r="AH25">
        <v>10</v>
      </c>
      <c r="AI25" t="s">
        <v>848</v>
      </c>
      <c r="AJ25" t="s">
        <v>850</v>
      </c>
      <c r="AK25" t="s">
        <v>854</v>
      </c>
      <c r="AL25">
        <v>7</v>
      </c>
      <c r="AP25" t="s">
        <v>875</v>
      </c>
      <c r="AU25" t="s">
        <v>229</v>
      </c>
      <c r="BD25" t="s">
        <v>844</v>
      </c>
      <c r="BE25">
        <v>0</v>
      </c>
    </row>
    <row r="26" spans="1:57" x14ac:dyDescent="0.3">
      <c r="A26" t="s">
        <v>912</v>
      </c>
      <c r="B26" t="s">
        <v>814</v>
      </c>
      <c r="D26">
        <v>1940.4</v>
      </c>
      <c r="E26">
        <v>46</v>
      </c>
      <c r="F26">
        <v>24</v>
      </c>
      <c r="G26">
        <v>48</v>
      </c>
      <c r="H26">
        <v>8</v>
      </c>
      <c r="I26">
        <f t="shared" si="1"/>
        <v>46.413555555555554</v>
      </c>
      <c r="J26">
        <v>9</v>
      </c>
      <c r="K26">
        <v>51</v>
      </c>
      <c r="L26">
        <v>32</v>
      </c>
      <c r="M26">
        <v>4</v>
      </c>
      <c r="N26">
        <f t="shared" si="2"/>
        <v>9.859</v>
      </c>
      <c r="O26">
        <v>2105</v>
      </c>
      <c r="P26">
        <v>6</v>
      </c>
      <c r="Q26">
        <v>282</v>
      </c>
      <c r="R26">
        <v>-0.98</v>
      </c>
      <c r="S26" s="6">
        <v>0.20791169081775931</v>
      </c>
      <c r="T26" t="s">
        <v>818</v>
      </c>
      <c r="U26" t="s">
        <v>817</v>
      </c>
      <c r="V26">
        <v>-0.32</v>
      </c>
      <c r="W26">
        <v>70</v>
      </c>
      <c r="X26">
        <v>25</v>
      </c>
      <c r="Z26">
        <v>10</v>
      </c>
      <c r="AA26">
        <v>70</v>
      </c>
      <c r="AB26">
        <f t="shared" si="0"/>
        <v>20</v>
      </c>
      <c r="AD26">
        <v>10</v>
      </c>
      <c r="AE26">
        <v>70</v>
      </c>
      <c r="AF26">
        <f t="shared" si="3"/>
        <v>20</v>
      </c>
      <c r="AH26">
        <v>30</v>
      </c>
      <c r="AI26" t="s">
        <v>848</v>
      </c>
      <c r="AJ26" t="s">
        <v>850</v>
      </c>
      <c r="AK26" t="s">
        <v>854</v>
      </c>
      <c r="AL26">
        <v>7</v>
      </c>
      <c r="AM26" t="s">
        <v>935</v>
      </c>
      <c r="AP26" t="s">
        <v>862</v>
      </c>
      <c r="AU26" t="s">
        <v>883</v>
      </c>
      <c r="AW26">
        <v>3</v>
      </c>
      <c r="BD26" t="s">
        <v>842</v>
      </c>
      <c r="BE26">
        <v>2.25</v>
      </c>
    </row>
    <row r="27" spans="1:57" x14ac:dyDescent="0.3">
      <c r="A27" t="s">
        <v>264</v>
      </c>
      <c r="B27" t="s">
        <v>814</v>
      </c>
      <c r="D27">
        <v>1853.8</v>
      </c>
      <c r="E27">
        <v>46</v>
      </c>
      <c r="F27">
        <v>25</v>
      </c>
      <c r="G27">
        <v>13</v>
      </c>
      <c r="H27">
        <v>8</v>
      </c>
      <c r="I27">
        <f t="shared" si="1"/>
        <v>46.420499999999997</v>
      </c>
      <c r="J27">
        <v>9</v>
      </c>
      <c r="K27">
        <v>51</v>
      </c>
      <c r="L27">
        <v>28</v>
      </c>
      <c r="M27">
        <v>2</v>
      </c>
      <c r="N27">
        <f t="shared" si="2"/>
        <v>9.8578333333333319</v>
      </c>
      <c r="O27">
        <v>2055</v>
      </c>
      <c r="P27">
        <v>45</v>
      </c>
      <c r="Q27">
        <v>120</v>
      </c>
      <c r="R27">
        <v>0.87</v>
      </c>
      <c r="S27" s="6">
        <v>-0.50000000000000044</v>
      </c>
      <c r="T27" t="s">
        <v>819</v>
      </c>
      <c r="U27" t="s">
        <v>818</v>
      </c>
      <c r="V27">
        <v>0.32</v>
      </c>
      <c r="W27">
        <v>30</v>
      </c>
      <c r="X27">
        <v>30</v>
      </c>
      <c r="Z27">
        <v>40</v>
      </c>
      <c r="AA27">
        <v>40</v>
      </c>
      <c r="AB27">
        <f t="shared" si="0"/>
        <v>20</v>
      </c>
      <c r="AC27">
        <v>30</v>
      </c>
      <c r="AD27">
        <v>70</v>
      </c>
      <c r="AF27">
        <f t="shared" si="3"/>
        <v>0</v>
      </c>
      <c r="AH27">
        <v>40</v>
      </c>
      <c r="AI27" t="s">
        <v>848</v>
      </c>
      <c r="AJ27" t="s">
        <v>850</v>
      </c>
      <c r="AK27" t="s">
        <v>854</v>
      </c>
      <c r="AL27">
        <v>5</v>
      </c>
      <c r="AM27" t="s">
        <v>860</v>
      </c>
      <c r="AP27" t="s">
        <v>873</v>
      </c>
      <c r="AU27" t="s">
        <v>883</v>
      </c>
      <c r="AW27">
        <v>2</v>
      </c>
      <c r="BD27" t="s">
        <v>842</v>
      </c>
      <c r="BE27">
        <v>1.4</v>
      </c>
    </row>
    <row r="28" spans="1:57" x14ac:dyDescent="0.3">
      <c r="A28" t="s">
        <v>913</v>
      </c>
      <c r="B28" t="s">
        <v>814</v>
      </c>
      <c r="D28">
        <v>1870</v>
      </c>
      <c r="E28">
        <v>46</v>
      </c>
      <c r="F28">
        <v>25</v>
      </c>
      <c r="G28">
        <v>6</v>
      </c>
      <c r="H28">
        <v>4</v>
      </c>
      <c r="I28">
        <f t="shared" si="1"/>
        <v>46.41844444444444</v>
      </c>
      <c r="J28">
        <v>9</v>
      </c>
      <c r="K28">
        <v>51</v>
      </c>
      <c r="L28">
        <v>25</v>
      </c>
      <c r="M28">
        <v>9</v>
      </c>
      <c r="N28">
        <f t="shared" si="2"/>
        <v>9.8571944444444437</v>
      </c>
      <c r="O28">
        <v>2074</v>
      </c>
      <c r="P28">
        <v>25</v>
      </c>
      <c r="Q28">
        <v>28</v>
      </c>
      <c r="R28">
        <v>0.47</v>
      </c>
      <c r="S28" s="6">
        <v>0.88294759285892688</v>
      </c>
      <c r="T28" t="s">
        <v>819</v>
      </c>
      <c r="U28" t="s">
        <v>817</v>
      </c>
      <c r="V28">
        <v>0.16</v>
      </c>
      <c r="W28">
        <v>35</v>
      </c>
      <c r="X28">
        <v>10</v>
      </c>
      <c r="Z28">
        <v>35</v>
      </c>
      <c r="AA28">
        <v>35</v>
      </c>
      <c r="AB28">
        <f t="shared" si="0"/>
        <v>30</v>
      </c>
      <c r="AD28">
        <v>35</v>
      </c>
      <c r="AE28">
        <v>35</v>
      </c>
      <c r="AF28">
        <f t="shared" si="3"/>
        <v>30</v>
      </c>
      <c r="AH28">
        <v>65</v>
      </c>
      <c r="AI28" t="s">
        <v>848</v>
      </c>
      <c r="AJ28" t="s">
        <v>850</v>
      </c>
      <c r="AK28" t="s">
        <v>854</v>
      </c>
      <c r="AL28">
        <v>5.8</v>
      </c>
      <c r="AM28" t="s">
        <v>865</v>
      </c>
      <c r="AP28" t="s">
        <v>878</v>
      </c>
      <c r="AU28" t="s">
        <v>940</v>
      </c>
      <c r="AW28">
        <v>5</v>
      </c>
      <c r="BD28" t="s">
        <v>842</v>
      </c>
      <c r="BE28">
        <v>4.5</v>
      </c>
    </row>
    <row r="29" spans="1:57" x14ac:dyDescent="0.3">
      <c r="A29" t="s">
        <v>914</v>
      </c>
      <c r="B29" t="s">
        <v>814</v>
      </c>
      <c r="D29">
        <v>1872.7</v>
      </c>
      <c r="E29">
        <v>46</v>
      </c>
      <c r="F29">
        <v>25</v>
      </c>
      <c r="G29">
        <v>5</v>
      </c>
      <c r="H29">
        <v>2</v>
      </c>
      <c r="I29">
        <f t="shared" si="1"/>
        <v>46.418111111111109</v>
      </c>
      <c r="J29">
        <v>9</v>
      </c>
      <c r="K29">
        <v>51</v>
      </c>
      <c r="L29">
        <v>25</v>
      </c>
      <c r="M29">
        <v>0</v>
      </c>
      <c r="N29">
        <f t="shared" si="2"/>
        <v>9.8569444444444443</v>
      </c>
      <c r="O29">
        <v>2076</v>
      </c>
      <c r="P29">
        <v>9</v>
      </c>
      <c r="Q29">
        <v>34</v>
      </c>
      <c r="R29">
        <v>0.56000000000000005</v>
      </c>
      <c r="S29" s="6">
        <v>0.82903757255504174</v>
      </c>
      <c r="T29" t="s">
        <v>819</v>
      </c>
      <c r="U29" t="s">
        <v>819</v>
      </c>
      <c r="V29">
        <v>0</v>
      </c>
      <c r="W29">
        <v>35</v>
      </c>
      <c r="X29">
        <v>15</v>
      </c>
      <c r="Z29">
        <v>40</v>
      </c>
      <c r="AA29">
        <v>40</v>
      </c>
      <c r="AB29">
        <f t="shared" si="0"/>
        <v>20</v>
      </c>
      <c r="AC29">
        <v>30</v>
      </c>
      <c r="AD29">
        <v>70</v>
      </c>
      <c r="AF29">
        <f t="shared" si="3"/>
        <v>0</v>
      </c>
      <c r="AH29">
        <v>65</v>
      </c>
      <c r="AI29" t="s">
        <v>848</v>
      </c>
      <c r="AJ29" t="s">
        <v>850</v>
      </c>
      <c r="AK29" t="s">
        <v>854</v>
      </c>
      <c r="AL29">
        <v>5.8</v>
      </c>
      <c r="AM29" t="s">
        <v>860</v>
      </c>
      <c r="AP29" t="s">
        <v>878</v>
      </c>
      <c r="AU29" t="s">
        <v>940</v>
      </c>
      <c r="AW29">
        <v>1</v>
      </c>
      <c r="BD29" t="s">
        <v>842</v>
      </c>
      <c r="BE29">
        <v>0.85</v>
      </c>
    </row>
    <row r="30" spans="1:57" x14ac:dyDescent="0.3">
      <c r="A30" t="s">
        <v>915</v>
      </c>
      <c r="B30" t="s">
        <v>814</v>
      </c>
      <c r="D30">
        <v>1871.2</v>
      </c>
      <c r="E30">
        <v>46</v>
      </c>
      <c r="F30">
        <v>25</v>
      </c>
      <c r="G30">
        <v>4</v>
      </c>
      <c r="H30">
        <v>4</v>
      </c>
      <c r="I30">
        <f t="shared" si="1"/>
        <v>46.417888888888882</v>
      </c>
      <c r="J30">
        <v>9</v>
      </c>
      <c r="K30">
        <v>51</v>
      </c>
      <c r="L30">
        <v>23</v>
      </c>
      <c r="M30">
        <v>2</v>
      </c>
      <c r="N30">
        <f t="shared" si="2"/>
        <v>9.8564444444444437</v>
      </c>
      <c r="O30">
        <v>2077</v>
      </c>
      <c r="P30">
        <v>30</v>
      </c>
      <c r="Q30">
        <v>334</v>
      </c>
      <c r="R30">
        <v>-0.44</v>
      </c>
      <c r="S30" s="6">
        <v>0.89879404629916693</v>
      </c>
      <c r="T30" t="s">
        <v>818</v>
      </c>
      <c r="U30" t="s">
        <v>818</v>
      </c>
      <c r="V30">
        <v>0</v>
      </c>
      <c r="W30">
        <v>40</v>
      </c>
      <c r="X30">
        <v>30</v>
      </c>
      <c r="Y30">
        <v>30</v>
      </c>
      <c r="Z30">
        <v>50</v>
      </c>
      <c r="AA30">
        <v>10</v>
      </c>
      <c r="AB30">
        <f t="shared" si="0"/>
        <v>10</v>
      </c>
      <c r="AC30">
        <v>20</v>
      </c>
      <c r="AD30">
        <v>80</v>
      </c>
      <c r="AF30">
        <f t="shared" si="3"/>
        <v>0</v>
      </c>
      <c r="AH30">
        <v>60</v>
      </c>
      <c r="AI30" t="s">
        <v>848</v>
      </c>
      <c r="AJ30" t="s">
        <v>850</v>
      </c>
      <c r="AK30" t="s">
        <v>856</v>
      </c>
      <c r="AL30">
        <v>5.8</v>
      </c>
      <c r="AM30" t="s">
        <v>860</v>
      </c>
      <c r="AP30" t="s">
        <v>878</v>
      </c>
      <c r="AU30" t="s">
        <v>940</v>
      </c>
      <c r="AW30">
        <v>6</v>
      </c>
      <c r="BD30" t="s">
        <v>842</v>
      </c>
      <c r="BE30">
        <v>4.2</v>
      </c>
    </row>
    <row r="31" spans="1:57" x14ac:dyDescent="0.3">
      <c r="A31" t="s">
        <v>916</v>
      </c>
      <c r="B31" t="s">
        <v>814</v>
      </c>
      <c r="D31">
        <v>1873.7</v>
      </c>
      <c r="E31">
        <v>46</v>
      </c>
      <c r="F31">
        <v>25</v>
      </c>
      <c r="G31">
        <v>3</v>
      </c>
      <c r="H31">
        <v>6</v>
      </c>
      <c r="I31">
        <f t="shared" si="1"/>
        <v>46.417666666666662</v>
      </c>
      <c r="J31">
        <v>9</v>
      </c>
      <c r="K31">
        <v>51</v>
      </c>
      <c r="L31">
        <v>23</v>
      </c>
      <c r="M31">
        <v>4</v>
      </c>
      <c r="N31">
        <f t="shared" si="2"/>
        <v>9.8565000000000005</v>
      </c>
      <c r="O31">
        <v>2077</v>
      </c>
      <c r="P31">
        <v>10</v>
      </c>
      <c r="Q31">
        <v>152</v>
      </c>
      <c r="R31">
        <v>0.47</v>
      </c>
      <c r="S31" s="6">
        <v>-0.8829475928589271</v>
      </c>
      <c r="T31" t="s">
        <v>819</v>
      </c>
      <c r="U31" t="s">
        <v>818</v>
      </c>
      <c r="V31">
        <v>0</v>
      </c>
      <c r="W31">
        <v>20</v>
      </c>
      <c r="X31">
        <v>15</v>
      </c>
      <c r="Z31">
        <v>60</v>
      </c>
      <c r="AA31">
        <v>20</v>
      </c>
      <c r="AB31">
        <f t="shared" si="0"/>
        <v>20</v>
      </c>
      <c r="AD31">
        <v>60</v>
      </c>
      <c r="AE31">
        <v>20</v>
      </c>
      <c r="AF31">
        <f t="shared" si="3"/>
        <v>20</v>
      </c>
      <c r="AH31">
        <v>80</v>
      </c>
      <c r="AI31" t="s">
        <v>848</v>
      </c>
      <c r="AJ31" t="s">
        <v>850</v>
      </c>
      <c r="AK31" t="s">
        <v>856</v>
      </c>
      <c r="AL31">
        <v>5.8</v>
      </c>
      <c r="AM31" t="s">
        <v>860</v>
      </c>
      <c r="AP31" t="s">
        <v>873</v>
      </c>
      <c r="AU31" t="s">
        <v>940</v>
      </c>
      <c r="AW31">
        <v>7</v>
      </c>
      <c r="BD31" t="s">
        <v>842</v>
      </c>
      <c r="BE31">
        <v>5.95</v>
      </c>
    </row>
    <row r="32" spans="1:57" x14ac:dyDescent="0.3">
      <c r="A32" t="s">
        <v>917</v>
      </c>
      <c r="B32" t="s">
        <v>814</v>
      </c>
      <c r="D32">
        <v>1877.6</v>
      </c>
      <c r="E32">
        <v>46</v>
      </c>
      <c r="F32">
        <v>25</v>
      </c>
      <c r="G32">
        <v>2</v>
      </c>
      <c r="H32">
        <v>9</v>
      </c>
      <c r="I32">
        <f t="shared" si="1"/>
        <v>46.417472222222223</v>
      </c>
      <c r="J32">
        <v>9</v>
      </c>
      <c r="K32">
        <v>51</v>
      </c>
      <c r="L32">
        <v>23</v>
      </c>
      <c r="M32">
        <v>8</v>
      </c>
      <c r="N32">
        <f t="shared" si="2"/>
        <v>9.8566111111111105</v>
      </c>
      <c r="O32">
        <v>2077</v>
      </c>
      <c r="P32">
        <v>40</v>
      </c>
      <c r="Q32">
        <v>72</v>
      </c>
      <c r="R32">
        <v>0.95</v>
      </c>
      <c r="S32" s="6">
        <v>0.3090169943749474</v>
      </c>
      <c r="T32" t="s">
        <v>818</v>
      </c>
      <c r="U32" t="s">
        <v>818</v>
      </c>
      <c r="V32">
        <v>0</v>
      </c>
      <c r="W32">
        <v>15</v>
      </c>
      <c r="X32">
        <v>5</v>
      </c>
      <c r="Z32">
        <v>40</v>
      </c>
      <c r="AA32">
        <v>30</v>
      </c>
      <c r="AB32">
        <f t="shared" si="0"/>
        <v>30</v>
      </c>
      <c r="AC32">
        <v>100</v>
      </c>
      <c r="AF32">
        <f t="shared" si="3"/>
        <v>0</v>
      </c>
      <c r="AH32">
        <v>85</v>
      </c>
      <c r="AI32" t="s">
        <v>848</v>
      </c>
      <c r="AJ32" t="s">
        <v>850</v>
      </c>
      <c r="AK32" t="s">
        <v>856</v>
      </c>
      <c r="AL32">
        <v>5.8</v>
      </c>
      <c r="AM32" t="s">
        <v>860</v>
      </c>
      <c r="AP32" t="s">
        <v>873</v>
      </c>
      <c r="AU32" t="s">
        <v>940</v>
      </c>
      <c r="AW32">
        <v>2</v>
      </c>
      <c r="BD32" t="s">
        <v>842</v>
      </c>
      <c r="BE32">
        <v>1.9</v>
      </c>
    </row>
    <row r="33" spans="1:57" x14ac:dyDescent="0.3">
      <c r="A33" t="s">
        <v>918</v>
      </c>
      <c r="B33" t="s">
        <v>814</v>
      </c>
      <c r="D33">
        <v>1881.2</v>
      </c>
      <c r="E33">
        <v>46</v>
      </c>
      <c r="F33">
        <v>25</v>
      </c>
      <c r="G33">
        <v>2</v>
      </c>
      <c r="H33">
        <v>8</v>
      </c>
      <c r="I33">
        <f t="shared" si="1"/>
        <v>46.417444444444442</v>
      </c>
      <c r="J33">
        <v>9</v>
      </c>
      <c r="K33">
        <v>51</v>
      </c>
      <c r="L33">
        <v>24</v>
      </c>
      <c r="M33">
        <v>8</v>
      </c>
      <c r="N33">
        <f t="shared" si="2"/>
        <v>9.8568888888888875</v>
      </c>
      <c r="O33">
        <v>2076</v>
      </c>
      <c r="P33">
        <v>1</v>
      </c>
      <c r="Q33">
        <v>316</v>
      </c>
      <c r="R33">
        <v>-0.69</v>
      </c>
      <c r="S33" s="6">
        <v>0.71933980033865141</v>
      </c>
      <c r="T33" t="s">
        <v>818</v>
      </c>
      <c r="U33" t="s">
        <v>818</v>
      </c>
      <c r="V33">
        <v>-0.32</v>
      </c>
      <c r="W33">
        <v>70</v>
      </c>
      <c r="X33">
        <v>30</v>
      </c>
      <c r="Y33">
        <v>60</v>
      </c>
      <c r="Z33">
        <v>15</v>
      </c>
      <c r="AA33">
        <v>15</v>
      </c>
      <c r="AB33">
        <f t="shared" si="0"/>
        <v>10</v>
      </c>
      <c r="AC33">
        <v>60</v>
      </c>
      <c r="AD33">
        <v>15</v>
      </c>
      <c r="AE33">
        <v>15</v>
      </c>
      <c r="AF33">
        <f t="shared" si="3"/>
        <v>10</v>
      </c>
      <c r="AH33">
        <v>20</v>
      </c>
      <c r="AI33" t="s">
        <v>848</v>
      </c>
      <c r="AJ33" t="s">
        <v>850</v>
      </c>
      <c r="AK33" t="s">
        <v>854</v>
      </c>
      <c r="AL33">
        <v>7</v>
      </c>
      <c r="AP33" t="s">
        <v>875</v>
      </c>
      <c r="AU33" t="s">
        <v>885</v>
      </c>
      <c r="BD33" t="s">
        <v>844</v>
      </c>
      <c r="BE33">
        <v>0</v>
      </c>
    </row>
    <row r="34" spans="1:57" x14ac:dyDescent="0.3">
      <c r="A34" t="s">
        <v>919</v>
      </c>
      <c r="B34" t="s">
        <v>814</v>
      </c>
      <c r="D34">
        <v>1881.7</v>
      </c>
      <c r="E34">
        <v>46</v>
      </c>
      <c r="F34">
        <v>24</v>
      </c>
      <c r="G34">
        <v>59</v>
      </c>
      <c r="H34">
        <v>4</v>
      </c>
      <c r="I34">
        <f t="shared" si="1"/>
        <v>46.416499999999999</v>
      </c>
      <c r="J34">
        <v>9</v>
      </c>
      <c r="K34">
        <v>51</v>
      </c>
      <c r="L34">
        <v>21</v>
      </c>
      <c r="M34">
        <v>1</v>
      </c>
      <c r="N34">
        <f t="shared" si="2"/>
        <v>9.8558611111111105</v>
      </c>
      <c r="O34">
        <v>2079</v>
      </c>
      <c r="P34">
        <v>5</v>
      </c>
      <c r="Q34">
        <v>228</v>
      </c>
      <c r="R34">
        <v>-0.74</v>
      </c>
      <c r="S34" s="6">
        <v>-0.66913060635885824</v>
      </c>
      <c r="T34" t="s">
        <v>819</v>
      </c>
      <c r="U34" t="s">
        <v>819</v>
      </c>
      <c r="V34">
        <v>-0.64</v>
      </c>
      <c r="W34">
        <v>85</v>
      </c>
      <c r="X34">
        <v>20</v>
      </c>
      <c r="Y34">
        <v>80</v>
      </c>
      <c r="Z34">
        <v>10</v>
      </c>
      <c r="AA34">
        <v>10</v>
      </c>
      <c r="AB34">
        <f t="shared" si="0"/>
        <v>0</v>
      </c>
      <c r="AC34">
        <v>80</v>
      </c>
      <c r="AD34">
        <v>10</v>
      </c>
      <c r="AE34">
        <v>10</v>
      </c>
      <c r="AF34">
        <f t="shared" si="3"/>
        <v>0</v>
      </c>
      <c r="AH34">
        <v>15</v>
      </c>
      <c r="AI34" t="s">
        <v>848</v>
      </c>
      <c r="AJ34" t="s">
        <v>850</v>
      </c>
      <c r="AK34" t="s">
        <v>854</v>
      </c>
      <c r="AL34">
        <v>6</v>
      </c>
      <c r="AM34" t="s">
        <v>935</v>
      </c>
      <c r="AP34" t="s">
        <v>862</v>
      </c>
      <c r="AU34" t="s">
        <v>940</v>
      </c>
      <c r="AW34">
        <v>3</v>
      </c>
      <c r="BD34" t="s">
        <v>842</v>
      </c>
      <c r="BE34">
        <v>2.4</v>
      </c>
    </row>
    <row r="35" spans="1:57" x14ac:dyDescent="0.3">
      <c r="A35" t="s">
        <v>920</v>
      </c>
      <c r="B35" t="s">
        <v>814</v>
      </c>
      <c r="D35">
        <v>1899.1</v>
      </c>
      <c r="E35">
        <v>46</v>
      </c>
      <c r="F35">
        <v>24</v>
      </c>
      <c r="G35">
        <v>56</v>
      </c>
      <c r="H35">
        <v>6</v>
      </c>
      <c r="I35">
        <f t="shared" si="1"/>
        <v>46.415722222222222</v>
      </c>
      <c r="J35">
        <v>9</v>
      </c>
      <c r="K35">
        <v>51</v>
      </c>
      <c r="L35">
        <v>21</v>
      </c>
      <c r="M35">
        <v>6</v>
      </c>
      <c r="N35">
        <f t="shared" si="2"/>
        <v>9.8559999999999999</v>
      </c>
      <c r="O35">
        <v>2078</v>
      </c>
      <c r="P35">
        <v>1</v>
      </c>
      <c r="Q35">
        <v>4</v>
      </c>
      <c r="R35">
        <v>7.0000000000000007E-2</v>
      </c>
      <c r="S35" s="6">
        <v>0.9975640502598242</v>
      </c>
      <c r="T35" t="s">
        <v>818</v>
      </c>
      <c r="U35" t="s">
        <v>817</v>
      </c>
      <c r="V35">
        <v>-0.16</v>
      </c>
      <c r="W35">
        <v>80</v>
      </c>
      <c r="X35">
        <v>40</v>
      </c>
      <c r="Z35">
        <v>60</v>
      </c>
      <c r="AA35">
        <v>20</v>
      </c>
      <c r="AB35">
        <f t="shared" si="0"/>
        <v>20</v>
      </c>
      <c r="AD35">
        <v>60</v>
      </c>
      <c r="AE35">
        <v>20</v>
      </c>
      <c r="AF35">
        <f t="shared" si="3"/>
        <v>20</v>
      </c>
      <c r="AH35">
        <v>20</v>
      </c>
      <c r="AI35" t="s">
        <v>848</v>
      </c>
      <c r="AJ35" t="s">
        <v>850</v>
      </c>
      <c r="AK35" t="s">
        <v>854</v>
      </c>
      <c r="AL35">
        <v>6</v>
      </c>
      <c r="AM35" t="s">
        <v>935</v>
      </c>
      <c r="AP35" t="s">
        <v>862</v>
      </c>
      <c r="AU35" t="s">
        <v>940</v>
      </c>
      <c r="AW35">
        <v>5</v>
      </c>
      <c r="BD35" t="s">
        <v>841</v>
      </c>
      <c r="BE35">
        <v>3</v>
      </c>
    </row>
    <row r="36" spans="1:57" x14ac:dyDescent="0.3">
      <c r="A36" t="s">
        <v>921</v>
      </c>
      <c r="B36" t="s">
        <v>814</v>
      </c>
      <c r="D36">
        <v>1893.7</v>
      </c>
      <c r="E36">
        <v>46</v>
      </c>
      <c r="F36">
        <v>24</v>
      </c>
      <c r="G36">
        <v>55</v>
      </c>
      <c r="H36">
        <v>0</v>
      </c>
      <c r="I36">
        <f t="shared" si="1"/>
        <v>46.415277777777774</v>
      </c>
      <c r="J36">
        <v>9</v>
      </c>
      <c r="K36">
        <v>51</v>
      </c>
      <c r="L36">
        <v>19</v>
      </c>
      <c r="M36">
        <v>7</v>
      </c>
      <c r="N36">
        <f t="shared" si="2"/>
        <v>9.8554722222222217</v>
      </c>
      <c r="O36">
        <v>2087</v>
      </c>
      <c r="P36">
        <v>30</v>
      </c>
      <c r="Q36">
        <v>270</v>
      </c>
      <c r="R36">
        <v>-1</v>
      </c>
      <c r="S36" s="6">
        <v>1.22514845490862E-16</v>
      </c>
      <c r="T36" t="s">
        <v>819</v>
      </c>
      <c r="U36" t="s">
        <v>819</v>
      </c>
      <c r="V36">
        <v>0.32</v>
      </c>
      <c r="W36">
        <v>40</v>
      </c>
      <c r="X36">
        <v>20</v>
      </c>
      <c r="Z36">
        <v>50</v>
      </c>
      <c r="AA36">
        <v>30</v>
      </c>
      <c r="AB36">
        <f t="shared" si="0"/>
        <v>20</v>
      </c>
      <c r="AD36">
        <v>50</v>
      </c>
      <c r="AE36">
        <v>30</v>
      </c>
      <c r="AF36">
        <f t="shared" si="3"/>
        <v>20</v>
      </c>
      <c r="AH36">
        <v>60</v>
      </c>
      <c r="AI36" t="s">
        <v>848</v>
      </c>
      <c r="AJ36" t="s">
        <v>850</v>
      </c>
      <c r="AK36" t="s">
        <v>854</v>
      </c>
      <c r="AL36">
        <v>6.5</v>
      </c>
      <c r="AM36" t="s">
        <v>935</v>
      </c>
      <c r="AP36" t="s">
        <v>875</v>
      </c>
      <c r="AU36" t="s">
        <v>883</v>
      </c>
      <c r="AW36">
        <v>2</v>
      </c>
      <c r="BD36" t="s">
        <v>842</v>
      </c>
      <c r="BE36">
        <v>1.6</v>
      </c>
    </row>
    <row r="37" spans="1:57" x14ac:dyDescent="0.3">
      <c r="A37" t="s">
        <v>922</v>
      </c>
      <c r="B37" t="s">
        <v>814</v>
      </c>
      <c r="D37">
        <v>1920.7</v>
      </c>
      <c r="E37">
        <v>46</v>
      </c>
      <c r="F37">
        <v>24</v>
      </c>
      <c r="G37">
        <v>53</v>
      </c>
      <c r="H37">
        <v>2</v>
      </c>
      <c r="I37">
        <f t="shared" si="1"/>
        <v>46.414777777777779</v>
      </c>
      <c r="J37">
        <v>9</v>
      </c>
      <c r="K37">
        <v>51</v>
      </c>
      <c r="L37">
        <v>22</v>
      </c>
      <c r="M37">
        <v>0</v>
      </c>
      <c r="N37">
        <f t="shared" si="2"/>
        <v>9.8561111111111099</v>
      </c>
      <c r="O37">
        <v>2089</v>
      </c>
      <c r="P37">
        <v>25</v>
      </c>
      <c r="Q37">
        <v>140</v>
      </c>
      <c r="R37">
        <v>0.64</v>
      </c>
      <c r="S37" s="6">
        <v>-0.76604444311897812</v>
      </c>
      <c r="T37" t="s">
        <v>819</v>
      </c>
      <c r="U37" t="s">
        <v>817</v>
      </c>
      <c r="V37">
        <v>0</v>
      </c>
      <c r="W37">
        <v>80</v>
      </c>
      <c r="X37">
        <v>10</v>
      </c>
      <c r="Y37">
        <v>25</v>
      </c>
      <c r="Z37">
        <v>25</v>
      </c>
      <c r="AA37">
        <v>25</v>
      </c>
      <c r="AB37">
        <f t="shared" si="0"/>
        <v>25</v>
      </c>
      <c r="AC37">
        <v>25</v>
      </c>
      <c r="AD37">
        <v>25</v>
      </c>
      <c r="AE37">
        <v>25</v>
      </c>
      <c r="AF37">
        <f t="shared" si="3"/>
        <v>25</v>
      </c>
      <c r="AH37">
        <v>10</v>
      </c>
      <c r="AI37" t="s">
        <v>848</v>
      </c>
      <c r="AJ37" t="s">
        <v>850</v>
      </c>
      <c r="AK37" t="s">
        <v>854</v>
      </c>
      <c r="AL37">
        <v>7</v>
      </c>
      <c r="AM37" t="s">
        <v>860</v>
      </c>
      <c r="AP37" t="s">
        <v>862</v>
      </c>
      <c r="AU37" t="s">
        <v>883</v>
      </c>
      <c r="AW37">
        <v>2</v>
      </c>
      <c r="BD37" t="s">
        <v>842</v>
      </c>
      <c r="BE37">
        <v>1.8</v>
      </c>
    </row>
    <row r="38" spans="1:57" x14ac:dyDescent="0.3">
      <c r="A38" t="s">
        <v>923</v>
      </c>
      <c r="B38" t="s">
        <v>814</v>
      </c>
      <c r="D38">
        <v>1907.7</v>
      </c>
      <c r="E38">
        <v>46</v>
      </c>
      <c r="F38">
        <v>24</v>
      </c>
      <c r="G38">
        <v>52</v>
      </c>
      <c r="H38">
        <v>2</v>
      </c>
      <c r="I38">
        <f t="shared" si="1"/>
        <v>46.414499999999997</v>
      </c>
      <c r="J38">
        <v>9</v>
      </c>
      <c r="K38">
        <v>51</v>
      </c>
      <c r="L38">
        <v>20</v>
      </c>
      <c r="M38">
        <v>1</v>
      </c>
      <c r="N38">
        <f t="shared" si="2"/>
        <v>9.8555833333333336</v>
      </c>
      <c r="O38">
        <v>2094</v>
      </c>
      <c r="P38">
        <v>1</v>
      </c>
      <c r="Q38">
        <v>262</v>
      </c>
      <c r="R38">
        <v>-0.99</v>
      </c>
      <c r="S38" s="6">
        <v>-0.13917310096006552</v>
      </c>
      <c r="T38" t="s">
        <v>818</v>
      </c>
      <c r="U38" t="s">
        <v>818</v>
      </c>
      <c r="V38">
        <v>-0.32</v>
      </c>
      <c r="W38">
        <v>5</v>
      </c>
      <c r="X38">
        <v>20</v>
      </c>
      <c r="AA38">
        <v>50</v>
      </c>
      <c r="AB38">
        <f t="shared" si="0"/>
        <v>50</v>
      </c>
      <c r="AD38">
        <v>100</v>
      </c>
      <c r="AF38">
        <f t="shared" si="3"/>
        <v>0</v>
      </c>
      <c r="AH38">
        <v>95</v>
      </c>
      <c r="AI38" t="s">
        <v>848</v>
      </c>
      <c r="AJ38" t="s">
        <v>931</v>
      </c>
      <c r="AK38" t="s">
        <v>856</v>
      </c>
      <c r="AL38">
        <v>7</v>
      </c>
      <c r="AM38" t="s">
        <v>934</v>
      </c>
      <c r="AP38" t="s">
        <v>862</v>
      </c>
      <c r="AU38" t="s">
        <v>940</v>
      </c>
      <c r="AW38">
        <v>4</v>
      </c>
      <c r="BD38" t="s">
        <v>842</v>
      </c>
      <c r="BE38">
        <v>3.2</v>
      </c>
    </row>
    <row r="39" spans="1:57" x14ac:dyDescent="0.3">
      <c r="A39" t="s">
        <v>924</v>
      </c>
      <c r="B39" t="s">
        <v>814</v>
      </c>
      <c r="D39">
        <v>1908.5</v>
      </c>
      <c r="E39">
        <v>46</v>
      </c>
      <c r="F39">
        <v>24</v>
      </c>
      <c r="G39">
        <v>49</v>
      </c>
      <c r="H39">
        <v>5</v>
      </c>
      <c r="I39">
        <f t="shared" si="1"/>
        <v>46.41375</v>
      </c>
      <c r="J39">
        <v>9</v>
      </c>
      <c r="K39">
        <v>51</v>
      </c>
      <c r="L39">
        <v>18</v>
      </c>
      <c r="M39">
        <v>6</v>
      </c>
      <c r="N39">
        <f t="shared" si="2"/>
        <v>9.8551666666666673</v>
      </c>
      <c r="O39">
        <v>2105</v>
      </c>
      <c r="P39">
        <v>10</v>
      </c>
      <c r="Q39">
        <v>57</v>
      </c>
      <c r="R39">
        <v>0.84</v>
      </c>
      <c r="S39" s="6">
        <v>0.54463903501502708</v>
      </c>
      <c r="T39" t="s">
        <v>817</v>
      </c>
      <c r="U39" t="s">
        <v>817</v>
      </c>
      <c r="V39">
        <v>0</v>
      </c>
      <c r="W39">
        <v>40</v>
      </c>
      <c r="X39">
        <v>40</v>
      </c>
      <c r="AA39">
        <v>50</v>
      </c>
      <c r="AB39">
        <f t="shared" si="0"/>
        <v>50</v>
      </c>
      <c r="AD39">
        <v>100</v>
      </c>
      <c r="AF39">
        <f t="shared" si="3"/>
        <v>0</v>
      </c>
      <c r="AH39">
        <v>60</v>
      </c>
      <c r="AI39" t="s">
        <v>848</v>
      </c>
      <c r="AJ39" t="s">
        <v>850</v>
      </c>
      <c r="AK39" t="s">
        <v>854</v>
      </c>
      <c r="AL39">
        <v>7</v>
      </c>
      <c r="AM39" t="s">
        <v>860</v>
      </c>
      <c r="AP39" t="s">
        <v>862</v>
      </c>
      <c r="AU39" t="s">
        <v>940</v>
      </c>
      <c r="AW39">
        <v>2</v>
      </c>
      <c r="BD39" t="s">
        <v>841</v>
      </c>
      <c r="BE39">
        <v>1.2</v>
      </c>
    </row>
    <row r="40" spans="1:57" x14ac:dyDescent="0.3">
      <c r="A40" t="s">
        <v>925</v>
      </c>
      <c r="B40" t="s">
        <v>814</v>
      </c>
      <c r="D40">
        <v>1897.8</v>
      </c>
      <c r="E40">
        <v>46</v>
      </c>
      <c r="F40">
        <v>24</v>
      </c>
      <c r="G40">
        <v>48</v>
      </c>
      <c r="H40">
        <v>9</v>
      </c>
      <c r="I40">
        <f t="shared" si="1"/>
        <v>46.413583333333335</v>
      </c>
      <c r="J40">
        <v>9</v>
      </c>
      <c r="K40">
        <v>51</v>
      </c>
      <c r="L40">
        <v>17</v>
      </c>
      <c r="M40">
        <v>8</v>
      </c>
      <c r="N40">
        <f t="shared" si="2"/>
        <v>9.8549444444444436</v>
      </c>
      <c r="O40">
        <v>2111</v>
      </c>
      <c r="P40">
        <v>2</v>
      </c>
      <c r="Q40">
        <v>44</v>
      </c>
      <c r="R40">
        <v>0.69</v>
      </c>
      <c r="S40" s="6">
        <v>0.71933980033865108</v>
      </c>
      <c r="T40" t="s">
        <v>818</v>
      </c>
      <c r="U40" t="s">
        <v>818</v>
      </c>
      <c r="V40">
        <v>0.16</v>
      </c>
      <c r="W40">
        <v>85</v>
      </c>
      <c r="X40">
        <v>40</v>
      </c>
      <c r="Y40">
        <v>10</v>
      </c>
      <c r="Z40">
        <v>30</v>
      </c>
      <c r="AA40">
        <v>40</v>
      </c>
      <c r="AB40">
        <f t="shared" si="0"/>
        <v>20</v>
      </c>
      <c r="AC40">
        <v>10</v>
      </c>
      <c r="AD40">
        <v>30</v>
      </c>
      <c r="AE40">
        <v>40</v>
      </c>
      <c r="AF40">
        <f t="shared" si="3"/>
        <v>20</v>
      </c>
      <c r="AH40">
        <v>10</v>
      </c>
      <c r="AI40" t="s">
        <v>848</v>
      </c>
      <c r="AJ40" t="s">
        <v>850</v>
      </c>
      <c r="AK40" t="s">
        <v>854</v>
      </c>
      <c r="AL40">
        <v>7</v>
      </c>
      <c r="AM40" t="s">
        <v>860</v>
      </c>
      <c r="AP40" t="s">
        <v>862</v>
      </c>
      <c r="AU40" t="s">
        <v>940</v>
      </c>
      <c r="AW40">
        <v>3</v>
      </c>
      <c r="BD40" t="s">
        <v>841</v>
      </c>
      <c r="BE40">
        <v>1.8</v>
      </c>
    </row>
    <row r="41" spans="1:57" x14ac:dyDescent="0.3">
      <c r="A41" t="s">
        <v>926</v>
      </c>
      <c r="B41" t="s">
        <v>814</v>
      </c>
      <c r="D41">
        <v>1852.9</v>
      </c>
      <c r="E41">
        <v>46</v>
      </c>
      <c r="F41">
        <v>24</v>
      </c>
      <c r="G41">
        <v>34</v>
      </c>
      <c r="H41">
        <v>4</v>
      </c>
      <c r="I41">
        <f t="shared" si="1"/>
        <v>46.409555555555556</v>
      </c>
      <c r="J41">
        <v>9</v>
      </c>
      <c r="K41">
        <v>51</v>
      </c>
      <c r="L41">
        <v>17</v>
      </c>
      <c r="M41">
        <v>3</v>
      </c>
      <c r="N41">
        <f t="shared" si="2"/>
        <v>9.8548055555555543</v>
      </c>
      <c r="O41">
        <v>2149</v>
      </c>
      <c r="P41">
        <v>15</v>
      </c>
      <c r="Q41">
        <v>102</v>
      </c>
      <c r="R41">
        <v>0.98</v>
      </c>
      <c r="S41" s="6">
        <v>-0.20791169081775987</v>
      </c>
      <c r="T41" t="s">
        <v>819</v>
      </c>
      <c r="U41" t="s">
        <v>819</v>
      </c>
      <c r="V41">
        <v>0.64</v>
      </c>
      <c r="W41">
        <v>80</v>
      </c>
      <c r="X41">
        <v>30</v>
      </c>
      <c r="AA41">
        <v>50</v>
      </c>
      <c r="AB41">
        <f t="shared" si="0"/>
        <v>50</v>
      </c>
      <c r="AD41">
        <v>50</v>
      </c>
      <c r="AE41">
        <v>50</v>
      </c>
      <c r="AF41">
        <f t="shared" si="3"/>
        <v>0</v>
      </c>
      <c r="AH41">
        <v>20</v>
      </c>
      <c r="AI41" t="s">
        <v>848</v>
      </c>
      <c r="AJ41" t="s">
        <v>850</v>
      </c>
      <c r="AK41" t="s">
        <v>856</v>
      </c>
      <c r="AL41">
        <v>7.2</v>
      </c>
      <c r="AM41" t="s">
        <v>860</v>
      </c>
      <c r="AP41" t="s">
        <v>874</v>
      </c>
      <c r="AU41" t="s">
        <v>940</v>
      </c>
      <c r="AW41">
        <v>3</v>
      </c>
      <c r="BD41" t="s">
        <v>842</v>
      </c>
      <c r="BE41">
        <v>2.1</v>
      </c>
    </row>
    <row r="42" spans="1:57" x14ac:dyDescent="0.3">
      <c r="A42" t="s">
        <v>927</v>
      </c>
      <c r="B42" t="s">
        <v>814</v>
      </c>
      <c r="D42">
        <v>1852.9</v>
      </c>
      <c r="E42">
        <v>46</v>
      </c>
      <c r="F42">
        <v>24</v>
      </c>
      <c r="G42">
        <v>35</v>
      </c>
      <c r="H42">
        <v>1</v>
      </c>
      <c r="I42">
        <f t="shared" si="1"/>
        <v>46.409750000000003</v>
      </c>
      <c r="J42">
        <v>9</v>
      </c>
      <c r="K42">
        <v>51</v>
      </c>
      <c r="L42">
        <v>15</v>
      </c>
      <c r="M42">
        <v>9</v>
      </c>
      <c r="N42">
        <f t="shared" si="2"/>
        <v>9.8544166666666655</v>
      </c>
      <c r="O42">
        <v>2147</v>
      </c>
      <c r="P42">
        <v>20</v>
      </c>
      <c r="Q42">
        <v>28</v>
      </c>
      <c r="R42">
        <v>0.47</v>
      </c>
      <c r="S42" s="6">
        <v>0.88294759285892688</v>
      </c>
      <c r="T42" t="s">
        <v>819</v>
      </c>
      <c r="U42" t="s">
        <v>817</v>
      </c>
      <c r="V42">
        <v>-0.32</v>
      </c>
      <c r="W42">
        <v>70</v>
      </c>
      <c r="X42">
        <v>30</v>
      </c>
      <c r="Y42">
        <v>5</v>
      </c>
      <c r="Z42">
        <v>10</v>
      </c>
      <c r="AA42">
        <v>70</v>
      </c>
      <c r="AB42">
        <f t="shared" si="0"/>
        <v>15</v>
      </c>
      <c r="AC42">
        <v>5</v>
      </c>
      <c r="AD42">
        <v>10</v>
      </c>
      <c r="AE42">
        <v>70</v>
      </c>
      <c r="AF42">
        <f t="shared" si="3"/>
        <v>15</v>
      </c>
      <c r="AH42">
        <v>30</v>
      </c>
      <c r="AI42" t="s">
        <v>848</v>
      </c>
      <c r="AJ42" t="s">
        <v>850</v>
      </c>
      <c r="AK42" t="s">
        <v>854</v>
      </c>
      <c r="AL42">
        <v>7.2</v>
      </c>
      <c r="AM42" t="s">
        <v>860</v>
      </c>
      <c r="AP42" t="s">
        <v>874</v>
      </c>
      <c r="AU42" t="s">
        <v>940</v>
      </c>
      <c r="AW42">
        <v>2</v>
      </c>
      <c r="BD42" t="s">
        <v>842</v>
      </c>
      <c r="BE42">
        <v>1.4</v>
      </c>
    </row>
    <row r="43" spans="1:57" x14ac:dyDescent="0.3">
      <c r="A43" t="s">
        <v>928</v>
      </c>
      <c r="B43" t="s">
        <v>795</v>
      </c>
      <c r="D43">
        <v>1987.1</v>
      </c>
      <c r="E43">
        <v>46</v>
      </c>
      <c r="F43">
        <v>24</v>
      </c>
      <c r="G43">
        <v>30</v>
      </c>
      <c r="H43">
        <v>7</v>
      </c>
      <c r="I43">
        <f t="shared" si="1"/>
        <v>46.408527777777778</v>
      </c>
      <c r="J43">
        <v>9</v>
      </c>
      <c r="K43">
        <v>51</v>
      </c>
      <c r="L43">
        <v>34</v>
      </c>
      <c r="M43">
        <v>9</v>
      </c>
      <c r="N43">
        <f t="shared" si="2"/>
        <v>9.8596944444444432</v>
      </c>
      <c r="O43">
        <v>2139</v>
      </c>
      <c r="P43">
        <v>16</v>
      </c>
      <c r="Q43">
        <v>16</v>
      </c>
      <c r="R43">
        <v>0.28000000000000003</v>
      </c>
      <c r="S43" s="6">
        <v>0.96126169593831889</v>
      </c>
      <c r="T43" t="s">
        <v>818</v>
      </c>
      <c r="U43" t="s">
        <v>818</v>
      </c>
      <c r="V43">
        <v>-0.48</v>
      </c>
      <c r="W43">
        <v>95</v>
      </c>
      <c r="X43">
        <v>15</v>
      </c>
      <c r="Y43">
        <v>25</v>
      </c>
      <c r="Z43">
        <v>25</v>
      </c>
      <c r="AA43">
        <v>25</v>
      </c>
      <c r="AB43">
        <f>100-SUM(Y43:AA43)</f>
        <v>25</v>
      </c>
      <c r="AD43">
        <v>100</v>
      </c>
      <c r="AF43">
        <f t="shared" si="3"/>
        <v>0</v>
      </c>
      <c r="AH43">
        <v>10</v>
      </c>
      <c r="AI43" t="s">
        <v>848</v>
      </c>
      <c r="AJ43" t="s">
        <v>850</v>
      </c>
      <c r="AK43" t="s">
        <v>854</v>
      </c>
      <c r="AL43">
        <v>7.2</v>
      </c>
      <c r="AM43" t="s">
        <v>862</v>
      </c>
      <c r="AP43" t="s">
        <v>873</v>
      </c>
      <c r="AU43" t="s">
        <v>883</v>
      </c>
      <c r="AW43">
        <v>3</v>
      </c>
      <c r="BD43" t="s">
        <v>842</v>
      </c>
      <c r="BE43">
        <v>2.5499999999999998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G35"/>
  <sheetViews>
    <sheetView zoomScale="90" zoomScaleNormal="90" workbookViewId="0">
      <selection activeCell="B19" sqref="B19"/>
    </sheetView>
  </sheetViews>
  <sheetFormatPr defaultRowHeight="14.4" x14ac:dyDescent="0.3"/>
  <cols>
    <col min="20" max="20" width="5.6640625" customWidth="1"/>
    <col min="21" max="21" width="6.33203125" customWidth="1"/>
    <col min="58" max="58" width="20.5546875" customWidth="1"/>
  </cols>
  <sheetData>
    <row r="3" spans="1:59" x14ac:dyDescent="0.3">
      <c r="A3" t="s">
        <v>54</v>
      </c>
      <c r="B3" t="s">
        <v>797</v>
      </c>
      <c r="C3" t="s">
        <v>796</v>
      </c>
      <c r="D3" t="s">
        <v>26</v>
      </c>
      <c r="E3" t="s">
        <v>792</v>
      </c>
      <c r="J3" t="s">
        <v>793</v>
      </c>
      <c r="O3" t="s">
        <v>794</v>
      </c>
      <c r="P3" t="s">
        <v>795</v>
      </c>
      <c r="Q3" t="s">
        <v>29</v>
      </c>
      <c r="R3" t="s">
        <v>976</v>
      </c>
      <c r="S3" t="s">
        <v>977</v>
      </c>
      <c r="T3" t="s">
        <v>798</v>
      </c>
      <c r="U3" t="s">
        <v>799</v>
      </c>
      <c r="V3" t="s">
        <v>800</v>
      </c>
      <c r="W3" t="s">
        <v>801</v>
      </c>
      <c r="X3" t="s">
        <v>802</v>
      </c>
      <c r="Y3" t="s">
        <v>803</v>
      </c>
      <c r="Z3" t="s">
        <v>804</v>
      </c>
      <c r="AA3" t="s">
        <v>805</v>
      </c>
      <c r="AE3" t="s">
        <v>810</v>
      </c>
      <c r="AI3" t="s">
        <v>811</v>
      </c>
      <c r="AJ3" t="s">
        <v>812</v>
      </c>
      <c r="AK3" t="s">
        <v>821</v>
      </c>
      <c r="AL3" t="s">
        <v>822</v>
      </c>
      <c r="AM3" t="s">
        <v>823</v>
      </c>
      <c r="AN3" t="s">
        <v>824</v>
      </c>
      <c r="AO3" t="s">
        <v>825</v>
      </c>
      <c r="AW3" t="s">
        <v>833</v>
      </c>
      <c r="BF3" t="s">
        <v>839</v>
      </c>
      <c r="BG3" t="s">
        <v>840</v>
      </c>
    </row>
    <row r="4" spans="1:59" x14ac:dyDescent="0.3">
      <c r="E4" t="s">
        <v>989</v>
      </c>
      <c r="F4" t="s">
        <v>990</v>
      </c>
      <c r="G4" t="s">
        <v>991</v>
      </c>
      <c r="H4" t="s">
        <v>992</v>
      </c>
      <c r="I4" t="s">
        <v>993</v>
      </c>
      <c r="J4" t="s">
        <v>989</v>
      </c>
      <c r="K4" t="s">
        <v>990</v>
      </c>
      <c r="L4" t="s">
        <v>991</v>
      </c>
      <c r="M4" t="s">
        <v>992</v>
      </c>
      <c r="N4" t="s">
        <v>994</v>
      </c>
      <c r="P4" t="s">
        <v>69</v>
      </c>
      <c r="Q4" t="s">
        <v>69</v>
      </c>
      <c r="T4" s="6"/>
      <c r="U4" s="6"/>
      <c r="AA4" t="s">
        <v>806</v>
      </c>
      <c r="AB4" s="1" t="s">
        <v>807</v>
      </c>
      <c r="AC4" t="s">
        <v>808</v>
      </c>
      <c r="AD4" s="4" t="s">
        <v>809</v>
      </c>
      <c r="AE4" t="s">
        <v>806</v>
      </c>
      <c r="AF4" s="1" t="s">
        <v>807</v>
      </c>
      <c r="AG4" t="s">
        <v>808</v>
      </c>
      <c r="AH4" s="4" t="s">
        <v>809</v>
      </c>
      <c r="AI4" t="s">
        <v>820</v>
      </c>
      <c r="AJ4" t="s">
        <v>978</v>
      </c>
      <c r="AO4" t="s">
        <v>826</v>
      </c>
      <c r="AP4" t="s">
        <v>798</v>
      </c>
      <c r="AQ4" t="s">
        <v>827</v>
      </c>
      <c r="AR4" t="s">
        <v>828</v>
      </c>
      <c r="AS4" t="s">
        <v>829</v>
      </c>
      <c r="AT4" t="s">
        <v>830</v>
      </c>
      <c r="AU4" t="s">
        <v>831</v>
      </c>
      <c r="AV4" t="s">
        <v>832</v>
      </c>
      <c r="AW4" t="s">
        <v>834</v>
      </c>
      <c r="AX4" t="s">
        <v>835</v>
      </c>
      <c r="AY4" t="s">
        <v>836</v>
      </c>
      <c r="BB4" t="s">
        <v>837</v>
      </c>
      <c r="BD4" t="s">
        <v>838</v>
      </c>
    </row>
    <row r="5" spans="1:59" x14ac:dyDescent="0.3">
      <c r="A5" t="s">
        <v>952</v>
      </c>
      <c r="B5" t="s">
        <v>814</v>
      </c>
      <c r="D5">
        <v>1920.3</v>
      </c>
      <c r="E5">
        <v>46</v>
      </c>
      <c r="F5">
        <v>21</v>
      </c>
      <c r="G5">
        <v>21</v>
      </c>
      <c r="H5">
        <v>1</v>
      </c>
      <c r="I5">
        <f t="shared" ref="I5:I35" si="0">E5+F5/60+G5/3600+H5/36000</f>
        <v>46.355861111111118</v>
      </c>
      <c r="J5">
        <v>9</v>
      </c>
      <c r="K5">
        <v>42</v>
      </c>
      <c r="L5">
        <v>15</v>
      </c>
      <c r="M5">
        <v>6</v>
      </c>
      <c r="N5">
        <f t="shared" ref="N5:N35" si="1">J5+K5/60+L5/3600+M5/36000</f>
        <v>9.7043333333333326</v>
      </c>
      <c r="O5">
        <v>2083</v>
      </c>
      <c r="P5">
        <v>4</v>
      </c>
      <c r="Q5">
        <v>36</v>
      </c>
      <c r="R5">
        <f t="shared" ref="R5:R35" si="2">IF(-(Q5-90)&lt;0,-Q5+270,-(Q5-90))</f>
        <v>54</v>
      </c>
      <c r="S5">
        <f t="shared" ref="S5:S35" si="3">R5*PI()/180</f>
        <v>0.94247779607693793</v>
      </c>
      <c r="T5" s="6">
        <v>0.58778525229247314</v>
      </c>
      <c r="U5" s="6">
        <v>0.80901699437494745</v>
      </c>
      <c r="V5" t="s">
        <v>818</v>
      </c>
      <c r="W5" t="s">
        <v>817</v>
      </c>
      <c r="X5">
        <v>-0.32</v>
      </c>
      <c r="Y5">
        <v>60</v>
      </c>
      <c r="Z5">
        <v>30</v>
      </c>
      <c r="AA5">
        <v>10</v>
      </c>
      <c r="AC5">
        <v>60</v>
      </c>
      <c r="AD5">
        <f t="shared" ref="AD5:AD35" si="4">100-SUM(AA5:AC5)</f>
        <v>30</v>
      </c>
      <c r="AE5">
        <v>10</v>
      </c>
      <c r="AG5">
        <v>60</v>
      </c>
      <c r="AH5">
        <f t="shared" ref="AH5:AH35" si="5">100-SUM(AE5:AG5)</f>
        <v>30</v>
      </c>
      <c r="AJ5">
        <v>40</v>
      </c>
      <c r="AK5" t="s">
        <v>848</v>
      </c>
      <c r="AL5" t="s">
        <v>850</v>
      </c>
      <c r="AM5" t="s">
        <v>854</v>
      </c>
      <c r="AN5">
        <v>5</v>
      </c>
      <c r="AO5" t="s">
        <v>869</v>
      </c>
      <c r="AR5" t="s">
        <v>878</v>
      </c>
      <c r="AW5" t="s">
        <v>983</v>
      </c>
      <c r="AY5">
        <v>6</v>
      </c>
      <c r="AZ5">
        <v>8</v>
      </c>
      <c r="BF5" t="s">
        <v>842</v>
      </c>
      <c r="BG5">
        <v>5.6</v>
      </c>
    </row>
    <row r="6" spans="1:59" x14ac:dyDescent="0.3">
      <c r="A6" t="s">
        <v>955</v>
      </c>
      <c r="B6" t="s">
        <v>814</v>
      </c>
      <c r="D6">
        <v>1940.7</v>
      </c>
      <c r="E6">
        <v>46</v>
      </c>
      <c r="F6">
        <v>21</v>
      </c>
      <c r="G6">
        <v>14</v>
      </c>
      <c r="H6">
        <v>6</v>
      </c>
      <c r="I6">
        <f t="shared" si="0"/>
        <v>46.354055555555554</v>
      </c>
      <c r="J6">
        <v>9</v>
      </c>
      <c r="K6">
        <v>42</v>
      </c>
      <c r="L6">
        <v>11</v>
      </c>
      <c r="N6">
        <f t="shared" si="1"/>
        <v>9.7030555555555544</v>
      </c>
      <c r="O6">
        <v>2102</v>
      </c>
      <c r="P6">
        <v>45</v>
      </c>
      <c r="Q6">
        <v>132</v>
      </c>
      <c r="R6">
        <f t="shared" si="2"/>
        <v>138</v>
      </c>
      <c r="S6">
        <f t="shared" si="3"/>
        <v>2.4085543677521746</v>
      </c>
      <c r="T6" s="6">
        <v>-0.74314482547739402</v>
      </c>
      <c r="U6" s="6">
        <v>0.66913060635885835</v>
      </c>
      <c r="V6" t="s">
        <v>819</v>
      </c>
      <c r="W6" t="s">
        <v>819</v>
      </c>
      <c r="X6">
        <v>-0.16</v>
      </c>
      <c r="Y6">
        <v>60</v>
      </c>
      <c r="Z6">
        <v>30</v>
      </c>
      <c r="AA6">
        <v>10</v>
      </c>
      <c r="AB6">
        <v>20</v>
      </c>
      <c r="AC6">
        <v>30</v>
      </c>
      <c r="AD6">
        <f t="shared" si="4"/>
        <v>40</v>
      </c>
      <c r="AE6">
        <v>40</v>
      </c>
      <c r="AF6">
        <v>60</v>
      </c>
      <c r="AH6">
        <f t="shared" si="5"/>
        <v>0</v>
      </c>
      <c r="AJ6">
        <v>40</v>
      </c>
      <c r="AK6" t="s">
        <v>848</v>
      </c>
      <c r="AL6" t="s">
        <v>850</v>
      </c>
      <c r="AM6" t="s">
        <v>854</v>
      </c>
      <c r="AN6">
        <v>5</v>
      </c>
      <c r="AO6" t="s">
        <v>860</v>
      </c>
      <c r="AR6" t="s">
        <v>981</v>
      </c>
      <c r="AW6" t="s">
        <v>983</v>
      </c>
      <c r="AY6">
        <v>3</v>
      </c>
      <c r="AZ6">
        <v>5</v>
      </c>
      <c r="BF6" t="s">
        <v>842</v>
      </c>
      <c r="BG6">
        <v>3.5</v>
      </c>
    </row>
    <row r="7" spans="1:59" x14ac:dyDescent="0.3">
      <c r="A7" t="s">
        <v>953</v>
      </c>
      <c r="B7" t="s">
        <v>814</v>
      </c>
      <c r="D7">
        <v>1931.3</v>
      </c>
      <c r="E7">
        <v>46</v>
      </c>
      <c r="F7">
        <v>21</v>
      </c>
      <c r="G7">
        <v>18</v>
      </c>
      <c r="H7">
        <v>5</v>
      </c>
      <c r="I7">
        <f t="shared" si="0"/>
        <v>46.355138888888895</v>
      </c>
      <c r="J7">
        <v>9</v>
      </c>
      <c r="K7">
        <v>42</v>
      </c>
      <c r="L7">
        <v>15</v>
      </c>
      <c r="M7">
        <v>2</v>
      </c>
      <c r="N7">
        <f t="shared" si="1"/>
        <v>9.7042222222222208</v>
      </c>
      <c r="O7">
        <v>2083</v>
      </c>
      <c r="P7">
        <v>10</v>
      </c>
      <c r="Q7">
        <v>94</v>
      </c>
      <c r="R7">
        <f t="shared" si="2"/>
        <v>176</v>
      </c>
      <c r="S7">
        <f t="shared" si="3"/>
        <v>3.0717794835100198</v>
      </c>
      <c r="T7" s="6">
        <v>-0.9975640502598242</v>
      </c>
      <c r="U7" s="6">
        <v>6.9756473744125524E-2</v>
      </c>
      <c r="V7" t="s">
        <v>819</v>
      </c>
      <c r="W7" t="s">
        <v>819</v>
      </c>
      <c r="X7">
        <v>-0.48</v>
      </c>
      <c r="Y7">
        <v>40</v>
      </c>
      <c r="Z7">
        <v>20</v>
      </c>
      <c r="AA7">
        <v>10</v>
      </c>
      <c r="AB7">
        <v>20</v>
      </c>
      <c r="AC7">
        <v>30</v>
      </c>
      <c r="AD7">
        <f t="shared" si="4"/>
        <v>40</v>
      </c>
      <c r="AE7">
        <v>50</v>
      </c>
      <c r="AF7">
        <v>50</v>
      </c>
      <c r="AH7">
        <f t="shared" si="5"/>
        <v>0</v>
      </c>
      <c r="AJ7">
        <v>50</v>
      </c>
      <c r="AK7" t="s">
        <v>848</v>
      </c>
      <c r="AL7" t="s">
        <v>850</v>
      </c>
      <c r="AM7" t="s">
        <v>854</v>
      </c>
      <c r="AN7">
        <v>5</v>
      </c>
      <c r="AO7" t="s">
        <v>869</v>
      </c>
      <c r="AR7" t="s">
        <v>878</v>
      </c>
      <c r="AW7" t="s">
        <v>884</v>
      </c>
      <c r="AY7">
        <v>3</v>
      </c>
      <c r="BF7" t="s">
        <v>842</v>
      </c>
      <c r="BG7">
        <v>2.4</v>
      </c>
    </row>
    <row r="8" spans="1:59" x14ac:dyDescent="0.3">
      <c r="A8" t="s">
        <v>954</v>
      </c>
      <c r="B8" t="s">
        <v>814</v>
      </c>
      <c r="D8">
        <v>1936.9</v>
      </c>
      <c r="E8">
        <v>46</v>
      </c>
      <c r="F8">
        <v>21</v>
      </c>
      <c r="G8">
        <v>15</v>
      </c>
      <c r="H8">
        <v>8</v>
      </c>
      <c r="I8">
        <f t="shared" si="0"/>
        <v>46.354388888888892</v>
      </c>
      <c r="J8">
        <v>9</v>
      </c>
      <c r="K8">
        <v>42</v>
      </c>
      <c r="L8">
        <v>10</v>
      </c>
      <c r="M8">
        <v>2</v>
      </c>
      <c r="N8">
        <f t="shared" si="1"/>
        <v>9.7028333333333325</v>
      </c>
      <c r="O8">
        <v>2104</v>
      </c>
      <c r="P8">
        <v>3</v>
      </c>
      <c r="Q8">
        <v>2</v>
      </c>
      <c r="R8">
        <f t="shared" si="2"/>
        <v>88</v>
      </c>
      <c r="S8">
        <f t="shared" si="3"/>
        <v>1.5358897417550099</v>
      </c>
      <c r="T8" s="6">
        <v>3.489949670250108E-2</v>
      </c>
      <c r="U8" s="6">
        <v>0.99939082701909576</v>
      </c>
      <c r="V8" t="s">
        <v>817</v>
      </c>
      <c r="W8" t="s">
        <v>817</v>
      </c>
      <c r="X8">
        <v>-0.16</v>
      </c>
      <c r="Y8">
        <v>10</v>
      </c>
      <c r="Z8">
        <v>40</v>
      </c>
      <c r="AB8">
        <v>30</v>
      </c>
      <c r="AD8">
        <f t="shared" si="4"/>
        <v>70</v>
      </c>
      <c r="AE8">
        <v>50</v>
      </c>
      <c r="AF8">
        <v>50</v>
      </c>
      <c r="AH8">
        <f t="shared" si="5"/>
        <v>0</v>
      </c>
      <c r="AJ8">
        <v>90</v>
      </c>
      <c r="AK8" t="s">
        <v>848</v>
      </c>
      <c r="AL8" t="s">
        <v>850</v>
      </c>
      <c r="AM8" t="s">
        <v>854</v>
      </c>
      <c r="AN8">
        <v>5.8</v>
      </c>
      <c r="AO8" t="s">
        <v>860</v>
      </c>
      <c r="AR8" t="s">
        <v>878</v>
      </c>
      <c r="AW8" t="s">
        <v>884</v>
      </c>
      <c r="AY8">
        <v>10</v>
      </c>
      <c r="BF8" t="s">
        <v>841</v>
      </c>
      <c r="BG8">
        <v>6</v>
      </c>
    </row>
    <row r="9" spans="1:59" x14ac:dyDescent="0.3">
      <c r="A9" t="s">
        <v>957</v>
      </c>
      <c r="B9" t="s">
        <v>814</v>
      </c>
      <c r="C9" t="s">
        <v>815</v>
      </c>
      <c r="D9">
        <v>1940.9</v>
      </c>
      <c r="E9">
        <v>46</v>
      </c>
      <c r="F9">
        <v>21</v>
      </c>
      <c r="G9">
        <v>13</v>
      </c>
      <c r="H9">
        <v>6</v>
      </c>
      <c r="I9">
        <f t="shared" si="0"/>
        <v>46.353777777777779</v>
      </c>
      <c r="J9">
        <v>9</v>
      </c>
      <c r="K9">
        <v>42</v>
      </c>
      <c r="L9">
        <v>7</v>
      </c>
      <c r="N9">
        <f t="shared" si="1"/>
        <v>9.7019444444444431</v>
      </c>
      <c r="O9">
        <v>2122</v>
      </c>
      <c r="P9">
        <v>25</v>
      </c>
      <c r="Q9">
        <v>70</v>
      </c>
      <c r="R9">
        <f t="shared" si="2"/>
        <v>20</v>
      </c>
      <c r="S9">
        <f t="shared" si="3"/>
        <v>0.3490658503988659</v>
      </c>
      <c r="T9" s="6">
        <v>0.93969262078590843</v>
      </c>
      <c r="U9" s="6">
        <v>0.34202014332566871</v>
      </c>
      <c r="V9" t="s">
        <v>819</v>
      </c>
      <c r="W9" t="s">
        <v>817</v>
      </c>
      <c r="X9">
        <v>-0.64</v>
      </c>
      <c r="Y9">
        <v>40</v>
      </c>
      <c r="Z9">
        <v>40</v>
      </c>
      <c r="AB9">
        <v>20</v>
      </c>
      <c r="AC9">
        <v>30</v>
      </c>
      <c r="AD9">
        <f t="shared" si="4"/>
        <v>50</v>
      </c>
      <c r="AF9">
        <v>20</v>
      </c>
      <c r="AG9">
        <v>30</v>
      </c>
      <c r="AH9">
        <f t="shared" si="5"/>
        <v>50</v>
      </c>
      <c r="AJ9">
        <v>60</v>
      </c>
      <c r="AK9" t="s">
        <v>848</v>
      </c>
      <c r="AL9" t="s">
        <v>850</v>
      </c>
      <c r="AM9" t="s">
        <v>854</v>
      </c>
      <c r="AN9">
        <v>6</v>
      </c>
      <c r="AO9" t="s">
        <v>934</v>
      </c>
      <c r="AR9" t="s">
        <v>878</v>
      </c>
      <c r="AW9" t="s">
        <v>884</v>
      </c>
      <c r="AY9">
        <v>6</v>
      </c>
      <c r="BF9" t="s">
        <v>841</v>
      </c>
      <c r="BG9">
        <v>3.6</v>
      </c>
    </row>
    <row r="10" spans="1:59" x14ac:dyDescent="0.3">
      <c r="A10" t="s">
        <v>958</v>
      </c>
      <c r="B10" t="s">
        <v>814</v>
      </c>
      <c r="C10" t="s">
        <v>815</v>
      </c>
      <c r="D10">
        <v>1943.7</v>
      </c>
      <c r="E10">
        <v>46</v>
      </c>
      <c r="F10">
        <v>21</v>
      </c>
      <c r="G10">
        <v>12</v>
      </c>
      <c r="H10">
        <v>2</v>
      </c>
      <c r="I10">
        <f t="shared" si="0"/>
        <v>46.353388888888887</v>
      </c>
      <c r="J10">
        <v>9</v>
      </c>
      <c r="K10">
        <v>42</v>
      </c>
      <c r="L10">
        <v>8</v>
      </c>
      <c r="M10">
        <v>7</v>
      </c>
      <c r="N10">
        <f t="shared" si="1"/>
        <v>9.7024166666666662</v>
      </c>
      <c r="O10">
        <v>2111</v>
      </c>
      <c r="P10">
        <v>22</v>
      </c>
      <c r="Q10">
        <v>90</v>
      </c>
      <c r="R10">
        <f t="shared" si="2"/>
        <v>0</v>
      </c>
      <c r="S10">
        <f t="shared" si="3"/>
        <v>0</v>
      </c>
      <c r="T10" s="6">
        <v>1</v>
      </c>
      <c r="U10" s="6">
        <v>0</v>
      </c>
      <c r="V10" t="s">
        <v>817</v>
      </c>
      <c r="W10" t="s">
        <v>819</v>
      </c>
      <c r="X10">
        <v>0.16</v>
      </c>
      <c r="Y10">
        <v>40</v>
      </c>
      <c r="Z10">
        <v>15</v>
      </c>
      <c r="AB10">
        <v>20</v>
      </c>
      <c r="AC10">
        <v>20</v>
      </c>
      <c r="AD10">
        <f t="shared" si="4"/>
        <v>60</v>
      </c>
      <c r="AF10">
        <v>20</v>
      </c>
      <c r="AG10">
        <v>20</v>
      </c>
      <c r="AH10">
        <f t="shared" si="5"/>
        <v>60</v>
      </c>
      <c r="AJ10">
        <v>60</v>
      </c>
      <c r="AK10" t="s">
        <v>848</v>
      </c>
      <c r="AL10" t="s">
        <v>850</v>
      </c>
      <c r="AM10" t="s">
        <v>854</v>
      </c>
      <c r="AN10">
        <v>6</v>
      </c>
      <c r="AO10" t="s">
        <v>860</v>
      </c>
      <c r="AR10" t="s">
        <v>878</v>
      </c>
      <c r="AW10" t="s">
        <v>884</v>
      </c>
      <c r="AY10">
        <v>5</v>
      </c>
      <c r="BF10" t="s">
        <v>842</v>
      </c>
      <c r="BG10">
        <v>4.25</v>
      </c>
    </row>
    <row r="11" spans="1:59" x14ac:dyDescent="0.3">
      <c r="A11" t="s">
        <v>960</v>
      </c>
      <c r="B11" t="s">
        <v>814</v>
      </c>
      <c r="D11">
        <v>1950.3</v>
      </c>
      <c r="E11">
        <v>46</v>
      </c>
      <c r="F11">
        <v>21</v>
      </c>
      <c r="G11">
        <v>8</v>
      </c>
      <c r="H11">
        <v>3</v>
      </c>
      <c r="I11">
        <f t="shared" si="0"/>
        <v>46.35230555555556</v>
      </c>
      <c r="J11">
        <v>9</v>
      </c>
      <c r="K11">
        <v>42</v>
      </c>
      <c r="L11">
        <v>5</v>
      </c>
      <c r="M11">
        <v>6</v>
      </c>
      <c r="N11">
        <f t="shared" si="1"/>
        <v>9.7015555555555544</v>
      </c>
      <c r="O11">
        <v>2123</v>
      </c>
      <c r="P11">
        <v>12</v>
      </c>
      <c r="Q11">
        <v>91</v>
      </c>
      <c r="R11">
        <f t="shared" si="2"/>
        <v>179</v>
      </c>
      <c r="S11">
        <f t="shared" si="3"/>
        <v>3.12413936106985</v>
      </c>
      <c r="T11" s="6">
        <v>-0.99984769515639127</v>
      </c>
      <c r="U11" s="6">
        <v>1.7452406437283439E-2</v>
      </c>
      <c r="V11" t="s">
        <v>819</v>
      </c>
      <c r="W11" t="s">
        <v>817</v>
      </c>
      <c r="X11">
        <v>-0.64</v>
      </c>
      <c r="Y11">
        <v>60</v>
      </c>
      <c r="Z11">
        <v>40</v>
      </c>
      <c r="AA11">
        <v>5</v>
      </c>
      <c r="AB11">
        <v>5</v>
      </c>
      <c r="AC11">
        <v>20</v>
      </c>
      <c r="AD11">
        <f t="shared" si="4"/>
        <v>70</v>
      </c>
      <c r="AE11">
        <v>50</v>
      </c>
      <c r="AF11">
        <v>50</v>
      </c>
      <c r="AH11">
        <f t="shared" si="5"/>
        <v>0</v>
      </c>
      <c r="AJ11">
        <v>40</v>
      </c>
      <c r="AK11" t="s">
        <v>848</v>
      </c>
      <c r="AL11" t="s">
        <v>850</v>
      </c>
      <c r="AM11" t="s">
        <v>854</v>
      </c>
      <c r="AN11">
        <v>6.5</v>
      </c>
      <c r="AO11" t="s">
        <v>860</v>
      </c>
      <c r="AR11" t="s">
        <v>878</v>
      </c>
      <c r="AW11" t="s">
        <v>884</v>
      </c>
      <c r="AY11">
        <v>4</v>
      </c>
      <c r="BF11" t="s">
        <v>841</v>
      </c>
      <c r="BG11">
        <v>2.4</v>
      </c>
    </row>
    <row r="12" spans="1:59" x14ac:dyDescent="0.3">
      <c r="A12" t="s">
        <v>961</v>
      </c>
      <c r="B12" t="s">
        <v>814</v>
      </c>
      <c r="D12">
        <v>1050.5</v>
      </c>
      <c r="E12">
        <v>46</v>
      </c>
      <c r="F12">
        <v>21</v>
      </c>
      <c r="G12">
        <v>7</v>
      </c>
      <c r="H12">
        <v>0</v>
      </c>
      <c r="I12">
        <f t="shared" si="0"/>
        <v>46.351944444444449</v>
      </c>
      <c r="J12">
        <v>9</v>
      </c>
      <c r="K12">
        <v>42</v>
      </c>
      <c r="L12">
        <v>3</v>
      </c>
      <c r="M12">
        <v>8</v>
      </c>
      <c r="N12">
        <f t="shared" si="1"/>
        <v>9.7010555555555538</v>
      </c>
      <c r="O12">
        <v>2142</v>
      </c>
      <c r="P12">
        <v>20</v>
      </c>
      <c r="Q12">
        <v>86</v>
      </c>
      <c r="R12">
        <f t="shared" si="2"/>
        <v>4</v>
      </c>
      <c r="S12">
        <f t="shared" si="3"/>
        <v>6.9813170079773182E-2</v>
      </c>
      <c r="T12" s="6">
        <v>0.9975640502598242</v>
      </c>
      <c r="U12" s="6">
        <v>6.9756473744125302E-2</v>
      </c>
      <c r="V12" t="s">
        <v>817</v>
      </c>
      <c r="W12" t="s">
        <v>817</v>
      </c>
      <c r="X12">
        <v>-0.48</v>
      </c>
      <c r="Y12">
        <v>90</v>
      </c>
      <c r="Z12">
        <v>40</v>
      </c>
      <c r="AA12">
        <v>20</v>
      </c>
      <c r="AB12">
        <v>10</v>
      </c>
      <c r="AC12">
        <v>25</v>
      </c>
      <c r="AD12">
        <f t="shared" si="4"/>
        <v>45</v>
      </c>
      <c r="AE12">
        <v>100</v>
      </c>
      <c r="AH12">
        <f t="shared" si="5"/>
        <v>0</v>
      </c>
      <c r="AJ12">
        <v>5</v>
      </c>
      <c r="AK12" t="s">
        <v>848</v>
      </c>
      <c r="AL12" t="s">
        <v>850</v>
      </c>
      <c r="AM12" t="s">
        <v>854</v>
      </c>
      <c r="AN12">
        <v>6.5</v>
      </c>
      <c r="AO12" t="s">
        <v>860</v>
      </c>
      <c r="AR12" t="s">
        <v>873</v>
      </c>
      <c r="AW12" t="s">
        <v>884</v>
      </c>
      <c r="AY12">
        <v>3</v>
      </c>
      <c r="BF12" t="s">
        <v>841</v>
      </c>
      <c r="BG12">
        <v>1.8</v>
      </c>
    </row>
    <row r="13" spans="1:59" x14ac:dyDescent="0.3">
      <c r="A13" t="s">
        <v>962</v>
      </c>
      <c r="B13" t="s">
        <v>814</v>
      </c>
      <c r="D13">
        <v>1951.3</v>
      </c>
      <c r="E13">
        <v>46</v>
      </c>
      <c r="F13">
        <v>21</v>
      </c>
      <c r="G13">
        <v>6</v>
      </c>
      <c r="H13">
        <v>1</v>
      </c>
      <c r="I13">
        <f t="shared" si="0"/>
        <v>46.351694444444448</v>
      </c>
      <c r="J13">
        <v>9</v>
      </c>
      <c r="K13">
        <v>42</v>
      </c>
      <c r="L13">
        <v>4</v>
      </c>
      <c r="M13">
        <v>0</v>
      </c>
      <c r="N13">
        <f t="shared" si="1"/>
        <v>9.7011111111111106</v>
      </c>
      <c r="O13">
        <v>2142</v>
      </c>
      <c r="P13">
        <v>25</v>
      </c>
      <c r="Q13">
        <v>86</v>
      </c>
      <c r="R13">
        <f t="shared" si="2"/>
        <v>4</v>
      </c>
      <c r="S13">
        <f t="shared" si="3"/>
        <v>6.9813170079773182E-2</v>
      </c>
      <c r="T13" s="6">
        <v>0.9975640502598242</v>
      </c>
      <c r="U13" s="6">
        <v>6.9756473744125302E-2</v>
      </c>
      <c r="V13" t="s">
        <v>817</v>
      </c>
      <c r="W13" t="s">
        <v>817</v>
      </c>
      <c r="X13">
        <v>0.16</v>
      </c>
      <c r="Y13">
        <v>40</v>
      </c>
      <c r="Z13">
        <v>10</v>
      </c>
      <c r="AA13">
        <v>20</v>
      </c>
      <c r="AB13">
        <v>10</v>
      </c>
      <c r="AC13">
        <v>10</v>
      </c>
      <c r="AD13">
        <f t="shared" si="4"/>
        <v>60</v>
      </c>
      <c r="AE13">
        <v>20</v>
      </c>
      <c r="AF13">
        <v>10</v>
      </c>
      <c r="AG13">
        <v>10</v>
      </c>
      <c r="AH13">
        <f t="shared" si="5"/>
        <v>60</v>
      </c>
      <c r="AJ13">
        <v>30</v>
      </c>
      <c r="AK13" t="s">
        <v>848</v>
      </c>
      <c r="AL13" t="s">
        <v>850</v>
      </c>
      <c r="AM13" t="s">
        <v>854</v>
      </c>
      <c r="AN13">
        <v>6.5</v>
      </c>
      <c r="AO13" t="s">
        <v>860</v>
      </c>
      <c r="AW13" t="s">
        <v>884</v>
      </c>
      <c r="AY13">
        <v>14</v>
      </c>
      <c r="BF13" t="s">
        <v>842</v>
      </c>
      <c r="BG13">
        <v>12.6</v>
      </c>
    </row>
    <row r="14" spans="1:59" x14ac:dyDescent="0.3">
      <c r="A14" t="s">
        <v>964</v>
      </c>
      <c r="B14" t="s">
        <v>814</v>
      </c>
      <c r="D14">
        <v>1954.6</v>
      </c>
      <c r="E14">
        <v>46</v>
      </c>
      <c r="F14">
        <v>21</v>
      </c>
      <c r="G14">
        <v>3</v>
      </c>
      <c r="H14">
        <v>0</v>
      </c>
      <c r="I14">
        <f t="shared" si="0"/>
        <v>46.350833333333334</v>
      </c>
      <c r="J14">
        <v>9</v>
      </c>
      <c r="K14">
        <v>42</v>
      </c>
      <c r="L14">
        <v>1</v>
      </c>
      <c r="M14">
        <v>7</v>
      </c>
      <c r="N14">
        <f t="shared" si="1"/>
        <v>9.7004722222222206</v>
      </c>
      <c r="O14">
        <v>2152</v>
      </c>
      <c r="P14">
        <v>33</v>
      </c>
      <c r="Q14">
        <v>135</v>
      </c>
      <c r="R14">
        <f t="shared" si="2"/>
        <v>135</v>
      </c>
      <c r="S14">
        <f t="shared" si="3"/>
        <v>2.3561944901923448</v>
      </c>
      <c r="T14" s="6">
        <v>-0.70710678118654746</v>
      </c>
      <c r="U14" s="6">
        <v>0.70710678118654757</v>
      </c>
      <c r="V14" t="s">
        <v>819</v>
      </c>
      <c r="W14" t="s">
        <v>819</v>
      </c>
      <c r="X14">
        <v>0</v>
      </c>
      <c r="Y14">
        <v>85</v>
      </c>
      <c r="Z14">
        <v>25</v>
      </c>
      <c r="AA14">
        <v>20</v>
      </c>
      <c r="AB14">
        <v>30</v>
      </c>
      <c r="AC14">
        <v>30</v>
      </c>
      <c r="AD14">
        <f t="shared" si="4"/>
        <v>20</v>
      </c>
      <c r="AE14">
        <v>40</v>
      </c>
      <c r="AF14">
        <v>60</v>
      </c>
      <c r="AH14">
        <f t="shared" si="5"/>
        <v>0</v>
      </c>
      <c r="AJ14">
        <v>10</v>
      </c>
      <c r="AK14" t="s">
        <v>848</v>
      </c>
      <c r="AL14" t="s">
        <v>850</v>
      </c>
      <c r="AM14" t="s">
        <v>854</v>
      </c>
      <c r="AN14">
        <v>5</v>
      </c>
      <c r="AO14" t="s">
        <v>860</v>
      </c>
      <c r="AR14" t="s">
        <v>873</v>
      </c>
      <c r="AW14" t="s">
        <v>884</v>
      </c>
      <c r="AY14">
        <v>3</v>
      </c>
      <c r="BF14" t="s">
        <v>842</v>
      </c>
      <c r="BG14">
        <v>2.25</v>
      </c>
    </row>
    <row r="15" spans="1:59" x14ac:dyDescent="0.3">
      <c r="A15" t="s">
        <v>965</v>
      </c>
      <c r="B15" t="s">
        <v>814</v>
      </c>
      <c r="D15">
        <v>1957.4</v>
      </c>
      <c r="E15">
        <v>46</v>
      </c>
      <c r="F15">
        <v>21</v>
      </c>
      <c r="G15">
        <v>2</v>
      </c>
      <c r="H15">
        <v>3</v>
      </c>
      <c r="I15">
        <f t="shared" si="0"/>
        <v>46.350638888888895</v>
      </c>
      <c r="J15">
        <v>9</v>
      </c>
      <c r="K15">
        <v>42</v>
      </c>
      <c r="L15">
        <v>3</v>
      </c>
      <c r="M15">
        <v>7</v>
      </c>
      <c r="N15">
        <f t="shared" si="1"/>
        <v>9.7010277777777763</v>
      </c>
      <c r="O15">
        <v>2143</v>
      </c>
      <c r="P15">
        <v>13</v>
      </c>
      <c r="Q15">
        <v>45</v>
      </c>
      <c r="R15">
        <f t="shared" si="2"/>
        <v>45</v>
      </c>
      <c r="S15">
        <f t="shared" si="3"/>
        <v>0.78539816339744828</v>
      </c>
      <c r="T15" s="6">
        <v>0.70710678118654757</v>
      </c>
      <c r="U15" s="6">
        <v>0.70710678118654746</v>
      </c>
      <c r="V15" t="s">
        <v>817</v>
      </c>
      <c r="W15" t="s">
        <v>817</v>
      </c>
      <c r="X15">
        <v>-0.16</v>
      </c>
      <c r="Y15">
        <v>90</v>
      </c>
      <c r="Z15">
        <v>45</v>
      </c>
      <c r="AA15">
        <v>10</v>
      </c>
      <c r="AB15">
        <v>30</v>
      </c>
      <c r="AC15">
        <v>30</v>
      </c>
      <c r="AD15">
        <f t="shared" si="4"/>
        <v>30</v>
      </c>
      <c r="AE15">
        <v>10</v>
      </c>
      <c r="AF15">
        <v>30</v>
      </c>
      <c r="AG15">
        <v>30</v>
      </c>
      <c r="AH15">
        <f t="shared" si="5"/>
        <v>30</v>
      </c>
      <c r="AJ15">
        <v>7</v>
      </c>
      <c r="AK15" t="s">
        <v>848</v>
      </c>
      <c r="AL15" t="s">
        <v>850</v>
      </c>
      <c r="AM15" t="s">
        <v>854</v>
      </c>
      <c r="AN15">
        <v>5</v>
      </c>
      <c r="AO15" t="s">
        <v>860</v>
      </c>
      <c r="AR15" t="s">
        <v>873</v>
      </c>
      <c r="AW15" t="s">
        <v>884</v>
      </c>
      <c r="AY15">
        <v>2</v>
      </c>
      <c r="BF15" t="s">
        <v>841</v>
      </c>
      <c r="BG15">
        <v>1.1000000000000001</v>
      </c>
    </row>
    <row r="16" spans="1:59" x14ac:dyDescent="0.3">
      <c r="A16" t="s">
        <v>968</v>
      </c>
      <c r="B16" t="s">
        <v>814</v>
      </c>
      <c r="D16">
        <v>1945</v>
      </c>
      <c r="E16">
        <v>46</v>
      </c>
      <c r="F16">
        <v>20</v>
      </c>
      <c r="G16">
        <v>64</v>
      </c>
      <c r="H16">
        <v>6</v>
      </c>
      <c r="I16">
        <f t="shared" si="0"/>
        <v>46.351277777777781</v>
      </c>
      <c r="J16">
        <v>9</v>
      </c>
      <c r="K16">
        <v>42</v>
      </c>
      <c r="L16">
        <v>0</v>
      </c>
      <c r="M16">
        <v>2</v>
      </c>
      <c r="N16">
        <f t="shared" si="1"/>
        <v>9.7000555555555543</v>
      </c>
      <c r="O16">
        <v>2177</v>
      </c>
      <c r="P16">
        <v>35</v>
      </c>
      <c r="Q16">
        <v>60</v>
      </c>
      <c r="R16">
        <f t="shared" si="2"/>
        <v>30</v>
      </c>
      <c r="S16">
        <f t="shared" si="3"/>
        <v>0.52359877559829882</v>
      </c>
      <c r="T16" s="6">
        <v>0.86602540378443871</v>
      </c>
      <c r="U16" s="6">
        <v>0.49999999999999994</v>
      </c>
      <c r="V16" t="s">
        <v>819</v>
      </c>
      <c r="W16" t="s">
        <v>819</v>
      </c>
      <c r="X16">
        <v>0</v>
      </c>
      <c r="Y16">
        <v>80</v>
      </c>
      <c r="Z16">
        <v>45</v>
      </c>
      <c r="AB16">
        <v>10</v>
      </c>
      <c r="AC16">
        <v>30</v>
      </c>
      <c r="AD16">
        <f t="shared" si="4"/>
        <v>60</v>
      </c>
      <c r="AF16">
        <v>10</v>
      </c>
      <c r="AG16">
        <v>30</v>
      </c>
      <c r="AH16">
        <f t="shared" si="5"/>
        <v>60</v>
      </c>
      <c r="AJ16">
        <v>20</v>
      </c>
      <c r="AK16" t="s">
        <v>848</v>
      </c>
      <c r="AL16" t="s">
        <v>850</v>
      </c>
      <c r="AM16" t="s">
        <v>854</v>
      </c>
      <c r="AN16">
        <v>5.5</v>
      </c>
      <c r="AO16" t="s">
        <v>860</v>
      </c>
      <c r="AR16" t="s">
        <v>981</v>
      </c>
      <c r="AW16" t="s">
        <v>884</v>
      </c>
      <c r="AY16">
        <v>2</v>
      </c>
      <c r="BF16" t="s">
        <v>841</v>
      </c>
      <c r="BG16">
        <v>1.1000000000000001</v>
      </c>
    </row>
    <row r="17" spans="1:59" x14ac:dyDescent="0.3">
      <c r="A17" t="s">
        <v>971</v>
      </c>
      <c r="B17" t="s">
        <v>814</v>
      </c>
      <c r="D17">
        <v>1975.5</v>
      </c>
      <c r="E17">
        <v>46</v>
      </c>
      <c r="F17">
        <v>20</v>
      </c>
      <c r="G17">
        <v>39</v>
      </c>
      <c r="H17">
        <v>2</v>
      </c>
      <c r="I17">
        <f t="shared" si="0"/>
        <v>46.344222222222221</v>
      </c>
      <c r="J17">
        <v>9</v>
      </c>
      <c r="K17">
        <v>41</v>
      </c>
      <c r="L17">
        <v>58</v>
      </c>
      <c r="M17">
        <v>0</v>
      </c>
      <c r="N17">
        <f t="shared" si="1"/>
        <v>9.6994444444444454</v>
      </c>
      <c r="O17">
        <v>2229</v>
      </c>
      <c r="P17">
        <v>3</v>
      </c>
      <c r="Q17">
        <v>241</v>
      </c>
      <c r="R17">
        <f t="shared" si="2"/>
        <v>29</v>
      </c>
      <c r="S17">
        <f t="shared" si="3"/>
        <v>0.50614548307835561</v>
      </c>
      <c r="T17" s="6">
        <v>0.87461970713939574</v>
      </c>
      <c r="U17" s="6">
        <v>0.48480962024633706</v>
      </c>
      <c r="V17" t="s">
        <v>817</v>
      </c>
      <c r="W17" t="s">
        <v>817</v>
      </c>
      <c r="X17">
        <v>-0.64</v>
      </c>
      <c r="Y17">
        <v>70</v>
      </c>
      <c r="Z17">
        <v>40</v>
      </c>
      <c r="AA17">
        <v>10</v>
      </c>
      <c r="AB17">
        <v>40</v>
      </c>
      <c r="AC17">
        <v>10</v>
      </c>
      <c r="AD17">
        <f t="shared" si="4"/>
        <v>40</v>
      </c>
      <c r="AF17">
        <v>100</v>
      </c>
      <c r="AH17">
        <f t="shared" si="5"/>
        <v>0</v>
      </c>
      <c r="AJ17">
        <v>30</v>
      </c>
      <c r="AK17" t="s">
        <v>848</v>
      </c>
      <c r="AL17" t="s">
        <v>850</v>
      </c>
      <c r="AM17" t="s">
        <v>854</v>
      </c>
      <c r="AN17">
        <v>5.8</v>
      </c>
      <c r="AO17" t="s">
        <v>860</v>
      </c>
      <c r="AR17" t="s">
        <v>981</v>
      </c>
      <c r="AW17" t="s">
        <v>884</v>
      </c>
      <c r="AY17">
        <v>2</v>
      </c>
      <c r="BF17" t="s">
        <v>841</v>
      </c>
      <c r="BG17">
        <v>1.2</v>
      </c>
    </row>
    <row r="18" spans="1:59" x14ac:dyDescent="0.3">
      <c r="A18" t="s">
        <v>973</v>
      </c>
      <c r="B18" t="s">
        <v>814</v>
      </c>
      <c r="D18">
        <v>1904.7</v>
      </c>
      <c r="E18">
        <v>46</v>
      </c>
      <c r="F18">
        <v>21</v>
      </c>
      <c r="G18">
        <v>24</v>
      </c>
      <c r="H18">
        <v>5</v>
      </c>
      <c r="I18">
        <f t="shared" si="0"/>
        <v>46.35680555555556</v>
      </c>
      <c r="J18">
        <v>9</v>
      </c>
      <c r="K18">
        <v>42</v>
      </c>
      <c r="L18">
        <v>19</v>
      </c>
      <c r="M18">
        <v>8</v>
      </c>
      <c r="N18">
        <f t="shared" si="1"/>
        <v>9.7054999999999989</v>
      </c>
      <c r="O18">
        <v>2074</v>
      </c>
      <c r="P18">
        <v>35</v>
      </c>
      <c r="Q18">
        <v>174</v>
      </c>
      <c r="R18">
        <f t="shared" si="2"/>
        <v>96</v>
      </c>
      <c r="S18">
        <f t="shared" si="3"/>
        <v>1.6755160819145563</v>
      </c>
      <c r="T18" s="6">
        <v>-0.10452846326765333</v>
      </c>
      <c r="U18" s="6">
        <v>0.9945218953682734</v>
      </c>
      <c r="V18" t="s">
        <v>819</v>
      </c>
      <c r="W18" t="s">
        <v>819</v>
      </c>
      <c r="X18">
        <v>-0.48</v>
      </c>
      <c r="Y18">
        <v>60</v>
      </c>
      <c r="Z18">
        <v>25</v>
      </c>
      <c r="AB18">
        <v>10</v>
      </c>
      <c r="AC18">
        <v>30</v>
      </c>
      <c r="AD18">
        <f t="shared" si="4"/>
        <v>60</v>
      </c>
      <c r="AE18">
        <v>60</v>
      </c>
      <c r="AF18">
        <v>40</v>
      </c>
      <c r="AH18">
        <f t="shared" si="5"/>
        <v>0</v>
      </c>
      <c r="AJ18">
        <v>40</v>
      </c>
      <c r="AK18" t="s">
        <v>848</v>
      </c>
      <c r="AL18" t="s">
        <v>850</v>
      </c>
      <c r="AM18" t="s">
        <v>854</v>
      </c>
      <c r="AN18">
        <v>7</v>
      </c>
      <c r="AO18" t="s">
        <v>860</v>
      </c>
      <c r="AR18" t="s">
        <v>878</v>
      </c>
      <c r="AW18" t="s">
        <v>884</v>
      </c>
      <c r="AY18">
        <v>6</v>
      </c>
      <c r="BF18" t="s">
        <v>842</v>
      </c>
      <c r="BG18">
        <v>4.5</v>
      </c>
    </row>
    <row r="19" spans="1:59" x14ac:dyDescent="0.3">
      <c r="A19" t="s">
        <v>975</v>
      </c>
      <c r="B19" t="s">
        <v>813</v>
      </c>
      <c r="D19">
        <v>1930</v>
      </c>
      <c r="E19">
        <v>46</v>
      </c>
      <c r="F19">
        <v>21</v>
      </c>
      <c r="G19">
        <v>19</v>
      </c>
      <c r="H19">
        <v>3</v>
      </c>
      <c r="I19">
        <f t="shared" si="0"/>
        <v>46.355361111111115</v>
      </c>
      <c r="J19">
        <v>9</v>
      </c>
      <c r="K19">
        <v>42</v>
      </c>
      <c r="L19">
        <v>16</v>
      </c>
      <c r="M19">
        <v>3</v>
      </c>
      <c r="N19">
        <f t="shared" si="1"/>
        <v>9.704527777777777</v>
      </c>
      <c r="O19">
        <v>2079</v>
      </c>
      <c r="P19">
        <v>7</v>
      </c>
      <c r="Q19">
        <v>52</v>
      </c>
      <c r="R19">
        <f t="shared" si="2"/>
        <v>38</v>
      </c>
      <c r="S19">
        <f t="shared" si="3"/>
        <v>0.66322511575784515</v>
      </c>
      <c r="T19" s="6">
        <v>0.78801075360672201</v>
      </c>
      <c r="U19" s="6">
        <v>0.61566147532565818</v>
      </c>
      <c r="V19" t="s">
        <v>819</v>
      </c>
      <c r="W19" t="s">
        <v>819</v>
      </c>
      <c r="X19">
        <v>0</v>
      </c>
      <c r="Y19">
        <v>85</v>
      </c>
      <c r="Z19">
        <v>40</v>
      </c>
      <c r="AA19">
        <v>5</v>
      </c>
      <c r="AB19">
        <v>5</v>
      </c>
      <c r="AC19">
        <v>60</v>
      </c>
      <c r="AD19">
        <f t="shared" si="4"/>
        <v>30</v>
      </c>
      <c r="AE19">
        <v>90</v>
      </c>
      <c r="AF19">
        <v>10</v>
      </c>
      <c r="AH19">
        <f t="shared" si="5"/>
        <v>0</v>
      </c>
      <c r="AJ19">
        <v>15</v>
      </c>
      <c r="AK19" t="s">
        <v>848</v>
      </c>
      <c r="AL19" t="s">
        <v>850</v>
      </c>
      <c r="AM19" t="s">
        <v>854</v>
      </c>
      <c r="AN19">
        <v>7</v>
      </c>
      <c r="AO19" t="s">
        <v>869</v>
      </c>
      <c r="AR19" t="s">
        <v>873</v>
      </c>
      <c r="AW19" t="s">
        <v>884</v>
      </c>
      <c r="AY19">
        <v>2</v>
      </c>
      <c r="BF19" t="s">
        <v>841</v>
      </c>
      <c r="BG19">
        <v>1.2</v>
      </c>
    </row>
    <row r="20" spans="1:59" x14ac:dyDescent="0.3">
      <c r="A20" t="s">
        <v>947</v>
      </c>
      <c r="B20" t="s">
        <v>813</v>
      </c>
      <c r="D20">
        <v>1899</v>
      </c>
      <c r="E20">
        <v>46</v>
      </c>
      <c r="F20">
        <v>21</v>
      </c>
      <c r="G20">
        <v>27</v>
      </c>
      <c r="H20">
        <v>3</v>
      </c>
      <c r="I20">
        <f t="shared" si="0"/>
        <v>46.357583333333338</v>
      </c>
      <c r="J20">
        <v>9</v>
      </c>
      <c r="K20">
        <v>42</v>
      </c>
      <c r="L20">
        <v>23</v>
      </c>
      <c r="M20">
        <v>6</v>
      </c>
      <c r="N20">
        <f t="shared" si="1"/>
        <v>9.7065555555555552</v>
      </c>
      <c r="O20">
        <v>2070</v>
      </c>
      <c r="P20">
        <v>1</v>
      </c>
      <c r="Q20">
        <v>76</v>
      </c>
      <c r="R20">
        <f t="shared" si="2"/>
        <v>14</v>
      </c>
      <c r="S20">
        <f t="shared" si="3"/>
        <v>0.24434609527920614</v>
      </c>
      <c r="T20" s="6">
        <v>0.97029572627599647</v>
      </c>
      <c r="U20" s="6">
        <v>0.24192189559966773</v>
      </c>
      <c r="V20" t="s">
        <v>818</v>
      </c>
      <c r="W20" t="s">
        <v>817</v>
      </c>
      <c r="X20">
        <v>0</v>
      </c>
      <c r="Y20">
        <v>10</v>
      </c>
      <c r="Z20">
        <v>10</v>
      </c>
      <c r="AA20">
        <v>40</v>
      </c>
      <c r="AB20">
        <v>10</v>
      </c>
      <c r="AC20">
        <v>20</v>
      </c>
      <c r="AD20">
        <f t="shared" si="4"/>
        <v>30</v>
      </c>
      <c r="AE20">
        <v>50</v>
      </c>
      <c r="AF20">
        <v>50</v>
      </c>
      <c r="AH20">
        <f t="shared" si="5"/>
        <v>0</v>
      </c>
      <c r="AJ20">
        <v>60</v>
      </c>
      <c r="AK20" t="s">
        <v>848</v>
      </c>
      <c r="AL20" t="s">
        <v>979</v>
      </c>
      <c r="AM20" t="s">
        <v>856</v>
      </c>
      <c r="AN20">
        <v>7</v>
      </c>
      <c r="AO20" t="s">
        <v>862</v>
      </c>
      <c r="AR20" t="s">
        <v>937</v>
      </c>
      <c r="AS20" t="s">
        <v>862</v>
      </c>
      <c r="AT20" t="s">
        <v>937</v>
      </c>
      <c r="AW20" t="s">
        <v>985</v>
      </c>
      <c r="AY20">
        <v>3</v>
      </c>
      <c r="BB20">
        <v>9</v>
      </c>
      <c r="BC20">
        <v>13</v>
      </c>
      <c r="BF20" t="s">
        <v>847</v>
      </c>
      <c r="BG20">
        <v>6.3</v>
      </c>
    </row>
    <row r="21" spans="1:59" x14ac:dyDescent="0.3">
      <c r="A21" t="s">
        <v>974</v>
      </c>
      <c r="B21" t="s">
        <v>814</v>
      </c>
      <c r="D21">
        <v>1914.5</v>
      </c>
      <c r="E21">
        <v>46</v>
      </c>
      <c r="F21">
        <v>21</v>
      </c>
      <c r="G21">
        <v>22</v>
      </c>
      <c r="H21">
        <v>1</v>
      </c>
      <c r="I21">
        <f t="shared" si="0"/>
        <v>46.356138888888893</v>
      </c>
      <c r="J21">
        <v>9</v>
      </c>
      <c r="K21">
        <v>42</v>
      </c>
      <c r="L21">
        <v>17</v>
      </c>
      <c r="M21">
        <v>7</v>
      </c>
      <c r="N21">
        <f t="shared" si="1"/>
        <v>9.7049166666666657</v>
      </c>
      <c r="O21">
        <v>2078</v>
      </c>
      <c r="P21">
        <v>2</v>
      </c>
      <c r="Q21">
        <v>14</v>
      </c>
      <c r="R21">
        <f t="shared" si="2"/>
        <v>76</v>
      </c>
      <c r="S21">
        <f t="shared" si="3"/>
        <v>1.3264502315156903</v>
      </c>
      <c r="T21" s="6">
        <v>0.2419218955996679</v>
      </c>
      <c r="U21" s="6">
        <v>0.97029572627599647</v>
      </c>
      <c r="V21" t="s">
        <v>817</v>
      </c>
      <c r="W21" t="s">
        <v>817</v>
      </c>
      <c r="X21">
        <v>0.16</v>
      </c>
      <c r="Y21">
        <v>40</v>
      </c>
      <c r="Z21">
        <v>5</v>
      </c>
      <c r="AA21">
        <v>10</v>
      </c>
      <c r="AB21">
        <v>40</v>
      </c>
      <c r="AC21">
        <v>30</v>
      </c>
      <c r="AD21">
        <f t="shared" si="4"/>
        <v>20</v>
      </c>
      <c r="AE21">
        <v>100</v>
      </c>
      <c r="AH21">
        <f t="shared" si="5"/>
        <v>0</v>
      </c>
      <c r="AJ21">
        <v>60</v>
      </c>
      <c r="AK21" t="s">
        <v>848</v>
      </c>
      <c r="AL21" t="s">
        <v>931</v>
      </c>
      <c r="AM21" t="s">
        <v>856</v>
      </c>
      <c r="AN21">
        <v>7</v>
      </c>
      <c r="AO21" t="s">
        <v>860</v>
      </c>
      <c r="AR21" t="s">
        <v>873</v>
      </c>
      <c r="AS21" t="s">
        <v>862</v>
      </c>
      <c r="AT21" t="s">
        <v>873</v>
      </c>
      <c r="AU21" t="s">
        <v>862</v>
      </c>
      <c r="AV21" t="s">
        <v>873</v>
      </c>
      <c r="AW21" t="s">
        <v>982</v>
      </c>
      <c r="AY21">
        <v>2</v>
      </c>
      <c r="BB21">
        <v>5</v>
      </c>
      <c r="BC21">
        <v>7</v>
      </c>
      <c r="BD21">
        <v>11</v>
      </c>
      <c r="BE21">
        <v>13</v>
      </c>
      <c r="BF21" t="s">
        <v>847</v>
      </c>
      <c r="BG21">
        <v>5.7</v>
      </c>
    </row>
    <row r="22" spans="1:59" x14ac:dyDescent="0.3">
      <c r="A22" t="s">
        <v>972</v>
      </c>
      <c r="B22" t="s">
        <v>814</v>
      </c>
      <c r="D22">
        <v>1909.6</v>
      </c>
      <c r="E22">
        <v>46</v>
      </c>
      <c r="F22">
        <v>21</v>
      </c>
      <c r="G22">
        <v>23</v>
      </c>
      <c r="H22">
        <v>9</v>
      </c>
      <c r="I22">
        <f t="shared" si="0"/>
        <v>46.356638888888888</v>
      </c>
      <c r="J22">
        <v>9</v>
      </c>
      <c r="K22">
        <v>42</v>
      </c>
      <c r="L22">
        <v>20</v>
      </c>
      <c r="M22">
        <v>1</v>
      </c>
      <c r="N22">
        <f t="shared" si="1"/>
        <v>9.7055833333333332</v>
      </c>
      <c r="O22">
        <v>2074</v>
      </c>
      <c r="P22">
        <v>0</v>
      </c>
      <c r="R22">
        <f t="shared" si="2"/>
        <v>90</v>
      </c>
      <c r="S22">
        <f t="shared" si="3"/>
        <v>1.5707963267948966</v>
      </c>
      <c r="T22" s="6">
        <v>6.1257422745431001E-17</v>
      </c>
      <c r="U22" s="6">
        <v>1</v>
      </c>
      <c r="V22" t="s">
        <v>818</v>
      </c>
      <c r="W22" t="s">
        <v>818</v>
      </c>
      <c r="X22">
        <v>-0.16</v>
      </c>
      <c r="Y22">
        <v>50</v>
      </c>
      <c r="Z22">
        <v>30</v>
      </c>
      <c r="AA22">
        <v>25</v>
      </c>
      <c r="AB22">
        <v>25</v>
      </c>
      <c r="AC22">
        <v>25</v>
      </c>
      <c r="AD22">
        <f t="shared" si="4"/>
        <v>25</v>
      </c>
      <c r="AE22">
        <v>25</v>
      </c>
      <c r="AF22">
        <v>25</v>
      </c>
      <c r="AG22">
        <v>25</v>
      </c>
      <c r="AH22">
        <f t="shared" si="5"/>
        <v>25</v>
      </c>
      <c r="AJ22">
        <v>50</v>
      </c>
      <c r="AK22" t="s">
        <v>848</v>
      </c>
      <c r="AL22" t="s">
        <v>850</v>
      </c>
      <c r="AM22" t="s">
        <v>858</v>
      </c>
      <c r="AN22">
        <v>7</v>
      </c>
      <c r="AO22" t="s">
        <v>862</v>
      </c>
      <c r="AR22" t="s">
        <v>937</v>
      </c>
      <c r="AT22" t="s">
        <v>874</v>
      </c>
      <c r="AW22" t="s">
        <v>893</v>
      </c>
      <c r="AY22">
        <v>1</v>
      </c>
      <c r="BB22">
        <v>7</v>
      </c>
      <c r="BC22">
        <v>7</v>
      </c>
      <c r="BF22" t="s">
        <v>842</v>
      </c>
      <c r="BG22">
        <v>0.7</v>
      </c>
    </row>
    <row r="23" spans="1:59" x14ac:dyDescent="0.3">
      <c r="A23" t="s">
        <v>948</v>
      </c>
      <c r="B23" t="s">
        <v>813</v>
      </c>
      <c r="D23">
        <v>1904.5</v>
      </c>
      <c r="E23">
        <v>46</v>
      </c>
      <c r="F23">
        <v>21</v>
      </c>
      <c r="G23">
        <v>25</v>
      </c>
      <c r="H23">
        <v>1</v>
      </c>
      <c r="I23">
        <f t="shared" si="0"/>
        <v>46.356972222222225</v>
      </c>
      <c r="J23">
        <v>9</v>
      </c>
      <c r="K23">
        <v>42</v>
      </c>
      <c r="L23">
        <v>21</v>
      </c>
      <c r="M23">
        <v>9</v>
      </c>
      <c r="N23">
        <f t="shared" si="1"/>
        <v>9.7060833333333321</v>
      </c>
      <c r="O23">
        <v>2071</v>
      </c>
      <c r="P23">
        <v>3</v>
      </c>
      <c r="Q23">
        <v>133</v>
      </c>
      <c r="R23">
        <f t="shared" si="2"/>
        <v>137</v>
      </c>
      <c r="S23">
        <f t="shared" si="3"/>
        <v>2.3911010752322315</v>
      </c>
      <c r="T23" s="6">
        <v>-0.73135370161917046</v>
      </c>
      <c r="U23" s="6">
        <v>0.68199836006249859</v>
      </c>
      <c r="V23" t="s">
        <v>818</v>
      </c>
      <c r="W23" t="s">
        <v>817</v>
      </c>
      <c r="X23">
        <v>0.16</v>
      </c>
      <c r="Y23">
        <v>40</v>
      </c>
      <c r="Z23">
        <v>15</v>
      </c>
      <c r="AB23">
        <v>20</v>
      </c>
      <c r="AC23">
        <v>60</v>
      </c>
      <c r="AD23">
        <f t="shared" si="4"/>
        <v>20</v>
      </c>
      <c r="AE23">
        <v>100</v>
      </c>
      <c r="AH23">
        <f t="shared" si="5"/>
        <v>0</v>
      </c>
      <c r="AJ23">
        <v>60</v>
      </c>
      <c r="AK23" t="s">
        <v>848</v>
      </c>
      <c r="AL23" t="s">
        <v>850</v>
      </c>
      <c r="AM23" t="s">
        <v>854</v>
      </c>
      <c r="AN23">
        <v>7</v>
      </c>
      <c r="AO23" t="s">
        <v>874</v>
      </c>
      <c r="AR23" t="s">
        <v>937</v>
      </c>
      <c r="AW23" t="s">
        <v>883</v>
      </c>
      <c r="AY23">
        <v>1</v>
      </c>
      <c r="BF23" t="s">
        <v>842</v>
      </c>
      <c r="BG23">
        <v>0.85</v>
      </c>
    </row>
    <row r="24" spans="1:59" x14ac:dyDescent="0.3">
      <c r="A24" t="s">
        <v>963</v>
      </c>
      <c r="B24" t="s">
        <v>814</v>
      </c>
      <c r="D24">
        <v>1950.4</v>
      </c>
      <c r="E24">
        <v>46</v>
      </c>
      <c r="F24">
        <v>21</v>
      </c>
      <c r="G24">
        <v>5</v>
      </c>
      <c r="H24">
        <v>1</v>
      </c>
      <c r="I24">
        <f t="shared" si="0"/>
        <v>46.351416666666672</v>
      </c>
      <c r="J24">
        <v>9</v>
      </c>
      <c r="K24">
        <v>42</v>
      </c>
      <c r="L24">
        <v>1</v>
      </c>
      <c r="M24">
        <v>9</v>
      </c>
      <c r="N24">
        <f t="shared" si="1"/>
        <v>9.7005277777777756</v>
      </c>
      <c r="O24">
        <v>2151</v>
      </c>
      <c r="P24">
        <v>18</v>
      </c>
      <c r="Q24">
        <v>74</v>
      </c>
      <c r="R24">
        <f t="shared" si="2"/>
        <v>16</v>
      </c>
      <c r="S24">
        <f t="shared" si="3"/>
        <v>0.27925268031909273</v>
      </c>
      <c r="T24" s="6">
        <v>0.96126169593831889</v>
      </c>
      <c r="U24" s="6">
        <v>0.27563735581699916</v>
      </c>
      <c r="V24" t="s">
        <v>818</v>
      </c>
      <c r="W24" t="s">
        <v>818</v>
      </c>
      <c r="X24">
        <v>-0.64</v>
      </c>
      <c r="Y24">
        <v>80</v>
      </c>
      <c r="Z24">
        <v>40</v>
      </c>
      <c r="AA24">
        <v>10</v>
      </c>
      <c r="AB24">
        <v>20</v>
      </c>
      <c r="AC24">
        <v>30</v>
      </c>
      <c r="AD24">
        <f t="shared" si="4"/>
        <v>40</v>
      </c>
      <c r="AE24">
        <v>50</v>
      </c>
      <c r="AF24">
        <v>50</v>
      </c>
      <c r="AH24">
        <f t="shared" si="5"/>
        <v>0</v>
      </c>
      <c r="AJ24">
        <v>15</v>
      </c>
      <c r="AK24" t="s">
        <v>848</v>
      </c>
      <c r="AL24" t="s">
        <v>850</v>
      </c>
      <c r="AM24" t="s">
        <v>854</v>
      </c>
      <c r="AN24">
        <v>5.5</v>
      </c>
      <c r="AO24" t="s">
        <v>860</v>
      </c>
      <c r="AR24" t="s">
        <v>981</v>
      </c>
      <c r="AW24" t="s">
        <v>883</v>
      </c>
      <c r="AY24">
        <v>1</v>
      </c>
      <c r="BF24" t="s">
        <v>841</v>
      </c>
      <c r="BG24">
        <v>0.6</v>
      </c>
    </row>
    <row r="25" spans="1:59" x14ac:dyDescent="0.3">
      <c r="A25" t="s">
        <v>945</v>
      </c>
      <c r="D25">
        <v>2010</v>
      </c>
      <c r="E25">
        <v>46</v>
      </c>
      <c r="F25">
        <v>20</v>
      </c>
      <c r="G25">
        <v>14</v>
      </c>
      <c r="H25">
        <v>8</v>
      </c>
      <c r="I25">
        <f t="shared" si="0"/>
        <v>46.337444444444444</v>
      </c>
      <c r="J25">
        <v>9</v>
      </c>
      <c r="K25">
        <v>42</v>
      </c>
      <c r="L25">
        <v>0</v>
      </c>
      <c r="M25">
        <v>3</v>
      </c>
      <c r="N25">
        <f t="shared" si="1"/>
        <v>9.7000833333333318</v>
      </c>
      <c r="O25">
        <v>2261</v>
      </c>
      <c r="P25">
        <v>0</v>
      </c>
      <c r="R25">
        <f t="shared" si="2"/>
        <v>90</v>
      </c>
      <c r="S25">
        <f t="shared" si="3"/>
        <v>1.5707963267948966</v>
      </c>
      <c r="T25" s="6">
        <v>6.1257422745431001E-17</v>
      </c>
      <c r="U25" s="6">
        <v>1</v>
      </c>
      <c r="V25" t="s">
        <v>818</v>
      </c>
      <c r="W25" t="s">
        <v>818</v>
      </c>
      <c r="X25">
        <v>-0.32</v>
      </c>
      <c r="Y25">
        <v>80</v>
      </c>
      <c r="Z25">
        <v>60</v>
      </c>
      <c r="AB25">
        <v>70</v>
      </c>
      <c r="AC25">
        <v>30</v>
      </c>
      <c r="AD25">
        <f t="shared" si="4"/>
        <v>0</v>
      </c>
      <c r="AF25">
        <v>70</v>
      </c>
      <c r="AG25">
        <v>30</v>
      </c>
      <c r="AH25">
        <f t="shared" si="5"/>
        <v>0</v>
      </c>
      <c r="AJ25">
        <v>0</v>
      </c>
      <c r="AK25" t="s">
        <v>848</v>
      </c>
      <c r="AL25" t="s">
        <v>850</v>
      </c>
      <c r="AM25" t="s">
        <v>854</v>
      </c>
      <c r="AN25">
        <v>6.5</v>
      </c>
      <c r="AR25" t="s">
        <v>980</v>
      </c>
      <c r="AW25" t="s">
        <v>885</v>
      </c>
      <c r="BF25" t="s">
        <v>843</v>
      </c>
      <c r="BG25">
        <v>0</v>
      </c>
    </row>
    <row r="26" spans="1:59" x14ac:dyDescent="0.3">
      <c r="A26" t="s">
        <v>946</v>
      </c>
      <c r="B26" t="s">
        <v>813</v>
      </c>
      <c r="D26">
        <v>1980.5</v>
      </c>
      <c r="E26">
        <v>46</v>
      </c>
      <c r="F26">
        <v>20</v>
      </c>
      <c r="G26">
        <v>34</v>
      </c>
      <c r="H26">
        <v>8</v>
      </c>
      <c r="I26">
        <f t="shared" si="0"/>
        <v>46.343000000000004</v>
      </c>
      <c r="J26">
        <v>9</v>
      </c>
      <c r="K26">
        <v>42</v>
      </c>
      <c r="L26">
        <v>1</v>
      </c>
      <c r="N26">
        <f t="shared" si="1"/>
        <v>9.7002777777777762</v>
      </c>
      <c r="O26">
        <v>2224</v>
      </c>
      <c r="P26">
        <v>2</v>
      </c>
      <c r="Q26">
        <v>359</v>
      </c>
      <c r="R26">
        <f t="shared" si="2"/>
        <v>-89</v>
      </c>
      <c r="S26">
        <f t="shared" si="3"/>
        <v>-1.5533430342749535</v>
      </c>
      <c r="T26" s="6">
        <v>1.7452406437283376E-2</v>
      </c>
      <c r="U26" s="6">
        <v>-0.99984769515639127</v>
      </c>
      <c r="V26" t="s">
        <v>818</v>
      </c>
      <c r="W26" t="s">
        <v>818</v>
      </c>
      <c r="X26">
        <v>-1.1200000000000001</v>
      </c>
      <c r="Y26">
        <v>60</v>
      </c>
      <c r="Z26">
        <v>40</v>
      </c>
      <c r="AA26">
        <v>30</v>
      </c>
      <c r="AB26">
        <v>40</v>
      </c>
      <c r="AC26">
        <v>10</v>
      </c>
      <c r="AD26">
        <f t="shared" si="4"/>
        <v>20</v>
      </c>
      <c r="AE26">
        <v>30</v>
      </c>
      <c r="AF26">
        <v>40</v>
      </c>
      <c r="AG26">
        <v>10</v>
      </c>
      <c r="AH26">
        <f t="shared" si="5"/>
        <v>20</v>
      </c>
      <c r="AJ26">
        <v>10</v>
      </c>
      <c r="AK26" t="s">
        <v>848</v>
      </c>
      <c r="AL26" t="s">
        <v>931</v>
      </c>
      <c r="AM26" t="s">
        <v>854</v>
      </c>
      <c r="AN26">
        <v>7</v>
      </c>
      <c r="AR26" t="s">
        <v>980</v>
      </c>
      <c r="AW26" t="s">
        <v>885</v>
      </c>
      <c r="BF26" t="s">
        <v>843</v>
      </c>
      <c r="BG26">
        <v>0</v>
      </c>
    </row>
    <row r="27" spans="1:59" x14ac:dyDescent="0.3">
      <c r="A27" t="s">
        <v>949</v>
      </c>
      <c r="B27" t="s">
        <v>814</v>
      </c>
      <c r="D27">
        <v>2008.5</v>
      </c>
      <c r="E27">
        <v>46</v>
      </c>
      <c r="F27">
        <v>20</v>
      </c>
      <c r="G27">
        <v>12</v>
      </c>
      <c r="H27">
        <v>8</v>
      </c>
      <c r="I27">
        <f t="shared" si="0"/>
        <v>46.336888888888886</v>
      </c>
      <c r="J27">
        <v>9</v>
      </c>
      <c r="K27">
        <v>41</v>
      </c>
      <c r="L27">
        <v>56</v>
      </c>
      <c r="M27">
        <v>9</v>
      </c>
      <c r="N27">
        <f t="shared" si="1"/>
        <v>9.6991388888888892</v>
      </c>
      <c r="O27">
        <v>2288</v>
      </c>
      <c r="P27">
        <v>15</v>
      </c>
      <c r="Q27">
        <v>114</v>
      </c>
      <c r="R27">
        <f t="shared" si="2"/>
        <v>156</v>
      </c>
      <c r="S27">
        <f t="shared" si="3"/>
        <v>2.7227136331111539</v>
      </c>
      <c r="T27" s="6">
        <v>-0.91354545764260076</v>
      </c>
      <c r="U27" s="6">
        <v>0.40673664307580043</v>
      </c>
      <c r="V27" t="s">
        <v>818</v>
      </c>
      <c r="W27" t="s">
        <v>817</v>
      </c>
      <c r="X27">
        <v>-0.8</v>
      </c>
      <c r="Y27">
        <v>95</v>
      </c>
      <c r="Z27">
        <v>60</v>
      </c>
      <c r="AA27">
        <v>5</v>
      </c>
      <c r="AB27">
        <v>5</v>
      </c>
      <c r="AC27">
        <v>25</v>
      </c>
      <c r="AD27">
        <f t="shared" si="4"/>
        <v>65</v>
      </c>
      <c r="AE27">
        <v>5</v>
      </c>
      <c r="AF27">
        <v>5</v>
      </c>
      <c r="AG27">
        <v>25</v>
      </c>
      <c r="AH27">
        <f t="shared" si="5"/>
        <v>65</v>
      </c>
      <c r="AJ27">
        <v>0</v>
      </c>
      <c r="AK27" t="s">
        <v>848</v>
      </c>
      <c r="AL27" t="s">
        <v>850</v>
      </c>
      <c r="AM27" t="s">
        <v>854</v>
      </c>
      <c r="AN27">
        <v>6.5</v>
      </c>
      <c r="AR27" t="s">
        <v>872</v>
      </c>
      <c r="AW27" t="s">
        <v>885</v>
      </c>
      <c r="BF27" t="s">
        <v>843</v>
      </c>
      <c r="BG27">
        <v>0</v>
      </c>
    </row>
    <row r="28" spans="1:59" x14ac:dyDescent="0.3">
      <c r="A28" t="s">
        <v>951</v>
      </c>
      <c r="B28" t="s">
        <v>814</v>
      </c>
      <c r="D28">
        <v>2006.7</v>
      </c>
      <c r="E28">
        <v>46</v>
      </c>
      <c r="F28">
        <v>20</v>
      </c>
      <c r="G28">
        <v>16</v>
      </c>
      <c r="H28">
        <v>1</v>
      </c>
      <c r="I28">
        <f t="shared" si="0"/>
        <v>46.337805555555562</v>
      </c>
      <c r="J28">
        <v>9</v>
      </c>
      <c r="K28">
        <v>41</v>
      </c>
      <c r="L28">
        <v>57</v>
      </c>
      <c r="M28">
        <v>8</v>
      </c>
      <c r="N28">
        <f t="shared" si="1"/>
        <v>9.6993888888888886</v>
      </c>
      <c r="O28">
        <v>2263</v>
      </c>
      <c r="P28">
        <v>17</v>
      </c>
      <c r="Q28">
        <v>118</v>
      </c>
      <c r="R28">
        <f t="shared" si="2"/>
        <v>152</v>
      </c>
      <c r="S28">
        <f t="shared" si="3"/>
        <v>2.6529004630313806</v>
      </c>
      <c r="T28" s="6">
        <v>-0.88294759285892677</v>
      </c>
      <c r="U28" s="6">
        <v>0.46947156278589108</v>
      </c>
      <c r="V28" t="s">
        <v>819</v>
      </c>
      <c r="W28" t="s">
        <v>819</v>
      </c>
      <c r="X28">
        <v>0</v>
      </c>
      <c r="Y28">
        <v>95</v>
      </c>
      <c r="Z28">
        <v>50</v>
      </c>
      <c r="AA28">
        <v>10</v>
      </c>
      <c r="AB28">
        <v>20</v>
      </c>
      <c r="AC28">
        <v>20</v>
      </c>
      <c r="AD28">
        <f t="shared" si="4"/>
        <v>50</v>
      </c>
      <c r="AE28">
        <v>10</v>
      </c>
      <c r="AF28">
        <v>20</v>
      </c>
      <c r="AG28">
        <v>20</v>
      </c>
      <c r="AH28">
        <f t="shared" si="5"/>
        <v>50</v>
      </c>
      <c r="AJ28">
        <v>0</v>
      </c>
      <c r="AK28" t="s">
        <v>848</v>
      </c>
      <c r="AL28" t="s">
        <v>850</v>
      </c>
      <c r="AM28" t="s">
        <v>854</v>
      </c>
      <c r="AN28">
        <v>6.5</v>
      </c>
      <c r="AR28" t="s">
        <v>980</v>
      </c>
      <c r="AW28" t="s">
        <v>885</v>
      </c>
      <c r="BF28" t="s">
        <v>843</v>
      </c>
      <c r="BG28">
        <v>0</v>
      </c>
    </row>
    <row r="29" spans="1:59" x14ac:dyDescent="0.3">
      <c r="A29" t="s">
        <v>966</v>
      </c>
      <c r="B29" t="s">
        <v>814</v>
      </c>
      <c r="D29">
        <v>1959.9</v>
      </c>
      <c r="E29">
        <v>46</v>
      </c>
      <c r="F29">
        <v>21</v>
      </c>
      <c r="G29">
        <v>0</v>
      </c>
      <c r="H29">
        <v>3</v>
      </c>
      <c r="I29">
        <f t="shared" si="0"/>
        <v>46.350083333333338</v>
      </c>
      <c r="J29">
        <v>9</v>
      </c>
      <c r="K29">
        <v>42</v>
      </c>
      <c r="L29">
        <v>3</v>
      </c>
      <c r="M29">
        <v>2</v>
      </c>
      <c r="N29">
        <f t="shared" si="1"/>
        <v>9.7008888888888869</v>
      </c>
      <c r="O29">
        <v>2144</v>
      </c>
      <c r="P29">
        <v>15</v>
      </c>
      <c r="Q29">
        <v>128</v>
      </c>
      <c r="R29">
        <f t="shared" si="2"/>
        <v>142</v>
      </c>
      <c r="S29">
        <f t="shared" si="3"/>
        <v>2.4783675378319479</v>
      </c>
      <c r="T29" s="6">
        <v>-0.7880107536067219</v>
      </c>
      <c r="U29" s="6">
        <v>0.6156614753256584</v>
      </c>
      <c r="V29" t="s">
        <v>819</v>
      </c>
      <c r="W29" t="s">
        <v>817</v>
      </c>
      <c r="X29">
        <v>-0.32</v>
      </c>
      <c r="Y29">
        <v>90</v>
      </c>
      <c r="Z29">
        <v>50</v>
      </c>
      <c r="AA29">
        <v>22</v>
      </c>
      <c r="AB29">
        <v>22</v>
      </c>
      <c r="AC29">
        <v>34</v>
      </c>
      <c r="AD29">
        <f t="shared" si="4"/>
        <v>22</v>
      </c>
      <c r="AE29">
        <v>50</v>
      </c>
      <c r="AF29">
        <v>50</v>
      </c>
      <c r="AH29">
        <f t="shared" si="5"/>
        <v>0</v>
      </c>
      <c r="AJ29">
        <v>5</v>
      </c>
      <c r="AK29" t="s">
        <v>848</v>
      </c>
      <c r="AL29" t="s">
        <v>850</v>
      </c>
      <c r="AM29" t="s">
        <v>854</v>
      </c>
      <c r="AN29">
        <v>6</v>
      </c>
      <c r="AR29" t="s">
        <v>873</v>
      </c>
      <c r="AW29" t="s">
        <v>885</v>
      </c>
      <c r="BF29" t="s">
        <v>843</v>
      </c>
      <c r="BG29">
        <v>0</v>
      </c>
    </row>
    <row r="30" spans="1:59" x14ac:dyDescent="0.3">
      <c r="A30" t="s">
        <v>967</v>
      </c>
      <c r="B30" t="s">
        <v>814</v>
      </c>
      <c r="D30">
        <v>1961.2</v>
      </c>
      <c r="E30">
        <v>46</v>
      </c>
      <c r="F30">
        <v>20</v>
      </c>
      <c r="G30">
        <v>58</v>
      </c>
      <c r="H30">
        <v>4</v>
      </c>
      <c r="I30">
        <f t="shared" si="0"/>
        <v>46.349555555555554</v>
      </c>
      <c r="J30">
        <v>9</v>
      </c>
      <c r="K30">
        <v>42</v>
      </c>
      <c r="L30">
        <v>2</v>
      </c>
      <c r="M30">
        <v>6</v>
      </c>
      <c r="N30">
        <f t="shared" si="1"/>
        <v>9.7007222222222218</v>
      </c>
      <c r="O30">
        <v>2150</v>
      </c>
      <c r="P30">
        <v>35</v>
      </c>
      <c r="Q30">
        <v>186</v>
      </c>
      <c r="R30">
        <f t="shared" si="2"/>
        <v>84</v>
      </c>
      <c r="S30">
        <f t="shared" si="3"/>
        <v>1.4660765716752369</v>
      </c>
      <c r="T30" s="6">
        <v>0.10452846326765346</v>
      </c>
      <c r="U30" s="6">
        <v>0.99452189536827329</v>
      </c>
      <c r="V30" t="s">
        <v>818</v>
      </c>
      <c r="W30" t="s">
        <v>819</v>
      </c>
      <c r="X30">
        <v>-0.48</v>
      </c>
      <c r="Y30">
        <v>90</v>
      </c>
      <c r="Z30">
        <v>40</v>
      </c>
      <c r="AA30">
        <v>22</v>
      </c>
      <c r="AB30">
        <v>22</v>
      </c>
      <c r="AC30">
        <v>34</v>
      </c>
      <c r="AD30">
        <f t="shared" si="4"/>
        <v>22</v>
      </c>
      <c r="AE30">
        <v>50</v>
      </c>
      <c r="AF30">
        <v>50</v>
      </c>
      <c r="AH30">
        <f t="shared" si="5"/>
        <v>0</v>
      </c>
      <c r="AJ30">
        <v>5</v>
      </c>
      <c r="AK30" t="s">
        <v>848</v>
      </c>
      <c r="AL30" t="s">
        <v>850</v>
      </c>
      <c r="AM30" t="s">
        <v>854</v>
      </c>
      <c r="AN30">
        <v>6</v>
      </c>
      <c r="AR30" t="s">
        <v>871</v>
      </c>
      <c r="AW30" t="s">
        <v>885</v>
      </c>
      <c r="BF30" t="s">
        <v>843</v>
      </c>
      <c r="BG30">
        <v>0</v>
      </c>
    </row>
    <row r="31" spans="1:59" x14ac:dyDescent="0.3">
      <c r="A31" t="s">
        <v>969</v>
      </c>
      <c r="B31" t="s">
        <v>814</v>
      </c>
      <c r="D31">
        <v>1969.4</v>
      </c>
      <c r="E31">
        <v>46</v>
      </c>
      <c r="F31">
        <v>20</v>
      </c>
      <c r="G31">
        <v>52</v>
      </c>
      <c r="H31">
        <v>6</v>
      </c>
      <c r="I31">
        <f t="shared" si="0"/>
        <v>46.347944444444444</v>
      </c>
      <c r="J31">
        <v>9</v>
      </c>
      <c r="K31">
        <v>42</v>
      </c>
      <c r="L31">
        <v>1</v>
      </c>
      <c r="M31">
        <v>5</v>
      </c>
      <c r="N31">
        <f t="shared" si="1"/>
        <v>9.7004166666666656</v>
      </c>
      <c r="O31">
        <v>2167</v>
      </c>
      <c r="P31">
        <v>5</v>
      </c>
      <c r="Q31">
        <v>48</v>
      </c>
      <c r="R31">
        <f t="shared" si="2"/>
        <v>42</v>
      </c>
      <c r="S31">
        <f t="shared" si="3"/>
        <v>0.73303828583761843</v>
      </c>
      <c r="T31" s="6">
        <v>0.74314482547739424</v>
      </c>
      <c r="U31" s="6">
        <v>0.66913060635885824</v>
      </c>
      <c r="V31" t="s">
        <v>818</v>
      </c>
      <c r="W31" t="s">
        <v>817</v>
      </c>
      <c r="X31">
        <v>0</v>
      </c>
      <c r="Y31">
        <v>30</v>
      </c>
      <c r="Z31">
        <v>10</v>
      </c>
      <c r="AA31">
        <v>30</v>
      </c>
      <c r="AB31">
        <v>10</v>
      </c>
      <c r="AC31">
        <v>40</v>
      </c>
      <c r="AD31">
        <f t="shared" si="4"/>
        <v>20</v>
      </c>
      <c r="AE31">
        <v>100</v>
      </c>
      <c r="AH31">
        <f t="shared" si="5"/>
        <v>0</v>
      </c>
      <c r="AJ31">
        <v>70</v>
      </c>
      <c r="AK31" t="s">
        <v>848</v>
      </c>
      <c r="AL31" t="s">
        <v>850</v>
      </c>
      <c r="AM31" t="s">
        <v>854</v>
      </c>
      <c r="AN31">
        <v>5</v>
      </c>
      <c r="AR31" t="s">
        <v>873</v>
      </c>
      <c r="AW31" t="s">
        <v>885</v>
      </c>
      <c r="BG31">
        <v>0</v>
      </c>
    </row>
    <row r="32" spans="1:59" x14ac:dyDescent="0.3">
      <c r="A32" t="s">
        <v>970</v>
      </c>
      <c r="B32" t="s">
        <v>795</v>
      </c>
      <c r="D32">
        <v>1973</v>
      </c>
      <c r="E32">
        <v>46</v>
      </c>
      <c r="F32">
        <v>20</v>
      </c>
      <c r="G32">
        <v>46</v>
      </c>
      <c r="H32">
        <v>6</v>
      </c>
      <c r="I32">
        <f t="shared" si="0"/>
        <v>46.346277777777779</v>
      </c>
      <c r="J32">
        <v>9</v>
      </c>
      <c r="K32">
        <v>41</v>
      </c>
      <c r="L32">
        <v>58</v>
      </c>
      <c r="M32">
        <v>9</v>
      </c>
      <c r="N32">
        <f t="shared" si="1"/>
        <v>9.6996944444444448</v>
      </c>
      <c r="O32">
        <v>2204</v>
      </c>
      <c r="P32">
        <v>20</v>
      </c>
      <c r="Q32">
        <v>84</v>
      </c>
      <c r="R32">
        <f t="shared" si="2"/>
        <v>6</v>
      </c>
      <c r="S32">
        <f t="shared" si="3"/>
        <v>0.10471975511965977</v>
      </c>
      <c r="T32" s="6">
        <v>0.99452189536827329</v>
      </c>
      <c r="U32" s="6">
        <v>0.10452846326765346</v>
      </c>
      <c r="V32" t="s">
        <v>818</v>
      </c>
      <c r="W32" t="s">
        <v>818</v>
      </c>
      <c r="X32">
        <v>-0.64</v>
      </c>
      <c r="Y32">
        <v>95</v>
      </c>
      <c r="Z32">
        <v>45</v>
      </c>
      <c r="AA32">
        <v>20</v>
      </c>
      <c r="AB32">
        <v>10</v>
      </c>
      <c r="AC32">
        <v>10</v>
      </c>
      <c r="AD32">
        <f t="shared" si="4"/>
        <v>60</v>
      </c>
      <c r="AE32">
        <v>20</v>
      </c>
      <c r="AF32">
        <v>10</v>
      </c>
      <c r="AG32">
        <v>10</v>
      </c>
      <c r="AH32">
        <f t="shared" si="5"/>
        <v>60</v>
      </c>
      <c r="AJ32">
        <v>3</v>
      </c>
      <c r="AK32" t="s">
        <v>848</v>
      </c>
      <c r="AL32" t="s">
        <v>850</v>
      </c>
      <c r="AM32" t="s">
        <v>854</v>
      </c>
      <c r="AN32">
        <v>5.5</v>
      </c>
      <c r="AR32" t="s">
        <v>873</v>
      </c>
      <c r="AW32" t="s">
        <v>885</v>
      </c>
      <c r="BF32" t="s">
        <v>843</v>
      </c>
      <c r="BG32">
        <v>0</v>
      </c>
    </row>
    <row r="33" spans="1:59" x14ac:dyDescent="0.3">
      <c r="A33" t="s">
        <v>950</v>
      </c>
      <c r="B33" t="s">
        <v>814</v>
      </c>
      <c r="D33">
        <v>2008.2</v>
      </c>
      <c r="E33">
        <v>46</v>
      </c>
      <c r="F33">
        <v>20</v>
      </c>
      <c r="G33">
        <v>14</v>
      </c>
      <c r="H33">
        <v>1</v>
      </c>
      <c r="I33">
        <f t="shared" si="0"/>
        <v>46.337250000000004</v>
      </c>
      <c r="J33">
        <v>9</v>
      </c>
      <c r="K33">
        <v>41</v>
      </c>
      <c r="L33">
        <v>58</v>
      </c>
      <c r="M33">
        <v>2</v>
      </c>
      <c r="N33">
        <f t="shared" si="1"/>
        <v>9.6995000000000005</v>
      </c>
      <c r="O33">
        <v>2270</v>
      </c>
      <c r="P33">
        <v>0</v>
      </c>
      <c r="R33">
        <f t="shared" si="2"/>
        <v>90</v>
      </c>
      <c r="S33">
        <f t="shared" si="3"/>
        <v>1.5707963267948966</v>
      </c>
      <c r="T33" s="6">
        <v>6.1257422745431001E-17</v>
      </c>
      <c r="U33" s="6">
        <v>1</v>
      </c>
      <c r="V33" t="s">
        <v>818</v>
      </c>
      <c r="W33" t="s">
        <v>818</v>
      </c>
      <c r="X33">
        <v>-0.32</v>
      </c>
      <c r="Y33">
        <v>5</v>
      </c>
      <c r="Z33">
        <v>50</v>
      </c>
      <c r="AA33">
        <v>50</v>
      </c>
      <c r="AB33">
        <v>50</v>
      </c>
      <c r="AD33">
        <f t="shared" si="4"/>
        <v>0</v>
      </c>
      <c r="AE33">
        <v>50</v>
      </c>
      <c r="AF33">
        <v>50</v>
      </c>
      <c r="AH33">
        <f t="shared" si="5"/>
        <v>0</v>
      </c>
      <c r="AJ33">
        <v>0</v>
      </c>
      <c r="AK33" t="s">
        <v>848</v>
      </c>
      <c r="AL33" t="s">
        <v>853</v>
      </c>
      <c r="AM33" t="s">
        <v>856</v>
      </c>
      <c r="AN33">
        <v>6.5</v>
      </c>
      <c r="AR33" t="s">
        <v>980</v>
      </c>
      <c r="AT33" t="s">
        <v>980</v>
      </c>
      <c r="AV33" t="s">
        <v>980</v>
      </c>
      <c r="AW33" t="s">
        <v>984</v>
      </c>
      <c r="AX33" t="s">
        <v>986</v>
      </c>
      <c r="AY33">
        <v>10</v>
      </c>
      <c r="BB33">
        <v>35</v>
      </c>
      <c r="BC33">
        <v>35</v>
      </c>
      <c r="BD33">
        <v>55</v>
      </c>
      <c r="BE33">
        <v>55</v>
      </c>
      <c r="BF33" t="s">
        <v>845</v>
      </c>
      <c r="BG33">
        <v>0</v>
      </c>
    </row>
    <row r="34" spans="1:59" x14ac:dyDescent="0.3">
      <c r="A34" t="s">
        <v>959</v>
      </c>
      <c r="B34" t="s">
        <v>814</v>
      </c>
      <c r="D34">
        <v>1945.3</v>
      </c>
      <c r="E34">
        <v>46</v>
      </c>
      <c r="F34">
        <v>21</v>
      </c>
      <c r="G34">
        <v>10</v>
      </c>
      <c r="H34">
        <v>2</v>
      </c>
      <c r="I34">
        <f t="shared" si="0"/>
        <v>46.352833333333336</v>
      </c>
      <c r="J34">
        <v>9</v>
      </c>
      <c r="K34">
        <v>42</v>
      </c>
      <c r="L34">
        <v>5</v>
      </c>
      <c r="M34">
        <v>3</v>
      </c>
      <c r="N34">
        <f t="shared" si="1"/>
        <v>9.7014722222222201</v>
      </c>
      <c r="O34">
        <v>2124</v>
      </c>
      <c r="P34">
        <v>16</v>
      </c>
      <c r="Q34">
        <v>71</v>
      </c>
      <c r="R34">
        <f t="shared" si="2"/>
        <v>19</v>
      </c>
      <c r="S34">
        <f t="shared" si="3"/>
        <v>0.33161255787892258</v>
      </c>
      <c r="T34" s="6">
        <v>0.94551857559931685</v>
      </c>
      <c r="U34" s="6">
        <v>0.32556815445715664</v>
      </c>
      <c r="V34" t="s">
        <v>819</v>
      </c>
      <c r="W34" t="s">
        <v>819</v>
      </c>
      <c r="X34">
        <v>-0.32</v>
      </c>
      <c r="Y34">
        <v>95</v>
      </c>
      <c r="Z34">
        <v>60</v>
      </c>
      <c r="AB34">
        <v>20</v>
      </c>
      <c r="AC34">
        <v>20</v>
      </c>
      <c r="AD34">
        <f t="shared" si="4"/>
        <v>60</v>
      </c>
      <c r="AF34">
        <v>20</v>
      </c>
      <c r="AG34">
        <v>20</v>
      </c>
      <c r="AH34">
        <f t="shared" si="5"/>
        <v>60</v>
      </c>
      <c r="AJ34">
        <v>5</v>
      </c>
      <c r="AK34" t="s">
        <v>848</v>
      </c>
      <c r="AL34" t="s">
        <v>850</v>
      </c>
      <c r="AM34" t="s">
        <v>854</v>
      </c>
      <c r="AN34">
        <v>6</v>
      </c>
      <c r="AO34" t="s">
        <v>860</v>
      </c>
      <c r="AW34" t="s">
        <v>892</v>
      </c>
      <c r="AX34">
        <v>1</v>
      </c>
      <c r="AY34">
        <v>6</v>
      </c>
      <c r="BF34" t="s">
        <v>841</v>
      </c>
      <c r="BG34">
        <v>2</v>
      </c>
    </row>
    <row r="35" spans="1:59" x14ac:dyDescent="0.3">
      <c r="A35" t="s">
        <v>956</v>
      </c>
      <c r="B35" t="s">
        <v>814</v>
      </c>
      <c r="C35" t="s">
        <v>815</v>
      </c>
      <c r="D35">
        <v>1940.9</v>
      </c>
      <c r="E35">
        <v>46</v>
      </c>
      <c r="F35">
        <v>21</v>
      </c>
      <c r="G35">
        <v>13</v>
      </c>
      <c r="H35">
        <v>6</v>
      </c>
      <c r="I35">
        <f t="shared" si="0"/>
        <v>46.353777777777779</v>
      </c>
      <c r="J35">
        <v>9</v>
      </c>
      <c r="K35">
        <v>42</v>
      </c>
      <c r="L35">
        <v>7</v>
      </c>
      <c r="M35">
        <v>1</v>
      </c>
      <c r="N35">
        <f t="shared" si="1"/>
        <v>9.7019722222222207</v>
      </c>
      <c r="O35">
        <v>2122</v>
      </c>
      <c r="R35">
        <f t="shared" si="2"/>
        <v>90</v>
      </c>
      <c r="S35">
        <f t="shared" si="3"/>
        <v>1.5707963267948966</v>
      </c>
      <c r="T35" s="6">
        <v>6.1257422745431001E-17</v>
      </c>
      <c r="U35" s="6">
        <v>1</v>
      </c>
      <c r="X35">
        <v>-0.64</v>
      </c>
      <c r="Y35">
        <v>98</v>
      </c>
      <c r="Z35">
        <v>98</v>
      </c>
      <c r="AD35">
        <f t="shared" si="4"/>
        <v>100</v>
      </c>
      <c r="AH35">
        <f t="shared" si="5"/>
        <v>100</v>
      </c>
      <c r="AK35" t="s">
        <v>848</v>
      </c>
      <c r="AL35" t="s">
        <v>850</v>
      </c>
      <c r="AM35" t="s">
        <v>854</v>
      </c>
      <c r="BG35">
        <v>0</v>
      </c>
    </row>
  </sheetData>
  <sortState xmlns:xlrd2="http://schemas.microsoft.com/office/spreadsheetml/2017/richdata2" ref="A5:BG35">
    <sortCondition ref="AW5:AW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79"/>
  <sheetViews>
    <sheetView tabSelected="1" workbookViewId="0">
      <selection activeCell="U51" sqref="U51"/>
    </sheetView>
  </sheetViews>
  <sheetFormatPr defaultRowHeight="14.4" x14ac:dyDescent="0.3"/>
  <cols>
    <col min="2" max="2" width="17.6640625" customWidth="1"/>
    <col min="8" max="8" width="15.5546875" style="57" customWidth="1"/>
    <col min="12" max="12" width="10.5546875" customWidth="1"/>
    <col min="13" max="13" width="9.6640625" customWidth="1"/>
    <col min="17" max="17" width="13.21875" customWidth="1"/>
    <col min="18" max="18" width="13.33203125" customWidth="1"/>
    <col min="19" max="19" width="12.5546875" customWidth="1"/>
    <col min="20" max="20" width="17.44140625" customWidth="1"/>
    <col min="21" max="21" width="14.44140625" customWidth="1"/>
    <col min="23" max="23" width="12.44140625" customWidth="1"/>
    <col min="24" max="24" width="11.109375" customWidth="1"/>
    <col min="25" max="26" width="20.6640625" customWidth="1"/>
  </cols>
  <sheetData>
    <row r="1" spans="1:29" x14ac:dyDescent="0.3">
      <c r="A1" t="s">
        <v>54</v>
      </c>
      <c r="B1" t="s">
        <v>797</v>
      </c>
      <c r="C1" t="s">
        <v>796</v>
      </c>
      <c r="D1" t="s">
        <v>26</v>
      </c>
      <c r="E1" t="s">
        <v>1029</v>
      </c>
      <c r="F1" t="s">
        <v>993</v>
      </c>
      <c r="G1" t="s">
        <v>994</v>
      </c>
      <c r="H1" s="57" t="s">
        <v>1028</v>
      </c>
      <c r="I1" t="s">
        <v>794</v>
      </c>
      <c r="J1" t="s">
        <v>795</v>
      </c>
      <c r="K1" t="s">
        <v>987</v>
      </c>
      <c r="L1" t="s">
        <v>29</v>
      </c>
      <c r="M1" t="s">
        <v>798</v>
      </c>
      <c r="N1" t="s">
        <v>799</v>
      </c>
      <c r="O1" t="s">
        <v>800</v>
      </c>
      <c r="P1" t="s">
        <v>1024</v>
      </c>
      <c r="Q1" t="s">
        <v>801</v>
      </c>
      <c r="R1" t="s">
        <v>1025</v>
      </c>
      <c r="S1" t="s">
        <v>802</v>
      </c>
      <c r="T1" t="s">
        <v>803</v>
      </c>
      <c r="U1" t="s">
        <v>804</v>
      </c>
      <c r="V1" t="s">
        <v>811</v>
      </c>
      <c r="W1" t="s">
        <v>812</v>
      </c>
      <c r="X1" t="s">
        <v>821</v>
      </c>
      <c r="Y1" t="s">
        <v>822</v>
      </c>
      <c r="Z1" t="s">
        <v>823</v>
      </c>
      <c r="AA1" t="s">
        <v>824</v>
      </c>
      <c r="AB1" t="s">
        <v>839</v>
      </c>
      <c r="AC1" s="24" t="s">
        <v>840</v>
      </c>
    </row>
    <row r="2" spans="1:29" x14ac:dyDescent="0.3">
      <c r="A2" t="s">
        <v>90</v>
      </c>
      <c r="B2" t="s">
        <v>996</v>
      </c>
      <c r="C2" t="s">
        <v>996</v>
      </c>
      <c r="D2">
        <v>1857</v>
      </c>
      <c r="E2">
        <f>2011-D2</f>
        <v>154</v>
      </c>
      <c r="F2">
        <v>46.449472222222219</v>
      </c>
      <c r="G2">
        <v>9.9406944444444445</v>
      </c>
      <c r="H2" s="57">
        <v>1211318.625</v>
      </c>
      <c r="I2">
        <v>1891</v>
      </c>
      <c r="J2">
        <v>6</v>
      </c>
      <c r="K2">
        <f>LOG(J2)</f>
        <v>0.77815125038364363</v>
      </c>
      <c r="L2">
        <v>68</v>
      </c>
      <c r="M2">
        <v>0.93</v>
      </c>
      <c r="N2">
        <v>0.37</v>
      </c>
      <c r="O2" t="s">
        <v>817</v>
      </c>
      <c r="P2">
        <f>IF(O2="concave",3,IF(O2="convex",1,2))</f>
        <v>3</v>
      </c>
      <c r="Q2" t="s">
        <v>817</v>
      </c>
      <c r="R2">
        <f>IF(Q2="concave",3,IF(Q2="convex",1,2))</f>
        <v>3</v>
      </c>
      <c r="S2">
        <v>-0.64</v>
      </c>
      <c r="T2">
        <v>80</v>
      </c>
      <c r="U2">
        <v>15</v>
      </c>
      <c r="W2">
        <v>10</v>
      </c>
      <c r="X2" t="s">
        <v>848</v>
      </c>
      <c r="Y2" t="s">
        <v>850</v>
      </c>
      <c r="Z2" t="s">
        <v>854</v>
      </c>
      <c r="AA2">
        <v>5.3</v>
      </c>
      <c r="AB2" t="s">
        <v>842</v>
      </c>
      <c r="AC2">
        <v>5.0999999999999996</v>
      </c>
    </row>
    <row r="3" spans="1:29" x14ac:dyDescent="0.3">
      <c r="A3" t="s">
        <v>91</v>
      </c>
      <c r="B3" t="s">
        <v>996</v>
      </c>
      <c r="C3" t="s">
        <v>996</v>
      </c>
      <c r="D3">
        <v>1850</v>
      </c>
      <c r="E3">
        <f t="shared" ref="E3:E53" si="0">2011-D3</f>
        <v>161</v>
      </c>
      <c r="F3">
        <v>46.450305555555559</v>
      </c>
      <c r="G3">
        <v>9.941472222222222</v>
      </c>
      <c r="H3" s="57">
        <v>1209225.75</v>
      </c>
      <c r="I3">
        <v>1898</v>
      </c>
      <c r="J3">
        <v>1</v>
      </c>
      <c r="K3">
        <f>LOG(J3)</f>
        <v>0</v>
      </c>
      <c r="L3">
        <v>344</v>
      </c>
      <c r="M3">
        <v>-0.28000000000000003</v>
      </c>
      <c r="N3">
        <v>0.96</v>
      </c>
      <c r="O3" t="s">
        <v>818</v>
      </c>
      <c r="P3">
        <f t="shared" ref="P3:P53" si="1">IF(O3="concave",3,IF(O3="convex",1,2))</f>
        <v>2</v>
      </c>
      <c r="Q3" t="s">
        <v>817</v>
      </c>
      <c r="R3">
        <f t="shared" ref="R3:R53" si="2">IF(Q3="concave",3,IF(Q3="convex",1,2))</f>
        <v>3</v>
      </c>
      <c r="S3">
        <v>0.32</v>
      </c>
      <c r="T3">
        <v>10</v>
      </c>
      <c r="U3">
        <v>15</v>
      </c>
      <c r="W3">
        <v>90</v>
      </c>
      <c r="X3" t="s">
        <v>848</v>
      </c>
      <c r="Y3" t="s">
        <v>850</v>
      </c>
      <c r="Z3" t="s">
        <v>854</v>
      </c>
      <c r="AA3">
        <v>5</v>
      </c>
      <c r="AB3" t="s">
        <v>842</v>
      </c>
      <c r="AC3">
        <v>1.7</v>
      </c>
    </row>
    <row r="4" spans="1:29" x14ac:dyDescent="0.3">
      <c r="A4" t="s">
        <v>92</v>
      </c>
      <c r="B4" t="s">
        <v>996</v>
      </c>
      <c r="C4" t="s">
        <v>996</v>
      </c>
      <c r="D4">
        <v>1850</v>
      </c>
      <c r="E4">
        <f t="shared" si="0"/>
        <v>161</v>
      </c>
      <c r="F4">
        <v>46.449805555555557</v>
      </c>
      <c r="G4">
        <v>9.9417777777777783</v>
      </c>
      <c r="H4" s="57">
        <v>1212441.625</v>
      </c>
      <c r="I4">
        <v>1897</v>
      </c>
      <c r="J4">
        <v>15</v>
      </c>
      <c r="K4">
        <f>LOG(J4)</f>
        <v>1.1760912590556813</v>
      </c>
      <c r="L4">
        <v>224</v>
      </c>
      <c r="M4">
        <v>-0.69</v>
      </c>
      <c r="N4">
        <v>-0.72</v>
      </c>
      <c r="O4" t="s">
        <v>819</v>
      </c>
      <c r="P4">
        <f t="shared" si="1"/>
        <v>1</v>
      </c>
      <c r="Q4" t="s">
        <v>819</v>
      </c>
      <c r="R4">
        <f t="shared" si="2"/>
        <v>1</v>
      </c>
      <c r="S4">
        <v>0.32</v>
      </c>
      <c r="T4">
        <v>5</v>
      </c>
      <c r="U4">
        <v>0</v>
      </c>
      <c r="W4">
        <v>95</v>
      </c>
      <c r="X4" t="s">
        <v>848</v>
      </c>
      <c r="Y4" t="s">
        <v>851</v>
      </c>
      <c r="Z4" t="s">
        <v>856</v>
      </c>
      <c r="AA4">
        <v>4.5</v>
      </c>
      <c r="AB4" t="s">
        <v>842</v>
      </c>
      <c r="AC4">
        <v>12</v>
      </c>
    </row>
    <row r="5" spans="1:29" x14ac:dyDescent="0.3">
      <c r="A5" t="s">
        <v>93</v>
      </c>
      <c r="B5" t="s">
        <v>996</v>
      </c>
      <c r="C5" t="s">
        <v>996</v>
      </c>
      <c r="D5">
        <v>1850</v>
      </c>
      <c r="E5">
        <f t="shared" si="0"/>
        <v>161</v>
      </c>
      <c r="F5">
        <v>46.449722222222221</v>
      </c>
      <c r="G5">
        <v>9.9420000000000002</v>
      </c>
      <c r="H5" s="57">
        <v>1202612.875</v>
      </c>
      <c r="I5">
        <v>1894</v>
      </c>
      <c r="J5">
        <v>1</v>
      </c>
      <c r="K5">
        <f>LOG(J5)</f>
        <v>0</v>
      </c>
      <c r="L5">
        <v>11</v>
      </c>
      <c r="M5">
        <v>0.19</v>
      </c>
      <c r="N5">
        <v>0.98</v>
      </c>
      <c r="O5" t="s">
        <v>818</v>
      </c>
      <c r="P5">
        <f t="shared" si="1"/>
        <v>2</v>
      </c>
      <c r="Q5" t="s">
        <v>818</v>
      </c>
      <c r="R5">
        <f t="shared" si="2"/>
        <v>2</v>
      </c>
      <c r="S5">
        <v>-0.96</v>
      </c>
      <c r="T5">
        <v>60</v>
      </c>
      <c r="U5">
        <v>20</v>
      </c>
      <c r="W5">
        <v>40</v>
      </c>
      <c r="X5" t="s">
        <v>848</v>
      </c>
      <c r="Y5" t="s">
        <v>850</v>
      </c>
      <c r="Z5" t="s">
        <v>854</v>
      </c>
      <c r="AA5">
        <v>5</v>
      </c>
      <c r="AB5" t="s">
        <v>842</v>
      </c>
      <c r="AC5">
        <v>0.8</v>
      </c>
    </row>
    <row r="6" spans="1:29" x14ac:dyDescent="0.3">
      <c r="A6" t="s">
        <v>94</v>
      </c>
      <c r="B6" t="s">
        <v>996</v>
      </c>
      <c r="C6" t="s">
        <v>996</v>
      </c>
      <c r="D6">
        <v>1850</v>
      </c>
      <c r="E6">
        <f t="shared" si="0"/>
        <v>161</v>
      </c>
      <c r="F6">
        <v>46.448999999999998</v>
      </c>
      <c r="G6">
        <v>9.9424166666666665</v>
      </c>
      <c r="H6" s="57">
        <v>1156331.875</v>
      </c>
      <c r="I6">
        <v>1905</v>
      </c>
      <c r="J6">
        <v>0</v>
      </c>
      <c r="K6">
        <v>0</v>
      </c>
      <c r="O6" t="s">
        <v>817</v>
      </c>
      <c r="P6">
        <f t="shared" si="1"/>
        <v>3</v>
      </c>
      <c r="Q6" t="s">
        <v>817</v>
      </c>
      <c r="R6">
        <f t="shared" si="2"/>
        <v>3</v>
      </c>
      <c r="S6">
        <v>-0.64</v>
      </c>
      <c r="T6">
        <v>30</v>
      </c>
      <c r="U6">
        <v>35</v>
      </c>
      <c r="W6">
        <v>70</v>
      </c>
      <c r="X6" t="s">
        <v>848</v>
      </c>
      <c r="Y6" t="s">
        <v>850</v>
      </c>
      <c r="Z6" t="s">
        <v>854</v>
      </c>
      <c r="AA6">
        <v>5</v>
      </c>
      <c r="AB6" t="s">
        <v>842</v>
      </c>
      <c r="AC6">
        <v>1.3</v>
      </c>
    </row>
    <row r="7" spans="1:29" x14ac:dyDescent="0.3">
      <c r="A7" t="s">
        <v>95</v>
      </c>
      <c r="B7" t="s">
        <v>996</v>
      </c>
      <c r="C7" t="s">
        <v>996</v>
      </c>
      <c r="D7">
        <v>1850</v>
      </c>
      <c r="E7">
        <f t="shared" si="0"/>
        <v>161</v>
      </c>
      <c r="F7">
        <v>46.448638888888887</v>
      </c>
      <c r="G7">
        <v>9.9423888888888889</v>
      </c>
      <c r="H7" s="57">
        <v>1179335.125</v>
      </c>
      <c r="I7">
        <v>1906</v>
      </c>
      <c r="J7">
        <v>25</v>
      </c>
      <c r="K7">
        <f>LOG(J7)</f>
        <v>1.3979400086720377</v>
      </c>
      <c r="L7">
        <v>298</v>
      </c>
      <c r="M7">
        <v>-0.88</v>
      </c>
      <c r="N7">
        <v>0.47</v>
      </c>
      <c r="O7" t="s">
        <v>818</v>
      </c>
      <c r="P7">
        <f t="shared" si="1"/>
        <v>2</v>
      </c>
      <c r="Q7" t="s">
        <v>818</v>
      </c>
      <c r="R7">
        <f t="shared" si="2"/>
        <v>2</v>
      </c>
      <c r="S7">
        <v>-0.32</v>
      </c>
      <c r="T7">
        <v>15</v>
      </c>
      <c r="U7">
        <v>15</v>
      </c>
      <c r="W7">
        <v>10</v>
      </c>
      <c r="X7" t="s">
        <v>848</v>
      </c>
      <c r="Y7" t="s">
        <v>850</v>
      </c>
      <c r="Z7" t="s">
        <v>854</v>
      </c>
      <c r="AA7">
        <v>6</v>
      </c>
      <c r="AB7" t="s">
        <v>842</v>
      </c>
      <c r="AC7">
        <v>0.85</v>
      </c>
    </row>
    <row r="8" spans="1:29" x14ac:dyDescent="0.3">
      <c r="A8" t="s">
        <v>96</v>
      </c>
      <c r="B8" t="s">
        <v>813</v>
      </c>
      <c r="C8" t="s">
        <v>996</v>
      </c>
      <c r="D8">
        <v>2002.4</v>
      </c>
      <c r="E8">
        <f t="shared" si="0"/>
        <v>8.5999999999999091</v>
      </c>
      <c r="F8">
        <v>46.428361111111109</v>
      </c>
      <c r="G8">
        <v>9.9347499999999993</v>
      </c>
      <c r="H8" s="57">
        <v>1155850.25</v>
      </c>
      <c r="I8">
        <v>2011</v>
      </c>
      <c r="J8">
        <v>1</v>
      </c>
      <c r="K8">
        <f>LOG(J8)</f>
        <v>0</v>
      </c>
      <c r="L8">
        <v>356</v>
      </c>
      <c r="M8">
        <v>-7.0000000000000007E-2</v>
      </c>
      <c r="N8">
        <v>1</v>
      </c>
      <c r="O8" t="s">
        <v>818</v>
      </c>
      <c r="P8">
        <f t="shared" si="1"/>
        <v>2</v>
      </c>
      <c r="Q8" t="s">
        <v>818</v>
      </c>
      <c r="R8">
        <f t="shared" si="2"/>
        <v>2</v>
      </c>
      <c r="S8">
        <v>-0.48</v>
      </c>
      <c r="T8">
        <v>60</v>
      </c>
      <c r="U8">
        <v>25</v>
      </c>
      <c r="W8">
        <v>0</v>
      </c>
      <c r="X8" t="s">
        <v>848</v>
      </c>
      <c r="Y8" t="s">
        <v>850</v>
      </c>
      <c r="Z8" t="s">
        <v>854</v>
      </c>
      <c r="AA8">
        <v>7</v>
      </c>
      <c r="AB8" t="s">
        <v>844</v>
      </c>
      <c r="AC8">
        <v>0</v>
      </c>
    </row>
    <row r="9" spans="1:29" x14ac:dyDescent="0.3">
      <c r="A9" t="s">
        <v>97</v>
      </c>
      <c r="B9" t="s">
        <v>813</v>
      </c>
      <c r="C9" t="s">
        <v>996</v>
      </c>
      <c r="D9">
        <v>2001</v>
      </c>
      <c r="E9">
        <f t="shared" si="0"/>
        <v>10</v>
      </c>
      <c r="F9">
        <v>46.428694444444446</v>
      </c>
      <c r="G9">
        <v>9.9348611111111111</v>
      </c>
      <c r="H9" s="57">
        <v>1099116.75</v>
      </c>
      <c r="I9">
        <v>2009</v>
      </c>
      <c r="J9">
        <v>1</v>
      </c>
      <c r="K9">
        <f>LOG(J9)</f>
        <v>0</v>
      </c>
      <c r="L9">
        <v>336</v>
      </c>
      <c r="M9">
        <v>-0.41</v>
      </c>
      <c r="N9">
        <v>0.91</v>
      </c>
      <c r="O9" t="s">
        <v>818</v>
      </c>
      <c r="P9">
        <f t="shared" si="1"/>
        <v>2</v>
      </c>
      <c r="Q9" t="s">
        <v>818</v>
      </c>
      <c r="R9">
        <f t="shared" si="2"/>
        <v>2</v>
      </c>
      <c r="S9">
        <v>-0.48</v>
      </c>
      <c r="T9">
        <v>50</v>
      </c>
      <c r="U9">
        <v>25</v>
      </c>
      <c r="W9">
        <v>0</v>
      </c>
      <c r="X9" t="s">
        <v>848</v>
      </c>
      <c r="Y9" t="s">
        <v>852</v>
      </c>
      <c r="Z9" t="s">
        <v>854</v>
      </c>
      <c r="AA9">
        <v>7</v>
      </c>
      <c r="AB9" t="s">
        <v>844</v>
      </c>
      <c r="AC9">
        <v>0</v>
      </c>
    </row>
    <row r="10" spans="1:29" x14ac:dyDescent="0.3">
      <c r="A10" t="s">
        <v>98</v>
      </c>
      <c r="B10" t="s">
        <v>813</v>
      </c>
      <c r="C10" t="s">
        <v>996</v>
      </c>
      <c r="D10">
        <v>2000.2</v>
      </c>
      <c r="E10">
        <f t="shared" si="0"/>
        <v>10.799999999999955</v>
      </c>
      <c r="F10">
        <v>46.429111111111105</v>
      </c>
      <c r="G10">
        <v>9.9345555555555567</v>
      </c>
      <c r="H10" s="57">
        <v>1191033.5</v>
      </c>
      <c r="I10">
        <v>2011</v>
      </c>
      <c r="J10">
        <v>0</v>
      </c>
      <c r="K10">
        <v>0</v>
      </c>
      <c r="O10" t="s">
        <v>818</v>
      </c>
      <c r="P10">
        <f t="shared" si="1"/>
        <v>2</v>
      </c>
      <c r="Q10" t="s">
        <v>818</v>
      </c>
      <c r="R10">
        <f t="shared" si="2"/>
        <v>2</v>
      </c>
      <c r="S10">
        <v>-0.32</v>
      </c>
      <c r="T10">
        <v>1</v>
      </c>
      <c r="U10">
        <v>0</v>
      </c>
      <c r="W10">
        <v>2</v>
      </c>
      <c r="X10" t="s">
        <v>849</v>
      </c>
      <c r="Y10" t="s">
        <v>853</v>
      </c>
      <c r="Z10" t="s">
        <v>855</v>
      </c>
      <c r="AA10">
        <v>7</v>
      </c>
      <c r="AB10" t="s">
        <v>845</v>
      </c>
      <c r="AC10">
        <v>0</v>
      </c>
    </row>
    <row r="11" spans="1:29" x14ac:dyDescent="0.3">
      <c r="A11" t="s">
        <v>99</v>
      </c>
      <c r="B11" t="s">
        <v>814</v>
      </c>
      <c r="C11" t="s">
        <v>815</v>
      </c>
      <c r="D11">
        <v>1872.8</v>
      </c>
      <c r="E11">
        <f t="shared" si="0"/>
        <v>138.20000000000005</v>
      </c>
      <c r="F11">
        <v>46.44672222222222</v>
      </c>
      <c r="G11">
        <v>9.9433888888888884</v>
      </c>
      <c r="H11" s="57">
        <v>957929.5625</v>
      </c>
      <c r="I11">
        <v>1934</v>
      </c>
      <c r="J11">
        <v>23</v>
      </c>
      <c r="K11">
        <f>LOG(J11)</f>
        <v>1.3617278360175928</v>
      </c>
      <c r="L11">
        <v>294</v>
      </c>
      <c r="M11">
        <v>-0.91</v>
      </c>
      <c r="N11">
        <v>0.41</v>
      </c>
      <c r="O11" t="s">
        <v>819</v>
      </c>
      <c r="P11">
        <f t="shared" si="1"/>
        <v>1</v>
      </c>
      <c r="Q11" t="s">
        <v>819</v>
      </c>
      <c r="R11">
        <f t="shared" si="2"/>
        <v>1</v>
      </c>
      <c r="S11">
        <v>-0.48</v>
      </c>
      <c r="T11">
        <v>20</v>
      </c>
      <c r="U11">
        <v>30</v>
      </c>
      <c r="W11">
        <v>90</v>
      </c>
      <c r="X11" t="s">
        <v>848</v>
      </c>
      <c r="Y11" t="s">
        <v>850</v>
      </c>
      <c r="Z11" t="s">
        <v>854</v>
      </c>
      <c r="AA11">
        <v>4.5</v>
      </c>
      <c r="AB11" t="s">
        <v>842</v>
      </c>
      <c r="AC11">
        <v>17.5</v>
      </c>
    </row>
    <row r="12" spans="1:29" x14ac:dyDescent="0.3">
      <c r="A12" t="s">
        <v>100</v>
      </c>
      <c r="B12" t="s">
        <v>814</v>
      </c>
      <c r="C12" t="s">
        <v>815</v>
      </c>
      <c r="D12">
        <v>1910</v>
      </c>
      <c r="E12">
        <f t="shared" si="0"/>
        <v>101</v>
      </c>
      <c r="F12">
        <v>46.44255555555555</v>
      </c>
      <c r="G12">
        <v>9.9416944444444439</v>
      </c>
      <c r="H12" s="57">
        <v>1049670</v>
      </c>
      <c r="I12">
        <v>1952</v>
      </c>
      <c r="J12">
        <v>5</v>
      </c>
      <c r="K12">
        <f>LOG(J12)</f>
        <v>0.69897000433601886</v>
      </c>
      <c r="L12">
        <v>344</v>
      </c>
      <c r="M12">
        <v>-0.28000000000000003</v>
      </c>
      <c r="N12">
        <v>0.96</v>
      </c>
      <c r="O12" t="s">
        <v>817</v>
      </c>
      <c r="P12">
        <f t="shared" si="1"/>
        <v>3</v>
      </c>
      <c r="Q12" t="s">
        <v>818</v>
      </c>
      <c r="R12">
        <f t="shared" si="2"/>
        <v>2</v>
      </c>
      <c r="S12">
        <v>0</v>
      </c>
      <c r="T12">
        <v>20</v>
      </c>
      <c r="U12">
        <v>20</v>
      </c>
      <c r="W12">
        <v>70</v>
      </c>
      <c r="X12" t="s">
        <v>848</v>
      </c>
      <c r="Y12" t="s">
        <v>850</v>
      </c>
      <c r="Z12" t="s">
        <v>854</v>
      </c>
      <c r="AA12">
        <v>4.2</v>
      </c>
      <c r="AB12" t="s">
        <v>846</v>
      </c>
      <c r="AC12">
        <v>9.6</v>
      </c>
    </row>
    <row r="13" spans="1:29" x14ac:dyDescent="0.3">
      <c r="A13" t="s">
        <v>101</v>
      </c>
      <c r="B13" t="s">
        <v>814</v>
      </c>
      <c r="C13" t="s">
        <v>996</v>
      </c>
      <c r="D13">
        <v>2010</v>
      </c>
      <c r="E13">
        <f t="shared" si="0"/>
        <v>1</v>
      </c>
      <c r="F13">
        <v>46.426611111111107</v>
      </c>
      <c r="G13">
        <v>9.9332222222222217</v>
      </c>
      <c r="H13" s="57">
        <v>1047966.5</v>
      </c>
      <c r="I13">
        <v>2048</v>
      </c>
      <c r="J13">
        <v>0</v>
      </c>
      <c r="K13">
        <v>0</v>
      </c>
      <c r="O13" t="s">
        <v>818</v>
      </c>
      <c r="P13">
        <f t="shared" si="1"/>
        <v>2</v>
      </c>
      <c r="Q13" t="s">
        <v>818</v>
      </c>
      <c r="R13">
        <f t="shared" si="2"/>
        <v>2</v>
      </c>
      <c r="S13">
        <v>-0.8</v>
      </c>
      <c r="T13">
        <v>85</v>
      </c>
      <c r="U13">
        <v>50</v>
      </c>
      <c r="W13">
        <v>0</v>
      </c>
      <c r="X13" t="s">
        <v>848</v>
      </c>
      <c r="Y13" t="s">
        <v>850</v>
      </c>
      <c r="Z13" t="s">
        <v>854</v>
      </c>
      <c r="AA13">
        <v>5.5</v>
      </c>
      <c r="AB13" t="s">
        <v>843</v>
      </c>
      <c r="AC13">
        <v>0</v>
      </c>
    </row>
    <row r="14" spans="1:29" x14ac:dyDescent="0.3">
      <c r="A14" t="s">
        <v>102</v>
      </c>
      <c r="B14" t="s">
        <v>814</v>
      </c>
      <c r="C14" t="s">
        <v>996</v>
      </c>
      <c r="D14">
        <v>1993.5</v>
      </c>
      <c r="E14">
        <f t="shared" si="0"/>
        <v>17.5</v>
      </c>
      <c r="F14">
        <v>46.429361111111113</v>
      </c>
      <c r="G14">
        <v>9.9325277777777767</v>
      </c>
      <c r="H14" s="57">
        <v>1120383.25</v>
      </c>
      <c r="I14">
        <v>2042</v>
      </c>
      <c r="J14">
        <v>6</v>
      </c>
      <c r="K14">
        <f t="shared" ref="K14:K41" si="3">LOG(J14)</f>
        <v>0.77815125038364363</v>
      </c>
      <c r="L14">
        <v>130</v>
      </c>
      <c r="M14">
        <v>0.77</v>
      </c>
      <c r="N14">
        <v>-0.64</v>
      </c>
      <c r="O14" t="s">
        <v>819</v>
      </c>
      <c r="P14">
        <f t="shared" si="1"/>
        <v>1</v>
      </c>
      <c r="Q14" t="s">
        <v>818</v>
      </c>
      <c r="R14">
        <f t="shared" si="2"/>
        <v>2</v>
      </c>
      <c r="S14">
        <v>-0.16</v>
      </c>
      <c r="T14">
        <v>85</v>
      </c>
      <c r="U14">
        <v>40</v>
      </c>
      <c r="W14">
        <v>15</v>
      </c>
      <c r="X14" t="s">
        <v>848</v>
      </c>
      <c r="Y14" t="s">
        <v>850</v>
      </c>
      <c r="Z14" t="s">
        <v>854</v>
      </c>
      <c r="AA14">
        <v>6.5</v>
      </c>
      <c r="AB14" t="s">
        <v>843</v>
      </c>
      <c r="AC14">
        <v>0.6</v>
      </c>
    </row>
    <row r="15" spans="1:29" x14ac:dyDescent="0.3">
      <c r="A15" t="s">
        <v>103</v>
      </c>
      <c r="B15" t="s">
        <v>814</v>
      </c>
      <c r="C15" t="s">
        <v>996</v>
      </c>
      <c r="D15">
        <v>2010</v>
      </c>
      <c r="E15">
        <f t="shared" si="0"/>
        <v>1</v>
      </c>
      <c r="F15">
        <v>46.425861111111111</v>
      </c>
      <c r="G15">
        <v>9.9342499999999987</v>
      </c>
      <c r="H15" s="57">
        <v>654753.9375</v>
      </c>
      <c r="I15">
        <v>2062</v>
      </c>
      <c r="J15">
        <v>2</v>
      </c>
      <c r="K15">
        <f t="shared" si="3"/>
        <v>0.3010299956639812</v>
      </c>
      <c r="L15">
        <v>40</v>
      </c>
      <c r="M15">
        <v>0.64</v>
      </c>
      <c r="N15">
        <v>0.77</v>
      </c>
      <c r="O15" t="s">
        <v>819</v>
      </c>
      <c r="P15">
        <f t="shared" si="1"/>
        <v>1</v>
      </c>
      <c r="Q15" t="s">
        <v>819</v>
      </c>
      <c r="R15">
        <f t="shared" si="2"/>
        <v>1</v>
      </c>
      <c r="S15">
        <v>0.32</v>
      </c>
      <c r="T15">
        <v>80</v>
      </c>
      <c r="U15">
        <v>40</v>
      </c>
      <c r="W15">
        <v>0</v>
      </c>
      <c r="X15" t="s">
        <v>848</v>
      </c>
      <c r="Y15" t="s">
        <v>850</v>
      </c>
      <c r="Z15" t="s">
        <v>854</v>
      </c>
      <c r="AA15">
        <v>7.5</v>
      </c>
      <c r="AB15" t="s">
        <v>843</v>
      </c>
      <c r="AC15">
        <v>0</v>
      </c>
    </row>
    <row r="16" spans="1:29" x14ac:dyDescent="0.3">
      <c r="A16" t="s">
        <v>104</v>
      </c>
      <c r="B16" t="s">
        <v>814</v>
      </c>
      <c r="C16" t="s">
        <v>996</v>
      </c>
      <c r="D16">
        <v>2010</v>
      </c>
      <c r="E16">
        <f t="shared" si="0"/>
        <v>1</v>
      </c>
      <c r="F16">
        <v>46.425916666666666</v>
      </c>
      <c r="G16">
        <v>9.9341944444444437</v>
      </c>
      <c r="H16" s="57">
        <v>654753.9375</v>
      </c>
      <c r="I16">
        <v>2062</v>
      </c>
      <c r="J16">
        <v>3</v>
      </c>
      <c r="K16">
        <f t="shared" si="3"/>
        <v>0.47712125471966244</v>
      </c>
      <c r="L16">
        <v>345</v>
      </c>
      <c r="M16">
        <v>-0.26</v>
      </c>
      <c r="N16">
        <v>0.97</v>
      </c>
      <c r="O16" t="s">
        <v>817</v>
      </c>
      <c r="P16">
        <f t="shared" si="1"/>
        <v>3</v>
      </c>
      <c r="Q16" t="s">
        <v>817</v>
      </c>
      <c r="R16">
        <f t="shared" si="2"/>
        <v>3</v>
      </c>
      <c r="S16">
        <v>0.32</v>
      </c>
      <c r="T16">
        <v>95</v>
      </c>
      <c r="U16">
        <v>45</v>
      </c>
      <c r="W16">
        <v>0</v>
      </c>
      <c r="X16" t="s">
        <v>848</v>
      </c>
      <c r="Y16" t="s">
        <v>850</v>
      </c>
      <c r="Z16" t="s">
        <v>854</v>
      </c>
      <c r="AA16">
        <v>7.5</v>
      </c>
      <c r="AB16" t="s">
        <v>843</v>
      </c>
      <c r="AC16">
        <v>0</v>
      </c>
    </row>
    <row r="17" spans="1:29" x14ac:dyDescent="0.3">
      <c r="A17" t="s">
        <v>105</v>
      </c>
      <c r="B17" t="s">
        <v>814</v>
      </c>
      <c r="C17" t="s">
        <v>996</v>
      </c>
      <c r="D17">
        <v>2007.5</v>
      </c>
      <c r="E17">
        <f t="shared" si="0"/>
        <v>3.5</v>
      </c>
      <c r="F17">
        <v>46.425888888888885</v>
      </c>
      <c r="G17">
        <v>9.9349722222222212</v>
      </c>
      <c r="H17" s="57">
        <v>914996.1875</v>
      </c>
      <c r="I17">
        <v>2054</v>
      </c>
      <c r="J17">
        <v>45</v>
      </c>
      <c r="K17">
        <f t="shared" si="3"/>
        <v>1.6532125137753437</v>
      </c>
      <c r="L17">
        <v>270</v>
      </c>
      <c r="M17">
        <v>-1</v>
      </c>
      <c r="N17">
        <v>0</v>
      </c>
      <c r="O17" t="s">
        <v>818</v>
      </c>
      <c r="P17">
        <f t="shared" si="1"/>
        <v>2</v>
      </c>
      <c r="Q17" t="s">
        <v>818</v>
      </c>
      <c r="R17">
        <f t="shared" si="2"/>
        <v>2</v>
      </c>
      <c r="S17">
        <v>0.16</v>
      </c>
      <c r="T17">
        <v>85</v>
      </c>
      <c r="U17">
        <v>35</v>
      </c>
      <c r="W17">
        <v>0</v>
      </c>
      <c r="X17" t="s">
        <v>848</v>
      </c>
      <c r="Y17" t="s">
        <v>850</v>
      </c>
      <c r="Z17" t="s">
        <v>854</v>
      </c>
      <c r="AA17">
        <v>7.5</v>
      </c>
      <c r="AB17" t="s">
        <v>844</v>
      </c>
      <c r="AC17">
        <v>0</v>
      </c>
    </row>
    <row r="18" spans="1:29" x14ac:dyDescent="0.3">
      <c r="A18" t="s">
        <v>106</v>
      </c>
      <c r="B18" t="s">
        <v>814</v>
      </c>
      <c r="C18" t="s">
        <v>996</v>
      </c>
      <c r="D18">
        <v>2007.3</v>
      </c>
      <c r="E18">
        <f t="shared" si="0"/>
        <v>3.7000000000000455</v>
      </c>
      <c r="F18">
        <v>46.427055555555555</v>
      </c>
      <c r="G18">
        <v>9.9327777777777779</v>
      </c>
      <c r="H18" s="57">
        <v>936708.1875</v>
      </c>
      <c r="I18">
        <v>2056</v>
      </c>
      <c r="J18">
        <v>10</v>
      </c>
      <c r="K18">
        <f t="shared" si="3"/>
        <v>1</v>
      </c>
      <c r="L18">
        <v>74</v>
      </c>
      <c r="M18">
        <v>0.96</v>
      </c>
      <c r="N18">
        <v>0.28000000000000003</v>
      </c>
      <c r="O18" t="s">
        <v>819</v>
      </c>
      <c r="P18">
        <f t="shared" si="1"/>
        <v>1</v>
      </c>
      <c r="Q18" t="s">
        <v>819</v>
      </c>
      <c r="R18">
        <f t="shared" si="2"/>
        <v>1</v>
      </c>
      <c r="S18">
        <v>-0.16</v>
      </c>
      <c r="T18">
        <v>95</v>
      </c>
      <c r="U18">
        <v>60</v>
      </c>
      <c r="W18">
        <v>1</v>
      </c>
      <c r="X18" t="s">
        <v>848</v>
      </c>
      <c r="Y18" t="s">
        <v>850</v>
      </c>
      <c r="Z18" t="s">
        <v>854</v>
      </c>
      <c r="AA18">
        <v>7.2</v>
      </c>
      <c r="AB18" t="s">
        <v>843</v>
      </c>
      <c r="AC18">
        <v>0</v>
      </c>
    </row>
    <row r="19" spans="1:29" x14ac:dyDescent="0.3">
      <c r="A19" t="s">
        <v>107</v>
      </c>
      <c r="B19" t="s">
        <v>814</v>
      </c>
      <c r="C19" t="s">
        <v>996</v>
      </c>
      <c r="D19">
        <v>2006.6</v>
      </c>
      <c r="E19">
        <f t="shared" si="0"/>
        <v>4.4000000000000909</v>
      </c>
      <c r="F19">
        <v>46.427138888888891</v>
      </c>
      <c r="G19">
        <v>9.9327499999999986</v>
      </c>
      <c r="H19" s="57">
        <v>936708.1875</v>
      </c>
      <c r="I19">
        <v>2052</v>
      </c>
      <c r="J19">
        <v>30</v>
      </c>
      <c r="K19">
        <f t="shared" si="3"/>
        <v>1.4771212547196624</v>
      </c>
      <c r="L19">
        <v>130</v>
      </c>
      <c r="M19">
        <v>0.77</v>
      </c>
      <c r="N19">
        <v>-0.64</v>
      </c>
      <c r="O19" t="s">
        <v>818</v>
      </c>
      <c r="P19">
        <f t="shared" si="1"/>
        <v>2</v>
      </c>
      <c r="Q19" t="s">
        <v>817</v>
      </c>
      <c r="R19">
        <f t="shared" si="2"/>
        <v>3</v>
      </c>
      <c r="S19">
        <v>0.16</v>
      </c>
      <c r="T19">
        <v>80</v>
      </c>
      <c r="U19">
        <v>40</v>
      </c>
      <c r="W19">
        <v>5</v>
      </c>
      <c r="X19" t="s">
        <v>848</v>
      </c>
      <c r="Y19" t="s">
        <v>850</v>
      </c>
      <c r="Z19" t="s">
        <v>854</v>
      </c>
      <c r="AA19">
        <v>7.2</v>
      </c>
      <c r="AB19" t="s">
        <v>843</v>
      </c>
      <c r="AC19">
        <v>0</v>
      </c>
    </row>
    <row r="20" spans="1:29" x14ac:dyDescent="0.3">
      <c r="A20" t="s">
        <v>108</v>
      </c>
      <c r="B20" t="s">
        <v>814</v>
      </c>
      <c r="C20" t="s">
        <v>996</v>
      </c>
      <c r="D20">
        <v>2002.2</v>
      </c>
      <c r="E20">
        <f t="shared" si="0"/>
        <v>8.7999999999999545</v>
      </c>
      <c r="F20">
        <v>46.428555555555548</v>
      </c>
      <c r="G20">
        <v>9.9344722222222224</v>
      </c>
      <c r="H20" s="57">
        <v>1144899</v>
      </c>
      <c r="I20">
        <v>2012</v>
      </c>
      <c r="J20">
        <v>2</v>
      </c>
      <c r="K20">
        <f t="shared" si="3"/>
        <v>0.3010299956639812</v>
      </c>
      <c r="L20">
        <v>120</v>
      </c>
      <c r="M20">
        <v>0.87</v>
      </c>
      <c r="N20">
        <v>-0.5</v>
      </c>
      <c r="O20" t="s">
        <v>818</v>
      </c>
      <c r="P20">
        <f t="shared" si="1"/>
        <v>2</v>
      </c>
      <c r="Q20" t="s">
        <v>818</v>
      </c>
      <c r="R20">
        <f t="shared" si="2"/>
        <v>2</v>
      </c>
      <c r="S20">
        <v>-0.48</v>
      </c>
      <c r="T20">
        <v>80</v>
      </c>
      <c r="U20">
        <v>40</v>
      </c>
      <c r="W20">
        <v>15</v>
      </c>
      <c r="X20" t="s">
        <v>848</v>
      </c>
      <c r="Y20" t="s">
        <v>850</v>
      </c>
      <c r="Z20" t="s">
        <v>854</v>
      </c>
      <c r="AA20">
        <v>7</v>
      </c>
      <c r="AB20" t="s">
        <v>843</v>
      </c>
      <c r="AC20">
        <v>0</v>
      </c>
    </row>
    <row r="21" spans="1:29" x14ac:dyDescent="0.3">
      <c r="A21" t="s">
        <v>109</v>
      </c>
      <c r="B21" t="s">
        <v>814</v>
      </c>
      <c r="C21" t="s">
        <v>996</v>
      </c>
      <c r="D21">
        <v>1985.5</v>
      </c>
      <c r="E21">
        <f t="shared" si="0"/>
        <v>25.5</v>
      </c>
      <c r="F21">
        <v>46.429861111111109</v>
      </c>
      <c r="G21">
        <v>9.9324722222222217</v>
      </c>
      <c r="H21" s="57">
        <v>1137545.375</v>
      </c>
      <c r="I21">
        <v>2043</v>
      </c>
      <c r="J21">
        <v>25</v>
      </c>
      <c r="K21">
        <f t="shared" si="3"/>
        <v>1.3979400086720377</v>
      </c>
      <c r="L21">
        <v>134</v>
      </c>
      <c r="M21">
        <v>0.72</v>
      </c>
      <c r="N21">
        <v>-0.69</v>
      </c>
      <c r="O21" t="s">
        <v>818</v>
      </c>
      <c r="P21">
        <f t="shared" si="1"/>
        <v>2</v>
      </c>
      <c r="Q21" t="s">
        <v>817</v>
      </c>
      <c r="R21">
        <f t="shared" si="2"/>
        <v>3</v>
      </c>
      <c r="S21">
        <v>-0.48</v>
      </c>
      <c r="T21">
        <v>70</v>
      </c>
      <c r="U21">
        <v>25</v>
      </c>
      <c r="W21">
        <v>30</v>
      </c>
      <c r="X21" t="s">
        <v>848</v>
      </c>
      <c r="Y21" t="s">
        <v>850</v>
      </c>
      <c r="Z21" t="s">
        <v>854</v>
      </c>
      <c r="AA21">
        <v>6</v>
      </c>
      <c r="AB21" t="s">
        <v>842</v>
      </c>
      <c r="AC21">
        <v>0.75</v>
      </c>
    </row>
    <row r="22" spans="1:29" x14ac:dyDescent="0.3">
      <c r="A22" t="s">
        <v>110</v>
      </c>
      <c r="B22" t="s">
        <v>814</v>
      </c>
      <c r="C22" t="s">
        <v>996</v>
      </c>
      <c r="D22">
        <v>1985.5</v>
      </c>
      <c r="E22">
        <f t="shared" si="0"/>
        <v>25.5</v>
      </c>
      <c r="F22">
        <v>46.43</v>
      </c>
      <c r="G22">
        <v>9.9324722222222217</v>
      </c>
      <c r="H22" s="57">
        <v>1091330.25</v>
      </c>
      <c r="I22">
        <v>2043</v>
      </c>
      <c r="J22">
        <v>10</v>
      </c>
      <c r="K22">
        <f t="shared" si="3"/>
        <v>1</v>
      </c>
      <c r="L22">
        <v>95</v>
      </c>
      <c r="M22">
        <v>1</v>
      </c>
      <c r="N22">
        <v>-0.09</v>
      </c>
      <c r="O22" t="s">
        <v>817</v>
      </c>
      <c r="P22">
        <f t="shared" si="1"/>
        <v>3</v>
      </c>
      <c r="Q22" t="s">
        <v>817</v>
      </c>
      <c r="R22">
        <f t="shared" si="2"/>
        <v>3</v>
      </c>
      <c r="S22">
        <v>-0.48</v>
      </c>
      <c r="T22">
        <v>15</v>
      </c>
      <c r="U22">
        <v>25</v>
      </c>
      <c r="W22">
        <v>80</v>
      </c>
      <c r="X22" t="s">
        <v>848</v>
      </c>
      <c r="Y22" t="s">
        <v>850</v>
      </c>
      <c r="Z22" t="s">
        <v>854</v>
      </c>
      <c r="AA22">
        <v>6</v>
      </c>
      <c r="AB22" t="s">
        <v>842</v>
      </c>
      <c r="AC22">
        <v>4.88</v>
      </c>
    </row>
    <row r="23" spans="1:29" x14ac:dyDescent="0.3">
      <c r="A23" t="s">
        <v>111</v>
      </c>
      <c r="B23" t="s">
        <v>814</v>
      </c>
      <c r="C23" t="s">
        <v>996</v>
      </c>
      <c r="D23">
        <v>1987.3</v>
      </c>
      <c r="E23">
        <f t="shared" si="0"/>
        <v>23.700000000000045</v>
      </c>
      <c r="F23">
        <v>46.43011111111111</v>
      </c>
      <c r="G23">
        <v>9.9329444444444448</v>
      </c>
      <c r="H23" s="57">
        <v>1241611</v>
      </c>
      <c r="I23">
        <v>2032</v>
      </c>
      <c r="J23">
        <v>10</v>
      </c>
      <c r="K23">
        <f t="shared" si="3"/>
        <v>1</v>
      </c>
      <c r="L23">
        <v>110</v>
      </c>
      <c r="M23">
        <v>0.94</v>
      </c>
      <c r="N23">
        <v>-0.34</v>
      </c>
      <c r="O23" t="s">
        <v>818</v>
      </c>
      <c r="P23">
        <f t="shared" si="1"/>
        <v>2</v>
      </c>
      <c r="Q23" t="s">
        <v>819</v>
      </c>
      <c r="R23">
        <f t="shared" si="2"/>
        <v>1</v>
      </c>
      <c r="S23">
        <v>-0.48</v>
      </c>
      <c r="T23">
        <v>85</v>
      </c>
      <c r="U23">
        <v>40</v>
      </c>
      <c r="W23">
        <v>10</v>
      </c>
      <c r="X23" t="s">
        <v>848</v>
      </c>
      <c r="Y23" t="s">
        <v>850</v>
      </c>
      <c r="Z23" t="s">
        <v>854</v>
      </c>
      <c r="AA23">
        <v>7</v>
      </c>
      <c r="AB23" t="s">
        <v>843</v>
      </c>
      <c r="AC23">
        <v>0</v>
      </c>
    </row>
    <row r="24" spans="1:29" x14ac:dyDescent="0.3">
      <c r="A24" t="s">
        <v>112</v>
      </c>
      <c r="B24" t="s">
        <v>814</v>
      </c>
      <c r="C24" t="s">
        <v>996</v>
      </c>
      <c r="D24">
        <v>1979.1</v>
      </c>
      <c r="E24">
        <f t="shared" si="0"/>
        <v>31.900000000000091</v>
      </c>
      <c r="F24">
        <v>46.430805555555551</v>
      </c>
      <c r="G24">
        <v>9.9335000000000004</v>
      </c>
      <c r="H24" s="57">
        <v>1214886.125</v>
      </c>
      <c r="I24">
        <v>2031</v>
      </c>
      <c r="J24">
        <v>20</v>
      </c>
      <c r="K24">
        <f t="shared" si="3"/>
        <v>1.3010299956639813</v>
      </c>
      <c r="L24">
        <v>182</v>
      </c>
      <c r="M24">
        <v>-0.03</v>
      </c>
      <c r="N24">
        <v>0.1</v>
      </c>
      <c r="O24" t="s">
        <v>818</v>
      </c>
      <c r="P24">
        <f t="shared" si="1"/>
        <v>2</v>
      </c>
      <c r="Q24" t="s">
        <v>818</v>
      </c>
      <c r="R24">
        <f t="shared" si="2"/>
        <v>2</v>
      </c>
      <c r="S24">
        <v>-0.32</v>
      </c>
      <c r="T24">
        <v>85</v>
      </c>
      <c r="U24">
        <v>45</v>
      </c>
      <c r="W24">
        <v>10</v>
      </c>
      <c r="X24" t="s">
        <v>848</v>
      </c>
      <c r="Y24" t="s">
        <v>850</v>
      </c>
      <c r="Z24" t="s">
        <v>854</v>
      </c>
      <c r="AA24">
        <v>7</v>
      </c>
      <c r="AB24" t="s">
        <v>843</v>
      </c>
      <c r="AC24">
        <v>0</v>
      </c>
    </row>
    <row r="25" spans="1:29" x14ac:dyDescent="0.3">
      <c r="A25" t="s">
        <v>113</v>
      </c>
      <c r="B25" t="s">
        <v>814</v>
      </c>
      <c r="C25" t="s">
        <v>996</v>
      </c>
      <c r="D25">
        <v>1974.3</v>
      </c>
      <c r="E25">
        <f t="shared" si="0"/>
        <v>36.700000000000045</v>
      </c>
      <c r="F25">
        <v>46.430944444444442</v>
      </c>
      <c r="G25">
        <v>9.9335555555555555</v>
      </c>
      <c r="H25" s="57">
        <v>1258262.125</v>
      </c>
      <c r="I25">
        <v>2033</v>
      </c>
      <c r="J25">
        <v>10</v>
      </c>
      <c r="K25">
        <f t="shared" si="3"/>
        <v>1</v>
      </c>
      <c r="L25">
        <v>332</v>
      </c>
      <c r="M25">
        <v>-0.47</v>
      </c>
      <c r="N25">
        <v>0.88</v>
      </c>
      <c r="O25" t="s">
        <v>819</v>
      </c>
      <c r="P25">
        <f t="shared" si="1"/>
        <v>1</v>
      </c>
      <c r="Q25" t="s">
        <v>817</v>
      </c>
      <c r="R25">
        <f t="shared" si="2"/>
        <v>3</v>
      </c>
      <c r="S25">
        <v>0.16</v>
      </c>
      <c r="T25">
        <v>75</v>
      </c>
      <c r="U25">
        <v>20</v>
      </c>
      <c r="W25">
        <v>20</v>
      </c>
      <c r="X25" t="s">
        <v>848</v>
      </c>
      <c r="Y25" t="s">
        <v>850</v>
      </c>
      <c r="Z25" t="s">
        <v>854</v>
      </c>
      <c r="AA25">
        <v>5.8</v>
      </c>
      <c r="AB25" t="s">
        <v>842</v>
      </c>
      <c r="AC25">
        <v>0.8</v>
      </c>
    </row>
    <row r="26" spans="1:29" x14ac:dyDescent="0.3">
      <c r="A26" t="s">
        <v>114</v>
      </c>
      <c r="B26" t="s">
        <v>814</v>
      </c>
      <c r="C26" t="s">
        <v>996</v>
      </c>
      <c r="D26">
        <v>1963.2</v>
      </c>
      <c r="E26">
        <f t="shared" si="0"/>
        <v>47.799999999999955</v>
      </c>
      <c r="F26">
        <v>46.432194444444441</v>
      </c>
      <c r="G26">
        <v>9.9342499999999987</v>
      </c>
      <c r="H26" s="57">
        <v>1211353.625</v>
      </c>
      <c r="I26">
        <v>2020</v>
      </c>
      <c r="J26">
        <v>2</v>
      </c>
      <c r="K26">
        <f t="shared" si="3"/>
        <v>0.3010299956639812</v>
      </c>
      <c r="L26">
        <v>224</v>
      </c>
      <c r="M26">
        <v>-0.69</v>
      </c>
      <c r="N26">
        <v>-0.72</v>
      </c>
      <c r="O26" t="s">
        <v>818</v>
      </c>
      <c r="P26">
        <f t="shared" si="1"/>
        <v>2</v>
      </c>
      <c r="Q26" t="s">
        <v>817</v>
      </c>
      <c r="R26">
        <f t="shared" si="2"/>
        <v>3</v>
      </c>
      <c r="S26">
        <v>-0.48</v>
      </c>
      <c r="T26">
        <v>60</v>
      </c>
      <c r="U26">
        <v>15</v>
      </c>
      <c r="W26">
        <v>40</v>
      </c>
      <c r="X26" t="s">
        <v>848</v>
      </c>
      <c r="Y26" t="s">
        <v>857</v>
      </c>
      <c r="Z26" t="s">
        <v>859</v>
      </c>
      <c r="AA26">
        <v>5.8</v>
      </c>
      <c r="AB26" t="s">
        <v>842</v>
      </c>
      <c r="AC26">
        <v>1.7</v>
      </c>
    </row>
    <row r="27" spans="1:29" x14ac:dyDescent="0.3">
      <c r="A27" t="s">
        <v>115</v>
      </c>
      <c r="B27" t="s">
        <v>814</v>
      </c>
      <c r="C27" t="s">
        <v>996</v>
      </c>
      <c r="D27">
        <v>1960.6</v>
      </c>
      <c r="E27">
        <f t="shared" si="0"/>
        <v>50.400000000000091</v>
      </c>
      <c r="F27">
        <v>46.432194444444441</v>
      </c>
      <c r="G27">
        <v>9.9342222222222212</v>
      </c>
      <c r="H27" s="57">
        <v>1196739.125</v>
      </c>
      <c r="I27">
        <v>2023</v>
      </c>
      <c r="J27">
        <v>30</v>
      </c>
      <c r="K27">
        <f t="shared" si="3"/>
        <v>1.4771212547196624</v>
      </c>
      <c r="L27">
        <v>318</v>
      </c>
      <c r="M27">
        <v>-0.67</v>
      </c>
      <c r="N27">
        <v>0.74</v>
      </c>
      <c r="O27" t="s">
        <v>818</v>
      </c>
      <c r="P27">
        <f t="shared" si="1"/>
        <v>2</v>
      </c>
      <c r="Q27" t="s">
        <v>818</v>
      </c>
      <c r="R27">
        <f t="shared" si="2"/>
        <v>2</v>
      </c>
      <c r="S27">
        <v>-0.48</v>
      </c>
      <c r="T27">
        <v>60</v>
      </c>
      <c r="U27">
        <v>25</v>
      </c>
      <c r="W27">
        <v>40</v>
      </c>
      <c r="X27" t="s">
        <v>848</v>
      </c>
      <c r="Y27" t="s">
        <v>857</v>
      </c>
      <c r="Z27" t="s">
        <v>859</v>
      </c>
      <c r="AA27">
        <v>6.5</v>
      </c>
      <c r="AB27" t="s">
        <v>844</v>
      </c>
      <c r="AC27">
        <v>0</v>
      </c>
    </row>
    <row r="28" spans="1:29" x14ac:dyDescent="0.3">
      <c r="A28" t="s">
        <v>116</v>
      </c>
      <c r="B28" t="s">
        <v>814</v>
      </c>
      <c r="C28" t="s">
        <v>996</v>
      </c>
      <c r="D28">
        <v>1963.2</v>
      </c>
      <c r="E28">
        <f t="shared" si="0"/>
        <v>47.799999999999955</v>
      </c>
      <c r="F28">
        <v>46.432194444444441</v>
      </c>
      <c r="G28">
        <v>9.9343611111111105</v>
      </c>
      <c r="H28" s="57">
        <v>1211353.625</v>
      </c>
      <c r="I28">
        <v>2020</v>
      </c>
      <c r="J28">
        <v>3</v>
      </c>
      <c r="K28">
        <f t="shared" si="3"/>
        <v>0.47712125471966244</v>
      </c>
      <c r="L28">
        <v>224</v>
      </c>
      <c r="M28">
        <v>-0.69</v>
      </c>
      <c r="N28">
        <v>-0.72</v>
      </c>
      <c r="O28" t="s">
        <v>819</v>
      </c>
      <c r="P28">
        <f t="shared" si="1"/>
        <v>1</v>
      </c>
      <c r="Q28" t="s">
        <v>819</v>
      </c>
      <c r="R28">
        <f t="shared" si="2"/>
        <v>1</v>
      </c>
      <c r="S28">
        <v>-0.48</v>
      </c>
      <c r="T28">
        <v>60</v>
      </c>
      <c r="U28">
        <v>25</v>
      </c>
      <c r="W28">
        <v>40</v>
      </c>
      <c r="X28" t="s">
        <v>848</v>
      </c>
      <c r="Y28" t="s">
        <v>857</v>
      </c>
      <c r="Z28" t="s">
        <v>859</v>
      </c>
      <c r="AA28">
        <v>6.5</v>
      </c>
      <c r="AB28" t="s">
        <v>844</v>
      </c>
      <c r="AC28">
        <v>0</v>
      </c>
    </row>
    <row r="29" spans="1:29" x14ac:dyDescent="0.3">
      <c r="A29" t="s">
        <v>117</v>
      </c>
      <c r="B29" t="s">
        <v>814</v>
      </c>
      <c r="C29" t="s">
        <v>996</v>
      </c>
      <c r="D29">
        <v>1960.6</v>
      </c>
      <c r="E29">
        <f t="shared" si="0"/>
        <v>50.400000000000091</v>
      </c>
      <c r="F29">
        <v>46.432194444444441</v>
      </c>
      <c r="G29">
        <v>9.9341666666666661</v>
      </c>
      <c r="H29" s="57">
        <v>1196739.125</v>
      </c>
      <c r="I29">
        <v>2023</v>
      </c>
      <c r="J29">
        <v>45</v>
      </c>
      <c r="K29">
        <f t="shared" si="3"/>
        <v>1.6532125137753437</v>
      </c>
      <c r="L29">
        <v>140</v>
      </c>
      <c r="M29">
        <v>0.64</v>
      </c>
      <c r="N29">
        <v>-0.77</v>
      </c>
      <c r="O29" t="s">
        <v>818</v>
      </c>
      <c r="P29">
        <f t="shared" si="1"/>
        <v>2</v>
      </c>
      <c r="Q29" t="s">
        <v>818</v>
      </c>
      <c r="R29">
        <f t="shared" si="2"/>
        <v>2</v>
      </c>
      <c r="S29">
        <v>-0.48</v>
      </c>
      <c r="T29">
        <v>60</v>
      </c>
      <c r="U29">
        <v>25</v>
      </c>
      <c r="W29">
        <v>40</v>
      </c>
      <c r="X29" t="s">
        <v>848</v>
      </c>
      <c r="Y29" t="s">
        <v>857</v>
      </c>
      <c r="Z29" t="s">
        <v>859</v>
      </c>
      <c r="AA29">
        <v>6.5</v>
      </c>
      <c r="AB29" t="s">
        <v>844</v>
      </c>
      <c r="AC29">
        <v>0</v>
      </c>
    </row>
    <row r="30" spans="1:29" x14ac:dyDescent="0.3">
      <c r="A30" t="s">
        <v>118</v>
      </c>
      <c r="B30" t="s">
        <v>814</v>
      </c>
      <c r="C30" t="s">
        <v>996</v>
      </c>
      <c r="D30">
        <v>1950.1</v>
      </c>
      <c r="E30">
        <f t="shared" si="0"/>
        <v>60.900000000000091</v>
      </c>
      <c r="F30">
        <v>46.434972222222221</v>
      </c>
      <c r="G30">
        <v>9.9349722222222212</v>
      </c>
      <c r="H30" s="57">
        <v>1174089</v>
      </c>
      <c r="I30">
        <v>2012</v>
      </c>
      <c r="J30">
        <v>1</v>
      </c>
      <c r="K30">
        <f t="shared" si="3"/>
        <v>0</v>
      </c>
      <c r="L30">
        <v>220</v>
      </c>
      <c r="M30">
        <v>-0.64</v>
      </c>
      <c r="N30">
        <v>-0.77</v>
      </c>
      <c r="O30" t="s">
        <v>818</v>
      </c>
      <c r="P30">
        <f t="shared" si="1"/>
        <v>2</v>
      </c>
      <c r="Q30" t="s">
        <v>817</v>
      </c>
      <c r="R30">
        <f t="shared" si="2"/>
        <v>3</v>
      </c>
      <c r="S30">
        <v>0.32</v>
      </c>
      <c r="T30">
        <v>60</v>
      </c>
      <c r="U30">
        <v>15</v>
      </c>
      <c r="W30">
        <v>40</v>
      </c>
      <c r="X30" t="s">
        <v>848</v>
      </c>
      <c r="Y30" t="s">
        <v>857</v>
      </c>
      <c r="Z30" t="s">
        <v>859</v>
      </c>
      <c r="AA30">
        <v>5.8</v>
      </c>
      <c r="AB30" t="s">
        <v>842</v>
      </c>
      <c r="AC30">
        <v>1.7</v>
      </c>
    </row>
    <row r="31" spans="1:29" x14ac:dyDescent="0.3">
      <c r="A31" t="s">
        <v>119</v>
      </c>
      <c r="B31" t="s">
        <v>814</v>
      </c>
      <c r="C31" t="s">
        <v>996</v>
      </c>
      <c r="D31">
        <v>1940.8</v>
      </c>
      <c r="E31">
        <f t="shared" si="0"/>
        <v>70.200000000000045</v>
      </c>
      <c r="F31">
        <v>46.436083333333329</v>
      </c>
      <c r="G31">
        <v>9.9341388888888886</v>
      </c>
      <c r="H31" s="57">
        <v>1097098.875</v>
      </c>
      <c r="I31">
        <v>2021</v>
      </c>
      <c r="J31">
        <v>30</v>
      </c>
      <c r="K31">
        <f t="shared" si="3"/>
        <v>1.4771212547196624</v>
      </c>
      <c r="L31">
        <v>148</v>
      </c>
      <c r="M31">
        <v>0.53</v>
      </c>
      <c r="N31">
        <v>-0.85</v>
      </c>
      <c r="O31" t="s">
        <v>818</v>
      </c>
      <c r="P31">
        <f t="shared" si="1"/>
        <v>2</v>
      </c>
      <c r="Q31" t="s">
        <v>819</v>
      </c>
      <c r="R31">
        <f t="shared" si="2"/>
        <v>1</v>
      </c>
      <c r="S31">
        <v>-0.48</v>
      </c>
      <c r="T31">
        <v>20</v>
      </c>
      <c r="U31">
        <v>10</v>
      </c>
      <c r="W31">
        <v>75</v>
      </c>
      <c r="X31" t="s">
        <v>848</v>
      </c>
      <c r="Y31" t="s">
        <v>857</v>
      </c>
      <c r="Z31" t="s">
        <v>859</v>
      </c>
      <c r="AA31">
        <v>5.5</v>
      </c>
      <c r="AB31" t="s">
        <v>842</v>
      </c>
      <c r="AC31">
        <v>1.8</v>
      </c>
    </row>
    <row r="32" spans="1:29" x14ac:dyDescent="0.3">
      <c r="A32" t="s">
        <v>120</v>
      </c>
      <c r="B32" t="s">
        <v>814</v>
      </c>
      <c r="C32" t="s">
        <v>996</v>
      </c>
      <c r="D32">
        <v>1942.7</v>
      </c>
      <c r="E32">
        <f t="shared" si="0"/>
        <v>68.299999999999955</v>
      </c>
      <c r="F32">
        <v>46.437277777777773</v>
      </c>
      <c r="G32">
        <v>9.9359166666666656</v>
      </c>
      <c r="H32" s="57">
        <v>1081384</v>
      </c>
      <c r="I32">
        <v>2003</v>
      </c>
      <c r="J32">
        <v>7</v>
      </c>
      <c r="K32">
        <f t="shared" si="3"/>
        <v>0.84509804001425681</v>
      </c>
      <c r="L32">
        <v>110</v>
      </c>
      <c r="M32">
        <v>0.94</v>
      </c>
      <c r="N32">
        <v>-0.34</v>
      </c>
      <c r="O32" t="s">
        <v>819</v>
      </c>
      <c r="P32">
        <f t="shared" si="1"/>
        <v>1</v>
      </c>
      <c r="Q32" t="s">
        <v>817</v>
      </c>
      <c r="R32">
        <f t="shared" si="2"/>
        <v>3</v>
      </c>
      <c r="S32">
        <v>0</v>
      </c>
      <c r="T32">
        <v>70</v>
      </c>
      <c r="U32">
        <v>35</v>
      </c>
      <c r="W32">
        <v>30</v>
      </c>
      <c r="X32" t="s">
        <v>848</v>
      </c>
      <c r="Y32" t="s">
        <v>857</v>
      </c>
      <c r="Z32" t="s">
        <v>859</v>
      </c>
      <c r="AA32">
        <v>5.5</v>
      </c>
      <c r="AB32" t="s">
        <v>842</v>
      </c>
      <c r="AC32">
        <v>1.95</v>
      </c>
    </row>
    <row r="33" spans="1:29" x14ac:dyDescent="0.3">
      <c r="A33" t="s">
        <v>121</v>
      </c>
      <c r="B33" t="s">
        <v>814</v>
      </c>
      <c r="C33" t="s">
        <v>996</v>
      </c>
      <c r="D33">
        <v>1940.8</v>
      </c>
      <c r="E33">
        <f t="shared" si="0"/>
        <v>70.200000000000045</v>
      </c>
      <c r="F33">
        <v>46.438333333333333</v>
      </c>
      <c r="G33">
        <v>9.9363888888888887</v>
      </c>
      <c r="H33" s="57">
        <v>1161190.25</v>
      </c>
      <c r="I33">
        <v>1992</v>
      </c>
      <c r="J33">
        <v>1</v>
      </c>
      <c r="K33">
        <f t="shared" si="3"/>
        <v>0</v>
      </c>
      <c r="L33">
        <v>336</v>
      </c>
      <c r="M33">
        <v>-0.41</v>
      </c>
      <c r="N33">
        <v>0.91</v>
      </c>
      <c r="O33" t="s">
        <v>817</v>
      </c>
      <c r="P33">
        <f t="shared" si="1"/>
        <v>3</v>
      </c>
      <c r="Q33" t="s">
        <v>817</v>
      </c>
      <c r="R33">
        <f t="shared" si="2"/>
        <v>3</v>
      </c>
      <c r="S33">
        <v>0</v>
      </c>
      <c r="T33">
        <v>20</v>
      </c>
      <c r="U33">
        <v>5</v>
      </c>
      <c r="W33">
        <v>80</v>
      </c>
      <c r="X33" t="s">
        <v>848</v>
      </c>
      <c r="Y33" t="s">
        <v>853</v>
      </c>
      <c r="Z33" t="s">
        <v>858</v>
      </c>
      <c r="AA33">
        <v>5.5</v>
      </c>
      <c r="AB33" t="s">
        <v>847</v>
      </c>
      <c r="AC33">
        <v>0.95</v>
      </c>
    </row>
    <row r="34" spans="1:29" x14ac:dyDescent="0.3">
      <c r="A34" t="s">
        <v>122</v>
      </c>
      <c r="B34" t="s">
        <v>814</v>
      </c>
      <c r="C34" t="s">
        <v>996</v>
      </c>
      <c r="D34">
        <v>1926.3</v>
      </c>
      <c r="E34">
        <f t="shared" si="0"/>
        <v>84.700000000000045</v>
      </c>
      <c r="F34">
        <v>46.440999999999995</v>
      </c>
      <c r="G34">
        <v>9.9367222222222225</v>
      </c>
      <c r="H34" s="57">
        <v>1211764.125</v>
      </c>
      <c r="I34">
        <v>1977</v>
      </c>
      <c r="J34">
        <v>1</v>
      </c>
      <c r="K34">
        <f t="shared" si="3"/>
        <v>0</v>
      </c>
      <c r="L34">
        <v>10</v>
      </c>
      <c r="M34">
        <v>0.17</v>
      </c>
      <c r="N34">
        <v>0.98</v>
      </c>
      <c r="O34" t="s">
        <v>819</v>
      </c>
      <c r="P34">
        <f t="shared" si="1"/>
        <v>1</v>
      </c>
      <c r="Q34" t="s">
        <v>819</v>
      </c>
      <c r="R34">
        <f t="shared" si="2"/>
        <v>1</v>
      </c>
      <c r="S34">
        <v>-0.32</v>
      </c>
      <c r="T34">
        <v>20</v>
      </c>
      <c r="U34">
        <v>15</v>
      </c>
      <c r="W34">
        <v>80</v>
      </c>
      <c r="X34" t="s">
        <v>848</v>
      </c>
      <c r="Y34" t="s">
        <v>850</v>
      </c>
      <c r="Z34" t="s">
        <v>854</v>
      </c>
      <c r="AA34">
        <v>5.5</v>
      </c>
      <c r="AB34" t="s">
        <v>842</v>
      </c>
      <c r="AC34">
        <v>3.4</v>
      </c>
    </row>
    <row r="35" spans="1:29" x14ac:dyDescent="0.3">
      <c r="A35" t="s">
        <v>123</v>
      </c>
      <c r="B35" t="s">
        <v>814</v>
      </c>
      <c r="C35" t="s">
        <v>996</v>
      </c>
      <c r="D35">
        <v>1855.3</v>
      </c>
      <c r="E35">
        <f t="shared" si="0"/>
        <v>155.70000000000005</v>
      </c>
      <c r="F35">
        <v>46.447999999999993</v>
      </c>
      <c r="G35">
        <v>9.9416388888888889</v>
      </c>
      <c r="H35" s="57">
        <v>1044177.625</v>
      </c>
      <c r="I35">
        <v>1920</v>
      </c>
      <c r="J35">
        <v>2</v>
      </c>
      <c r="K35">
        <f t="shared" si="3"/>
        <v>0.3010299956639812</v>
      </c>
      <c r="L35">
        <v>62</v>
      </c>
      <c r="M35">
        <v>0.88</v>
      </c>
      <c r="N35">
        <v>0.47</v>
      </c>
      <c r="O35" t="s">
        <v>819</v>
      </c>
      <c r="P35">
        <f t="shared" si="1"/>
        <v>1</v>
      </c>
      <c r="Q35" t="s">
        <v>819</v>
      </c>
      <c r="R35">
        <f t="shared" si="2"/>
        <v>1</v>
      </c>
      <c r="S35">
        <v>-0.32</v>
      </c>
      <c r="T35">
        <v>10</v>
      </c>
      <c r="U35">
        <v>10</v>
      </c>
      <c r="W35">
        <v>90</v>
      </c>
      <c r="X35" t="s">
        <v>848</v>
      </c>
      <c r="Y35" t="s">
        <v>850</v>
      </c>
      <c r="Z35" t="s">
        <v>858</v>
      </c>
      <c r="AA35">
        <v>5</v>
      </c>
      <c r="AB35" t="s">
        <v>842</v>
      </c>
      <c r="AC35">
        <v>4.5</v>
      </c>
    </row>
    <row r="36" spans="1:29" x14ac:dyDescent="0.3">
      <c r="A36" t="s">
        <v>124</v>
      </c>
      <c r="B36" t="s">
        <v>814</v>
      </c>
      <c r="C36" t="s">
        <v>996</v>
      </c>
      <c r="D36">
        <v>1888.3</v>
      </c>
      <c r="E36">
        <f t="shared" si="0"/>
        <v>122.70000000000005</v>
      </c>
      <c r="F36">
        <v>46.445388888888886</v>
      </c>
      <c r="G36">
        <v>9.9399444444444445</v>
      </c>
      <c r="H36" s="57">
        <v>1205381.625</v>
      </c>
      <c r="I36">
        <v>1947</v>
      </c>
      <c r="J36">
        <v>2</v>
      </c>
      <c r="K36">
        <f t="shared" si="3"/>
        <v>0.3010299956639812</v>
      </c>
      <c r="L36">
        <v>118</v>
      </c>
      <c r="M36">
        <v>0.88</v>
      </c>
      <c r="N36">
        <v>-0.47</v>
      </c>
      <c r="O36" t="s">
        <v>817</v>
      </c>
      <c r="P36">
        <f t="shared" si="1"/>
        <v>3</v>
      </c>
      <c r="Q36" t="s">
        <v>818</v>
      </c>
      <c r="R36">
        <f t="shared" si="2"/>
        <v>2</v>
      </c>
      <c r="S36">
        <v>-0.32</v>
      </c>
      <c r="T36">
        <v>15</v>
      </c>
      <c r="U36">
        <v>5</v>
      </c>
      <c r="W36">
        <v>85</v>
      </c>
      <c r="X36" t="s">
        <v>848</v>
      </c>
      <c r="Y36" t="s">
        <v>853</v>
      </c>
      <c r="Z36" t="s">
        <v>858</v>
      </c>
      <c r="AA36">
        <v>4.8</v>
      </c>
      <c r="AB36" t="s">
        <v>842</v>
      </c>
      <c r="AC36">
        <v>2.85</v>
      </c>
    </row>
    <row r="37" spans="1:29" x14ac:dyDescent="0.3">
      <c r="A37" t="s">
        <v>125</v>
      </c>
      <c r="B37" t="s">
        <v>814</v>
      </c>
      <c r="C37" t="s">
        <v>996</v>
      </c>
      <c r="D37">
        <v>1899</v>
      </c>
      <c r="E37">
        <f t="shared" si="0"/>
        <v>112</v>
      </c>
      <c r="F37">
        <v>46.444611111111108</v>
      </c>
      <c r="G37">
        <v>9.9398611111111119</v>
      </c>
      <c r="H37" s="57">
        <v>1130610</v>
      </c>
      <c r="I37">
        <v>1946</v>
      </c>
      <c r="J37">
        <v>1</v>
      </c>
      <c r="K37">
        <f t="shared" si="3"/>
        <v>0</v>
      </c>
      <c r="L37">
        <v>328</v>
      </c>
      <c r="M37">
        <v>-0.53</v>
      </c>
      <c r="N37">
        <v>0.85</v>
      </c>
      <c r="O37" t="s">
        <v>819</v>
      </c>
      <c r="P37">
        <f t="shared" si="1"/>
        <v>1</v>
      </c>
      <c r="Q37" t="s">
        <v>819</v>
      </c>
      <c r="R37">
        <f t="shared" si="2"/>
        <v>1</v>
      </c>
      <c r="S37">
        <v>-0.16</v>
      </c>
      <c r="T37">
        <v>70</v>
      </c>
      <c r="U37">
        <v>40</v>
      </c>
      <c r="W37">
        <v>30</v>
      </c>
      <c r="X37" t="s">
        <v>848</v>
      </c>
      <c r="Y37" t="s">
        <v>850</v>
      </c>
      <c r="Z37" t="s">
        <v>854</v>
      </c>
      <c r="AA37">
        <v>6</v>
      </c>
      <c r="AB37" t="s">
        <v>841</v>
      </c>
      <c r="AC37">
        <v>1.2</v>
      </c>
    </row>
    <row r="38" spans="1:29" x14ac:dyDescent="0.3">
      <c r="A38" t="s">
        <v>126</v>
      </c>
      <c r="B38" t="s">
        <v>814</v>
      </c>
      <c r="C38" t="s">
        <v>816</v>
      </c>
      <c r="D38">
        <v>1902.8</v>
      </c>
      <c r="E38">
        <f t="shared" si="0"/>
        <v>108.20000000000005</v>
      </c>
      <c r="F38">
        <v>46.443305555555554</v>
      </c>
      <c r="G38">
        <v>9.9387222222222231</v>
      </c>
      <c r="H38" s="57">
        <v>1220516.875</v>
      </c>
      <c r="I38">
        <v>1963</v>
      </c>
      <c r="J38">
        <v>15</v>
      </c>
      <c r="K38">
        <f t="shared" si="3"/>
        <v>1.1760912590556813</v>
      </c>
      <c r="L38">
        <v>66</v>
      </c>
      <c r="M38">
        <v>0.91</v>
      </c>
      <c r="N38">
        <v>0.41</v>
      </c>
      <c r="O38" t="s">
        <v>819</v>
      </c>
      <c r="P38">
        <f t="shared" si="1"/>
        <v>1</v>
      </c>
      <c r="Q38" t="s">
        <v>819</v>
      </c>
      <c r="R38">
        <f t="shared" si="2"/>
        <v>1</v>
      </c>
      <c r="S38">
        <v>0</v>
      </c>
      <c r="T38">
        <v>80</v>
      </c>
      <c r="U38">
        <v>40</v>
      </c>
      <c r="W38">
        <v>20</v>
      </c>
      <c r="X38" t="s">
        <v>848</v>
      </c>
      <c r="Y38" t="s">
        <v>850</v>
      </c>
      <c r="Z38" t="s">
        <v>854</v>
      </c>
      <c r="AA38">
        <v>5</v>
      </c>
      <c r="AB38" t="s">
        <v>841</v>
      </c>
      <c r="AC38">
        <v>1.8</v>
      </c>
    </row>
    <row r="39" spans="1:29" x14ac:dyDescent="0.3">
      <c r="A39" t="s">
        <v>127</v>
      </c>
      <c r="B39" t="s">
        <v>814</v>
      </c>
      <c r="C39" t="s">
        <v>816</v>
      </c>
      <c r="D39">
        <v>1912.7</v>
      </c>
      <c r="E39">
        <f t="shared" si="0"/>
        <v>98.299999999999955</v>
      </c>
      <c r="F39">
        <v>46.442749999999997</v>
      </c>
      <c r="G39">
        <v>9.9383888888888894</v>
      </c>
      <c r="H39" s="57">
        <v>1188317.625</v>
      </c>
      <c r="I39">
        <v>1969</v>
      </c>
      <c r="J39">
        <v>20</v>
      </c>
      <c r="K39">
        <f t="shared" si="3"/>
        <v>1.3010299956639813</v>
      </c>
      <c r="L39">
        <v>144</v>
      </c>
      <c r="M39">
        <v>0.59</v>
      </c>
      <c r="N39">
        <v>-0.81</v>
      </c>
      <c r="O39" t="s">
        <v>819</v>
      </c>
      <c r="P39">
        <f t="shared" si="1"/>
        <v>1</v>
      </c>
      <c r="Q39" t="s">
        <v>817</v>
      </c>
      <c r="R39">
        <f t="shared" si="2"/>
        <v>3</v>
      </c>
      <c r="S39">
        <v>0.64</v>
      </c>
      <c r="T39">
        <v>85</v>
      </c>
      <c r="U39">
        <v>50</v>
      </c>
      <c r="W39">
        <v>5</v>
      </c>
      <c r="X39" t="s">
        <v>848</v>
      </c>
      <c r="Y39" t="s">
        <v>850</v>
      </c>
      <c r="Z39" t="s">
        <v>854</v>
      </c>
      <c r="AA39">
        <v>5</v>
      </c>
      <c r="AB39" t="s">
        <v>841</v>
      </c>
      <c r="AC39">
        <v>1.25</v>
      </c>
    </row>
    <row r="40" spans="1:29" x14ac:dyDescent="0.3">
      <c r="A40" t="s">
        <v>128</v>
      </c>
      <c r="B40" t="s">
        <v>814</v>
      </c>
      <c r="C40" t="s">
        <v>816</v>
      </c>
      <c r="D40">
        <v>1916.6</v>
      </c>
      <c r="E40">
        <f t="shared" si="0"/>
        <v>94.400000000000091</v>
      </c>
      <c r="F40">
        <v>46.44222222222222</v>
      </c>
      <c r="G40">
        <v>9.9379722222222231</v>
      </c>
      <c r="H40" s="57">
        <v>1158060</v>
      </c>
      <c r="I40">
        <v>1974</v>
      </c>
      <c r="J40">
        <v>23</v>
      </c>
      <c r="K40">
        <f t="shared" si="3"/>
        <v>1.3617278360175928</v>
      </c>
      <c r="L40">
        <v>170</v>
      </c>
      <c r="M40">
        <v>0.17</v>
      </c>
      <c r="N40">
        <v>-0.98</v>
      </c>
      <c r="O40" t="s">
        <v>819</v>
      </c>
      <c r="P40">
        <f t="shared" si="1"/>
        <v>1</v>
      </c>
      <c r="Q40" t="s">
        <v>819</v>
      </c>
      <c r="R40">
        <f t="shared" si="2"/>
        <v>1</v>
      </c>
      <c r="S40">
        <v>-0.16</v>
      </c>
      <c r="T40">
        <v>90</v>
      </c>
      <c r="U40">
        <v>50</v>
      </c>
      <c r="W40">
        <v>10</v>
      </c>
      <c r="X40" t="s">
        <v>848</v>
      </c>
      <c r="Y40" t="s">
        <v>850</v>
      </c>
      <c r="Z40" t="s">
        <v>854</v>
      </c>
      <c r="AA40">
        <v>5</v>
      </c>
      <c r="AB40" t="s">
        <v>841</v>
      </c>
      <c r="AC40">
        <v>0.5</v>
      </c>
    </row>
    <row r="41" spans="1:29" x14ac:dyDescent="0.3">
      <c r="A41" t="s">
        <v>129</v>
      </c>
      <c r="B41" t="s">
        <v>814</v>
      </c>
      <c r="C41" t="s">
        <v>996</v>
      </c>
      <c r="D41">
        <v>1921</v>
      </c>
      <c r="E41">
        <f t="shared" si="0"/>
        <v>90</v>
      </c>
      <c r="F41">
        <v>46.441361111111107</v>
      </c>
      <c r="G41">
        <v>9.9365000000000006</v>
      </c>
      <c r="H41" s="57">
        <v>1260138.625</v>
      </c>
      <c r="I41">
        <v>1984</v>
      </c>
      <c r="J41">
        <v>35</v>
      </c>
      <c r="K41">
        <f t="shared" si="3"/>
        <v>1.5440680443502757</v>
      </c>
      <c r="L41">
        <v>188</v>
      </c>
      <c r="M41">
        <v>-0.14000000000000001</v>
      </c>
      <c r="N41">
        <v>-0.99</v>
      </c>
      <c r="O41" t="s">
        <v>818</v>
      </c>
      <c r="P41">
        <f t="shared" si="1"/>
        <v>2</v>
      </c>
      <c r="Q41" t="s">
        <v>819</v>
      </c>
      <c r="R41">
        <f t="shared" si="2"/>
        <v>1</v>
      </c>
      <c r="S41">
        <v>-0.64</v>
      </c>
      <c r="T41">
        <v>85</v>
      </c>
      <c r="U41">
        <v>35</v>
      </c>
      <c r="W41">
        <v>30</v>
      </c>
      <c r="X41" t="s">
        <v>848</v>
      </c>
      <c r="Y41" t="s">
        <v>850</v>
      </c>
      <c r="Z41" t="s">
        <v>854</v>
      </c>
      <c r="AA41">
        <v>5</v>
      </c>
      <c r="AB41" t="s">
        <v>842</v>
      </c>
      <c r="AC41">
        <v>0.65</v>
      </c>
    </row>
    <row r="42" spans="1:29" x14ac:dyDescent="0.3">
      <c r="A42" t="s">
        <v>130</v>
      </c>
      <c r="B42" t="s">
        <v>814</v>
      </c>
      <c r="C42" t="s">
        <v>996</v>
      </c>
      <c r="D42">
        <v>1915.3</v>
      </c>
      <c r="E42">
        <f t="shared" si="0"/>
        <v>95.700000000000045</v>
      </c>
      <c r="F42">
        <v>46.442722222222216</v>
      </c>
      <c r="G42">
        <v>9.9390833333333344</v>
      </c>
      <c r="H42" s="57">
        <v>1146704.125</v>
      </c>
      <c r="I42">
        <v>1959</v>
      </c>
      <c r="J42">
        <v>0</v>
      </c>
      <c r="K42">
        <v>0</v>
      </c>
      <c r="O42" t="s">
        <v>818</v>
      </c>
      <c r="P42">
        <f t="shared" si="1"/>
        <v>2</v>
      </c>
      <c r="Q42" t="s">
        <v>818</v>
      </c>
      <c r="R42">
        <f t="shared" si="2"/>
        <v>2</v>
      </c>
      <c r="S42">
        <v>-0.64</v>
      </c>
      <c r="T42">
        <v>20</v>
      </c>
      <c r="U42">
        <v>40</v>
      </c>
      <c r="W42">
        <v>80</v>
      </c>
      <c r="X42" t="s">
        <v>848</v>
      </c>
      <c r="Y42" t="s">
        <v>850</v>
      </c>
      <c r="Z42" t="s">
        <v>854</v>
      </c>
      <c r="AA42">
        <v>5</v>
      </c>
      <c r="AB42" t="s">
        <v>841</v>
      </c>
      <c r="AC42">
        <v>4.8</v>
      </c>
    </row>
    <row r="43" spans="1:29" x14ac:dyDescent="0.3">
      <c r="A43" t="s">
        <v>131</v>
      </c>
      <c r="B43" t="s">
        <v>814</v>
      </c>
      <c r="C43" t="s">
        <v>996</v>
      </c>
      <c r="D43">
        <v>1915.3</v>
      </c>
      <c r="E43">
        <f t="shared" si="0"/>
        <v>95.700000000000045</v>
      </c>
      <c r="F43">
        <v>46.442722222222216</v>
      </c>
      <c r="G43">
        <v>9.9390833333333344</v>
      </c>
      <c r="H43" s="57">
        <v>1146704.125</v>
      </c>
      <c r="I43">
        <v>1959</v>
      </c>
      <c r="J43">
        <v>2</v>
      </c>
      <c r="K43">
        <f t="shared" ref="K43:K51" si="4">LOG(J43)</f>
        <v>0.3010299956639812</v>
      </c>
      <c r="L43">
        <v>56</v>
      </c>
      <c r="M43">
        <v>0.83</v>
      </c>
      <c r="N43">
        <v>0.56000000000000005</v>
      </c>
      <c r="O43" t="s">
        <v>819</v>
      </c>
      <c r="P43">
        <f t="shared" si="1"/>
        <v>1</v>
      </c>
      <c r="Q43" t="s">
        <v>819</v>
      </c>
      <c r="R43">
        <f t="shared" si="2"/>
        <v>1</v>
      </c>
      <c r="S43">
        <v>-0.64</v>
      </c>
      <c r="T43">
        <v>80</v>
      </c>
      <c r="U43">
        <v>50</v>
      </c>
      <c r="W43">
        <v>20</v>
      </c>
      <c r="X43" t="s">
        <v>848</v>
      </c>
      <c r="Y43" t="s">
        <v>850</v>
      </c>
      <c r="Z43" t="s">
        <v>854</v>
      </c>
      <c r="AA43">
        <v>5</v>
      </c>
      <c r="AB43" t="s">
        <v>841</v>
      </c>
      <c r="AC43">
        <v>0.5</v>
      </c>
    </row>
    <row r="44" spans="1:29" x14ac:dyDescent="0.3">
      <c r="A44" t="s">
        <v>132</v>
      </c>
      <c r="B44" t="s">
        <v>814</v>
      </c>
      <c r="C44" t="s">
        <v>996</v>
      </c>
      <c r="D44">
        <v>2006</v>
      </c>
      <c r="E44">
        <f t="shared" si="0"/>
        <v>5</v>
      </c>
      <c r="F44">
        <v>46.426416666666668</v>
      </c>
      <c r="G44">
        <v>9.9350555555555555</v>
      </c>
      <c r="H44" s="57">
        <v>975818.1875</v>
      </c>
      <c r="I44">
        <v>2033</v>
      </c>
      <c r="J44">
        <v>35</v>
      </c>
      <c r="K44">
        <f t="shared" si="4"/>
        <v>1.5440680443502757</v>
      </c>
      <c r="L44">
        <v>286</v>
      </c>
      <c r="M44">
        <v>-0.96</v>
      </c>
      <c r="N44">
        <v>0.28000000000000003</v>
      </c>
      <c r="O44" t="s">
        <v>818</v>
      </c>
      <c r="P44">
        <f t="shared" si="1"/>
        <v>2</v>
      </c>
      <c r="Q44" t="s">
        <v>818</v>
      </c>
      <c r="R44">
        <f t="shared" si="2"/>
        <v>2</v>
      </c>
      <c r="S44">
        <v>-0.16</v>
      </c>
      <c r="T44">
        <v>95</v>
      </c>
      <c r="U44">
        <v>60</v>
      </c>
      <c r="W44">
        <v>0</v>
      </c>
      <c r="X44" t="s">
        <v>848</v>
      </c>
      <c r="Y44" t="s">
        <v>850</v>
      </c>
      <c r="Z44" t="s">
        <v>854</v>
      </c>
      <c r="AA44">
        <v>7.2</v>
      </c>
      <c r="AB44" t="s">
        <v>843</v>
      </c>
      <c r="AC44">
        <v>0</v>
      </c>
    </row>
    <row r="45" spans="1:29" x14ac:dyDescent="0.3">
      <c r="A45" t="s">
        <v>133</v>
      </c>
      <c r="B45" t="s">
        <v>814</v>
      </c>
      <c r="C45" t="s">
        <v>996</v>
      </c>
      <c r="D45">
        <v>2004.3</v>
      </c>
      <c r="E45">
        <f t="shared" si="0"/>
        <v>6.7000000000000455</v>
      </c>
      <c r="F45">
        <v>46.426805555555553</v>
      </c>
      <c r="G45">
        <v>9.9351666666666674</v>
      </c>
      <c r="H45" s="57">
        <v>1125287.375</v>
      </c>
      <c r="I45">
        <v>2027</v>
      </c>
      <c r="J45">
        <v>45</v>
      </c>
      <c r="K45">
        <f t="shared" si="4"/>
        <v>1.6532125137753437</v>
      </c>
      <c r="L45">
        <v>296</v>
      </c>
      <c r="M45">
        <v>-0.9</v>
      </c>
      <c r="N45">
        <v>0.44</v>
      </c>
      <c r="O45" t="s">
        <v>817</v>
      </c>
      <c r="P45">
        <f t="shared" si="1"/>
        <v>3</v>
      </c>
      <c r="Q45" t="s">
        <v>817</v>
      </c>
      <c r="R45">
        <f t="shared" si="2"/>
        <v>3</v>
      </c>
      <c r="S45">
        <v>-0.48</v>
      </c>
      <c r="T45">
        <v>70</v>
      </c>
      <c r="U45">
        <v>45</v>
      </c>
      <c r="W45">
        <v>0</v>
      </c>
      <c r="X45" t="s">
        <v>848</v>
      </c>
      <c r="Y45" t="s">
        <v>850</v>
      </c>
      <c r="Z45" t="s">
        <v>854</v>
      </c>
      <c r="AA45">
        <v>7</v>
      </c>
      <c r="AB45" t="s">
        <v>843</v>
      </c>
      <c r="AC45">
        <v>0</v>
      </c>
    </row>
    <row r="46" spans="1:29" x14ac:dyDescent="0.3">
      <c r="A46" t="s">
        <v>134</v>
      </c>
      <c r="B46" t="s">
        <v>814</v>
      </c>
      <c r="C46" t="s">
        <v>816</v>
      </c>
      <c r="D46">
        <v>1852.3</v>
      </c>
      <c r="E46">
        <f t="shared" si="0"/>
        <v>158.70000000000005</v>
      </c>
      <c r="F46">
        <v>46.448361111111112</v>
      </c>
      <c r="G46">
        <v>9.9425277777777783</v>
      </c>
      <c r="H46" s="57">
        <v>1071171.375</v>
      </c>
      <c r="I46">
        <v>1909</v>
      </c>
      <c r="J46">
        <v>30</v>
      </c>
      <c r="K46">
        <f t="shared" si="4"/>
        <v>1.4771212547196624</v>
      </c>
      <c r="L46">
        <v>242</v>
      </c>
      <c r="M46">
        <v>-0.88</v>
      </c>
      <c r="N46">
        <v>-0.47</v>
      </c>
      <c r="O46" t="s">
        <v>818</v>
      </c>
      <c r="P46">
        <f t="shared" si="1"/>
        <v>2</v>
      </c>
      <c r="Q46" t="s">
        <v>818</v>
      </c>
      <c r="R46">
        <f t="shared" si="2"/>
        <v>2</v>
      </c>
      <c r="S46">
        <v>-0.32</v>
      </c>
      <c r="T46">
        <v>15</v>
      </c>
      <c r="U46">
        <v>50</v>
      </c>
      <c r="W46">
        <v>85</v>
      </c>
      <c r="X46" t="s">
        <v>848</v>
      </c>
      <c r="Y46" t="s">
        <v>850</v>
      </c>
      <c r="Z46" t="s">
        <v>854</v>
      </c>
      <c r="AA46">
        <v>5</v>
      </c>
      <c r="AB46" t="s">
        <v>841</v>
      </c>
      <c r="AC46">
        <v>3</v>
      </c>
    </row>
    <row r="47" spans="1:29" x14ac:dyDescent="0.3">
      <c r="A47" t="s">
        <v>135</v>
      </c>
      <c r="B47" t="s">
        <v>814</v>
      </c>
      <c r="C47" t="s">
        <v>816</v>
      </c>
      <c r="D47">
        <v>1862.9</v>
      </c>
      <c r="E47">
        <f t="shared" si="0"/>
        <v>148.09999999999991</v>
      </c>
      <c r="F47">
        <v>46.447499999999998</v>
      </c>
      <c r="G47">
        <v>9.9429166666666671</v>
      </c>
      <c r="H47" s="57">
        <v>1097408.625</v>
      </c>
      <c r="I47">
        <v>1915</v>
      </c>
      <c r="J47">
        <v>2</v>
      </c>
      <c r="K47">
        <f t="shared" si="4"/>
        <v>0.3010299956639812</v>
      </c>
      <c r="L47">
        <v>16</v>
      </c>
      <c r="M47">
        <v>0.28000000000000003</v>
      </c>
      <c r="N47">
        <v>0.96</v>
      </c>
      <c r="O47" t="s">
        <v>818</v>
      </c>
      <c r="P47">
        <f t="shared" si="1"/>
        <v>2</v>
      </c>
      <c r="Q47" t="s">
        <v>818</v>
      </c>
      <c r="R47">
        <f t="shared" si="2"/>
        <v>2</v>
      </c>
      <c r="S47">
        <v>-0.48</v>
      </c>
      <c r="T47">
        <v>10</v>
      </c>
      <c r="U47">
        <v>15</v>
      </c>
      <c r="W47">
        <v>90</v>
      </c>
      <c r="X47" t="s">
        <v>848</v>
      </c>
      <c r="Y47" t="s">
        <v>850</v>
      </c>
      <c r="Z47" t="s">
        <v>854</v>
      </c>
      <c r="AA47">
        <v>5.5</v>
      </c>
      <c r="AB47" t="s">
        <v>842</v>
      </c>
      <c r="AC47">
        <v>3.4</v>
      </c>
    </row>
    <row r="48" spans="1:29" x14ac:dyDescent="0.3">
      <c r="A48" t="s">
        <v>136</v>
      </c>
      <c r="B48" t="s">
        <v>814</v>
      </c>
      <c r="C48" t="s">
        <v>816</v>
      </c>
      <c r="D48">
        <v>1881.1</v>
      </c>
      <c r="E48">
        <f t="shared" si="0"/>
        <v>129.90000000000009</v>
      </c>
      <c r="F48">
        <v>46.44672222222222</v>
      </c>
      <c r="G48">
        <v>9.9423333333333339</v>
      </c>
      <c r="H48" s="57">
        <v>1089242.25</v>
      </c>
      <c r="I48">
        <v>1922</v>
      </c>
      <c r="J48">
        <v>3</v>
      </c>
      <c r="K48">
        <f t="shared" si="4"/>
        <v>0.47712125471966244</v>
      </c>
      <c r="L48">
        <v>44</v>
      </c>
      <c r="M48">
        <v>0.69</v>
      </c>
      <c r="N48">
        <v>0.72</v>
      </c>
      <c r="O48" t="s">
        <v>819</v>
      </c>
      <c r="P48">
        <f t="shared" si="1"/>
        <v>1</v>
      </c>
      <c r="Q48" t="s">
        <v>819</v>
      </c>
      <c r="R48">
        <f t="shared" si="2"/>
        <v>1</v>
      </c>
      <c r="S48">
        <v>0.32</v>
      </c>
      <c r="T48">
        <v>90</v>
      </c>
      <c r="U48">
        <v>45</v>
      </c>
      <c r="W48">
        <v>10</v>
      </c>
      <c r="X48" t="s">
        <v>848</v>
      </c>
      <c r="Y48" t="s">
        <v>850</v>
      </c>
      <c r="Z48" t="s">
        <v>854</v>
      </c>
      <c r="AA48">
        <v>6</v>
      </c>
      <c r="AB48" t="s">
        <v>843</v>
      </c>
      <c r="AC48">
        <v>0</v>
      </c>
    </row>
    <row r="49" spans="1:29" x14ac:dyDescent="0.3">
      <c r="A49" t="s">
        <v>137</v>
      </c>
      <c r="B49" t="s">
        <v>814</v>
      </c>
      <c r="C49" t="s">
        <v>996</v>
      </c>
      <c r="D49">
        <v>1888.6</v>
      </c>
      <c r="E49">
        <f t="shared" si="0"/>
        <v>122.40000000000009</v>
      </c>
      <c r="F49">
        <v>46.445805555555552</v>
      </c>
      <c r="G49">
        <v>9.9425000000000008</v>
      </c>
      <c r="H49" s="57">
        <v>1093780.875</v>
      </c>
      <c r="I49">
        <v>1930</v>
      </c>
      <c r="J49">
        <v>5</v>
      </c>
      <c r="K49">
        <f t="shared" si="4"/>
        <v>0.69897000433601886</v>
      </c>
      <c r="L49">
        <v>344</v>
      </c>
      <c r="M49">
        <v>-0.28000000000000003</v>
      </c>
      <c r="N49">
        <v>0.96</v>
      </c>
      <c r="O49" t="s">
        <v>818</v>
      </c>
      <c r="P49">
        <f t="shared" si="1"/>
        <v>2</v>
      </c>
      <c r="Q49" t="s">
        <v>818</v>
      </c>
      <c r="R49">
        <f t="shared" si="2"/>
        <v>2</v>
      </c>
      <c r="S49">
        <v>0</v>
      </c>
      <c r="T49">
        <v>40</v>
      </c>
      <c r="U49">
        <v>45</v>
      </c>
      <c r="W49">
        <v>60</v>
      </c>
      <c r="X49" t="s">
        <v>848</v>
      </c>
      <c r="Y49" t="s">
        <v>850</v>
      </c>
      <c r="Z49" t="s">
        <v>854</v>
      </c>
      <c r="AA49">
        <v>5</v>
      </c>
      <c r="AB49" t="s">
        <v>841</v>
      </c>
      <c r="AC49">
        <v>1.1000000000000001</v>
      </c>
    </row>
    <row r="50" spans="1:29" x14ac:dyDescent="0.3">
      <c r="A50" t="s">
        <v>138</v>
      </c>
      <c r="B50" t="s">
        <v>814</v>
      </c>
      <c r="C50" t="s">
        <v>815</v>
      </c>
      <c r="D50">
        <v>1897</v>
      </c>
      <c r="E50">
        <f t="shared" si="0"/>
        <v>114</v>
      </c>
      <c r="F50">
        <v>46.445083333333329</v>
      </c>
      <c r="G50">
        <v>9.942055555555557</v>
      </c>
      <c r="H50" s="57">
        <v>1117990.125</v>
      </c>
      <c r="I50">
        <v>1932</v>
      </c>
      <c r="J50">
        <v>5</v>
      </c>
      <c r="K50">
        <f t="shared" si="4"/>
        <v>0.69897000433601886</v>
      </c>
      <c r="L50">
        <v>337</v>
      </c>
      <c r="M50">
        <v>-0.39</v>
      </c>
      <c r="N50">
        <v>0.92</v>
      </c>
      <c r="O50" t="s">
        <v>818</v>
      </c>
      <c r="P50">
        <f t="shared" si="1"/>
        <v>2</v>
      </c>
      <c r="Q50" t="s">
        <v>818</v>
      </c>
      <c r="R50">
        <f t="shared" si="2"/>
        <v>2</v>
      </c>
      <c r="S50">
        <v>-0.48</v>
      </c>
      <c r="T50">
        <v>5</v>
      </c>
      <c r="U50">
        <v>2</v>
      </c>
      <c r="W50">
        <v>95</v>
      </c>
      <c r="X50" t="s">
        <v>848</v>
      </c>
      <c r="Y50" t="s">
        <v>850</v>
      </c>
      <c r="Z50" t="s">
        <v>854</v>
      </c>
      <c r="AA50">
        <v>5</v>
      </c>
      <c r="AB50" t="s">
        <v>842</v>
      </c>
      <c r="AC50">
        <v>4.9000000000000004</v>
      </c>
    </row>
    <row r="51" spans="1:29" x14ac:dyDescent="0.3">
      <c r="A51" t="s">
        <v>139</v>
      </c>
      <c r="B51" t="s">
        <v>814</v>
      </c>
      <c r="C51" t="s">
        <v>815</v>
      </c>
      <c r="D51">
        <v>1900.1</v>
      </c>
      <c r="E51">
        <f t="shared" si="0"/>
        <v>110.90000000000009</v>
      </c>
      <c r="F51">
        <v>46.444638888888889</v>
      </c>
      <c r="G51">
        <v>9.941749999999999</v>
      </c>
      <c r="H51" s="57">
        <v>1082677.25</v>
      </c>
      <c r="I51">
        <v>1936</v>
      </c>
      <c r="J51">
        <v>7</v>
      </c>
      <c r="K51">
        <f t="shared" si="4"/>
        <v>0.84509804001425681</v>
      </c>
      <c r="L51">
        <v>247</v>
      </c>
      <c r="M51">
        <v>-0.92</v>
      </c>
      <c r="N51">
        <v>-0.39</v>
      </c>
      <c r="O51" t="s">
        <v>817</v>
      </c>
      <c r="P51">
        <f t="shared" si="1"/>
        <v>3</v>
      </c>
      <c r="Q51" t="s">
        <v>817</v>
      </c>
      <c r="R51">
        <f t="shared" si="2"/>
        <v>3</v>
      </c>
      <c r="S51">
        <v>0.16</v>
      </c>
      <c r="T51">
        <v>10</v>
      </c>
      <c r="U51">
        <v>10</v>
      </c>
      <c r="W51">
        <v>90</v>
      </c>
      <c r="X51" t="s">
        <v>848</v>
      </c>
      <c r="Y51" t="s">
        <v>850</v>
      </c>
      <c r="Z51" t="s">
        <v>854</v>
      </c>
      <c r="AA51">
        <v>5</v>
      </c>
      <c r="AB51" t="s">
        <v>842</v>
      </c>
      <c r="AC51">
        <v>0.9</v>
      </c>
    </row>
    <row r="52" spans="1:29" x14ac:dyDescent="0.3">
      <c r="A52" t="s">
        <v>140</v>
      </c>
      <c r="B52" t="s">
        <v>814</v>
      </c>
      <c r="C52" t="s">
        <v>815</v>
      </c>
      <c r="D52">
        <v>1901.8</v>
      </c>
      <c r="E52">
        <f t="shared" si="0"/>
        <v>109.20000000000005</v>
      </c>
      <c r="F52">
        <v>46.444333333333326</v>
      </c>
      <c r="G52">
        <v>9.9417222222222215</v>
      </c>
      <c r="H52" s="57">
        <v>1111489.5</v>
      </c>
      <c r="I52">
        <v>1937</v>
      </c>
      <c r="J52">
        <v>0</v>
      </c>
      <c r="K52">
        <v>0</v>
      </c>
      <c r="O52" t="s">
        <v>818</v>
      </c>
      <c r="P52">
        <f t="shared" si="1"/>
        <v>2</v>
      </c>
      <c r="Q52" t="s">
        <v>817</v>
      </c>
      <c r="R52">
        <f t="shared" si="2"/>
        <v>3</v>
      </c>
      <c r="S52">
        <v>-0.48</v>
      </c>
      <c r="T52">
        <v>20</v>
      </c>
      <c r="U52">
        <v>5</v>
      </c>
      <c r="W52">
        <v>80</v>
      </c>
      <c r="X52" t="s">
        <v>848</v>
      </c>
      <c r="Y52" t="s">
        <v>850</v>
      </c>
      <c r="Z52" t="s">
        <v>854</v>
      </c>
      <c r="AA52">
        <v>5</v>
      </c>
      <c r="AB52" t="s">
        <v>842</v>
      </c>
      <c r="AC52">
        <v>1.9</v>
      </c>
    </row>
    <row r="53" spans="1:29" x14ac:dyDescent="0.3">
      <c r="A53" t="s">
        <v>141</v>
      </c>
      <c r="B53" t="s">
        <v>814</v>
      </c>
      <c r="C53" t="s">
        <v>815</v>
      </c>
      <c r="D53">
        <v>1900.1</v>
      </c>
      <c r="E53">
        <f t="shared" si="0"/>
        <v>110.90000000000009</v>
      </c>
      <c r="F53">
        <v>46.444416666666662</v>
      </c>
      <c r="G53">
        <v>9.9421944444444446</v>
      </c>
      <c r="H53" s="57">
        <v>1024017.875</v>
      </c>
      <c r="I53">
        <v>1938</v>
      </c>
      <c r="J53">
        <v>15</v>
      </c>
      <c r="K53">
        <f>LOG(J53)</f>
        <v>1.1760912590556813</v>
      </c>
      <c r="L53">
        <v>290</v>
      </c>
      <c r="M53">
        <v>-0.94</v>
      </c>
      <c r="N53">
        <v>0.34</v>
      </c>
      <c r="O53" t="s">
        <v>818</v>
      </c>
      <c r="P53">
        <f t="shared" si="1"/>
        <v>2</v>
      </c>
      <c r="Q53" t="s">
        <v>818</v>
      </c>
      <c r="R53">
        <f t="shared" si="2"/>
        <v>2</v>
      </c>
      <c r="S53">
        <v>-0.48</v>
      </c>
      <c r="T53">
        <v>60</v>
      </c>
      <c r="U53">
        <v>50</v>
      </c>
      <c r="W53">
        <v>20</v>
      </c>
      <c r="X53" t="s">
        <v>848</v>
      </c>
      <c r="Y53" t="s">
        <v>850</v>
      </c>
      <c r="Z53" t="s">
        <v>854</v>
      </c>
      <c r="AA53">
        <v>5.5</v>
      </c>
      <c r="AB53" t="s">
        <v>841</v>
      </c>
      <c r="AC53">
        <v>1</v>
      </c>
    </row>
    <row r="62" spans="1:29" x14ac:dyDescent="0.3">
      <c r="H62" s="58"/>
      <c r="I62" s="9"/>
      <c r="J62" s="9"/>
      <c r="K62" s="9"/>
      <c r="L62" s="9"/>
      <c r="M62" s="9"/>
      <c r="N62" s="9"/>
      <c r="O62" s="9"/>
      <c r="P62" s="9"/>
      <c r="Q62" s="9"/>
    </row>
    <row r="63" spans="1:29" x14ac:dyDescent="0.3">
      <c r="H63" s="58"/>
      <c r="I63" s="9"/>
      <c r="J63" s="9"/>
      <c r="K63" s="9"/>
      <c r="L63" s="9"/>
      <c r="M63" s="9"/>
      <c r="N63" s="9"/>
      <c r="O63" s="9"/>
      <c r="P63" s="9"/>
      <c r="Q63" s="9"/>
    </row>
    <row r="64" spans="1:29" x14ac:dyDescent="0.3">
      <c r="H64" s="58"/>
      <c r="I64" s="9"/>
      <c r="J64" s="9"/>
      <c r="K64" s="10"/>
      <c r="L64" s="10"/>
      <c r="M64" s="10"/>
      <c r="N64" s="9"/>
      <c r="O64" s="9"/>
      <c r="P64" s="9"/>
      <c r="Q64" s="9"/>
    </row>
    <row r="65" spans="8:17" x14ac:dyDescent="0.3">
      <c r="H65" s="58"/>
      <c r="I65" s="9"/>
      <c r="J65" s="9"/>
      <c r="K65" s="7"/>
      <c r="L65" s="8"/>
      <c r="M65" s="8"/>
      <c r="N65" s="9"/>
      <c r="O65" s="9"/>
      <c r="P65" s="9"/>
      <c r="Q65" s="9"/>
    </row>
    <row r="66" spans="8:17" x14ac:dyDescent="0.3">
      <c r="H66" s="58"/>
      <c r="I66" s="9"/>
      <c r="J66" s="9"/>
      <c r="K66" s="7"/>
      <c r="L66" s="8"/>
      <c r="M66" s="8"/>
      <c r="N66" s="9"/>
      <c r="O66" s="9"/>
      <c r="P66" s="9"/>
      <c r="Q66" s="9"/>
    </row>
    <row r="67" spans="8:17" x14ac:dyDescent="0.3">
      <c r="H67" s="58"/>
      <c r="I67" s="9"/>
      <c r="J67" s="9"/>
      <c r="K67" s="7"/>
      <c r="L67" s="8"/>
      <c r="M67" s="8"/>
      <c r="N67" s="9"/>
      <c r="O67" s="9"/>
      <c r="P67" s="9"/>
      <c r="Q67" s="9"/>
    </row>
    <row r="68" spans="8:17" x14ac:dyDescent="0.3">
      <c r="H68" s="58"/>
      <c r="I68" s="9"/>
      <c r="J68" s="9"/>
      <c r="K68" s="7"/>
      <c r="L68" s="8"/>
      <c r="M68" s="8"/>
      <c r="N68" s="9"/>
      <c r="O68" s="9"/>
      <c r="P68" s="9"/>
      <c r="Q68" s="9"/>
    </row>
    <row r="69" spans="8:17" x14ac:dyDescent="0.3">
      <c r="H69" s="58"/>
      <c r="I69" s="9"/>
      <c r="J69" s="9"/>
      <c r="K69" s="7"/>
      <c r="L69" s="8"/>
      <c r="M69" s="8"/>
      <c r="N69" s="9"/>
      <c r="O69" s="9"/>
      <c r="P69" s="9"/>
      <c r="Q69" s="9"/>
    </row>
    <row r="70" spans="8:17" x14ac:dyDescent="0.3">
      <c r="H70" s="58"/>
      <c r="I70" s="9"/>
      <c r="J70" s="9"/>
      <c r="K70" s="7"/>
      <c r="L70" s="8"/>
      <c r="M70" s="8"/>
      <c r="N70" s="9"/>
      <c r="O70" s="9"/>
      <c r="P70" s="9"/>
      <c r="Q70" s="9"/>
    </row>
    <row r="71" spans="8:17" x14ac:dyDescent="0.3">
      <c r="H71" s="58"/>
      <c r="I71" s="9"/>
      <c r="J71" s="9"/>
      <c r="K71" s="7"/>
      <c r="L71" s="8"/>
      <c r="M71" s="8"/>
      <c r="N71" s="9"/>
      <c r="O71" s="9"/>
      <c r="P71" s="9"/>
      <c r="Q71" s="9"/>
    </row>
    <row r="72" spans="8:17" x14ac:dyDescent="0.3">
      <c r="H72" s="58"/>
      <c r="I72" s="9"/>
      <c r="J72" s="9"/>
      <c r="K72" s="7"/>
      <c r="L72" s="8"/>
      <c r="M72" s="8"/>
      <c r="N72" s="9"/>
      <c r="O72" s="9"/>
      <c r="P72" s="9"/>
      <c r="Q72" s="9"/>
    </row>
    <row r="73" spans="8:17" x14ac:dyDescent="0.3">
      <c r="H73" s="58"/>
      <c r="I73" s="9"/>
      <c r="J73" s="9"/>
      <c r="K73" s="7"/>
      <c r="L73" s="8"/>
      <c r="M73" s="8"/>
      <c r="N73" s="9"/>
      <c r="O73" s="9"/>
      <c r="P73" s="9"/>
      <c r="Q73" s="9"/>
    </row>
    <row r="74" spans="8:17" x14ac:dyDescent="0.3">
      <c r="H74" s="58"/>
      <c r="I74" s="9"/>
      <c r="J74" s="9"/>
      <c r="K74" s="7"/>
      <c r="L74" s="8"/>
      <c r="M74" s="8"/>
      <c r="N74" s="9"/>
      <c r="O74" s="9"/>
      <c r="P74" s="9"/>
      <c r="Q74" s="9"/>
    </row>
    <row r="75" spans="8:17" x14ac:dyDescent="0.3">
      <c r="H75" s="58"/>
      <c r="I75" s="9"/>
      <c r="J75" s="9"/>
      <c r="K75" s="7"/>
      <c r="L75" s="8"/>
      <c r="M75" s="8"/>
      <c r="N75" s="9"/>
      <c r="O75" s="9"/>
      <c r="P75" s="9"/>
      <c r="Q75" s="9"/>
    </row>
    <row r="76" spans="8:17" x14ac:dyDescent="0.3">
      <c r="H76" s="58"/>
      <c r="I76" s="9"/>
      <c r="J76" s="9"/>
      <c r="K76" s="8"/>
      <c r="L76" s="8"/>
      <c r="M76" s="8"/>
      <c r="N76" s="9"/>
      <c r="O76" s="9"/>
      <c r="P76" s="9"/>
      <c r="Q76" s="9"/>
    </row>
    <row r="77" spans="8:17" x14ac:dyDescent="0.3">
      <c r="H77" s="58"/>
      <c r="I77" s="9"/>
      <c r="J77" s="9"/>
      <c r="K77" s="9"/>
      <c r="L77" s="9"/>
      <c r="M77" s="9"/>
      <c r="N77" s="9"/>
      <c r="O77" s="9"/>
      <c r="P77" s="9"/>
      <c r="Q77" s="9"/>
    </row>
    <row r="78" spans="8:17" x14ac:dyDescent="0.3">
      <c r="H78" s="58"/>
      <c r="I78" s="9"/>
      <c r="J78" s="9"/>
      <c r="K78" s="9"/>
      <c r="L78" s="9"/>
      <c r="M78" s="9"/>
      <c r="N78" s="9"/>
      <c r="O78" s="9"/>
      <c r="P78" s="9"/>
      <c r="Q78" s="9"/>
    </row>
    <row r="79" spans="8:17" x14ac:dyDescent="0.3">
      <c r="H79" s="58"/>
      <c r="I79" s="9"/>
      <c r="J79" s="9"/>
      <c r="K79" s="9"/>
      <c r="L79" s="9"/>
      <c r="M79" s="9"/>
      <c r="N79" s="9"/>
      <c r="O79" s="9"/>
      <c r="P79" s="9"/>
      <c r="Q79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0"/>
  <sheetViews>
    <sheetView topLeftCell="I1" workbookViewId="0">
      <selection sqref="A1:AC40"/>
    </sheetView>
  </sheetViews>
  <sheetFormatPr defaultRowHeight="14.4" x14ac:dyDescent="0.3"/>
  <cols>
    <col min="8" max="8" width="19.6640625" style="56" customWidth="1"/>
    <col min="24" max="24" width="18.6640625" customWidth="1"/>
    <col min="26" max="26" width="15" customWidth="1"/>
  </cols>
  <sheetData>
    <row r="1" spans="1:29" x14ac:dyDescent="0.3">
      <c r="A1" t="s">
        <v>54</v>
      </c>
      <c r="B1" t="s">
        <v>797</v>
      </c>
      <c r="C1" t="s">
        <v>796</v>
      </c>
      <c r="D1" t="s">
        <v>26</v>
      </c>
      <c r="E1" t="s">
        <v>1029</v>
      </c>
      <c r="F1" t="s">
        <v>993</v>
      </c>
      <c r="G1" t="s">
        <v>994</v>
      </c>
      <c r="H1" s="56" t="s">
        <v>1028</v>
      </c>
      <c r="I1" t="s">
        <v>794</v>
      </c>
      <c r="J1" t="s">
        <v>795</v>
      </c>
      <c r="K1" t="s">
        <v>1044</v>
      </c>
      <c r="L1" t="s">
        <v>29</v>
      </c>
      <c r="M1" t="s">
        <v>798</v>
      </c>
      <c r="N1" t="s">
        <v>799</v>
      </c>
      <c r="O1" t="s">
        <v>800</v>
      </c>
      <c r="P1" t="s">
        <v>1024</v>
      </c>
      <c r="Q1" t="s">
        <v>801</v>
      </c>
      <c r="R1" t="s">
        <v>1045</v>
      </c>
      <c r="S1" t="s">
        <v>802</v>
      </c>
      <c r="T1" t="s">
        <v>803</v>
      </c>
      <c r="U1" t="s">
        <v>804</v>
      </c>
      <c r="V1" t="s">
        <v>811</v>
      </c>
      <c r="W1" t="s">
        <v>812</v>
      </c>
      <c r="X1" t="s">
        <v>821</v>
      </c>
      <c r="Y1" t="s">
        <v>822</v>
      </c>
      <c r="Z1" t="s">
        <v>823</v>
      </c>
      <c r="AA1" t="s">
        <v>824</v>
      </c>
      <c r="AB1" t="s">
        <v>839</v>
      </c>
      <c r="AC1" t="s">
        <v>840</v>
      </c>
    </row>
    <row r="2" spans="1:29" x14ac:dyDescent="0.3">
      <c r="A2" t="s">
        <v>928</v>
      </c>
      <c r="B2" t="s">
        <v>795</v>
      </c>
      <c r="D2">
        <v>1987.1</v>
      </c>
      <c r="E2">
        <f>2011-D2</f>
        <v>23.900000000000091</v>
      </c>
      <c r="F2">
        <v>46.408527777777778</v>
      </c>
      <c r="G2">
        <v>9.8596944444444432</v>
      </c>
      <c r="H2" s="56">
        <v>949614.6875</v>
      </c>
      <c r="I2">
        <v>2139</v>
      </c>
      <c r="J2">
        <v>16</v>
      </c>
      <c r="K2">
        <f>LOG(J2)</f>
        <v>1.2041199826559248</v>
      </c>
      <c r="L2">
        <v>16</v>
      </c>
      <c r="M2">
        <v>0.28000000000000003</v>
      </c>
      <c r="N2">
        <v>0.96126169593831889</v>
      </c>
      <c r="O2" t="s">
        <v>818</v>
      </c>
      <c r="P2">
        <f t="shared" ref="P2:P40" si="0">IF(O2="concave",3,IF(O2="convex",1,2))</f>
        <v>2</v>
      </c>
      <c r="Q2" t="s">
        <v>818</v>
      </c>
      <c r="R2">
        <f t="shared" ref="R2:R40" si="1">IF(Q2="concave",3,IF(Q2="convex",1,2))</f>
        <v>2</v>
      </c>
      <c r="S2">
        <v>-0.48</v>
      </c>
      <c r="T2">
        <v>95</v>
      </c>
      <c r="U2">
        <v>15</v>
      </c>
      <c r="W2">
        <v>10</v>
      </c>
      <c r="X2" t="s">
        <v>848</v>
      </c>
      <c r="Y2" t="s">
        <v>850</v>
      </c>
      <c r="Z2" t="s">
        <v>854</v>
      </c>
      <c r="AA2">
        <v>7.2</v>
      </c>
      <c r="AB2" t="s">
        <v>842</v>
      </c>
      <c r="AC2">
        <v>2.5499999999999998</v>
      </c>
    </row>
    <row r="3" spans="1:29" x14ac:dyDescent="0.3">
      <c r="A3" t="s">
        <v>252</v>
      </c>
      <c r="B3" t="s">
        <v>814</v>
      </c>
      <c r="D3">
        <v>1956.4</v>
      </c>
      <c r="E3">
        <f t="shared" ref="E3:E40" si="2">2011-D3</f>
        <v>54.599999999999909</v>
      </c>
      <c r="F3">
        <v>46.409222222222219</v>
      </c>
      <c r="G3">
        <v>9.8578611111111094</v>
      </c>
      <c r="H3" s="56">
        <v>1197085.5</v>
      </c>
      <c r="I3">
        <v>2129</v>
      </c>
      <c r="J3">
        <v>32</v>
      </c>
      <c r="K3">
        <f t="shared" ref="K3:K39" si="3">LOG(J3)</f>
        <v>1.505149978319906</v>
      </c>
      <c r="L3">
        <v>290</v>
      </c>
      <c r="M3">
        <v>-0.94</v>
      </c>
      <c r="N3">
        <v>0.34202014332566888</v>
      </c>
      <c r="O3" t="s">
        <v>819</v>
      </c>
      <c r="P3">
        <f t="shared" si="0"/>
        <v>1</v>
      </c>
      <c r="Q3" t="s">
        <v>817</v>
      </c>
      <c r="R3">
        <f t="shared" si="1"/>
        <v>3</v>
      </c>
      <c r="S3">
        <v>0.16</v>
      </c>
      <c r="T3">
        <v>40</v>
      </c>
      <c r="U3">
        <v>25</v>
      </c>
      <c r="W3">
        <v>50</v>
      </c>
      <c r="X3" t="s">
        <v>848</v>
      </c>
      <c r="Y3" t="s">
        <v>850</v>
      </c>
      <c r="Z3" t="s">
        <v>854</v>
      </c>
      <c r="AA3">
        <v>7.5</v>
      </c>
      <c r="AB3" t="s">
        <v>844</v>
      </c>
      <c r="AC3">
        <v>0.75</v>
      </c>
    </row>
    <row r="4" spans="1:29" x14ac:dyDescent="0.3">
      <c r="A4" t="s">
        <v>251</v>
      </c>
      <c r="B4" t="s">
        <v>814</v>
      </c>
      <c r="D4">
        <v>1955.6</v>
      </c>
      <c r="E4">
        <f t="shared" si="2"/>
        <v>55.400000000000091</v>
      </c>
      <c r="F4">
        <v>46.40936111111111</v>
      </c>
      <c r="G4">
        <v>9.8577499999999993</v>
      </c>
      <c r="H4" s="56">
        <v>1197085.5</v>
      </c>
      <c r="I4">
        <v>2130</v>
      </c>
      <c r="J4">
        <v>4</v>
      </c>
      <c r="K4">
        <f t="shared" si="3"/>
        <v>0.6020599913279624</v>
      </c>
      <c r="L4">
        <v>15</v>
      </c>
      <c r="M4">
        <v>0.26</v>
      </c>
      <c r="N4">
        <v>0.96592582628906831</v>
      </c>
      <c r="O4" t="s">
        <v>819</v>
      </c>
      <c r="P4">
        <f t="shared" si="0"/>
        <v>1</v>
      </c>
      <c r="Q4" t="s">
        <v>819</v>
      </c>
      <c r="R4">
        <f t="shared" si="1"/>
        <v>1</v>
      </c>
      <c r="S4">
        <v>-0.16</v>
      </c>
      <c r="T4">
        <v>15</v>
      </c>
      <c r="U4">
        <v>20</v>
      </c>
      <c r="W4">
        <v>75</v>
      </c>
      <c r="X4" t="s">
        <v>930</v>
      </c>
      <c r="Y4" t="s">
        <v>850</v>
      </c>
      <c r="Z4" t="s">
        <v>854</v>
      </c>
      <c r="AA4">
        <v>7.5</v>
      </c>
      <c r="AB4" t="s">
        <v>844</v>
      </c>
      <c r="AC4">
        <v>2.4</v>
      </c>
    </row>
    <row r="5" spans="1:29" x14ac:dyDescent="0.3">
      <c r="A5" t="s">
        <v>253</v>
      </c>
      <c r="B5" t="s">
        <v>814</v>
      </c>
      <c r="D5">
        <v>1956.9</v>
      </c>
      <c r="E5">
        <f t="shared" si="2"/>
        <v>54.099999999999909</v>
      </c>
      <c r="F5">
        <v>46.409527777777782</v>
      </c>
      <c r="G5">
        <v>9.8585277777777769</v>
      </c>
      <c r="H5" s="56">
        <v>1071990.375</v>
      </c>
      <c r="I5">
        <v>2122</v>
      </c>
      <c r="J5">
        <v>0</v>
      </c>
      <c r="K5">
        <v>0</v>
      </c>
      <c r="O5" t="s">
        <v>817</v>
      </c>
      <c r="P5">
        <f t="shared" si="0"/>
        <v>3</v>
      </c>
      <c r="Q5" t="s">
        <v>817</v>
      </c>
      <c r="R5">
        <f t="shared" si="1"/>
        <v>3</v>
      </c>
      <c r="S5">
        <v>0.32</v>
      </c>
      <c r="T5">
        <v>5</v>
      </c>
      <c r="U5">
        <v>0</v>
      </c>
      <c r="W5">
        <v>15</v>
      </c>
      <c r="X5" t="s">
        <v>929</v>
      </c>
      <c r="Y5" t="s">
        <v>932</v>
      </c>
      <c r="Z5" t="s">
        <v>933</v>
      </c>
      <c r="AA5">
        <v>7.5</v>
      </c>
      <c r="AB5" t="s">
        <v>844</v>
      </c>
      <c r="AC5">
        <v>1</v>
      </c>
    </row>
    <row r="6" spans="1:29" x14ac:dyDescent="0.3">
      <c r="A6" t="s">
        <v>896</v>
      </c>
      <c r="B6" t="s">
        <v>813</v>
      </c>
      <c r="D6">
        <v>1957.6</v>
      </c>
      <c r="E6">
        <f t="shared" si="2"/>
        <v>53.400000000000091</v>
      </c>
      <c r="F6">
        <v>46.409527777777782</v>
      </c>
      <c r="G6">
        <v>9.8596111111111107</v>
      </c>
      <c r="H6" s="56">
        <v>1207831.875</v>
      </c>
      <c r="I6">
        <v>2120</v>
      </c>
      <c r="J6">
        <v>8</v>
      </c>
      <c r="K6">
        <f t="shared" si="3"/>
        <v>0.90308998699194354</v>
      </c>
      <c r="L6">
        <v>110</v>
      </c>
      <c r="M6">
        <v>0.94</v>
      </c>
      <c r="N6">
        <v>-0.3420201433256686</v>
      </c>
      <c r="O6" t="s">
        <v>818</v>
      </c>
      <c r="P6">
        <f t="shared" si="0"/>
        <v>2</v>
      </c>
      <c r="Q6" t="s">
        <v>818</v>
      </c>
      <c r="R6">
        <f t="shared" si="1"/>
        <v>2</v>
      </c>
      <c r="S6">
        <v>-0.16</v>
      </c>
      <c r="T6">
        <v>90</v>
      </c>
      <c r="U6">
        <v>60</v>
      </c>
      <c r="W6">
        <v>0</v>
      </c>
      <c r="X6" t="s">
        <v>848</v>
      </c>
      <c r="Y6" t="s">
        <v>850</v>
      </c>
      <c r="Z6" t="s">
        <v>854</v>
      </c>
      <c r="AA6">
        <v>7.8</v>
      </c>
      <c r="AB6" t="s">
        <v>843</v>
      </c>
      <c r="AC6">
        <v>0</v>
      </c>
    </row>
    <row r="7" spans="1:29" x14ac:dyDescent="0.3">
      <c r="A7" t="s">
        <v>895</v>
      </c>
      <c r="D7">
        <v>1852.9</v>
      </c>
      <c r="E7">
        <f t="shared" si="2"/>
        <v>158.09999999999991</v>
      </c>
      <c r="F7">
        <v>46.409555555555556</v>
      </c>
      <c r="G7">
        <v>9.8545555555555566</v>
      </c>
      <c r="H7" s="56">
        <v>1182414.5</v>
      </c>
      <c r="I7">
        <v>2149</v>
      </c>
      <c r="J7">
        <v>25</v>
      </c>
      <c r="K7">
        <f t="shared" si="3"/>
        <v>1.3979400086720377</v>
      </c>
      <c r="L7">
        <v>9</v>
      </c>
      <c r="M7">
        <v>0.16</v>
      </c>
      <c r="N7">
        <v>0.98768834059513777</v>
      </c>
      <c r="O7" t="s">
        <v>817</v>
      </c>
      <c r="P7">
        <f t="shared" si="0"/>
        <v>3</v>
      </c>
      <c r="Q7" t="s">
        <v>817</v>
      </c>
      <c r="R7">
        <f t="shared" si="1"/>
        <v>3</v>
      </c>
      <c r="S7">
        <v>0</v>
      </c>
      <c r="T7">
        <v>70</v>
      </c>
      <c r="U7">
        <v>30</v>
      </c>
      <c r="W7">
        <v>30</v>
      </c>
      <c r="X7" t="s">
        <v>848</v>
      </c>
      <c r="Y7" t="s">
        <v>850</v>
      </c>
      <c r="Z7" t="s">
        <v>854</v>
      </c>
      <c r="AA7">
        <v>7.2</v>
      </c>
      <c r="AB7" t="s">
        <v>842</v>
      </c>
      <c r="AC7">
        <v>1.4</v>
      </c>
    </row>
    <row r="8" spans="1:29" x14ac:dyDescent="0.3">
      <c r="A8" t="s">
        <v>926</v>
      </c>
      <c r="B8" t="s">
        <v>814</v>
      </c>
      <c r="D8">
        <v>1852.9</v>
      </c>
      <c r="E8">
        <f t="shared" si="2"/>
        <v>158.09999999999991</v>
      </c>
      <c r="F8">
        <v>46.409555555555556</v>
      </c>
      <c r="G8">
        <v>9.8548055555555543</v>
      </c>
      <c r="H8" s="56">
        <v>1184552.625</v>
      </c>
      <c r="I8">
        <v>2149</v>
      </c>
      <c r="J8">
        <v>15</v>
      </c>
      <c r="K8">
        <f t="shared" si="3"/>
        <v>1.1760912590556813</v>
      </c>
      <c r="L8">
        <v>102</v>
      </c>
      <c r="M8">
        <v>0.98</v>
      </c>
      <c r="N8">
        <v>-0.20791169081775987</v>
      </c>
      <c r="O8" t="s">
        <v>819</v>
      </c>
      <c r="P8">
        <f t="shared" si="0"/>
        <v>1</v>
      </c>
      <c r="Q8" t="s">
        <v>819</v>
      </c>
      <c r="R8">
        <f t="shared" si="1"/>
        <v>1</v>
      </c>
      <c r="S8">
        <v>0.64</v>
      </c>
      <c r="T8">
        <v>80</v>
      </c>
      <c r="U8">
        <v>30</v>
      </c>
      <c r="W8">
        <v>20</v>
      </c>
      <c r="X8" t="s">
        <v>848</v>
      </c>
      <c r="Y8" t="s">
        <v>850</v>
      </c>
      <c r="Z8" t="s">
        <v>856</v>
      </c>
      <c r="AA8">
        <v>7.2</v>
      </c>
      <c r="AB8" t="s">
        <v>842</v>
      </c>
      <c r="AC8">
        <v>2.1</v>
      </c>
    </row>
    <row r="9" spans="1:29" x14ac:dyDescent="0.3">
      <c r="A9" t="s">
        <v>927</v>
      </c>
      <c r="B9" t="s">
        <v>814</v>
      </c>
      <c r="D9">
        <v>1852.9</v>
      </c>
      <c r="E9">
        <f t="shared" si="2"/>
        <v>158.09999999999991</v>
      </c>
      <c r="F9">
        <v>46.409750000000003</v>
      </c>
      <c r="G9">
        <v>9.8544166666666655</v>
      </c>
      <c r="H9" s="56">
        <v>1129412.625</v>
      </c>
      <c r="I9">
        <v>2147</v>
      </c>
      <c r="J9">
        <v>20</v>
      </c>
      <c r="K9">
        <f t="shared" si="3"/>
        <v>1.3010299956639813</v>
      </c>
      <c r="L9">
        <v>28</v>
      </c>
      <c r="M9">
        <v>0.47</v>
      </c>
      <c r="N9">
        <v>0.88294759285892688</v>
      </c>
      <c r="O9" t="s">
        <v>819</v>
      </c>
      <c r="P9">
        <f t="shared" si="0"/>
        <v>1</v>
      </c>
      <c r="Q9" t="s">
        <v>817</v>
      </c>
      <c r="R9">
        <f t="shared" si="1"/>
        <v>3</v>
      </c>
      <c r="S9">
        <v>-0.32</v>
      </c>
      <c r="T9">
        <v>70</v>
      </c>
      <c r="U9">
        <v>30</v>
      </c>
      <c r="W9">
        <v>30</v>
      </c>
      <c r="X9" t="s">
        <v>848</v>
      </c>
      <c r="Y9" t="s">
        <v>850</v>
      </c>
      <c r="Z9" t="s">
        <v>854</v>
      </c>
      <c r="AA9">
        <v>7.2</v>
      </c>
      <c r="AB9" t="s">
        <v>842</v>
      </c>
      <c r="AC9">
        <v>1.4</v>
      </c>
    </row>
    <row r="10" spans="1:29" x14ac:dyDescent="0.3">
      <c r="A10" t="s">
        <v>912</v>
      </c>
      <c r="B10" t="s">
        <v>814</v>
      </c>
      <c r="D10">
        <v>1940.4</v>
      </c>
      <c r="E10">
        <f t="shared" si="2"/>
        <v>70.599999999999909</v>
      </c>
      <c r="F10">
        <v>46.413555555555554</v>
      </c>
      <c r="G10">
        <v>9.859</v>
      </c>
      <c r="H10" s="56">
        <v>1230631.25</v>
      </c>
      <c r="I10">
        <v>2105</v>
      </c>
      <c r="J10">
        <v>6</v>
      </c>
      <c r="K10">
        <f t="shared" si="3"/>
        <v>0.77815125038364363</v>
      </c>
      <c r="L10">
        <v>282</v>
      </c>
      <c r="M10">
        <v>-0.98</v>
      </c>
      <c r="N10">
        <v>0.20791169081775931</v>
      </c>
      <c r="O10" t="s">
        <v>818</v>
      </c>
      <c r="P10">
        <f t="shared" si="0"/>
        <v>2</v>
      </c>
      <c r="Q10" t="s">
        <v>817</v>
      </c>
      <c r="R10">
        <f t="shared" si="1"/>
        <v>3</v>
      </c>
      <c r="S10">
        <v>-0.32</v>
      </c>
      <c r="T10">
        <v>70</v>
      </c>
      <c r="U10">
        <v>25</v>
      </c>
      <c r="W10">
        <v>30</v>
      </c>
      <c r="X10" t="s">
        <v>848</v>
      </c>
      <c r="Y10" t="s">
        <v>850</v>
      </c>
      <c r="Z10" t="s">
        <v>854</v>
      </c>
      <c r="AA10">
        <v>7</v>
      </c>
      <c r="AB10" t="s">
        <v>842</v>
      </c>
      <c r="AC10">
        <v>2.25</v>
      </c>
    </row>
    <row r="11" spans="1:29" x14ac:dyDescent="0.3">
      <c r="A11" t="s">
        <v>925</v>
      </c>
      <c r="B11" t="s">
        <v>814</v>
      </c>
      <c r="D11">
        <v>1897.8</v>
      </c>
      <c r="E11">
        <f t="shared" si="2"/>
        <v>113.20000000000005</v>
      </c>
      <c r="F11">
        <v>46.413583333333335</v>
      </c>
      <c r="G11">
        <v>9.8549444444444436</v>
      </c>
      <c r="H11" s="56">
        <v>1228917.5</v>
      </c>
      <c r="I11">
        <v>2111</v>
      </c>
      <c r="J11">
        <v>2</v>
      </c>
      <c r="K11">
        <f t="shared" si="3"/>
        <v>0.3010299956639812</v>
      </c>
      <c r="L11">
        <v>44</v>
      </c>
      <c r="M11">
        <v>0.69</v>
      </c>
      <c r="N11">
        <v>0.71933980033865108</v>
      </c>
      <c r="O11" t="s">
        <v>818</v>
      </c>
      <c r="P11">
        <f t="shared" si="0"/>
        <v>2</v>
      </c>
      <c r="Q11" t="s">
        <v>818</v>
      </c>
      <c r="R11">
        <f t="shared" si="1"/>
        <v>2</v>
      </c>
      <c r="S11">
        <v>0.16</v>
      </c>
      <c r="T11">
        <v>85</v>
      </c>
      <c r="U11">
        <v>40</v>
      </c>
      <c r="W11">
        <v>10</v>
      </c>
      <c r="X11" t="s">
        <v>848</v>
      </c>
      <c r="Y11" t="s">
        <v>850</v>
      </c>
      <c r="Z11" t="s">
        <v>854</v>
      </c>
      <c r="AA11">
        <v>7</v>
      </c>
      <c r="AB11" t="s">
        <v>841</v>
      </c>
      <c r="AC11">
        <v>1.8</v>
      </c>
    </row>
    <row r="12" spans="1:29" x14ac:dyDescent="0.3">
      <c r="A12" t="s">
        <v>900</v>
      </c>
      <c r="B12" t="s">
        <v>813</v>
      </c>
      <c r="D12">
        <v>1939.2</v>
      </c>
      <c r="E12">
        <f t="shared" si="2"/>
        <v>71.799999999999955</v>
      </c>
      <c r="F12">
        <v>46.41363888888889</v>
      </c>
      <c r="G12">
        <v>9.8572222222222212</v>
      </c>
      <c r="H12" s="56">
        <v>1237345.625</v>
      </c>
      <c r="I12">
        <v>2093</v>
      </c>
      <c r="J12">
        <v>35</v>
      </c>
      <c r="K12">
        <f t="shared" si="3"/>
        <v>1.5440680443502757</v>
      </c>
      <c r="L12">
        <v>228</v>
      </c>
      <c r="M12">
        <v>-0.74</v>
      </c>
      <c r="N12">
        <v>-0.66913060635885824</v>
      </c>
      <c r="O12" t="s">
        <v>817</v>
      </c>
      <c r="P12">
        <f t="shared" si="0"/>
        <v>3</v>
      </c>
      <c r="Q12" t="s">
        <v>818</v>
      </c>
      <c r="R12">
        <f t="shared" si="1"/>
        <v>2</v>
      </c>
      <c r="S12">
        <v>-0.16</v>
      </c>
      <c r="T12">
        <v>20</v>
      </c>
      <c r="U12">
        <v>10</v>
      </c>
      <c r="W12">
        <v>80</v>
      </c>
      <c r="X12" t="s">
        <v>848</v>
      </c>
      <c r="Y12" t="s">
        <v>850</v>
      </c>
      <c r="Z12" t="s">
        <v>854</v>
      </c>
      <c r="AA12">
        <v>5.5</v>
      </c>
      <c r="AB12" t="s">
        <v>847</v>
      </c>
      <c r="AC12">
        <v>0.9</v>
      </c>
    </row>
    <row r="13" spans="1:29" x14ac:dyDescent="0.3">
      <c r="A13" t="s">
        <v>924</v>
      </c>
      <c r="B13" t="s">
        <v>814</v>
      </c>
      <c r="D13">
        <v>1908.5</v>
      </c>
      <c r="E13">
        <f t="shared" si="2"/>
        <v>102.5</v>
      </c>
      <c r="F13">
        <v>46.41375</v>
      </c>
      <c r="G13">
        <v>9.8551666666666673</v>
      </c>
      <c r="H13" s="56">
        <v>1207624.75</v>
      </c>
      <c r="I13">
        <v>2105</v>
      </c>
      <c r="J13">
        <v>10</v>
      </c>
      <c r="K13">
        <f t="shared" si="3"/>
        <v>1</v>
      </c>
      <c r="L13">
        <v>57</v>
      </c>
      <c r="M13">
        <v>0.84</v>
      </c>
      <c r="N13">
        <v>0.54463903501502708</v>
      </c>
      <c r="O13" t="s">
        <v>817</v>
      </c>
      <c r="P13">
        <f t="shared" si="0"/>
        <v>3</v>
      </c>
      <c r="Q13" t="s">
        <v>817</v>
      </c>
      <c r="R13">
        <f t="shared" si="1"/>
        <v>3</v>
      </c>
      <c r="S13">
        <v>0</v>
      </c>
      <c r="T13">
        <v>40</v>
      </c>
      <c r="U13">
        <v>40</v>
      </c>
      <c r="W13">
        <v>60</v>
      </c>
      <c r="X13" t="s">
        <v>848</v>
      </c>
      <c r="Y13" t="s">
        <v>850</v>
      </c>
      <c r="Z13" t="s">
        <v>854</v>
      </c>
      <c r="AA13">
        <v>7</v>
      </c>
      <c r="AB13" t="s">
        <v>841</v>
      </c>
      <c r="AC13">
        <v>1.2</v>
      </c>
    </row>
    <row r="14" spans="1:29" x14ac:dyDescent="0.3">
      <c r="A14" t="s">
        <v>911</v>
      </c>
      <c r="B14" t="s">
        <v>814</v>
      </c>
      <c r="D14">
        <v>1939.1</v>
      </c>
      <c r="E14">
        <f t="shared" si="2"/>
        <v>71.900000000000091</v>
      </c>
      <c r="F14">
        <v>46.413833333333329</v>
      </c>
      <c r="G14">
        <v>9.8580277777777763</v>
      </c>
      <c r="H14" s="56">
        <v>1215674.25</v>
      </c>
      <c r="I14">
        <v>2095</v>
      </c>
      <c r="J14">
        <v>15</v>
      </c>
      <c r="K14">
        <f t="shared" si="3"/>
        <v>1.1760912590556813</v>
      </c>
      <c r="L14">
        <v>297</v>
      </c>
      <c r="M14">
        <v>-0.89</v>
      </c>
      <c r="N14">
        <v>0.45399049973954686</v>
      </c>
      <c r="O14" t="s">
        <v>817</v>
      </c>
      <c r="P14">
        <f t="shared" si="0"/>
        <v>3</v>
      </c>
      <c r="Q14" t="s">
        <v>819</v>
      </c>
      <c r="R14">
        <f t="shared" si="1"/>
        <v>1</v>
      </c>
      <c r="S14">
        <v>-0.16</v>
      </c>
      <c r="T14">
        <v>90</v>
      </c>
      <c r="U14">
        <v>5</v>
      </c>
      <c r="W14">
        <v>10</v>
      </c>
      <c r="X14" t="s">
        <v>848</v>
      </c>
      <c r="Y14" t="s">
        <v>850</v>
      </c>
      <c r="Z14" t="s">
        <v>854</v>
      </c>
      <c r="AA14">
        <v>7</v>
      </c>
      <c r="AB14" t="s">
        <v>844</v>
      </c>
      <c r="AC14">
        <v>0</v>
      </c>
    </row>
    <row r="15" spans="1:29" x14ac:dyDescent="0.3">
      <c r="A15" t="s">
        <v>923</v>
      </c>
      <c r="B15" t="s">
        <v>814</v>
      </c>
      <c r="D15">
        <v>1907.7</v>
      </c>
      <c r="E15">
        <f t="shared" si="2"/>
        <v>103.29999999999995</v>
      </c>
      <c r="F15">
        <v>46.414499999999997</v>
      </c>
      <c r="G15">
        <v>9.8555833333333336</v>
      </c>
      <c r="H15" s="56">
        <v>1013058.375</v>
      </c>
      <c r="I15">
        <v>2094</v>
      </c>
      <c r="J15">
        <v>1</v>
      </c>
      <c r="K15">
        <f t="shared" si="3"/>
        <v>0</v>
      </c>
      <c r="L15">
        <v>262</v>
      </c>
      <c r="M15">
        <v>-0.99</v>
      </c>
      <c r="N15">
        <v>-0.13917310096006552</v>
      </c>
      <c r="O15" t="s">
        <v>818</v>
      </c>
      <c r="P15">
        <f t="shared" si="0"/>
        <v>2</v>
      </c>
      <c r="Q15" t="s">
        <v>818</v>
      </c>
      <c r="R15">
        <f t="shared" si="1"/>
        <v>2</v>
      </c>
      <c r="S15">
        <v>-0.32</v>
      </c>
      <c r="T15">
        <v>5</v>
      </c>
      <c r="U15">
        <v>20</v>
      </c>
      <c r="W15">
        <v>95</v>
      </c>
      <c r="X15" t="s">
        <v>848</v>
      </c>
      <c r="Y15" t="s">
        <v>931</v>
      </c>
      <c r="Z15" t="s">
        <v>856</v>
      </c>
      <c r="AA15">
        <v>7</v>
      </c>
      <c r="AB15" t="s">
        <v>842</v>
      </c>
      <c r="AC15">
        <v>3.2</v>
      </c>
    </row>
    <row r="16" spans="1:29" x14ac:dyDescent="0.3">
      <c r="A16" t="s">
        <v>910</v>
      </c>
      <c r="B16" t="s">
        <v>814</v>
      </c>
      <c r="D16">
        <v>1935.9</v>
      </c>
      <c r="E16">
        <f t="shared" si="2"/>
        <v>75.099999999999909</v>
      </c>
      <c r="F16">
        <v>46.414722222222224</v>
      </c>
      <c r="G16">
        <v>9.8582777777777775</v>
      </c>
      <c r="H16" s="56">
        <v>1216706.125</v>
      </c>
      <c r="I16">
        <v>2087</v>
      </c>
      <c r="J16">
        <v>25</v>
      </c>
      <c r="K16">
        <f t="shared" si="3"/>
        <v>1.3979400086720377</v>
      </c>
      <c r="L16">
        <v>252</v>
      </c>
      <c r="M16">
        <v>-0.95</v>
      </c>
      <c r="N16">
        <v>-0.30901699437494773</v>
      </c>
      <c r="O16" t="s">
        <v>817</v>
      </c>
      <c r="P16">
        <f t="shared" si="0"/>
        <v>3</v>
      </c>
      <c r="Q16" t="s">
        <v>817</v>
      </c>
      <c r="R16">
        <f t="shared" si="1"/>
        <v>3</v>
      </c>
      <c r="S16">
        <v>-0.48</v>
      </c>
      <c r="T16">
        <v>50</v>
      </c>
      <c r="U16">
        <v>20</v>
      </c>
      <c r="W16">
        <v>50</v>
      </c>
      <c r="X16" t="s">
        <v>848</v>
      </c>
      <c r="Y16" t="s">
        <v>850</v>
      </c>
      <c r="Z16" t="s">
        <v>854</v>
      </c>
      <c r="AA16">
        <v>7</v>
      </c>
      <c r="AB16" t="s">
        <v>842</v>
      </c>
      <c r="AC16">
        <v>0.8</v>
      </c>
    </row>
    <row r="17" spans="1:29" x14ac:dyDescent="0.3">
      <c r="A17" t="s">
        <v>922</v>
      </c>
      <c r="B17" t="s">
        <v>814</v>
      </c>
      <c r="D17">
        <v>1920.7</v>
      </c>
      <c r="E17">
        <f t="shared" si="2"/>
        <v>90.299999999999955</v>
      </c>
      <c r="F17">
        <v>46.414777777777779</v>
      </c>
      <c r="G17">
        <v>9.8561111111111099</v>
      </c>
      <c r="H17" s="56">
        <v>1189457.625</v>
      </c>
      <c r="I17">
        <v>2089</v>
      </c>
      <c r="J17">
        <v>25</v>
      </c>
      <c r="K17">
        <f t="shared" si="3"/>
        <v>1.3979400086720377</v>
      </c>
      <c r="L17">
        <v>140</v>
      </c>
      <c r="M17">
        <v>0.64</v>
      </c>
      <c r="N17">
        <v>-0.76604444311897812</v>
      </c>
      <c r="O17" t="s">
        <v>819</v>
      </c>
      <c r="P17">
        <f t="shared" si="0"/>
        <v>1</v>
      </c>
      <c r="Q17" t="s">
        <v>817</v>
      </c>
      <c r="R17">
        <f t="shared" si="1"/>
        <v>3</v>
      </c>
      <c r="S17">
        <v>0</v>
      </c>
      <c r="T17">
        <v>80</v>
      </c>
      <c r="U17">
        <v>10</v>
      </c>
      <c r="W17">
        <v>10</v>
      </c>
      <c r="X17" t="s">
        <v>848</v>
      </c>
      <c r="Y17" t="s">
        <v>850</v>
      </c>
      <c r="Z17" t="s">
        <v>854</v>
      </c>
      <c r="AA17">
        <v>7</v>
      </c>
      <c r="AB17" t="s">
        <v>842</v>
      </c>
      <c r="AC17">
        <v>1.8</v>
      </c>
    </row>
    <row r="18" spans="1:29" x14ac:dyDescent="0.3">
      <c r="A18" t="s">
        <v>921</v>
      </c>
      <c r="B18" t="s">
        <v>814</v>
      </c>
      <c r="D18">
        <v>1893.7</v>
      </c>
      <c r="E18">
        <f t="shared" si="2"/>
        <v>117.29999999999995</v>
      </c>
      <c r="F18">
        <v>46.415277777777774</v>
      </c>
      <c r="G18">
        <v>9.8554722222222217</v>
      </c>
      <c r="H18" s="56">
        <v>1014505.625</v>
      </c>
      <c r="I18">
        <v>2087</v>
      </c>
      <c r="J18">
        <v>30</v>
      </c>
      <c r="K18">
        <f t="shared" si="3"/>
        <v>1.4771212547196624</v>
      </c>
      <c r="L18">
        <v>270</v>
      </c>
      <c r="M18">
        <v>-1</v>
      </c>
      <c r="N18">
        <v>1.22514845490862E-16</v>
      </c>
      <c r="O18" t="s">
        <v>819</v>
      </c>
      <c r="P18">
        <f t="shared" si="0"/>
        <v>1</v>
      </c>
      <c r="Q18" t="s">
        <v>819</v>
      </c>
      <c r="R18">
        <f t="shared" si="1"/>
        <v>1</v>
      </c>
      <c r="S18">
        <v>0.32</v>
      </c>
      <c r="T18">
        <v>40</v>
      </c>
      <c r="U18">
        <v>20</v>
      </c>
      <c r="W18">
        <v>60</v>
      </c>
      <c r="X18" t="s">
        <v>848</v>
      </c>
      <c r="Y18" t="s">
        <v>850</v>
      </c>
      <c r="Z18" t="s">
        <v>854</v>
      </c>
      <c r="AA18">
        <v>6.5</v>
      </c>
      <c r="AB18" t="s">
        <v>842</v>
      </c>
      <c r="AC18">
        <v>1.6</v>
      </c>
    </row>
    <row r="19" spans="1:29" x14ac:dyDescent="0.3">
      <c r="A19" t="s">
        <v>909</v>
      </c>
      <c r="B19" t="s">
        <v>814</v>
      </c>
      <c r="D19">
        <v>1928.6</v>
      </c>
      <c r="E19">
        <f t="shared" si="2"/>
        <v>82.400000000000091</v>
      </c>
      <c r="F19">
        <v>46.41547222222222</v>
      </c>
      <c r="G19">
        <v>9.85911111111111</v>
      </c>
      <c r="H19" s="56">
        <v>1163984.5</v>
      </c>
      <c r="I19">
        <v>2082</v>
      </c>
      <c r="J19">
        <v>45</v>
      </c>
      <c r="K19">
        <f t="shared" si="3"/>
        <v>1.6532125137753437</v>
      </c>
      <c r="L19">
        <v>75</v>
      </c>
      <c r="M19">
        <v>0.97</v>
      </c>
      <c r="N19">
        <v>0.25881904510252074</v>
      </c>
      <c r="O19" t="s">
        <v>819</v>
      </c>
      <c r="P19">
        <f t="shared" si="0"/>
        <v>1</v>
      </c>
      <c r="Q19" t="s">
        <v>818</v>
      </c>
      <c r="R19">
        <f t="shared" si="1"/>
        <v>2</v>
      </c>
      <c r="S19">
        <v>0.16</v>
      </c>
      <c r="T19">
        <v>30</v>
      </c>
      <c r="U19">
        <v>20</v>
      </c>
      <c r="W19">
        <v>70</v>
      </c>
      <c r="X19" t="s">
        <v>929</v>
      </c>
      <c r="Y19" t="s">
        <v>850</v>
      </c>
      <c r="Z19" t="s">
        <v>856</v>
      </c>
      <c r="AA19">
        <v>6</v>
      </c>
      <c r="AB19" t="s">
        <v>842</v>
      </c>
      <c r="AC19">
        <v>1.6</v>
      </c>
    </row>
    <row r="20" spans="1:29" x14ac:dyDescent="0.3">
      <c r="A20" t="s">
        <v>920</v>
      </c>
      <c r="B20" t="s">
        <v>814</v>
      </c>
      <c r="D20">
        <v>1899.1</v>
      </c>
      <c r="E20">
        <f t="shared" si="2"/>
        <v>111.90000000000009</v>
      </c>
      <c r="F20">
        <v>46.415722222222222</v>
      </c>
      <c r="G20">
        <v>9.8559999999999999</v>
      </c>
      <c r="H20" s="56">
        <v>1203322.25</v>
      </c>
      <c r="I20">
        <v>2078</v>
      </c>
      <c r="J20">
        <v>1</v>
      </c>
      <c r="K20">
        <f t="shared" si="3"/>
        <v>0</v>
      </c>
      <c r="L20">
        <v>4</v>
      </c>
      <c r="M20">
        <v>7.0000000000000007E-2</v>
      </c>
      <c r="N20">
        <v>0.9975640502598242</v>
      </c>
      <c r="O20" t="s">
        <v>818</v>
      </c>
      <c r="P20">
        <f t="shared" si="0"/>
        <v>2</v>
      </c>
      <c r="Q20" t="s">
        <v>817</v>
      </c>
      <c r="R20">
        <f t="shared" si="1"/>
        <v>3</v>
      </c>
      <c r="S20">
        <v>-0.16</v>
      </c>
      <c r="T20">
        <v>80</v>
      </c>
      <c r="U20">
        <v>40</v>
      </c>
      <c r="W20">
        <v>20</v>
      </c>
      <c r="X20" t="s">
        <v>848</v>
      </c>
      <c r="Y20" t="s">
        <v>850</v>
      </c>
      <c r="Z20" t="s">
        <v>854</v>
      </c>
      <c r="AA20">
        <v>6</v>
      </c>
      <c r="AB20" t="s">
        <v>841</v>
      </c>
      <c r="AC20">
        <v>3</v>
      </c>
    </row>
    <row r="21" spans="1:29" x14ac:dyDescent="0.3">
      <c r="A21" t="s">
        <v>908</v>
      </c>
      <c r="B21" t="s">
        <v>814</v>
      </c>
      <c r="D21">
        <v>1910</v>
      </c>
      <c r="E21">
        <f t="shared" si="2"/>
        <v>101</v>
      </c>
      <c r="F21">
        <v>46.415944444444442</v>
      </c>
      <c r="G21">
        <v>9.8596111111111107</v>
      </c>
      <c r="H21" s="56">
        <v>1082708.875</v>
      </c>
      <c r="I21">
        <v>2073</v>
      </c>
      <c r="J21">
        <v>1</v>
      </c>
      <c r="K21">
        <f t="shared" si="3"/>
        <v>0</v>
      </c>
      <c r="L21">
        <v>218</v>
      </c>
      <c r="M21">
        <v>-0.62</v>
      </c>
      <c r="N21">
        <v>-0.78801075360672213</v>
      </c>
      <c r="O21" t="s">
        <v>818</v>
      </c>
      <c r="P21">
        <f t="shared" si="0"/>
        <v>2</v>
      </c>
      <c r="Q21" t="s">
        <v>818</v>
      </c>
      <c r="R21">
        <f t="shared" si="1"/>
        <v>2</v>
      </c>
      <c r="S21">
        <v>-0.64</v>
      </c>
      <c r="T21">
        <v>60</v>
      </c>
      <c r="U21">
        <v>20</v>
      </c>
      <c r="W21">
        <v>40</v>
      </c>
      <c r="X21" t="s">
        <v>848</v>
      </c>
      <c r="Y21" t="s">
        <v>850</v>
      </c>
      <c r="Z21" t="s">
        <v>854</v>
      </c>
      <c r="AA21">
        <v>5</v>
      </c>
      <c r="AB21" t="s">
        <v>842</v>
      </c>
      <c r="AC21">
        <v>0.8</v>
      </c>
    </row>
    <row r="22" spans="1:29" x14ac:dyDescent="0.3">
      <c r="A22" t="s">
        <v>919</v>
      </c>
      <c r="B22" t="s">
        <v>814</v>
      </c>
      <c r="D22">
        <v>1881.7</v>
      </c>
      <c r="E22">
        <f t="shared" si="2"/>
        <v>129.29999999999995</v>
      </c>
      <c r="F22">
        <v>46.416499999999999</v>
      </c>
      <c r="G22">
        <v>9.8558611111111105</v>
      </c>
      <c r="H22" s="56">
        <v>1213268.75</v>
      </c>
      <c r="I22">
        <v>2079</v>
      </c>
      <c r="J22">
        <v>5</v>
      </c>
      <c r="K22">
        <f t="shared" si="3"/>
        <v>0.69897000433601886</v>
      </c>
      <c r="L22">
        <v>228</v>
      </c>
      <c r="M22">
        <v>-0.74</v>
      </c>
      <c r="N22">
        <v>-0.66913060635885824</v>
      </c>
      <c r="O22" t="s">
        <v>819</v>
      </c>
      <c r="P22">
        <f t="shared" si="0"/>
        <v>1</v>
      </c>
      <c r="Q22" t="s">
        <v>819</v>
      </c>
      <c r="R22">
        <f t="shared" si="1"/>
        <v>1</v>
      </c>
      <c r="S22">
        <v>-0.64</v>
      </c>
      <c r="T22">
        <v>85</v>
      </c>
      <c r="U22">
        <v>20</v>
      </c>
      <c r="W22">
        <v>15</v>
      </c>
      <c r="X22" t="s">
        <v>848</v>
      </c>
      <c r="Y22" t="s">
        <v>850</v>
      </c>
      <c r="Z22" t="s">
        <v>854</v>
      </c>
      <c r="AA22">
        <v>6</v>
      </c>
      <c r="AB22" t="s">
        <v>842</v>
      </c>
      <c r="AC22">
        <v>2.4</v>
      </c>
    </row>
    <row r="23" spans="1:29" x14ac:dyDescent="0.3">
      <c r="A23" t="s">
        <v>907</v>
      </c>
      <c r="B23" t="s">
        <v>814</v>
      </c>
      <c r="D23">
        <v>1888.2</v>
      </c>
      <c r="E23">
        <f t="shared" si="2"/>
        <v>122.79999999999995</v>
      </c>
      <c r="F23">
        <v>46.416888888888884</v>
      </c>
      <c r="G23">
        <v>9.860444444444445</v>
      </c>
      <c r="H23" s="56">
        <v>1051431.625</v>
      </c>
      <c r="I23">
        <v>2059</v>
      </c>
      <c r="J23">
        <v>2</v>
      </c>
      <c r="K23">
        <f t="shared" si="3"/>
        <v>0.3010299956639812</v>
      </c>
      <c r="L23">
        <v>112</v>
      </c>
      <c r="M23">
        <v>0.93</v>
      </c>
      <c r="N23">
        <v>-0.37460659341591235</v>
      </c>
      <c r="O23" t="s">
        <v>817</v>
      </c>
      <c r="P23">
        <f t="shared" si="0"/>
        <v>3</v>
      </c>
      <c r="Q23" t="s">
        <v>817</v>
      </c>
      <c r="R23">
        <f t="shared" si="1"/>
        <v>3</v>
      </c>
      <c r="S23">
        <v>-0.64</v>
      </c>
      <c r="T23">
        <v>40</v>
      </c>
      <c r="U23">
        <v>50</v>
      </c>
      <c r="W23">
        <v>60</v>
      </c>
      <c r="X23" t="s">
        <v>848</v>
      </c>
      <c r="Y23" t="s">
        <v>850</v>
      </c>
      <c r="Z23" t="s">
        <v>854</v>
      </c>
      <c r="AA23">
        <v>5</v>
      </c>
      <c r="AB23" t="s">
        <v>841</v>
      </c>
      <c r="AC23">
        <v>1</v>
      </c>
    </row>
    <row r="24" spans="1:29" x14ac:dyDescent="0.3">
      <c r="A24" t="s">
        <v>906</v>
      </c>
      <c r="B24" t="s">
        <v>814</v>
      </c>
      <c r="D24">
        <v>1885.3</v>
      </c>
      <c r="E24">
        <f t="shared" si="2"/>
        <v>125.70000000000005</v>
      </c>
      <c r="F24">
        <v>46.41705555555555</v>
      </c>
      <c r="G24">
        <v>9.8602499999999988</v>
      </c>
      <c r="H24" s="56">
        <v>1044438.375</v>
      </c>
      <c r="I24">
        <v>2057</v>
      </c>
      <c r="J24">
        <v>38</v>
      </c>
      <c r="K24">
        <f t="shared" si="3"/>
        <v>1.5797835966168101</v>
      </c>
      <c r="L24">
        <v>240</v>
      </c>
      <c r="M24">
        <v>-0.87</v>
      </c>
      <c r="N24">
        <v>-0.50000000000000011</v>
      </c>
      <c r="O24" t="s">
        <v>817</v>
      </c>
      <c r="P24">
        <f t="shared" si="0"/>
        <v>3</v>
      </c>
      <c r="Q24" t="s">
        <v>819</v>
      </c>
      <c r="R24">
        <f t="shared" si="1"/>
        <v>1</v>
      </c>
      <c r="S24">
        <v>-0.64</v>
      </c>
      <c r="T24">
        <v>40</v>
      </c>
      <c r="U24">
        <v>20</v>
      </c>
      <c r="W24">
        <v>60</v>
      </c>
      <c r="X24" t="s">
        <v>848</v>
      </c>
      <c r="Y24" t="s">
        <v>850</v>
      </c>
      <c r="Z24" t="s">
        <v>854</v>
      </c>
      <c r="AA24">
        <v>5.5</v>
      </c>
      <c r="AB24" t="s">
        <v>842</v>
      </c>
      <c r="AC24">
        <v>2.4</v>
      </c>
    </row>
    <row r="25" spans="1:29" x14ac:dyDescent="0.3">
      <c r="A25" t="s">
        <v>902</v>
      </c>
      <c r="B25" t="s">
        <v>813</v>
      </c>
      <c r="D25">
        <v>1891.5</v>
      </c>
      <c r="E25">
        <f t="shared" si="2"/>
        <v>119.5</v>
      </c>
      <c r="F25">
        <v>46.417250000000003</v>
      </c>
      <c r="G25">
        <v>9.8576944444444443</v>
      </c>
      <c r="H25" s="56">
        <v>924091.25</v>
      </c>
      <c r="I25">
        <v>2075</v>
      </c>
      <c r="J25">
        <v>2</v>
      </c>
      <c r="K25">
        <f t="shared" si="3"/>
        <v>0.3010299956639812</v>
      </c>
      <c r="L25">
        <v>38</v>
      </c>
      <c r="M25">
        <v>0.62</v>
      </c>
      <c r="N25">
        <v>0.78801075360672201</v>
      </c>
      <c r="O25" t="s">
        <v>818</v>
      </c>
      <c r="P25">
        <f t="shared" si="0"/>
        <v>2</v>
      </c>
      <c r="Q25" t="s">
        <v>818</v>
      </c>
      <c r="R25">
        <f t="shared" si="1"/>
        <v>2</v>
      </c>
      <c r="S25">
        <v>0</v>
      </c>
      <c r="T25">
        <v>5</v>
      </c>
      <c r="U25">
        <v>25</v>
      </c>
      <c r="W25">
        <v>95</v>
      </c>
      <c r="X25" t="s">
        <v>929</v>
      </c>
      <c r="Y25" t="s">
        <v>850</v>
      </c>
      <c r="Z25" t="s">
        <v>856</v>
      </c>
      <c r="AA25">
        <v>5</v>
      </c>
      <c r="AB25" t="s">
        <v>842</v>
      </c>
      <c r="AC25">
        <v>2.25</v>
      </c>
    </row>
    <row r="26" spans="1:29" x14ac:dyDescent="0.3">
      <c r="A26" t="s">
        <v>901</v>
      </c>
      <c r="B26" t="s">
        <v>813</v>
      </c>
      <c r="D26">
        <v>1887.8</v>
      </c>
      <c r="E26">
        <f t="shared" si="2"/>
        <v>123.20000000000005</v>
      </c>
      <c r="F26">
        <v>46.417277777777777</v>
      </c>
      <c r="G26">
        <v>9.8570277777777768</v>
      </c>
      <c r="H26" s="56">
        <v>1060846.125</v>
      </c>
      <c r="I26">
        <v>2077</v>
      </c>
      <c r="J26">
        <v>0</v>
      </c>
      <c r="K26">
        <v>0</v>
      </c>
      <c r="O26" t="s">
        <v>819</v>
      </c>
      <c r="P26">
        <f t="shared" si="0"/>
        <v>1</v>
      </c>
      <c r="Q26" t="s">
        <v>819</v>
      </c>
      <c r="R26">
        <f t="shared" si="1"/>
        <v>1</v>
      </c>
      <c r="S26">
        <v>0</v>
      </c>
      <c r="T26">
        <v>90</v>
      </c>
      <c r="U26">
        <v>40</v>
      </c>
      <c r="W26">
        <v>5</v>
      </c>
      <c r="X26" t="s">
        <v>848</v>
      </c>
      <c r="Y26" t="s">
        <v>850</v>
      </c>
      <c r="Z26" t="s">
        <v>854</v>
      </c>
      <c r="AA26">
        <v>7</v>
      </c>
      <c r="AB26" t="s">
        <v>843</v>
      </c>
      <c r="AC26">
        <v>0</v>
      </c>
    </row>
    <row r="27" spans="1:29" x14ac:dyDescent="0.3">
      <c r="A27" t="s">
        <v>918</v>
      </c>
      <c r="B27" t="s">
        <v>814</v>
      </c>
      <c r="D27">
        <v>1881.2</v>
      </c>
      <c r="E27">
        <f t="shared" si="2"/>
        <v>129.79999999999995</v>
      </c>
      <c r="F27">
        <v>46.417444444444442</v>
      </c>
      <c r="G27">
        <v>9.8568888888888875</v>
      </c>
      <c r="H27" s="56">
        <v>1177827.75</v>
      </c>
      <c r="I27">
        <v>2076</v>
      </c>
      <c r="J27">
        <v>1</v>
      </c>
      <c r="K27">
        <f t="shared" si="3"/>
        <v>0</v>
      </c>
      <c r="L27">
        <v>316</v>
      </c>
      <c r="M27">
        <v>-0.69</v>
      </c>
      <c r="N27">
        <v>0.71933980033865141</v>
      </c>
      <c r="O27" t="s">
        <v>818</v>
      </c>
      <c r="P27">
        <f t="shared" si="0"/>
        <v>2</v>
      </c>
      <c r="Q27" t="s">
        <v>818</v>
      </c>
      <c r="R27">
        <f t="shared" si="1"/>
        <v>2</v>
      </c>
      <c r="S27">
        <v>-0.32</v>
      </c>
      <c r="T27">
        <v>70</v>
      </c>
      <c r="U27">
        <v>30</v>
      </c>
      <c r="W27">
        <v>20</v>
      </c>
      <c r="X27" t="s">
        <v>848</v>
      </c>
      <c r="Y27" t="s">
        <v>850</v>
      </c>
      <c r="Z27" t="s">
        <v>854</v>
      </c>
      <c r="AA27">
        <v>7</v>
      </c>
      <c r="AB27" t="s">
        <v>844</v>
      </c>
      <c r="AC27">
        <v>0</v>
      </c>
    </row>
    <row r="28" spans="1:29" x14ac:dyDescent="0.3">
      <c r="A28" t="s">
        <v>917</v>
      </c>
      <c r="B28" t="s">
        <v>814</v>
      </c>
      <c r="D28">
        <v>1877.6</v>
      </c>
      <c r="E28">
        <f t="shared" si="2"/>
        <v>133.40000000000009</v>
      </c>
      <c r="F28">
        <v>46.417472222222223</v>
      </c>
      <c r="G28">
        <v>9.8566111111111105</v>
      </c>
      <c r="H28" s="56">
        <v>1211665.125</v>
      </c>
      <c r="I28">
        <v>2077</v>
      </c>
      <c r="J28">
        <v>40</v>
      </c>
      <c r="K28">
        <f t="shared" si="3"/>
        <v>1.6020599913279623</v>
      </c>
      <c r="L28">
        <v>72</v>
      </c>
      <c r="M28">
        <v>0.95</v>
      </c>
      <c r="N28">
        <v>0.3090169943749474</v>
      </c>
      <c r="O28" t="s">
        <v>818</v>
      </c>
      <c r="P28">
        <f t="shared" si="0"/>
        <v>2</v>
      </c>
      <c r="Q28" t="s">
        <v>818</v>
      </c>
      <c r="R28">
        <f t="shared" si="1"/>
        <v>2</v>
      </c>
      <c r="S28">
        <v>0</v>
      </c>
      <c r="T28">
        <v>15</v>
      </c>
      <c r="U28">
        <v>5</v>
      </c>
      <c r="W28">
        <v>85</v>
      </c>
      <c r="X28" t="s">
        <v>848</v>
      </c>
      <c r="Y28" t="s">
        <v>850</v>
      </c>
      <c r="Z28" t="s">
        <v>856</v>
      </c>
      <c r="AA28">
        <v>5.8</v>
      </c>
      <c r="AB28" t="s">
        <v>842</v>
      </c>
      <c r="AC28">
        <v>1.9</v>
      </c>
    </row>
    <row r="29" spans="1:29" x14ac:dyDescent="0.3">
      <c r="A29" t="s">
        <v>904</v>
      </c>
      <c r="B29" t="s">
        <v>814</v>
      </c>
      <c r="D29">
        <v>1882.5</v>
      </c>
      <c r="E29">
        <f t="shared" si="2"/>
        <v>128.5</v>
      </c>
      <c r="F29">
        <v>46.417638888888888</v>
      </c>
      <c r="G29">
        <v>9.8598888888888894</v>
      </c>
      <c r="H29" s="56">
        <v>1218422</v>
      </c>
      <c r="I29">
        <v>2061</v>
      </c>
      <c r="J29">
        <v>35</v>
      </c>
      <c r="K29">
        <f t="shared" si="3"/>
        <v>1.5440680443502757</v>
      </c>
      <c r="L29">
        <v>232</v>
      </c>
      <c r="M29">
        <v>-0.79</v>
      </c>
      <c r="N29">
        <v>-0.61566147532565785</v>
      </c>
      <c r="O29" t="s">
        <v>818</v>
      </c>
      <c r="P29">
        <f t="shared" si="0"/>
        <v>2</v>
      </c>
      <c r="Q29" t="s">
        <v>818</v>
      </c>
      <c r="R29">
        <f t="shared" si="1"/>
        <v>2</v>
      </c>
      <c r="S29">
        <v>-0.32</v>
      </c>
      <c r="T29">
        <v>60</v>
      </c>
      <c r="U29">
        <v>20</v>
      </c>
      <c r="W29">
        <v>40</v>
      </c>
      <c r="X29" t="s">
        <v>929</v>
      </c>
      <c r="Y29" t="s">
        <v>850</v>
      </c>
      <c r="Z29" t="s">
        <v>856</v>
      </c>
      <c r="AA29">
        <v>5.5</v>
      </c>
      <c r="AB29" t="s">
        <v>842</v>
      </c>
      <c r="AC29">
        <v>3.2</v>
      </c>
    </row>
    <row r="30" spans="1:29" x14ac:dyDescent="0.3">
      <c r="A30" t="s">
        <v>905</v>
      </c>
      <c r="B30" t="s">
        <v>814</v>
      </c>
      <c r="D30">
        <v>1880.7</v>
      </c>
      <c r="E30">
        <f t="shared" si="2"/>
        <v>130.29999999999995</v>
      </c>
      <c r="F30">
        <v>46.417638888888888</v>
      </c>
      <c r="G30">
        <v>9.8601388888888888</v>
      </c>
      <c r="H30" s="56">
        <v>1220861.875</v>
      </c>
      <c r="I30">
        <v>2059</v>
      </c>
      <c r="J30">
        <v>27</v>
      </c>
      <c r="K30">
        <f t="shared" si="3"/>
        <v>1.4313637641589874</v>
      </c>
      <c r="L30">
        <v>130</v>
      </c>
      <c r="M30">
        <v>0.77</v>
      </c>
      <c r="N30">
        <v>-0.64278760968653958</v>
      </c>
      <c r="O30" t="s">
        <v>819</v>
      </c>
      <c r="P30">
        <f t="shared" si="0"/>
        <v>1</v>
      </c>
      <c r="Q30" t="s">
        <v>819</v>
      </c>
      <c r="R30">
        <f t="shared" si="1"/>
        <v>1</v>
      </c>
      <c r="S30">
        <v>0.16</v>
      </c>
      <c r="T30">
        <v>80</v>
      </c>
      <c r="U30">
        <v>20</v>
      </c>
      <c r="W30">
        <v>20</v>
      </c>
      <c r="X30" t="s">
        <v>929</v>
      </c>
      <c r="Y30" t="s">
        <v>850</v>
      </c>
      <c r="Z30" t="s">
        <v>856</v>
      </c>
      <c r="AA30">
        <v>5.5</v>
      </c>
      <c r="AB30" t="s">
        <v>842</v>
      </c>
      <c r="AC30">
        <v>2.4</v>
      </c>
    </row>
    <row r="31" spans="1:29" x14ac:dyDescent="0.3">
      <c r="A31" t="s">
        <v>916</v>
      </c>
      <c r="B31" t="s">
        <v>814</v>
      </c>
      <c r="D31">
        <v>1873.7</v>
      </c>
      <c r="E31">
        <f t="shared" si="2"/>
        <v>137.29999999999995</v>
      </c>
      <c r="F31">
        <v>46.417666666666662</v>
      </c>
      <c r="G31">
        <v>9.8565000000000005</v>
      </c>
      <c r="H31" s="56">
        <v>1229865.125</v>
      </c>
      <c r="I31">
        <v>2077</v>
      </c>
      <c r="J31">
        <v>10</v>
      </c>
      <c r="K31">
        <f t="shared" si="3"/>
        <v>1</v>
      </c>
      <c r="L31">
        <v>152</v>
      </c>
      <c r="M31">
        <v>0.47</v>
      </c>
      <c r="N31">
        <v>-0.8829475928589271</v>
      </c>
      <c r="O31" t="s">
        <v>819</v>
      </c>
      <c r="P31">
        <f t="shared" si="0"/>
        <v>1</v>
      </c>
      <c r="Q31" t="s">
        <v>818</v>
      </c>
      <c r="R31">
        <f t="shared" si="1"/>
        <v>2</v>
      </c>
      <c r="S31">
        <v>0</v>
      </c>
      <c r="T31">
        <v>20</v>
      </c>
      <c r="U31">
        <v>15</v>
      </c>
      <c r="W31">
        <v>80</v>
      </c>
      <c r="X31" t="s">
        <v>848</v>
      </c>
      <c r="Y31" t="s">
        <v>850</v>
      </c>
      <c r="Z31" t="s">
        <v>856</v>
      </c>
      <c r="AA31">
        <v>5.8</v>
      </c>
      <c r="AB31" t="s">
        <v>842</v>
      </c>
      <c r="AC31">
        <v>5.95</v>
      </c>
    </row>
    <row r="32" spans="1:29" x14ac:dyDescent="0.3">
      <c r="A32" t="s">
        <v>903</v>
      </c>
      <c r="B32" t="s">
        <v>814</v>
      </c>
      <c r="D32">
        <v>1883.9</v>
      </c>
      <c r="E32">
        <f t="shared" si="2"/>
        <v>127.09999999999991</v>
      </c>
      <c r="F32">
        <v>46.417777777777772</v>
      </c>
      <c r="G32">
        <v>9.8587500000000006</v>
      </c>
      <c r="H32" s="56">
        <v>1180371.25</v>
      </c>
      <c r="I32">
        <v>2067</v>
      </c>
      <c r="J32">
        <v>0</v>
      </c>
      <c r="K32">
        <v>0</v>
      </c>
      <c r="O32" t="s">
        <v>818</v>
      </c>
      <c r="P32">
        <f t="shared" si="0"/>
        <v>2</v>
      </c>
      <c r="Q32" t="s">
        <v>818</v>
      </c>
      <c r="R32">
        <f t="shared" si="1"/>
        <v>2</v>
      </c>
      <c r="S32">
        <v>-0.16</v>
      </c>
      <c r="T32">
        <v>20</v>
      </c>
      <c r="U32">
        <v>40</v>
      </c>
      <c r="W32">
        <v>80</v>
      </c>
      <c r="X32" t="s">
        <v>848</v>
      </c>
      <c r="Y32" t="s">
        <v>850</v>
      </c>
      <c r="Z32" t="s">
        <v>854</v>
      </c>
      <c r="AA32">
        <v>6</v>
      </c>
      <c r="AB32" t="s">
        <v>841</v>
      </c>
      <c r="AC32">
        <v>1.2</v>
      </c>
    </row>
    <row r="33" spans="1:29" x14ac:dyDescent="0.3">
      <c r="A33" t="s">
        <v>915</v>
      </c>
      <c r="B33" t="s">
        <v>814</v>
      </c>
      <c r="D33">
        <v>1871.2</v>
      </c>
      <c r="E33">
        <f t="shared" si="2"/>
        <v>139.79999999999995</v>
      </c>
      <c r="F33">
        <v>46.417888888888882</v>
      </c>
      <c r="G33">
        <v>9.8564444444444437</v>
      </c>
      <c r="H33" s="56">
        <v>1249618.375</v>
      </c>
      <c r="I33">
        <v>2077</v>
      </c>
      <c r="J33">
        <v>30</v>
      </c>
      <c r="K33">
        <f t="shared" si="3"/>
        <v>1.4771212547196624</v>
      </c>
      <c r="L33">
        <v>334</v>
      </c>
      <c r="M33">
        <v>-0.44</v>
      </c>
      <c r="N33">
        <v>0.89879404629916693</v>
      </c>
      <c r="O33" t="s">
        <v>818</v>
      </c>
      <c r="P33">
        <f t="shared" si="0"/>
        <v>2</v>
      </c>
      <c r="Q33" t="s">
        <v>818</v>
      </c>
      <c r="R33">
        <f t="shared" si="1"/>
        <v>2</v>
      </c>
      <c r="S33">
        <v>0</v>
      </c>
      <c r="T33">
        <v>40</v>
      </c>
      <c r="U33">
        <v>30</v>
      </c>
      <c r="W33">
        <v>60</v>
      </c>
      <c r="X33" t="s">
        <v>848</v>
      </c>
      <c r="Y33" t="s">
        <v>850</v>
      </c>
      <c r="Z33" t="s">
        <v>856</v>
      </c>
      <c r="AA33">
        <v>5.8</v>
      </c>
      <c r="AB33" t="s">
        <v>842</v>
      </c>
      <c r="AC33">
        <v>4.2</v>
      </c>
    </row>
    <row r="34" spans="1:29" x14ac:dyDescent="0.3">
      <c r="A34" t="s">
        <v>899</v>
      </c>
      <c r="B34" t="s">
        <v>813</v>
      </c>
      <c r="D34">
        <v>1877.2</v>
      </c>
      <c r="E34">
        <f t="shared" si="2"/>
        <v>133.79999999999995</v>
      </c>
      <c r="F34">
        <v>46.417999999999992</v>
      </c>
      <c r="G34">
        <v>9.8575277777777774</v>
      </c>
      <c r="H34" s="56">
        <v>1242753.375</v>
      </c>
      <c r="I34">
        <v>2074</v>
      </c>
      <c r="J34">
        <v>3</v>
      </c>
      <c r="K34">
        <f t="shared" si="3"/>
        <v>0.47712125471966244</v>
      </c>
      <c r="L34">
        <v>54</v>
      </c>
      <c r="M34">
        <v>0.81</v>
      </c>
      <c r="N34">
        <v>0.58778525229247314</v>
      </c>
      <c r="O34" t="s">
        <v>819</v>
      </c>
      <c r="P34">
        <f t="shared" si="0"/>
        <v>1</v>
      </c>
      <c r="Q34" t="s">
        <v>819</v>
      </c>
      <c r="R34">
        <f t="shared" si="1"/>
        <v>1</v>
      </c>
      <c r="S34">
        <v>0.32</v>
      </c>
      <c r="T34">
        <v>90</v>
      </c>
      <c r="U34">
        <v>50</v>
      </c>
      <c r="W34">
        <v>10</v>
      </c>
      <c r="X34" t="s">
        <v>848</v>
      </c>
      <c r="Y34" t="s">
        <v>850</v>
      </c>
      <c r="Z34" t="s">
        <v>854</v>
      </c>
      <c r="AA34">
        <v>7</v>
      </c>
      <c r="AB34" t="s">
        <v>843</v>
      </c>
      <c r="AC34">
        <v>0</v>
      </c>
    </row>
    <row r="35" spans="1:29" x14ac:dyDescent="0.3">
      <c r="A35" t="s">
        <v>914</v>
      </c>
      <c r="B35" t="s">
        <v>814</v>
      </c>
      <c r="D35">
        <v>1872.7</v>
      </c>
      <c r="E35">
        <f t="shared" si="2"/>
        <v>138.29999999999995</v>
      </c>
      <c r="F35">
        <v>46.418111111111109</v>
      </c>
      <c r="G35">
        <v>9.8569444444444443</v>
      </c>
      <c r="H35" s="56">
        <v>1250181.75</v>
      </c>
      <c r="I35">
        <v>2076</v>
      </c>
      <c r="J35">
        <v>9</v>
      </c>
      <c r="K35">
        <f t="shared" si="3"/>
        <v>0.95424250943932487</v>
      </c>
      <c r="L35">
        <v>34</v>
      </c>
      <c r="M35">
        <v>0.56000000000000005</v>
      </c>
      <c r="N35">
        <v>0.82903757255504174</v>
      </c>
      <c r="O35" t="s">
        <v>819</v>
      </c>
      <c r="P35">
        <f t="shared" si="0"/>
        <v>1</v>
      </c>
      <c r="Q35" t="s">
        <v>819</v>
      </c>
      <c r="R35">
        <f t="shared" si="1"/>
        <v>1</v>
      </c>
      <c r="S35">
        <v>0</v>
      </c>
      <c r="T35">
        <v>35</v>
      </c>
      <c r="U35">
        <v>15</v>
      </c>
      <c r="W35">
        <v>65</v>
      </c>
      <c r="X35" t="s">
        <v>848</v>
      </c>
      <c r="Y35" t="s">
        <v>850</v>
      </c>
      <c r="Z35" t="s">
        <v>854</v>
      </c>
      <c r="AA35">
        <v>5.8</v>
      </c>
      <c r="AB35" t="s">
        <v>842</v>
      </c>
      <c r="AC35">
        <v>0.85</v>
      </c>
    </row>
    <row r="36" spans="1:29" x14ac:dyDescent="0.3">
      <c r="A36" t="s">
        <v>898</v>
      </c>
      <c r="B36" t="s">
        <v>813</v>
      </c>
      <c r="D36">
        <v>1876.6</v>
      </c>
      <c r="E36">
        <f t="shared" si="2"/>
        <v>134.40000000000009</v>
      </c>
      <c r="F36">
        <v>46.418277777777774</v>
      </c>
      <c r="G36">
        <v>9.8582222222222224</v>
      </c>
      <c r="H36" s="56">
        <v>1233300.125</v>
      </c>
      <c r="I36">
        <v>2071</v>
      </c>
      <c r="J36">
        <v>0</v>
      </c>
      <c r="K36">
        <v>0</v>
      </c>
      <c r="O36" t="s">
        <v>817</v>
      </c>
      <c r="P36">
        <f t="shared" si="0"/>
        <v>3</v>
      </c>
      <c r="Q36" t="s">
        <v>817</v>
      </c>
      <c r="R36">
        <f t="shared" si="1"/>
        <v>3</v>
      </c>
      <c r="S36">
        <v>0.16</v>
      </c>
      <c r="T36">
        <v>40</v>
      </c>
      <c r="U36">
        <v>50</v>
      </c>
      <c r="W36">
        <v>60</v>
      </c>
      <c r="X36" t="s">
        <v>848</v>
      </c>
      <c r="Y36" t="s">
        <v>850</v>
      </c>
      <c r="Z36" t="s">
        <v>854</v>
      </c>
      <c r="AA36">
        <v>7</v>
      </c>
      <c r="AB36" t="s">
        <v>843</v>
      </c>
      <c r="AC36">
        <v>0</v>
      </c>
    </row>
    <row r="37" spans="1:29" x14ac:dyDescent="0.3">
      <c r="A37" t="s">
        <v>913</v>
      </c>
      <c r="B37" t="s">
        <v>814</v>
      </c>
      <c r="D37">
        <v>1870</v>
      </c>
      <c r="E37">
        <f t="shared" si="2"/>
        <v>141</v>
      </c>
      <c r="F37">
        <v>46.41844444444444</v>
      </c>
      <c r="G37">
        <v>9.8571944444444437</v>
      </c>
      <c r="H37" s="56">
        <v>1183250.625</v>
      </c>
      <c r="I37">
        <v>2074</v>
      </c>
      <c r="J37">
        <v>25</v>
      </c>
      <c r="K37">
        <f t="shared" si="3"/>
        <v>1.3979400086720377</v>
      </c>
      <c r="L37">
        <v>28</v>
      </c>
      <c r="M37">
        <v>0.47</v>
      </c>
      <c r="N37">
        <v>0.88294759285892688</v>
      </c>
      <c r="O37" t="s">
        <v>819</v>
      </c>
      <c r="P37">
        <f t="shared" si="0"/>
        <v>1</v>
      </c>
      <c r="Q37" t="s">
        <v>817</v>
      </c>
      <c r="R37">
        <f t="shared" si="1"/>
        <v>3</v>
      </c>
      <c r="S37">
        <v>0.16</v>
      </c>
      <c r="T37">
        <v>35</v>
      </c>
      <c r="U37">
        <v>10</v>
      </c>
      <c r="W37">
        <v>65</v>
      </c>
      <c r="X37" t="s">
        <v>848</v>
      </c>
      <c r="Y37" t="s">
        <v>850</v>
      </c>
      <c r="Z37" t="s">
        <v>854</v>
      </c>
      <c r="AA37">
        <v>5.8</v>
      </c>
      <c r="AB37" t="s">
        <v>842</v>
      </c>
      <c r="AC37">
        <v>4.5</v>
      </c>
    </row>
    <row r="38" spans="1:29" x14ac:dyDescent="0.3">
      <c r="A38" t="s">
        <v>897</v>
      </c>
      <c r="B38" t="s">
        <v>813</v>
      </c>
      <c r="D38">
        <v>1874.3</v>
      </c>
      <c r="E38">
        <f t="shared" si="2"/>
        <v>136.70000000000005</v>
      </c>
      <c r="F38">
        <v>46.418611111111112</v>
      </c>
      <c r="G38">
        <v>9.8585277777777769</v>
      </c>
      <c r="H38" s="56">
        <v>1278154.375</v>
      </c>
      <c r="I38">
        <v>2069</v>
      </c>
      <c r="J38">
        <v>1</v>
      </c>
      <c r="K38">
        <f t="shared" si="3"/>
        <v>0</v>
      </c>
      <c r="L38">
        <v>44</v>
      </c>
      <c r="M38">
        <v>0.69</v>
      </c>
      <c r="N38">
        <v>0.71933980033865108</v>
      </c>
      <c r="O38" t="s">
        <v>818</v>
      </c>
      <c r="P38">
        <f t="shared" si="0"/>
        <v>2</v>
      </c>
      <c r="Q38" t="s">
        <v>818</v>
      </c>
      <c r="R38">
        <f t="shared" si="1"/>
        <v>2</v>
      </c>
      <c r="S38">
        <v>0.32</v>
      </c>
      <c r="T38">
        <v>80</v>
      </c>
      <c r="U38">
        <v>15</v>
      </c>
      <c r="W38">
        <v>50</v>
      </c>
      <c r="X38" t="s">
        <v>848</v>
      </c>
      <c r="Y38" t="s">
        <v>853</v>
      </c>
      <c r="Z38" t="s">
        <v>854</v>
      </c>
      <c r="AA38">
        <v>7</v>
      </c>
      <c r="AB38" t="s">
        <v>845</v>
      </c>
      <c r="AC38">
        <v>0</v>
      </c>
    </row>
    <row r="39" spans="1:29" x14ac:dyDescent="0.3">
      <c r="A39" t="s">
        <v>264</v>
      </c>
      <c r="B39" t="s">
        <v>814</v>
      </c>
      <c r="D39">
        <v>1853.8</v>
      </c>
      <c r="E39">
        <f t="shared" si="2"/>
        <v>157.20000000000005</v>
      </c>
      <c r="F39">
        <v>46.420499999999997</v>
      </c>
      <c r="G39">
        <v>9.8578333333333319</v>
      </c>
      <c r="H39" s="56">
        <v>1156662.5</v>
      </c>
      <c r="I39">
        <v>2055</v>
      </c>
      <c r="J39">
        <v>45</v>
      </c>
      <c r="K39">
        <f t="shared" si="3"/>
        <v>1.6532125137753437</v>
      </c>
      <c r="L39">
        <v>120</v>
      </c>
      <c r="M39">
        <v>0.87</v>
      </c>
      <c r="N39">
        <v>-0.50000000000000044</v>
      </c>
      <c r="O39" t="s">
        <v>819</v>
      </c>
      <c r="P39">
        <f t="shared" si="0"/>
        <v>1</v>
      </c>
      <c r="Q39" t="s">
        <v>818</v>
      </c>
      <c r="R39">
        <f t="shared" si="1"/>
        <v>2</v>
      </c>
      <c r="S39">
        <v>0.32</v>
      </c>
      <c r="T39">
        <v>30</v>
      </c>
      <c r="U39">
        <v>30</v>
      </c>
      <c r="W39">
        <v>40</v>
      </c>
      <c r="X39" t="s">
        <v>848</v>
      </c>
      <c r="Y39" t="s">
        <v>850</v>
      </c>
      <c r="Z39" t="s">
        <v>854</v>
      </c>
      <c r="AA39">
        <v>5</v>
      </c>
      <c r="AB39" t="s">
        <v>842</v>
      </c>
      <c r="AC39">
        <v>1.4</v>
      </c>
    </row>
    <row r="40" spans="1:29" x14ac:dyDescent="0.3">
      <c r="A40" t="s">
        <v>894</v>
      </c>
      <c r="D40">
        <v>1850</v>
      </c>
      <c r="E40">
        <f t="shared" si="2"/>
        <v>161</v>
      </c>
      <c r="F40">
        <v>46.420805555555553</v>
      </c>
      <c r="G40">
        <v>9.8569999999999993</v>
      </c>
      <c r="H40" s="56">
        <v>1202229.875</v>
      </c>
      <c r="I40">
        <v>2059</v>
      </c>
      <c r="J40">
        <v>0</v>
      </c>
      <c r="K40">
        <v>0</v>
      </c>
      <c r="O40" t="s">
        <v>818</v>
      </c>
      <c r="P40">
        <f t="shared" si="0"/>
        <v>2</v>
      </c>
      <c r="Q40" t="s">
        <v>819</v>
      </c>
      <c r="R40">
        <f t="shared" si="1"/>
        <v>1</v>
      </c>
      <c r="S40">
        <v>-0.32</v>
      </c>
      <c r="T40">
        <v>30</v>
      </c>
      <c r="U40">
        <v>35</v>
      </c>
      <c r="W40">
        <v>70</v>
      </c>
      <c r="X40" t="s">
        <v>848</v>
      </c>
      <c r="Y40" t="s">
        <v>850</v>
      </c>
      <c r="Z40" t="s">
        <v>856</v>
      </c>
      <c r="AA40">
        <v>4.8</v>
      </c>
      <c r="AB40" t="s">
        <v>842</v>
      </c>
      <c r="AC40">
        <v>4.55</v>
      </c>
    </row>
  </sheetData>
  <sortState xmlns:xlrd2="http://schemas.microsoft.com/office/spreadsheetml/2017/richdata2" ref="A2:AA40">
    <sortCondition ref="F2:F40"/>
    <sortCondition ref="G2:G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2"/>
  <sheetViews>
    <sheetView topLeftCell="I1" workbookViewId="0">
      <selection activeCell="A32" sqref="A1:AC32"/>
    </sheetView>
  </sheetViews>
  <sheetFormatPr defaultRowHeight="14.4" x14ac:dyDescent="0.3"/>
  <cols>
    <col min="1" max="1" width="13.109375" customWidth="1"/>
    <col min="8" max="8" width="12.5546875" customWidth="1"/>
    <col min="9" max="9" width="19.88671875" customWidth="1"/>
    <col min="13" max="13" width="14.109375" customWidth="1"/>
    <col min="14" max="14" width="16.44140625" customWidth="1"/>
  </cols>
  <sheetData>
    <row r="1" spans="1:29" x14ac:dyDescent="0.3">
      <c r="A1" t="s">
        <v>54</v>
      </c>
      <c r="B1" t="s">
        <v>797</v>
      </c>
      <c r="C1" t="s">
        <v>796</v>
      </c>
      <c r="D1" t="s">
        <v>26</v>
      </c>
      <c r="E1" t="s">
        <v>1029</v>
      </c>
      <c r="F1" t="s">
        <v>993</v>
      </c>
      <c r="G1" t="s">
        <v>994</v>
      </c>
      <c r="H1" s="56" t="s">
        <v>1028</v>
      </c>
      <c r="I1" t="s">
        <v>794</v>
      </c>
      <c r="J1" t="s">
        <v>795</v>
      </c>
      <c r="K1" t="s">
        <v>1044</v>
      </c>
      <c r="L1" t="s">
        <v>29</v>
      </c>
      <c r="M1" t="s">
        <v>798</v>
      </c>
      <c r="N1" t="s">
        <v>799</v>
      </c>
      <c r="O1" t="s">
        <v>800</v>
      </c>
      <c r="P1" t="s">
        <v>1026</v>
      </c>
      <c r="Q1" t="s">
        <v>801</v>
      </c>
      <c r="R1" t="s">
        <v>1027</v>
      </c>
      <c r="S1" t="s">
        <v>802</v>
      </c>
      <c r="T1" t="s">
        <v>803</v>
      </c>
      <c r="U1" t="s">
        <v>804</v>
      </c>
      <c r="V1" t="s">
        <v>811</v>
      </c>
      <c r="W1" t="s">
        <v>812</v>
      </c>
      <c r="X1" t="s">
        <v>821</v>
      </c>
      <c r="Y1" t="s">
        <v>822</v>
      </c>
      <c r="Z1" t="s">
        <v>823</v>
      </c>
      <c r="AA1" t="s">
        <v>824</v>
      </c>
      <c r="AB1" t="s">
        <v>839</v>
      </c>
      <c r="AC1" t="s">
        <v>840</v>
      </c>
    </row>
    <row r="2" spans="1:29" x14ac:dyDescent="0.3">
      <c r="A2" t="s">
        <v>945</v>
      </c>
      <c r="D2">
        <v>2010</v>
      </c>
      <c r="E2">
        <f>2011-D2</f>
        <v>1</v>
      </c>
      <c r="F2">
        <v>46.337444444444444</v>
      </c>
      <c r="G2">
        <v>9.7000833333333318</v>
      </c>
      <c r="H2" s="57">
        <v>986165.75</v>
      </c>
      <c r="I2">
        <v>2261</v>
      </c>
      <c r="J2">
        <v>0</v>
      </c>
      <c r="K2">
        <v>0</v>
      </c>
      <c r="M2">
        <v>6.1257422745431001E-17</v>
      </c>
      <c r="N2">
        <v>1</v>
      </c>
      <c r="O2" t="s">
        <v>818</v>
      </c>
      <c r="P2">
        <f>IF(O2="concave",3,IF(O2="convex",1,2))</f>
        <v>2</v>
      </c>
      <c r="Q2" t="s">
        <v>818</v>
      </c>
      <c r="R2">
        <f>IF(Q2="concave",3,IF(Q2="convex",1,2))</f>
        <v>2</v>
      </c>
      <c r="S2">
        <v>-0.32</v>
      </c>
      <c r="T2">
        <v>80</v>
      </c>
      <c r="U2">
        <v>60</v>
      </c>
      <c r="W2">
        <v>0</v>
      </c>
      <c r="X2" t="s">
        <v>848</v>
      </c>
      <c r="Y2" t="s">
        <v>850</v>
      </c>
      <c r="Z2" t="s">
        <v>854</v>
      </c>
      <c r="AA2">
        <v>6.5</v>
      </c>
      <c r="AB2" t="s">
        <v>843</v>
      </c>
      <c r="AC2">
        <v>0</v>
      </c>
    </row>
    <row r="3" spans="1:29" x14ac:dyDescent="0.3">
      <c r="A3" t="s">
        <v>946</v>
      </c>
      <c r="B3" t="s">
        <v>813</v>
      </c>
      <c r="D3">
        <v>1980.5</v>
      </c>
      <c r="E3">
        <f t="shared" ref="E3:E32" si="0">2011-D3</f>
        <v>30.5</v>
      </c>
      <c r="F3">
        <v>46.343000000000004</v>
      </c>
      <c r="G3">
        <v>9.7002777777777762</v>
      </c>
      <c r="H3" s="57">
        <v>1132211.125</v>
      </c>
      <c r="I3">
        <v>2224</v>
      </c>
      <c r="J3">
        <v>2</v>
      </c>
      <c r="K3">
        <f t="shared" ref="K3:K32" si="1">LOG(J3)</f>
        <v>0.3010299956639812</v>
      </c>
      <c r="L3">
        <v>359</v>
      </c>
      <c r="M3">
        <v>1.7452406437283376E-2</v>
      </c>
      <c r="N3">
        <v>-0.99984769515639127</v>
      </c>
      <c r="O3" t="s">
        <v>818</v>
      </c>
      <c r="P3">
        <f t="shared" ref="P3:P32" si="2">IF(O3="concave",3,IF(O3="convex",1,2))</f>
        <v>2</v>
      </c>
      <c r="Q3" t="s">
        <v>818</v>
      </c>
      <c r="R3">
        <f t="shared" ref="R3:R32" si="3">IF(Q3="concave",3,IF(Q3="convex",1,2))</f>
        <v>2</v>
      </c>
      <c r="S3">
        <v>-1.1200000000000001</v>
      </c>
      <c r="T3">
        <v>60</v>
      </c>
      <c r="U3">
        <v>40</v>
      </c>
      <c r="W3">
        <v>10</v>
      </c>
      <c r="X3" t="s">
        <v>848</v>
      </c>
      <c r="Y3" t="s">
        <v>931</v>
      </c>
      <c r="Z3" t="s">
        <v>854</v>
      </c>
      <c r="AA3">
        <v>7</v>
      </c>
      <c r="AB3" t="s">
        <v>843</v>
      </c>
      <c r="AC3">
        <v>0</v>
      </c>
    </row>
    <row r="4" spans="1:29" x14ac:dyDescent="0.3">
      <c r="A4" t="s">
        <v>947</v>
      </c>
      <c r="B4" t="s">
        <v>813</v>
      </c>
      <c r="D4">
        <v>1899</v>
      </c>
      <c r="E4">
        <f t="shared" si="0"/>
        <v>112</v>
      </c>
      <c r="F4">
        <v>46.357583333333338</v>
      </c>
      <c r="G4">
        <v>9.7065555555555552</v>
      </c>
      <c r="H4" s="57">
        <v>1037435.1875</v>
      </c>
      <c r="I4">
        <v>2070</v>
      </c>
      <c r="J4">
        <v>1</v>
      </c>
      <c r="K4">
        <f t="shared" si="1"/>
        <v>0</v>
      </c>
      <c r="L4">
        <v>76</v>
      </c>
      <c r="M4">
        <v>0.97029572627599647</v>
      </c>
      <c r="N4">
        <v>0.24192189559966773</v>
      </c>
      <c r="O4" t="s">
        <v>818</v>
      </c>
      <c r="P4">
        <f t="shared" si="2"/>
        <v>2</v>
      </c>
      <c r="Q4" t="s">
        <v>817</v>
      </c>
      <c r="R4">
        <f t="shared" si="3"/>
        <v>3</v>
      </c>
      <c r="S4">
        <v>0</v>
      </c>
      <c r="T4">
        <v>10</v>
      </c>
      <c r="U4">
        <v>10</v>
      </c>
      <c r="W4">
        <v>60</v>
      </c>
      <c r="X4" t="s">
        <v>848</v>
      </c>
      <c r="Y4" t="s">
        <v>979</v>
      </c>
      <c r="Z4" t="s">
        <v>856</v>
      </c>
      <c r="AA4">
        <v>7</v>
      </c>
      <c r="AB4" t="s">
        <v>847</v>
      </c>
      <c r="AC4">
        <v>6.3</v>
      </c>
    </row>
    <row r="5" spans="1:29" x14ac:dyDescent="0.3">
      <c r="A5" t="s">
        <v>948</v>
      </c>
      <c r="B5" t="s">
        <v>813</v>
      </c>
      <c r="D5">
        <v>1904.5</v>
      </c>
      <c r="E5">
        <f t="shared" si="0"/>
        <v>106.5</v>
      </c>
      <c r="F5">
        <v>46.356972222222225</v>
      </c>
      <c r="G5">
        <v>9.7060833333333321</v>
      </c>
      <c r="H5" s="57">
        <v>1092624.375</v>
      </c>
      <c r="I5">
        <v>2071</v>
      </c>
      <c r="J5">
        <v>3</v>
      </c>
      <c r="K5">
        <f t="shared" si="1"/>
        <v>0.47712125471966244</v>
      </c>
      <c r="L5">
        <v>133</v>
      </c>
      <c r="M5">
        <v>-0.73135370161917046</v>
      </c>
      <c r="N5">
        <v>0.68199836006249859</v>
      </c>
      <c r="O5" t="s">
        <v>818</v>
      </c>
      <c r="P5">
        <f t="shared" si="2"/>
        <v>2</v>
      </c>
      <c r="Q5" t="s">
        <v>817</v>
      </c>
      <c r="R5">
        <f t="shared" si="3"/>
        <v>3</v>
      </c>
      <c r="S5">
        <v>0.16</v>
      </c>
      <c r="T5">
        <v>40</v>
      </c>
      <c r="U5">
        <v>15</v>
      </c>
      <c r="W5">
        <v>60</v>
      </c>
      <c r="X5" t="s">
        <v>848</v>
      </c>
      <c r="Y5" t="s">
        <v>850</v>
      </c>
      <c r="Z5" t="s">
        <v>854</v>
      </c>
      <c r="AA5">
        <v>7</v>
      </c>
      <c r="AB5" t="s">
        <v>842</v>
      </c>
      <c r="AC5">
        <v>0.85</v>
      </c>
    </row>
    <row r="6" spans="1:29" x14ac:dyDescent="0.3">
      <c r="A6" t="s">
        <v>949</v>
      </c>
      <c r="B6" t="s">
        <v>814</v>
      </c>
      <c r="D6">
        <v>2008.5</v>
      </c>
      <c r="E6">
        <f t="shared" si="0"/>
        <v>2.5</v>
      </c>
      <c r="F6">
        <v>46.336888888888886</v>
      </c>
      <c r="G6">
        <v>9.6991388888888892</v>
      </c>
      <c r="H6" s="57">
        <v>1107124.375</v>
      </c>
      <c r="I6">
        <v>2288</v>
      </c>
      <c r="J6">
        <v>15</v>
      </c>
      <c r="K6">
        <f t="shared" si="1"/>
        <v>1.1760912590556813</v>
      </c>
      <c r="L6">
        <v>114</v>
      </c>
      <c r="M6">
        <v>-0.91354545764260076</v>
      </c>
      <c r="N6">
        <v>0.40673664307580043</v>
      </c>
      <c r="O6" t="s">
        <v>818</v>
      </c>
      <c r="P6">
        <f t="shared" si="2"/>
        <v>2</v>
      </c>
      <c r="Q6" t="s">
        <v>817</v>
      </c>
      <c r="R6">
        <f t="shared" si="3"/>
        <v>3</v>
      </c>
      <c r="S6">
        <v>-0.8</v>
      </c>
      <c r="T6">
        <v>95</v>
      </c>
      <c r="U6">
        <v>60</v>
      </c>
      <c r="W6">
        <v>0</v>
      </c>
      <c r="X6" t="s">
        <v>848</v>
      </c>
      <c r="Y6" t="s">
        <v>850</v>
      </c>
      <c r="Z6" t="s">
        <v>854</v>
      </c>
      <c r="AA6">
        <v>6.5</v>
      </c>
      <c r="AB6" t="s">
        <v>843</v>
      </c>
      <c r="AC6">
        <v>0</v>
      </c>
    </row>
    <row r="7" spans="1:29" x14ac:dyDescent="0.3">
      <c r="A7" t="s">
        <v>950</v>
      </c>
      <c r="B7" t="s">
        <v>814</v>
      </c>
      <c r="D7">
        <v>2008.2</v>
      </c>
      <c r="E7">
        <f t="shared" si="0"/>
        <v>2.7999999999999545</v>
      </c>
      <c r="F7">
        <v>46.337250000000004</v>
      </c>
      <c r="G7">
        <v>9.6995000000000005</v>
      </c>
      <c r="H7" s="57">
        <v>1035236.25</v>
      </c>
      <c r="I7">
        <v>2270</v>
      </c>
      <c r="J7">
        <v>0</v>
      </c>
      <c r="K7">
        <v>0</v>
      </c>
      <c r="M7">
        <v>6.1257422745431001E-17</v>
      </c>
      <c r="N7">
        <v>1</v>
      </c>
      <c r="O7" t="s">
        <v>818</v>
      </c>
      <c r="P7">
        <f t="shared" si="2"/>
        <v>2</v>
      </c>
      <c r="Q7" t="s">
        <v>818</v>
      </c>
      <c r="R7">
        <f t="shared" si="3"/>
        <v>2</v>
      </c>
      <c r="S7">
        <v>-0.32</v>
      </c>
      <c r="T7">
        <v>5</v>
      </c>
      <c r="U7">
        <v>50</v>
      </c>
      <c r="W7">
        <v>0</v>
      </c>
      <c r="X7" t="s">
        <v>848</v>
      </c>
      <c r="Y7" t="s">
        <v>853</v>
      </c>
      <c r="Z7" t="s">
        <v>856</v>
      </c>
      <c r="AA7">
        <v>6.5</v>
      </c>
      <c r="AB7" t="s">
        <v>845</v>
      </c>
      <c r="AC7">
        <v>0</v>
      </c>
    </row>
    <row r="8" spans="1:29" x14ac:dyDescent="0.3">
      <c r="A8" t="s">
        <v>951</v>
      </c>
      <c r="B8" t="s">
        <v>814</v>
      </c>
      <c r="D8">
        <v>2006.7</v>
      </c>
      <c r="E8">
        <f t="shared" si="0"/>
        <v>4.2999999999999545</v>
      </c>
      <c r="F8">
        <v>46.337805555555562</v>
      </c>
      <c r="G8">
        <v>9.6993888888888886</v>
      </c>
      <c r="H8" s="57">
        <v>1114266.25</v>
      </c>
      <c r="I8">
        <v>2263</v>
      </c>
      <c r="J8">
        <v>17</v>
      </c>
      <c r="K8">
        <f t="shared" si="1"/>
        <v>1.2304489213782739</v>
      </c>
      <c r="L8">
        <v>118</v>
      </c>
      <c r="M8">
        <v>-0.88294759285892677</v>
      </c>
      <c r="N8">
        <v>0.46947156278589108</v>
      </c>
      <c r="O8" t="s">
        <v>819</v>
      </c>
      <c r="P8">
        <f t="shared" si="2"/>
        <v>1</v>
      </c>
      <c r="Q8" t="s">
        <v>819</v>
      </c>
      <c r="R8">
        <f t="shared" si="3"/>
        <v>1</v>
      </c>
      <c r="S8">
        <v>0</v>
      </c>
      <c r="T8">
        <v>95</v>
      </c>
      <c r="U8">
        <v>50</v>
      </c>
      <c r="W8">
        <v>0</v>
      </c>
      <c r="X8" t="s">
        <v>848</v>
      </c>
      <c r="Y8" t="s">
        <v>850</v>
      </c>
      <c r="Z8" t="s">
        <v>854</v>
      </c>
      <c r="AA8">
        <v>6.5</v>
      </c>
      <c r="AB8" t="s">
        <v>843</v>
      </c>
      <c r="AC8">
        <v>0</v>
      </c>
    </row>
    <row r="9" spans="1:29" x14ac:dyDescent="0.3">
      <c r="A9" t="s">
        <v>952</v>
      </c>
      <c r="B9" t="s">
        <v>814</v>
      </c>
      <c r="D9">
        <v>1920.3</v>
      </c>
      <c r="E9">
        <f t="shared" si="0"/>
        <v>90.700000000000045</v>
      </c>
      <c r="F9">
        <v>46.355861111111118</v>
      </c>
      <c r="G9">
        <v>9.7043333333333326</v>
      </c>
      <c r="H9" s="57">
        <v>1136304.625</v>
      </c>
      <c r="I9">
        <v>2083</v>
      </c>
      <c r="J9">
        <v>4</v>
      </c>
      <c r="K9">
        <f t="shared" si="1"/>
        <v>0.6020599913279624</v>
      </c>
      <c r="L9">
        <v>36</v>
      </c>
      <c r="M9">
        <v>0.58778525229247314</v>
      </c>
      <c r="N9">
        <v>0.80901699437494745</v>
      </c>
      <c r="O9" t="s">
        <v>818</v>
      </c>
      <c r="P9">
        <f t="shared" si="2"/>
        <v>2</v>
      </c>
      <c r="Q9" t="s">
        <v>817</v>
      </c>
      <c r="R9">
        <f t="shared" si="3"/>
        <v>3</v>
      </c>
      <c r="S9">
        <v>-0.32</v>
      </c>
      <c r="T9">
        <v>60</v>
      </c>
      <c r="U9">
        <v>30</v>
      </c>
      <c r="W9">
        <v>40</v>
      </c>
      <c r="X9" t="s">
        <v>848</v>
      </c>
      <c r="Y9" t="s">
        <v>850</v>
      </c>
      <c r="Z9" t="s">
        <v>854</v>
      </c>
      <c r="AA9">
        <v>5</v>
      </c>
      <c r="AB9" t="s">
        <v>842</v>
      </c>
      <c r="AC9">
        <v>5.6</v>
      </c>
    </row>
    <row r="10" spans="1:29" x14ac:dyDescent="0.3">
      <c r="A10" t="s">
        <v>953</v>
      </c>
      <c r="B10" t="s">
        <v>814</v>
      </c>
      <c r="D10">
        <v>1931.3</v>
      </c>
      <c r="E10">
        <f t="shared" si="0"/>
        <v>79.700000000000045</v>
      </c>
      <c r="F10">
        <v>46.355138888888895</v>
      </c>
      <c r="G10">
        <v>9.7042222222222208</v>
      </c>
      <c r="H10" s="57">
        <v>1108250.75</v>
      </c>
      <c r="I10">
        <v>2083</v>
      </c>
      <c r="J10">
        <v>10</v>
      </c>
      <c r="K10">
        <f t="shared" si="1"/>
        <v>1</v>
      </c>
      <c r="L10">
        <v>94</v>
      </c>
      <c r="M10">
        <v>-0.9975640502598242</v>
      </c>
      <c r="N10">
        <v>6.9756473744125524E-2</v>
      </c>
      <c r="O10" t="s">
        <v>819</v>
      </c>
      <c r="P10">
        <f t="shared" si="2"/>
        <v>1</v>
      </c>
      <c r="Q10" t="s">
        <v>819</v>
      </c>
      <c r="R10">
        <f t="shared" si="3"/>
        <v>1</v>
      </c>
      <c r="S10">
        <v>-0.48</v>
      </c>
      <c r="T10">
        <v>40</v>
      </c>
      <c r="U10">
        <v>20</v>
      </c>
      <c r="W10">
        <v>50</v>
      </c>
      <c r="X10" t="s">
        <v>848</v>
      </c>
      <c r="Y10" t="s">
        <v>850</v>
      </c>
      <c r="Z10" t="s">
        <v>854</v>
      </c>
      <c r="AA10">
        <v>5</v>
      </c>
      <c r="AB10" t="s">
        <v>842</v>
      </c>
      <c r="AC10">
        <v>2.4</v>
      </c>
    </row>
    <row r="11" spans="1:29" x14ac:dyDescent="0.3">
      <c r="A11" t="s">
        <v>954</v>
      </c>
      <c r="B11" t="s">
        <v>814</v>
      </c>
      <c r="D11">
        <v>1936.9</v>
      </c>
      <c r="E11">
        <f t="shared" si="0"/>
        <v>74.099999999999909</v>
      </c>
      <c r="F11">
        <v>46.354388888888892</v>
      </c>
      <c r="G11">
        <v>9.7028333333333325</v>
      </c>
      <c r="H11" s="57">
        <v>1091069.5</v>
      </c>
      <c r="I11">
        <v>2104</v>
      </c>
      <c r="J11">
        <v>3</v>
      </c>
      <c r="K11">
        <f t="shared" si="1"/>
        <v>0.47712125471966244</v>
      </c>
      <c r="L11">
        <v>2</v>
      </c>
      <c r="M11">
        <v>3.489949670250108E-2</v>
      </c>
      <c r="N11">
        <v>0.99939082701909576</v>
      </c>
      <c r="O11" t="s">
        <v>817</v>
      </c>
      <c r="P11">
        <f t="shared" si="2"/>
        <v>3</v>
      </c>
      <c r="Q11" t="s">
        <v>817</v>
      </c>
      <c r="R11">
        <f t="shared" si="3"/>
        <v>3</v>
      </c>
      <c r="S11">
        <v>-0.16</v>
      </c>
      <c r="T11">
        <v>10</v>
      </c>
      <c r="U11">
        <v>40</v>
      </c>
      <c r="W11">
        <v>90</v>
      </c>
      <c r="X11" t="s">
        <v>848</v>
      </c>
      <c r="Y11" t="s">
        <v>850</v>
      </c>
      <c r="Z11" t="s">
        <v>854</v>
      </c>
      <c r="AA11">
        <v>5.8</v>
      </c>
      <c r="AB11" t="s">
        <v>841</v>
      </c>
      <c r="AC11">
        <v>6</v>
      </c>
    </row>
    <row r="12" spans="1:29" x14ac:dyDescent="0.3">
      <c r="A12" t="s">
        <v>955</v>
      </c>
      <c r="B12" t="s">
        <v>814</v>
      </c>
      <c r="D12">
        <v>1940.7</v>
      </c>
      <c r="E12">
        <f t="shared" si="0"/>
        <v>70.299999999999955</v>
      </c>
      <c r="F12">
        <v>46.354055555555554</v>
      </c>
      <c r="G12">
        <v>9.7030555555555544</v>
      </c>
      <c r="H12" s="57">
        <v>1092822.5</v>
      </c>
      <c r="I12">
        <v>2102</v>
      </c>
      <c r="J12">
        <v>45</v>
      </c>
      <c r="K12">
        <f t="shared" si="1"/>
        <v>1.6532125137753437</v>
      </c>
      <c r="L12">
        <v>132</v>
      </c>
      <c r="M12">
        <v>-0.74314482547739402</v>
      </c>
      <c r="N12">
        <v>0.66913060635885835</v>
      </c>
      <c r="O12" t="s">
        <v>819</v>
      </c>
      <c r="P12">
        <f t="shared" si="2"/>
        <v>1</v>
      </c>
      <c r="Q12" t="s">
        <v>819</v>
      </c>
      <c r="R12">
        <f t="shared" si="3"/>
        <v>1</v>
      </c>
      <c r="S12">
        <v>-0.16</v>
      </c>
      <c r="T12">
        <v>60</v>
      </c>
      <c r="U12">
        <v>30</v>
      </c>
      <c r="W12">
        <v>40</v>
      </c>
      <c r="X12" t="s">
        <v>848</v>
      </c>
      <c r="Y12" t="s">
        <v>850</v>
      </c>
      <c r="Z12" t="s">
        <v>854</v>
      </c>
      <c r="AA12">
        <v>5</v>
      </c>
      <c r="AB12" t="s">
        <v>842</v>
      </c>
      <c r="AC12">
        <v>3.5</v>
      </c>
    </row>
    <row r="13" spans="1:29" x14ac:dyDescent="0.3">
      <c r="A13" t="s">
        <v>956</v>
      </c>
      <c r="B13" t="s">
        <v>814</v>
      </c>
      <c r="C13" t="s">
        <v>815</v>
      </c>
      <c r="D13">
        <v>1940.9</v>
      </c>
      <c r="E13">
        <f t="shared" si="0"/>
        <v>70.099999999999909</v>
      </c>
      <c r="F13">
        <v>46.353777777777779</v>
      </c>
      <c r="G13">
        <v>9.7019722222222207</v>
      </c>
      <c r="H13" s="57">
        <v>1169569.125</v>
      </c>
      <c r="I13">
        <v>2122</v>
      </c>
      <c r="K13">
        <v>0</v>
      </c>
      <c r="M13">
        <v>6.1257422745431001E-17</v>
      </c>
      <c r="N13">
        <v>1</v>
      </c>
      <c r="P13">
        <f t="shared" si="2"/>
        <v>2</v>
      </c>
      <c r="R13">
        <f t="shared" si="3"/>
        <v>2</v>
      </c>
      <c r="S13">
        <v>-0.64</v>
      </c>
      <c r="T13">
        <v>98</v>
      </c>
      <c r="U13">
        <v>98</v>
      </c>
      <c r="X13" t="s">
        <v>848</v>
      </c>
      <c r="Y13" t="s">
        <v>850</v>
      </c>
      <c r="Z13" t="s">
        <v>854</v>
      </c>
      <c r="AC13">
        <v>0</v>
      </c>
    </row>
    <row r="14" spans="1:29" x14ac:dyDescent="0.3">
      <c r="A14" t="s">
        <v>957</v>
      </c>
      <c r="B14" t="s">
        <v>814</v>
      </c>
      <c r="C14" t="s">
        <v>815</v>
      </c>
      <c r="D14">
        <v>1940.9</v>
      </c>
      <c r="E14">
        <f t="shared" si="0"/>
        <v>70.099999999999909</v>
      </c>
      <c r="F14">
        <v>46.353777777777779</v>
      </c>
      <c r="G14">
        <v>9.7019444444444431</v>
      </c>
      <c r="H14" s="57">
        <v>1169569.125</v>
      </c>
      <c r="I14">
        <v>2122</v>
      </c>
      <c r="J14">
        <v>25</v>
      </c>
      <c r="K14">
        <f t="shared" si="1"/>
        <v>1.3979400086720377</v>
      </c>
      <c r="L14">
        <v>70</v>
      </c>
      <c r="M14">
        <v>0.93969262078590843</v>
      </c>
      <c r="N14">
        <v>0.34202014332566871</v>
      </c>
      <c r="O14" t="s">
        <v>819</v>
      </c>
      <c r="P14">
        <f t="shared" si="2"/>
        <v>1</v>
      </c>
      <c r="Q14" t="s">
        <v>817</v>
      </c>
      <c r="R14">
        <f t="shared" si="3"/>
        <v>3</v>
      </c>
      <c r="S14">
        <v>-0.64</v>
      </c>
      <c r="T14">
        <v>40</v>
      </c>
      <c r="U14">
        <v>40</v>
      </c>
      <c r="W14">
        <v>60</v>
      </c>
      <c r="X14" t="s">
        <v>848</v>
      </c>
      <c r="Y14" t="s">
        <v>850</v>
      </c>
      <c r="Z14" t="s">
        <v>854</v>
      </c>
      <c r="AA14">
        <v>6</v>
      </c>
      <c r="AB14" t="s">
        <v>841</v>
      </c>
      <c r="AC14">
        <v>3.6</v>
      </c>
    </row>
    <row r="15" spans="1:29" x14ac:dyDescent="0.3">
      <c r="A15" t="s">
        <v>958</v>
      </c>
      <c r="B15" t="s">
        <v>814</v>
      </c>
      <c r="C15" t="s">
        <v>815</v>
      </c>
      <c r="D15">
        <v>1943.7</v>
      </c>
      <c r="E15">
        <f t="shared" si="0"/>
        <v>67.299999999999955</v>
      </c>
      <c r="F15">
        <v>46.353388888888887</v>
      </c>
      <c r="G15">
        <v>9.7024166666666662</v>
      </c>
      <c r="H15" s="57">
        <v>1094394.75</v>
      </c>
      <c r="I15">
        <v>2111</v>
      </c>
      <c r="J15">
        <v>22</v>
      </c>
      <c r="K15">
        <f t="shared" si="1"/>
        <v>1.3424226808222062</v>
      </c>
      <c r="L15">
        <v>90</v>
      </c>
      <c r="M15">
        <v>1</v>
      </c>
      <c r="N15">
        <v>0</v>
      </c>
      <c r="O15" t="s">
        <v>817</v>
      </c>
      <c r="P15">
        <f t="shared" si="2"/>
        <v>3</v>
      </c>
      <c r="Q15" t="s">
        <v>819</v>
      </c>
      <c r="R15">
        <f t="shared" si="3"/>
        <v>1</v>
      </c>
      <c r="S15">
        <v>0.16</v>
      </c>
      <c r="T15">
        <v>40</v>
      </c>
      <c r="U15">
        <v>15</v>
      </c>
      <c r="W15">
        <v>60</v>
      </c>
      <c r="X15" t="s">
        <v>848</v>
      </c>
      <c r="Y15" t="s">
        <v>850</v>
      </c>
      <c r="Z15" t="s">
        <v>854</v>
      </c>
      <c r="AA15">
        <v>6</v>
      </c>
      <c r="AB15" t="s">
        <v>842</v>
      </c>
      <c r="AC15">
        <v>4.25</v>
      </c>
    </row>
    <row r="16" spans="1:29" x14ac:dyDescent="0.3">
      <c r="A16" t="s">
        <v>959</v>
      </c>
      <c r="B16" t="s">
        <v>814</v>
      </c>
      <c r="D16">
        <v>1945.3</v>
      </c>
      <c r="E16">
        <f t="shared" si="0"/>
        <v>65.700000000000045</v>
      </c>
      <c r="F16">
        <v>46.352833333333336</v>
      </c>
      <c r="G16">
        <v>9.7014722222222201</v>
      </c>
      <c r="H16" s="57">
        <v>1054153</v>
      </c>
      <c r="I16">
        <v>2124</v>
      </c>
      <c r="J16">
        <v>16</v>
      </c>
      <c r="K16">
        <f t="shared" si="1"/>
        <v>1.2041199826559248</v>
      </c>
      <c r="L16">
        <v>71</v>
      </c>
      <c r="M16">
        <v>0.94551857559931685</v>
      </c>
      <c r="N16">
        <v>0.32556815445715664</v>
      </c>
      <c r="O16" t="s">
        <v>819</v>
      </c>
      <c r="P16">
        <f t="shared" si="2"/>
        <v>1</v>
      </c>
      <c r="Q16" t="s">
        <v>819</v>
      </c>
      <c r="R16">
        <f t="shared" si="3"/>
        <v>1</v>
      </c>
      <c r="S16">
        <v>-0.32</v>
      </c>
      <c r="T16">
        <v>95</v>
      </c>
      <c r="U16">
        <v>60</v>
      </c>
      <c r="W16">
        <v>5</v>
      </c>
      <c r="X16" t="s">
        <v>848</v>
      </c>
      <c r="Y16" t="s">
        <v>850</v>
      </c>
      <c r="Z16" t="s">
        <v>854</v>
      </c>
      <c r="AA16">
        <v>6</v>
      </c>
      <c r="AB16" t="s">
        <v>841</v>
      </c>
      <c r="AC16">
        <v>2</v>
      </c>
    </row>
    <row r="17" spans="1:29" x14ac:dyDescent="0.3">
      <c r="A17" t="s">
        <v>960</v>
      </c>
      <c r="B17" t="s">
        <v>814</v>
      </c>
      <c r="D17">
        <v>1950.3</v>
      </c>
      <c r="E17">
        <f t="shared" si="0"/>
        <v>60.700000000000045</v>
      </c>
      <c r="F17">
        <v>46.35230555555556</v>
      </c>
      <c r="G17">
        <v>9.7015555555555544</v>
      </c>
      <c r="H17" s="57">
        <v>1049212.125</v>
      </c>
      <c r="I17">
        <v>2123</v>
      </c>
      <c r="J17">
        <v>12</v>
      </c>
      <c r="K17">
        <f t="shared" si="1"/>
        <v>1.0791812460476249</v>
      </c>
      <c r="L17">
        <v>91</v>
      </c>
      <c r="M17">
        <v>-0.99984769515639127</v>
      </c>
      <c r="N17">
        <v>1.7452406437283439E-2</v>
      </c>
      <c r="O17" t="s">
        <v>819</v>
      </c>
      <c r="P17">
        <f t="shared" si="2"/>
        <v>1</v>
      </c>
      <c r="Q17" t="s">
        <v>817</v>
      </c>
      <c r="R17">
        <f t="shared" si="3"/>
        <v>3</v>
      </c>
      <c r="S17">
        <v>-0.64</v>
      </c>
      <c r="T17">
        <v>60</v>
      </c>
      <c r="U17">
        <v>40</v>
      </c>
      <c r="W17">
        <v>40</v>
      </c>
      <c r="X17" t="s">
        <v>848</v>
      </c>
      <c r="Y17" t="s">
        <v>850</v>
      </c>
      <c r="Z17" t="s">
        <v>854</v>
      </c>
      <c r="AA17">
        <v>6.5</v>
      </c>
      <c r="AB17" t="s">
        <v>841</v>
      </c>
      <c r="AC17">
        <v>2.4</v>
      </c>
    </row>
    <row r="18" spans="1:29" x14ac:dyDescent="0.3">
      <c r="A18" t="s">
        <v>961</v>
      </c>
      <c r="B18" t="s">
        <v>814</v>
      </c>
      <c r="D18">
        <v>1950.5</v>
      </c>
      <c r="E18">
        <f t="shared" si="0"/>
        <v>60.5</v>
      </c>
      <c r="F18">
        <v>46.351944444444449</v>
      </c>
      <c r="G18">
        <v>9.7010555555555538</v>
      </c>
      <c r="H18" s="57">
        <v>1113682.375</v>
      </c>
      <c r="I18">
        <v>2142</v>
      </c>
      <c r="J18">
        <v>20</v>
      </c>
      <c r="K18">
        <f t="shared" si="1"/>
        <v>1.3010299956639813</v>
      </c>
      <c r="L18">
        <v>86</v>
      </c>
      <c r="M18">
        <v>0.9975640502598242</v>
      </c>
      <c r="N18">
        <v>6.9756473744125302E-2</v>
      </c>
      <c r="O18" t="s">
        <v>817</v>
      </c>
      <c r="P18">
        <f t="shared" si="2"/>
        <v>3</v>
      </c>
      <c r="Q18" t="s">
        <v>817</v>
      </c>
      <c r="R18">
        <f t="shared" si="3"/>
        <v>3</v>
      </c>
      <c r="S18">
        <v>-0.48</v>
      </c>
      <c r="T18">
        <v>90</v>
      </c>
      <c r="U18">
        <v>40</v>
      </c>
      <c r="W18">
        <v>5</v>
      </c>
      <c r="X18" t="s">
        <v>848</v>
      </c>
      <c r="Y18" t="s">
        <v>850</v>
      </c>
      <c r="Z18" t="s">
        <v>854</v>
      </c>
      <c r="AA18">
        <v>6.5</v>
      </c>
      <c r="AB18" t="s">
        <v>841</v>
      </c>
      <c r="AC18">
        <v>1.8</v>
      </c>
    </row>
    <row r="19" spans="1:29" x14ac:dyDescent="0.3">
      <c r="A19" t="s">
        <v>962</v>
      </c>
      <c r="B19" t="s">
        <v>814</v>
      </c>
      <c r="D19">
        <v>1951.3</v>
      </c>
      <c r="E19">
        <f t="shared" si="0"/>
        <v>59.700000000000045</v>
      </c>
      <c r="F19">
        <v>46.351694444444448</v>
      </c>
      <c r="G19">
        <v>9.7011111111111106</v>
      </c>
      <c r="H19" s="57">
        <v>1112622.875</v>
      </c>
      <c r="I19">
        <v>2142</v>
      </c>
      <c r="J19">
        <v>25</v>
      </c>
      <c r="K19">
        <f t="shared" si="1"/>
        <v>1.3979400086720377</v>
      </c>
      <c r="L19">
        <v>86</v>
      </c>
      <c r="M19">
        <v>0.9975640502598242</v>
      </c>
      <c r="N19">
        <v>6.9756473744125302E-2</v>
      </c>
      <c r="O19" t="s">
        <v>817</v>
      </c>
      <c r="P19">
        <f t="shared" si="2"/>
        <v>3</v>
      </c>
      <c r="Q19" t="s">
        <v>817</v>
      </c>
      <c r="R19">
        <f t="shared" si="3"/>
        <v>3</v>
      </c>
      <c r="S19">
        <v>0.16</v>
      </c>
      <c r="T19">
        <v>40</v>
      </c>
      <c r="U19">
        <v>10</v>
      </c>
      <c r="W19">
        <v>30</v>
      </c>
      <c r="X19" t="s">
        <v>848</v>
      </c>
      <c r="Y19" t="s">
        <v>850</v>
      </c>
      <c r="Z19" t="s">
        <v>854</v>
      </c>
      <c r="AA19">
        <v>6.5</v>
      </c>
      <c r="AB19" t="s">
        <v>842</v>
      </c>
      <c r="AC19">
        <v>12.6</v>
      </c>
    </row>
    <row r="20" spans="1:29" x14ac:dyDescent="0.3">
      <c r="A20" t="s">
        <v>963</v>
      </c>
      <c r="B20" t="s">
        <v>814</v>
      </c>
      <c r="D20">
        <v>1950.4</v>
      </c>
      <c r="E20">
        <f t="shared" si="0"/>
        <v>60.599999999999909</v>
      </c>
      <c r="F20">
        <v>46.351416666666672</v>
      </c>
      <c r="G20">
        <v>9.7005277777777756</v>
      </c>
      <c r="H20" s="57">
        <v>1054968.25</v>
      </c>
      <c r="I20">
        <v>2151</v>
      </c>
      <c r="J20">
        <v>18</v>
      </c>
      <c r="K20">
        <f t="shared" si="1"/>
        <v>1.255272505103306</v>
      </c>
      <c r="L20">
        <v>74</v>
      </c>
      <c r="M20">
        <v>0.96126169593831889</v>
      </c>
      <c r="N20">
        <v>0.27563735581699916</v>
      </c>
      <c r="O20" t="s">
        <v>818</v>
      </c>
      <c r="P20">
        <f t="shared" si="2"/>
        <v>2</v>
      </c>
      <c r="Q20" t="s">
        <v>818</v>
      </c>
      <c r="R20">
        <f t="shared" si="3"/>
        <v>2</v>
      </c>
      <c r="S20">
        <v>-0.64</v>
      </c>
      <c r="T20">
        <v>80</v>
      </c>
      <c r="U20">
        <v>40</v>
      </c>
      <c r="W20">
        <v>15</v>
      </c>
      <c r="X20" t="s">
        <v>848</v>
      </c>
      <c r="Y20" t="s">
        <v>850</v>
      </c>
      <c r="Z20" t="s">
        <v>854</v>
      </c>
      <c r="AA20">
        <v>5.5</v>
      </c>
      <c r="AB20" t="s">
        <v>841</v>
      </c>
      <c r="AC20">
        <v>0.6</v>
      </c>
    </row>
    <row r="21" spans="1:29" x14ac:dyDescent="0.3">
      <c r="A21" t="s">
        <v>964</v>
      </c>
      <c r="B21" t="s">
        <v>814</v>
      </c>
      <c r="D21">
        <v>1954.6</v>
      </c>
      <c r="E21">
        <f t="shared" si="0"/>
        <v>56.400000000000091</v>
      </c>
      <c r="F21">
        <v>46.350833333333334</v>
      </c>
      <c r="G21">
        <v>9.7004722222222206</v>
      </c>
      <c r="H21" s="57">
        <v>1040546.75</v>
      </c>
      <c r="I21">
        <v>2152</v>
      </c>
      <c r="J21">
        <v>33</v>
      </c>
      <c r="K21">
        <f t="shared" si="1"/>
        <v>1.5185139398778875</v>
      </c>
      <c r="L21">
        <v>135</v>
      </c>
      <c r="M21">
        <v>-0.70710678118654746</v>
      </c>
      <c r="N21">
        <v>0.70710678118654757</v>
      </c>
      <c r="O21" t="s">
        <v>819</v>
      </c>
      <c r="P21">
        <f t="shared" si="2"/>
        <v>1</v>
      </c>
      <c r="Q21" t="s">
        <v>819</v>
      </c>
      <c r="R21">
        <f t="shared" si="3"/>
        <v>1</v>
      </c>
      <c r="S21">
        <v>0</v>
      </c>
      <c r="T21">
        <v>85</v>
      </c>
      <c r="U21">
        <v>25</v>
      </c>
      <c r="W21">
        <v>10</v>
      </c>
      <c r="X21" t="s">
        <v>848</v>
      </c>
      <c r="Y21" t="s">
        <v>850</v>
      </c>
      <c r="Z21" t="s">
        <v>854</v>
      </c>
      <c r="AA21">
        <v>5</v>
      </c>
      <c r="AB21" t="s">
        <v>842</v>
      </c>
      <c r="AC21">
        <v>2.25</v>
      </c>
    </row>
    <row r="22" spans="1:29" x14ac:dyDescent="0.3">
      <c r="A22" t="s">
        <v>965</v>
      </c>
      <c r="B22" t="s">
        <v>814</v>
      </c>
      <c r="D22">
        <v>1957.4</v>
      </c>
      <c r="E22">
        <f t="shared" si="0"/>
        <v>53.599999999999909</v>
      </c>
      <c r="F22">
        <v>46.350638888888895</v>
      </c>
      <c r="G22">
        <v>9.7010277777777763</v>
      </c>
      <c r="H22" s="57">
        <v>1028808.75</v>
      </c>
      <c r="I22">
        <v>2143</v>
      </c>
      <c r="J22">
        <v>13</v>
      </c>
      <c r="K22">
        <f t="shared" si="1"/>
        <v>1.1139433523068367</v>
      </c>
      <c r="L22">
        <v>45</v>
      </c>
      <c r="M22">
        <v>0.70710678118654757</v>
      </c>
      <c r="N22">
        <v>0.70710678118654746</v>
      </c>
      <c r="O22" t="s">
        <v>817</v>
      </c>
      <c r="P22">
        <f t="shared" si="2"/>
        <v>3</v>
      </c>
      <c r="Q22" t="s">
        <v>817</v>
      </c>
      <c r="R22">
        <f t="shared" si="3"/>
        <v>3</v>
      </c>
      <c r="S22">
        <v>-0.16</v>
      </c>
      <c r="T22">
        <v>90</v>
      </c>
      <c r="U22">
        <v>45</v>
      </c>
      <c r="W22">
        <v>7</v>
      </c>
      <c r="X22" t="s">
        <v>848</v>
      </c>
      <c r="Y22" t="s">
        <v>850</v>
      </c>
      <c r="Z22" t="s">
        <v>854</v>
      </c>
      <c r="AA22">
        <v>5</v>
      </c>
      <c r="AB22" t="s">
        <v>841</v>
      </c>
      <c r="AC22">
        <v>1.1000000000000001</v>
      </c>
    </row>
    <row r="23" spans="1:29" x14ac:dyDescent="0.3">
      <c r="A23" t="s">
        <v>966</v>
      </c>
      <c r="B23" t="s">
        <v>814</v>
      </c>
      <c r="D23">
        <v>1959.9</v>
      </c>
      <c r="E23">
        <f t="shared" si="0"/>
        <v>51.099999999999909</v>
      </c>
      <c r="F23">
        <v>46.350083333333338</v>
      </c>
      <c r="G23">
        <v>9.7008888888888869</v>
      </c>
      <c r="H23" s="57">
        <v>1122993.125</v>
      </c>
      <c r="I23">
        <v>2144</v>
      </c>
      <c r="J23">
        <v>15</v>
      </c>
      <c r="K23">
        <f t="shared" si="1"/>
        <v>1.1760912590556813</v>
      </c>
      <c r="L23">
        <v>128</v>
      </c>
      <c r="M23">
        <v>-0.7880107536067219</v>
      </c>
      <c r="N23">
        <v>0.6156614753256584</v>
      </c>
      <c r="O23" t="s">
        <v>819</v>
      </c>
      <c r="P23">
        <f t="shared" si="2"/>
        <v>1</v>
      </c>
      <c r="Q23" t="s">
        <v>817</v>
      </c>
      <c r="R23">
        <f t="shared" si="3"/>
        <v>3</v>
      </c>
      <c r="S23">
        <v>-0.32</v>
      </c>
      <c r="T23">
        <v>90</v>
      </c>
      <c r="U23">
        <v>50</v>
      </c>
      <c r="W23">
        <v>5</v>
      </c>
      <c r="X23" t="s">
        <v>848</v>
      </c>
      <c r="Y23" t="s">
        <v>850</v>
      </c>
      <c r="Z23" t="s">
        <v>854</v>
      </c>
      <c r="AA23">
        <v>6</v>
      </c>
      <c r="AB23" t="s">
        <v>843</v>
      </c>
      <c r="AC23">
        <v>0</v>
      </c>
    </row>
    <row r="24" spans="1:29" x14ac:dyDescent="0.3">
      <c r="A24" t="s">
        <v>967</v>
      </c>
      <c r="B24" t="s">
        <v>814</v>
      </c>
      <c r="D24">
        <v>1961.2</v>
      </c>
      <c r="E24">
        <f t="shared" si="0"/>
        <v>49.799999999999955</v>
      </c>
      <c r="F24">
        <v>46.349555555555554</v>
      </c>
      <c r="G24">
        <v>9.7007222222222218</v>
      </c>
      <c r="H24" s="57">
        <v>1102799.875</v>
      </c>
      <c r="I24">
        <v>2150</v>
      </c>
      <c r="J24">
        <v>35</v>
      </c>
      <c r="K24">
        <f t="shared" si="1"/>
        <v>1.5440680443502757</v>
      </c>
      <c r="L24">
        <v>186</v>
      </c>
      <c r="M24">
        <v>0.10452846326765346</v>
      </c>
      <c r="N24">
        <v>0.99452189536827329</v>
      </c>
      <c r="O24" t="s">
        <v>818</v>
      </c>
      <c r="P24">
        <f t="shared" si="2"/>
        <v>2</v>
      </c>
      <c r="Q24" t="s">
        <v>819</v>
      </c>
      <c r="R24">
        <f t="shared" si="3"/>
        <v>1</v>
      </c>
      <c r="S24">
        <v>-0.48</v>
      </c>
      <c r="T24">
        <v>90</v>
      </c>
      <c r="U24">
        <v>40</v>
      </c>
      <c r="W24">
        <v>5</v>
      </c>
      <c r="X24" t="s">
        <v>848</v>
      </c>
      <c r="Y24" t="s">
        <v>850</v>
      </c>
      <c r="Z24" t="s">
        <v>854</v>
      </c>
      <c r="AA24">
        <v>6</v>
      </c>
      <c r="AB24" t="s">
        <v>843</v>
      </c>
      <c r="AC24">
        <v>0</v>
      </c>
    </row>
    <row r="25" spans="1:29" x14ac:dyDescent="0.3">
      <c r="A25" t="s">
        <v>968</v>
      </c>
      <c r="B25" t="s">
        <v>814</v>
      </c>
      <c r="D25">
        <v>1945</v>
      </c>
      <c r="E25">
        <f t="shared" si="0"/>
        <v>66</v>
      </c>
      <c r="F25">
        <v>46.351277777777781</v>
      </c>
      <c r="G25">
        <v>9.7000555555555543</v>
      </c>
      <c r="H25" s="57">
        <v>1095687.75</v>
      </c>
      <c r="I25">
        <v>2177</v>
      </c>
      <c r="J25">
        <v>35</v>
      </c>
      <c r="K25">
        <f t="shared" si="1"/>
        <v>1.5440680443502757</v>
      </c>
      <c r="L25">
        <v>60</v>
      </c>
      <c r="M25">
        <v>0.86602540378443871</v>
      </c>
      <c r="N25">
        <v>0.49999999999999994</v>
      </c>
      <c r="O25" t="s">
        <v>819</v>
      </c>
      <c r="P25">
        <f t="shared" si="2"/>
        <v>1</v>
      </c>
      <c r="Q25" t="s">
        <v>819</v>
      </c>
      <c r="R25">
        <f t="shared" si="3"/>
        <v>1</v>
      </c>
      <c r="S25">
        <v>0</v>
      </c>
      <c r="T25">
        <v>80</v>
      </c>
      <c r="U25">
        <v>45</v>
      </c>
      <c r="W25">
        <v>20</v>
      </c>
      <c r="X25" t="s">
        <v>848</v>
      </c>
      <c r="Y25" t="s">
        <v>850</v>
      </c>
      <c r="Z25" t="s">
        <v>854</v>
      </c>
      <c r="AA25">
        <v>5.5</v>
      </c>
      <c r="AB25" t="s">
        <v>841</v>
      </c>
      <c r="AC25">
        <v>1.1000000000000001</v>
      </c>
    </row>
    <row r="26" spans="1:29" x14ac:dyDescent="0.3">
      <c r="A26" t="s">
        <v>969</v>
      </c>
      <c r="B26" t="s">
        <v>814</v>
      </c>
      <c r="D26">
        <v>1969.4</v>
      </c>
      <c r="E26">
        <f t="shared" si="0"/>
        <v>41.599999999999909</v>
      </c>
      <c r="F26">
        <v>46.347944444444444</v>
      </c>
      <c r="G26">
        <v>9.7004166666666656</v>
      </c>
      <c r="H26" s="57">
        <v>981627.875</v>
      </c>
      <c r="I26">
        <v>2167</v>
      </c>
      <c r="J26">
        <v>5</v>
      </c>
      <c r="K26">
        <f t="shared" si="1"/>
        <v>0.69897000433601886</v>
      </c>
      <c r="L26">
        <v>48</v>
      </c>
      <c r="M26">
        <v>0.74314482547739424</v>
      </c>
      <c r="N26">
        <v>0.66913060635885824</v>
      </c>
      <c r="O26" t="s">
        <v>818</v>
      </c>
      <c r="P26">
        <f t="shared" si="2"/>
        <v>2</v>
      </c>
      <c r="Q26" t="s">
        <v>817</v>
      </c>
      <c r="R26">
        <f t="shared" si="3"/>
        <v>3</v>
      </c>
      <c r="S26">
        <v>0</v>
      </c>
      <c r="T26">
        <v>30</v>
      </c>
      <c r="U26">
        <v>10</v>
      </c>
      <c r="W26">
        <v>70</v>
      </c>
      <c r="X26" t="s">
        <v>848</v>
      </c>
      <c r="Y26" t="s">
        <v>850</v>
      </c>
      <c r="Z26" t="s">
        <v>854</v>
      </c>
      <c r="AA26">
        <v>5</v>
      </c>
      <c r="AC26">
        <v>0</v>
      </c>
    </row>
    <row r="27" spans="1:29" x14ac:dyDescent="0.3">
      <c r="A27" t="s">
        <v>971</v>
      </c>
      <c r="B27" t="s">
        <v>814</v>
      </c>
      <c r="D27">
        <v>1975.5</v>
      </c>
      <c r="E27">
        <f t="shared" si="0"/>
        <v>35.5</v>
      </c>
      <c r="F27">
        <v>46.344222222222221</v>
      </c>
      <c r="G27">
        <v>9.6994444444444454</v>
      </c>
      <c r="H27" s="57">
        <v>1070009.5</v>
      </c>
      <c r="I27">
        <v>2229</v>
      </c>
      <c r="J27">
        <v>3</v>
      </c>
      <c r="K27">
        <f t="shared" si="1"/>
        <v>0.47712125471966244</v>
      </c>
      <c r="L27">
        <v>241</v>
      </c>
      <c r="M27">
        <v>0.87461970713939574</v>
      </c>
      <c r="N27">
        <v>0.48480962024633706</v>
      </c>
      <c r="O27" t="s">
        <v>817</v>
      </c>
      <c r="P27">
        <f t="shared" si="2"/>
        <v>3</v>
      </c>
      <c r="Q27" t="s">
        <v>817</v>
      </c>
      <c r="R27">
        <f t="shared" si="3"/>
        <v>3</v>
      </c>
      <c r="S27">
        <v>-0.64</v>
      </c>
      <c r="T27">
        <v>70</v>
      </c>
      <c r="U27">
        <v>40</v>
      </c>
      <c r="W27">
        <v>30</v>
      </c>
      <c r="X27" t="s">
        <v>848</v>
      </c>
      <c r="Y27" t="s">
        <v>850</v>
      </c>
      <c r="Z27" t="s">
        <v>854</v>
      </c>
      <c r="AA27">
        <v>5.8</v>
      </c>
      <c r="AB27" t="s">
        <v>841</v>
      </c>
      <c r="AC27">
        <v>1.2</v>
      </c>
    </row>
    <row r="28" spans="1:29" x14ac:dyDescent="0.3">
      <c r="A28" t="s">
        <v>972</v>
      </c>
      <c r="B28" t="s">
        <v>814</v>
      </c>
      <c r="D28">
        <v>1909.6</v>
      </c>
      <c r="E28">
        <f t="shared" si="0"/>
        <v>101.40000000000009</v>
      </c>
      <c r="F28">
        <v>46.356638888888888</v>
      </c>
      <c r="G28">
        <v>9.7055833333333332</v>
      </c>
      <c r="H28" s="57">
        <v>1113421.375</v>
      </c>
      <c r="I28">
        <v>2074</v>
      </c>
      <c r="J28">
        <v>0</v>
      </c>
      <c r="K28">
        <v>0</v>
      </c>
      <c r="M28">
        <v>6.1257422745431001E-17</v>
      </c>
      <c r="N28">
        <v>1</v>
      </c>
      <c r="O28" t="s">
        <v>818</v>
      </c>
      <c r="P28">
        <f t="shared" si="2"/>
        <v>2</v>
      </c>
      <c r="Q28" t="s">
        <v>818</v>
      </c>
      <c r="R28">
        <f t="shared" si="3"/>
        <v>2</v>
      </c>
      <c r="S28">
        <v>-0.16</v>
      </c>
      <c r="T28">
        <v>50</v>
      </c>
      <c r="U28">
        <v>30</v>
      </c>
      <c r="W28">
        <v>50</v>
      </c>
      <c r="X28" t="s">
        <v>848</v>
      </c>
      <c r="Y28" t="s">
        <v>850</v>
      </c>
      <c r="Z28" t="s">
        <v>858</v>
      </c>
      <c r="AA28">
        <v>7</v>
      </c>
      <c r="AB28" t="s">
        <v>842</v>
      </c>
      <c r="AC28">
        <v>0.7</v>
      </c>
    </row>
    <row r="29" spans="1:29" x14ac:dyDescent="0.3">
      <c r="A29" t="s">
        <v>973</v>
      </c>
      <c r="B29" t="s">
        <v>814</v>
      </c>
      <c r="D29">
        <v>1904.7</v>
      </c>
      <c r="E29">
        <f t="shared" si="0"/>
        <v>106.29999999999995</v>
      </c>
      <c r="F29">
        <v>46.35680555555556</v>
      </c>
      <c r="G29">
        <v>9.7054999999999989</v>
      </c>
      <c r="H29" s="57">
        <v>1101019.5</v>
      </c>
      <c r="I29">
        <v>2074</v>
      </c>
      <c r="J29">
        <v>35</v>
      </c>
      <c r="K29">
        <f t="shared" si="1"/>
        <v>1.5440680443502757</v>
      </c>
      <c r="L29">
        <v>174</v>
      </c>
      <c r="M29">
        <v>-0.10452846326765333</v>
      </c>
      <c r="N29">
        <v>0.9945218953682734</v>
      </c>
      <c r="O29" t="s">
        <v>819</v>
      </c>
      <c r="P29">
        <f t="shared" si="2"/>
        <v>1</v>
      </c>
      <c r="Q29" t="s">
        <v>819</v>
      </c>
      <c r="R29">
        <f t="shared" si="3"/>
        <v>1</v>
      </c>
      <c r="S29">
        <v>-0.48</v>
      </c>
      <c r="T29">
        <v>60</v>
      </c>
      <c r="U29">
        <v>25</v>
      </c>
      <c r="W29">
        <v>40</v>
      </c>
      <c r="X29" t="s">
        <v>848</v>
      </c>
      <c r="Y29" t="s">
        <v>850</v>
      </c>
      <c r="Z29" t="s">
        <v>854</v>
      </c>
      <c r="AA29">
        <v>7</v>
      </c>
      <c r="AB29" t="s">
        <v>842</v>
      </c>
      <c r="AC29">
        <v>4.5</v>
      </c>
    </row>
    <row r="30" spans="1:29" x14ac:dyDescent="0.3">
      <c r="A30" t="s">
        <v>974</v>
      </c>
      <c r="B30" t="s">
        <v>814</v>
      </c>
      <c r="D30">
        <v>1914.5</v>
      </c>
      <c r="E30">
        <f t="shared" si="0"/>
        <v>96.5</v>
      </c>
      <c r="F30">
        <v>46.356138888888893</v>
      </c>
      <c r="G30">
        <v>9.7049166666666657</v>
      </c>
      <c r="H30" s="57">
        <v>1097634.375</v>
      </c>
      <c r="I30">
        <v>2078</v>
      </c>
      <c r="J30">
        <v>2</v>
      </c>
      <c r="K30">
        <f t="shared" si="1"/>
        <v>0.3010299956639812</v>
      </c>
      <c r="L30">
        <v>14</v>
      </c>
      <c r="M30">
        <v>0.2419218955996679</v>
      </c>
      <c r="N30">
        <v>0.97029572627599647</v>
      </c>
      <c r="O30" t="s">
        <v>817</v>
      </c>
      <c r="P30">
        <f t="shared" si="2"/>
        <v>3</v>
      </c>
      <c r="Q30" t="s">
        <v>817</v>
      </c>
      <c r="R30">
        <f t="shared" si="3"/>
        <v>3</v>
      </c>
      <c r="S30">
        <v>0.16</v>
      </c>
      <c r="T30">
        <v>40</v>
      </c>
      <c r="U30">
        <v>5</v>
      </c>
      <c r="W30">
        <v>60</v>
      </c>
      <c r="X30" t="s">
        <v>848</v>
      </c>
      <c r="Y30" t="s">
        <v>931</v>
      </c>
      <c r="Z30" t="s">
        <v>856</v>
      </c>
      <c r="AA30">
        <v>7</v>
      </c>
      <c r="AB30" t="s">
        <v>847</v>
      </c>
      <c r="AC30">
        <v>5.7</v>
      </c>
    </row>
    <row r="31" spans="1:29" x14ac:dyDescent="0.3">
      <c r="A31" t="s">
        <v>975</v>
      </c>
      <c r="B31" t="s">
        <v>813</v>
      </c>
      <c r="D31">
        <v>1930</v>
      </c>
      <c r="E31">
        <f t="shared" si="0"/>
        <v>81</v>
      </c>
      <c r="F31">
        <v>46.355361111111115</v>
      </c>
      <c r="G31">
        <v>9.704527777777777</v>
      </c>
      <c r="H31" s="57">
        <v>1092954.5</v>
      </c>
      <c r="I31">
        <v>2079</v>
      </c>
      <c r="J31">
        <v>7</v>
      </c>
      <c r="K31">
        <f t="shared" si="1"/>
        <v>0.84509804001425681</v>
      </c>
      <c r="L31">
        <v>52</v>
      </c>
      <c r="M31">
        <v>0.78801075360672201</v>
      </c>
      <c r="N31">
        <v>0.61566147532565818</v>
      </c>
      <c r="O31" t="s">
        <v>819</v>
      </c>
      <c r="P31">
        <f t="shared" si="2"/>
        <v>1</v>
      </c>
      <c r="Q31" t="s">
        <v>819</v>
      </c>
      <c r="R31">
        <f t="shared" si="3"/>
        <v>1</v>
      </c>
      <c r="S31">
        <v>0</v>
      </c>
      <c r="T31">
        <v>85</v>
      </c>
      <c r="U31">
        <v>40</v>
      </c>
      <c r="W31">
        <v>15</v>
      </c>
      <c r="X31" t="s">
        <v>848</v>
      </c>
      <c r="Y31" t="s">
        <v>850</v>
      </c>
      <c r="Z31" t="s">
        <v>854</v>
      </c>
      <c r="AA31">
        <v>7</v>
      </c>
      <c r="AB31" t="s">
        <v>841</v>
      </c>
      <c r="AC31">
        <v>1.2</v>
      </c>
    </row>
    <row r="32" spans="1:29" x14ac:dyDescent="0.3">
      <c r="A32" t="s">
        <v>970</v>
      </c>
      <c r="B32" t="s">
        <v>795</v>
      </c>
      <c r="D32">
        <v>1973</v>
      </c>
      <c r="E32">
        <f t="shared" si="0"/>
        <v>38</v>
      </c>
      <c r="F32">
        <v>46.346277777777779</v>
      </c>
      <c r="G32">
        <v>9.6996944444444448</v>
      </c>
      <c r="H32" s="57">
        <v>965980.3125</v>
      </c>
      <c r="I32">
        <v>2204</v>
      </c>
      <c r="J32">
        <v>20</v>
      </c>
      <c r="K32">
        <f t="shared" si="1"/>
        <v>1.3010299956639813</v>
      </c>
      <c r="L32">
        <v>84</v>
      </c>
      <c r="M32">
        <v>0.99452189536827329</v>
      </c>
      <c r="N32">
        <v>0.10452846326765346</v>
      </c>
      <c r="O32" t="s">
        <v>818</v>
      </c>
      <c r="P32">
        <f t="shared" si="2"/>
        <v>2</v>
      </c>
      <c r="Q32" t="s">
        <v>818</v>
      </c>
      <c r="R32">
        <f t="shared" si="3"/>
        <v>2</v>
      </c>
      <c r="S32">
        <v>-0.64</v>
      </c>
      <c r="T32">
        <v>95</v>
      </c>
      <c r="U32">
        <v>45</v>
      </c>
      <c r="W32">
        <v>3</v>
      </c>
      <c r="X32" t="s">
        <v>848</v>
      </c>
      <c r="Y32" t="s">
        <v>850</v>
      </c>
      <c r="Z32" t="s">
        <v>854</v>
      </c>
      <c r="AA32">
        <v>5.5</v>
      </c>
      <c r="AB32" t="s">
        <v>843</v>
      </c>
      <c r="AC3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3"/>
  <sheetViews>
    <sheetView workbookViewId="0">
      <selection activeCell="I22" sqref="I22"/>
    </sheetView>
  </sheetViews>
  <sheetFormatPr defaultRowHeight="14.4" x14ac:dyDescent="0.3"/>
  <cols>
    <col min="4" max="6" width="19.6640625" style="56" customWidth="1"/>
  </cols>
  <sheetData>
    <row r="1" spans="1:6" x14ac:dyDescent="0.3">
      <c r="A1" t="s">
        <v>997</v>
      </c>
      <c r="B1" t="s">
        <v>993</v>
      </c>
      <c r="C1" t="s">
        <v>994</v>
      </c>
      <c r="D1" s="56" t="s">
        <v>793</v>
      </c>
      <c r="E1" s="56" t="s">
        <v>792</v>
      </c>
      <c r="F1" s="56" t="s">
        <v>1028</v>
      </c>
    </row>
    <row r="2" spans="1:6" x14ac:dyDescent="0.3">
      <c r="A2">
        <v>1</v>
      </c>
      <c r="B2">
        <v>46.449472222222219</v>
      </c>
      <c r="C2">
        <v>9.9406944444444445</v>
      </c>
      <c r="D2" s="56">
        <v>9.940694444</v>
      </c>
      <c r="E2" s="56">
        <v>46.449472219999997</v>
      </c>
      <c r="F2" s="56">
        <v>1211318.625</v>
      </c>
    </row>
    <row r="3" spans="1:6" x14ac:dyDescent="0.3">
      <c r="A3">
        <v>2</v>
      </c>
      <c r="B3">
        <v>46.450305555555559</v>
      </c>
      <c r="C3">
        <v>9.941472222222222</v>
      </c>
      <c r="D3" s="56">
        <v>9.9414722219999998</v>
      </c>
      <c r="E3" s="56">
        <v>46.450305559999997</v>
      </c>
      <c r="F3" s="56">
        <v>1209225.75</v>
      </c>
    </row>
    <row r="4" spans="1:6" x14ac:dyDescent="0.3">
      <c r="A4">
        <v>3</v>
      </c>
      <c r="B4">
        <v>46.449805555555557</v>
      </c>
      <c r="C4">
        <v>9.9417777777777783</v>
      </c>
      <c r="D4" s="56">
        <v>9.9417777780000005</v>
      </c>
      <c r="E4" s="56">
        <v>46.449805560000001</v>
      </c>
      <c r="F4" s="56">
        <v>1212441.625</v>
      </c>
    </row>
    <row r="5" spans="1:6" x14ac:dyDescent="0.3">
      <c r="A5">
        <v>4</v>
      </c>
      <c r="B5">
        <v>46.449722222222221</v>
      </c>
      <c r="C5">
        <v>9.9420000000000002</v>
      </c>
      <c r="D5" s="56">
        <v>9.9420000000000002</v>
      </c>
      <c r="E5" s="56">
        <v>46.449722219999998</v>
      </c>
      <c r="F5" s="56">
        <v>1202612.875</v>
      </c>
    </row>
    <row r="6" spans="1:6" x14ac:dyDescent="0.3">
      <c r="A6">
        <v>5</v>
      </c>
      <c r="B6">
        <v>46.448999999999998</v>
      </c>
      <c r="C6">
        <v>9.9424166666666665</v>
      </c>
      <c r="D6" s="56">
        <v>9.9424166669999998</v>
      </c>
      <c r="E6" s="56">
        <v>46.448999999999998</v>
      </c>
      <c r="F6" s="56">
        <v>1156331.875</v>
      </c>
    </row>
    <row r="7" spans="1:6" x14ac:dyDescent="0.3">
      <c r="A7">
        <v>6</v>
      </c>
      <c r="B7">
        <v>46.448638888888887</v>
      </c>
      <c r="C7">
        <v>9.9423888888888889</v>
      </c>
      <c r="D7" s="56">
        <v>9.9423888890000001</v>
      </c>
      <c r="E7" s="56">
        <v>46.448638889999998</v>
      </c>
      <c r="F7" s="56">
        <v>1179335.125</v>
      </c>
    </row>
    <row r="8" spans="1:6" x14ac:dyDescent="0.3">
      <c r="A8">
        <v>7</v>
      </c>
      <c r="B8">
        <v>46.428361111111109</v>
      </c>
      <c r="C8">
        <v>9.9347499999999993</v>
      </c>
      <c r="D8" s="56">
        <v>9.9347499999999993</v>
      </c>
      <c r="E8" s="56">
        <v>46.428361109999997</v>
      </c>
      <c r="F8" s="56">
        <v>1155850.25</v>
      </c>
    </row>
    <row r="9" spans="1:6" x14ac:dyDescent="0.3">
      <c r="A9">
        <v>8</v>
      </c>
      <c r="B9">
        <v>46.428694444444446</v>
      </c>
      <c r="C9">
        <v>9.9348611111111111</v>
      </c>
      <c r="D9" s="56">
        <v>9.934861111</v>
      </c>
      <c r="E9" s="56">
        <v>46.428694440000001</v>
      </c>
      <c r="F9" s="56">
        <v>1099116.75</v>
      </c>
    </row>
    <row r="10" spans="1:6" x14ac:dyDescent="0.3">
      <c r="A10">
        <v>9</v>
      </c>
      <c r="B10">
        <v>46.429111111111105</v>
      </c>
      <c r="C10">
        <v>9.9345555555555567</v>
      </c>
      <c r="D10" s="56">
        <v>9.9345555559999994</v>
      </c>
      <c r="E10" s="56">
        <v>46.429111110000001</v>
      </c>
      <c r="F10" s="56">
        <v>1191033.5</v>
      </c>
    </row>
    <row r="11" spans="1:6" x14ac:dyDescent="0.3">
      <c r="A11">
        <v>10</v>
      </c>
      <c r="B11">
        <v>46.44672222222222</v>
      </c>
      <c r="C11">
        <v>9.9433888888888884</v>
      </c>
      <c r="D11" s="56">
        <v>9.9433888889999995</v>
      </c>
      <c r="E11" s="56">
        <v>46.446722219999998</v>
      </c>
      <c r="F11" s="56">
        <v>957929.5625</v>
      </c>
    </row>
    <row r="12" spans="1:6" x14ac:dyDescent="0.3">
      <c r="A12">
        <v>11</v>
      </c>
      <c r="B12">
        <v>46.44255555555555</v>
      </c>
      <c r="C12">
        <v>9.9416944444444439</v>
      </c>
      <c r="D12" s="56">
        <v>9.9416944439999995</v>
      </c>
      <c r="E12" s="56">
        <v>46.442555560000002</v>
      </c>
      <c r="F12" s="56">
        <v>1049670</v>
      </c>
    </row>
    <row r="13" spans="1:6" x14ac:dyDescent="0.3">
      <c r="A13">
        <v>12</v>
      </c>
      <c r="B13">
        <v>46.426611111111107</v>
      </c>
      <c r="C13">
        <v>9.9332222222222217</v>
      </c>
      <c r="D13" s="56">
        <v>9.9332222219999995</v>
      </c>
      <c r="E13" s="56">
        <v>46.426611110000003</v>
      </c>
      <c r="F13" s="56">
        <v>1047966.5</v>
      </c>
    </row>
    <row r="14" spans="1:6" x14ac:dyDescent="0.3">
      <c r="A14">
        <v>13</v>
      </c>
      <c r="B14">
        <v>46.429361111111113</v>
      </c>
      <c r="C14">
        <v>9.9325277777777767</v>
      </c>
      <c r="D14" s="56">
        <v>9.9325277780000008</v>
      </c>
      <c r="E14" s="56">
        <v>46.429361110000002</v>
      </c>
      <c r="F14" s="56">
        <v>1120383.25</v>
      </c>
    </row>
    <row r="15" spans="1:6" x14ac:dyDescent="0.3">
      <c r="A15">
        <v>14</v>
      </c>
      <c r="B15">
        <v>46.425861111111111</v>
      </c>
      <c r="C15">
        <v>9.9342499999999987</v>
      </c>
      <c r="D15" s="56">
        <v>9.9342500000000005</v>
      </c>
      <c r="E15" s="56">
        <v>46.42586111</v>
      </c>
      <c r="F15" s="56">
        <v>654753.9375</v>
      </c>
    </row>
    <row r="16" spans="1:6" x14ac:dyDescent="0.3">
      <c r="A16">
        <v>15</v>
      </c>
      <c r="B16">
        <v>46.425916666666666</v>
      </c>
      <c r="C16">
        <v>9.9341944444444437</v>
      </c>
      <c r="D16" s="56">
        <v>9.9341944439999992</v>
      </c>
      <c r="E16" s="56">
        <v>46.425916669999999</v>
      </c>
      <c r="F16" s="56">
        <v>654753.9375</v>
      </c>
    </row>
    <row r="17" spans="1:6" x14ac:dyDescent="0.3">
      <c r="A17">
        <v>16</v>
      </c>
      <c r="B17">
        <v>46.425888888888885</v>
      </c>
      <c r="C17">
        <v>9.9349722222222212</v>
      </c>
      <c r="D17" s="56">
        <v>9.9349722220000007</v>
      </c>
      <c r="E17" s="56">
        <v>46.425888890000003</v>
      </c>
      <c r="F17" s="56">
        <v>914996.1875</v>
      </c>
    </row>
    <row r="18" spans="1:6" x14ac:dyDescent="0.3">
      <c r="A18">
        <v>17</v>
      </c>
      <c r="B18">
        <v>46.427055555555555</v>
      </c>
      <c r="C18">
        <v>9.9327777777777779</v>
      </c>
      <c r="D18" s="56">
        <v>9.9327777780000002</v>
      </c>
      <c r="E18" s="56">
        <v>46.427055559999999</v>
      </c>
      <c r="F18" s="56">
        <v>936708.1875</v>
      </c>
    </row>
    <row r="19" spans="1:6" x14ac:dyDescent="0.3">
      <c r="A19">
        <v>18</v>
      </c>
      <c r="B19">
        <v>46.427138888888891</v>
      </c>
      <c r="C19">
        <v>9.9327499999999986</v>
      </c>
      <c r="D19" s="56">
        <v>9.9327500000000004</v>
      </c>
      <c r="E19" s="56">
        <v>46.427138890000002</v>
      </c>
      <c r="F19" s="56">
        <v>936708.1875</v>
      </c>
    </row>
    <row r="20" spans="1:6" x14ac:dyDescent="0.3">
      <c r="A20">
        <v>19</v>
      </c>
      <c r="B20">
        <v>46.428555555555548</v>
      </c>
      <c r="C20">
        <v>9.9344722222222224</v>
      </c>
      <c r="D20" s="56">
        <v>9.9344722220000001</v>
      </c>
      <c r="E20" s="56">
        <v>46.42855556</v>
      </c>
      <c r="F20" s="56">
        <v>1144899</v>
      </c>
    </row>
    <row r="21" spans="1:6" x14ac:dyDescent="0.3">
      <c r="A21">
        <v>20</v>
      </c>
      <c r="B21">
        <v>46.429861111111109</v>
      </c>
      <c r="C21">
        <v>9.9324722222222217</v>
      </c>
      <c r="D21" s="56">
        <v>9.9324722219999995</v>
      </c>
      <c r="E21" s="56">
        <v>46.429861109999997</v>
      </c>
      <c r="F21" s="56">
        <v>1137545.375</v>
      </c>
    </row>
    <row r="22" spans="1:6" x14ac:dyDescent="0.3">
      <c r="A22">
        <v>21</v>
      </c>
      <c r="B22">
        <v>46.43</v>
      </c>
      <c r="C22">
        <v>9.9324722222222217</v>
      </c>
      <c r="D22" s="56">
        <v>9.9324722219999995</v>
      </c>
      <c r="E22" s="56">
        <v>46.43</v>
      </c>
      <c r="F22" s="56">
        <v>1091330.25</v>
      </c>
    </row>
    <row r="23" spans="1:6" x14ac:dyDescent="0.3">
      <c r="A23">
        <v>22</v>
      </c>
      <c r="B23">
        <v>46.43011111111111</v>
      </c>
      <c r="C23">
        <v>9.9329444444444448</v>
      </c>
      <c r="D23" s="56">
        <v>9.9329444440000003</v>
      </c>
      <c r="E23" s="56">
        <v>46.430111109999999</v>
      </c>
      <c r="F23" s="56">
        <v>1241611</v>
      </c>
    </row>
    <row r="24" spans="1:6" x14ac:dyDescent="0.3">
      <c r="A24">
        <v>23</v>
      </c>
      <c r="B24">
        <v>46.430805555555551</v>
      </c>
      <c r="C24">
        <v>9.9335000000000004</v>
      </c>
      <c r="D24" s="56">
        <v>9.9335000000000004</v>
      </c>
      <c r="E24" s="56">
        <v>46.430805560000003</v>
      </c>
      <c r="F24" s="56">
        <v>1214886.125</v>
      </c>
    </row>
    <row r="25" spans="1:6" x14ac:dyDescent="0.3">
      <c r="A25">
        <v>24</v>
      </c>
      <c r="B25">
        <v>46.430944444444442</v>
      </c>
      <c r="C25">
        <v>9.9335555555555555</v>
      </c>
      <c r="D25" s="56">
        <v>9.933555556</v>
      </c>
      <c r="E25" s="56">
        <v>46.430944439999998</v>
      </c>
      <c r="F25" s="56">
        <v>1258262.125</v>
      </c>
    </row>
    <row r="26" spans="1:6" x14ac:dyDescent="0.3">
      <c r="A26">
        <v>25</v>
      </c>
      <c r="B26">
        <v>46.432194444444441</v>
      </c>
      <c r="C26">
        <v>9.9342499999999987</v>
      </c>
      <c r="D26" s="56">
        <v>9.9342500000000005</v>
      </c>
      <c r="E26" s="56">
        <v>46.432194440000004</v>
      </c>
      <c r="F26" s="56">
        <v>1211353.625</v>
      </c>
    </row>
    <row r="27" spans="1:6" x14ac:dyDescent="0.3">
      <c r="A27">
        <v>26</v>
      </c>
      <c r="B27">
        <v>46.432194444444441</v>
      </c>
      <c r="C27">
        <v>9.9342222222222212</v>
      </c>
      <c r="D27" s="56">
        <v>9.9342222220000007</v>
      </c>
      <c r="E27" s="56">
        <v>46.432194440000004</v>
      </c>
      <c r="F27" s="56">
        <v>1196739.125</v>
      </c>
    </row>
    <row r="28" spans="1:6" x14ac:dyDescent="0.3">
      <c r="A28">
        <v>27</v>
      </c>
      <c r="B28">
        <v>46.432194444444441</v>
      </c>
      <c r="C28">
        <v>9.9343611111111105</v>
      </c>
      <c r="D28" s="56">
        <v>9.9343611109999994</v>
      </c>
      <c r="E28" s="56">
        <v>46.432194440000004</v>
      </c>
      <c r="F28" s="56">
        <v>1211353.625</v>
      </c>
    </row>
    <row r="29" spans="1:6" x14ac:dyDescent="0.3">
      <c r="A29">
        <v>28</v>
      </c>
      <c r="B29">
        <v>46.432194444444441</v>
      </c>
      <c r="C29">
        <v>9.9341666666666661</v>
      </c>
      <c r="D29" s="56">
        <v>9.9341666669999995</v>
      </c>
      <c r="E29" s="56">
        <v>46.432194440000004</v>
      </c>
      <c r="F29" s="56">
        <v>1196739.125</v>
      </c>
    </row>
    <row r="30" spans="1:6" x14ac:dyDescent="0.3">
      <c r="A30">
        <v>29</v>
      </c>
      <c r="B30">
        <v>46.434972222222221</v>
      </c>
      <c r="C30">
        <v>9.9349722222222212</v>
      </c>
      <c r="D30" s="56">
        <v>9.9349722220000007</v>
      </c>
      <c r="E30" s="56">
        <v>46.434972219999999</v>
      </c>
      <c r="F30" s="56">
        <v>1174089</v>
      </c>
    </row>
    <row r="31" spans="1:6" x14ac:dyDescent="0.3">
      <c r="A31">
        <v>30</v>
      </c>
      <c r="B31">
        <v>46.436083333333329</v>
      </c>
      <c r="C31">
        <v>9.9341388888888886</v>
      </c>
      <c r="D31" s="56">
        <v>9.9341388889999998</v>
      </c>
      <c r="E31" s="56">
        <v>46.436083330000002</v>
      </c>
      <c r="F31" s="56">
        <v>1097098.875</v>
      </c>
    </row>
    <row r="32" spans="1:6" x14ac:dyDescent="0.3">
      <c r="A32">
        <v>31</v>
      </c>
      <c r="B32">
        <v>46.437277777777773</v>
      </c>
      <c r="C32">
        <v>9.9359166666666656</v>
      </c>
      <c r="D32" s="56">
        <v>9.9359166670000008</v>
      </c>
      <c r="E32" s="56">
        <v>46.437277780000002</v>
      </c>
      <c r="F32" s="56">
        <v>1081384</v>
      </c>
    </row>
    <row r="33" spans="1:6" x14ac:dyDescent="0.3">
      <c r="A33">
        <v>32</v>
      </c>
      <c r="B33">
        <v>46.438333333333333</v>
      </c>
      <c r="C33">
        <v>9.9363888888888887</v>
      </c>
      <c r="D33" s="56">
        <v>9.9363888889999998</v>
      </c>
      <c r="E33" s="56">
        <v>46.438333329999999</v>
      </c>
      <c r="F33" s="56">
        <v>1161190.25</v>
      </c>
    </row>
    <row r="34" spans="1:6" x14ac:dyDescent="0.3">
      <c r="A34">
        <v>33</v>
      </c>
      <c r="B34">
        <v>46.440999999999995</v>
      </c>
      <c r="C34">
        <v>9.9367222222222225</v>
      </c>
      <c r="D34" s="56">
        <v>9.9367222220000002</v>
      </c>
      <c r="E34" s="56">
        <v>46.441000000000003</v>
      </c>
      <c r="F34" s="56">
        <v>1211764.125</v>
      </c>
    </row>
    <row r="35" spans="1:6" x14ac:dyDescent="0.3">
      <c r="A35">
        <v>34</v>
      </c>
      <c r="B35">
        <v>46.447999999999993</v>
      </c>
      <c r="C35">
        <v>9.9416388888888889</v>
      </c>
      <c r="D35" s="56">
        <v>9.941638889</v>
      </c>
      <c r="E35" s="56">
        <v>46.448</v>
      </c>
      <c r="F35" s="56">
        <v>1044177.625</v>
      </c>
    </row>
    <row r="36" spans="1:6" x14ac:dyDescent="0.3">
      <c r="A36">
        <v>35</v>
      </c>
      <c r="B36">
        <v>46.445388888888886</v>
      </c>
      <c r="C36">
        <v>9.9399444444444445</v>
      </c>
      <c r="D36" s="56">
        <v>9.939944444</v>
      </c>
      <c r="E36" s="56">
        <v>46.445388889999997</v>
      </c>
      <c r="F36" s="56">
        <v>1205381.625</v>
      </c>
    </row>
    <row r="37" spans="1:6" x14ac:dyDescent="0.3">
      <c r="A37">
        <v>36</v>
      </c>
      <c r="B37">
        <v>46.444611111111108</v>
      </c>
      <c r="C37">
        <v>9.9398611111111119</v>
      </c>
      <c r="D37" s="56">
        <v>9.9398611110000008</v>
      </c>
      <c r="E37" s="56">
        <v>46.444611109999997</v>
      </c>
      <c r="F37" s="56">
        <v>1130610</v>
      </c>
    </row>
    <row r="38" spans="1:6" x14ac:dyDescent="0.3">
      <c r="A38">
        <v>37</v>
      </c>
      <c r="B38">
        <v>46.443305555555554</v>
      </c>
      <c r="C38">
        <v>9.9387222222222231</v>
      </c>
      <c r="D38" s="56">
        <v>9.9387222220000009</v>
      </c>
      <c r="E38" s="56">
        <v>46.443305559999999</v>
      </c>
      <c r="F38" s="56">
        <v>1220516.875</v>
      </c>
    </row>
    <row r="39" spans="1:6" x14ac:dyDescent="0.3">
      <c r="A39">
        <v>38</v>
      </c>
      <c r="B39">
        <v>46.442749999999997</v>
      </c>
      <c r="C39">
        <v>9.9383888888888894</v>
      </c>
      <c r="D39" s="56">
        <v>9.9383888890000005</v>
      </c>
      <c r="E39" s="56">
        <v>46.442749999999997</v>
      </c>
      <c r="F39" s="56">
        <v>1188317.625</v>
      </c>
    </row>
    <row r="40" spans="1:6" x14ac:dyDescent="0.3">
      <c r="A40">
        <v>39</v>
      </c>
      <c r="B40">
        <v>46.44222222222222</v>
      </c>
      <c r="C40">
        <v>9.9379722222222231</v>
      </c>
      <c r="D40" s="56">
        <v>9.9379722220000009</v>
      </c>
      <c r="E40" s="56">
        <v>46.442222219999998</v>
      </c>
      <c r="F40" s="56">
        <v>1158060</v>
      </c>
    </row>
    <row r="41" spans="1:6" x14ac:dyDescent="0.3">
      <c r="A41">
        <v>40</v>
      </c>
      <c r="B41">
        <v>46.441361111111107</v>
      </c>
      <c r="C41">
        <v>9.9365000000000006</v>
      </c>
      <c r="D41" s="56">
        <v>9.9365000000000006</v>
      </c>
      <c r="E41" s="56">
        <v>46.441361110000003</v>
      </c>
      <c r="F41" s="56">
        <v>1260138.625</v>
      </c>
    </row>
    <row r="42" spans="1:6" x14ac:dyDescent="0.3">
      <c r="A42">
        <v>41</v>
      </c>
      <c r="B42">
        <v>46.442722222222216</v>
      </c>
      <c r="C42">
        <v>9.9390833333333344</v>
      </c>
      <c r="D42" s="56">
        <v>9.9390833329999992</v>
      </c>
      <c r="E42" s="56">
        <v>46.44272222</v>
      </c>
      <c r="F42" s="56">
        <v>1146704.125</v>
      </c>
    </row>
    <row r="43" spans="1:6" x14ac:dyDescent="0.3">
      <c r="A43">
        <v>42</v>
      </c>
      <c r="B43">
        <v>46.442722222222216</v>
      </c>
      <c r="C43">
        <v>9.9390833333333344</v>
      </c>
      <c r="D43" s="56">
        <v>9.9390833329999992</v>
      </c>
      <c r="E43" s="56">
        <v>46.44272222</v>
      </c>
      <c r="F43" s="56">
        <v>1146704.125</v>
      </c>
    </row>
    <row r="44" spans="1:6" x14ac:dyDescent="0.3">
      <c r="A44">
        <v>43</v>
      </c>
      <c r="B44">
        <v>46.426416666666668</v>
      </c>
      <c r="C44">
        <v>9.9350555555555555</v>
      </c>
      <c r="D44" s="56">
        <v>9.935055556</v>
      </c>
      <c r="E44" s="56">
        <v>46.426416670000002</v>
      </c>
      <c r="F44" s="56">
        <v>975818.1875</v>
      </c>
    </row>
    <row r="45" spans="1:6" x14ac:dyDescent="0.3">
      <c r="A45">
        <v>44</v>
      </c>
      <c r="B45">
        <v>46.426805555555553</v>
      </c>
      <c r="C45">
        <v>9.9351666666666674</v>
      </c>
      <c r="D45" s="56">
        <v>9.9351666670000007</v>
      </c>
      <c r="E45" s="56">
        <v>46.426805559999998</v>
      </c>
      <c r="F45" s="56">
        <v>1125287.375</v>
      </c>
    </row>
    <row r="46" spans="1:6" x14ac:dyDescent="0.3">
      <c r="A46">
        <v>45</v>
      </c>
      <c r="B46">
        <v>46.448361111111112</v>
      </c>
      <c r="C46">
        <v>9.9425277777777783</v>
      </c>
      <c r="D46" s="56">
        <v>9.9425277780000005</v>
      </c>
      <c r="E46" s="56">
        <v>46.44836111</v>
      </c>
      <c r="F46" s="56">
        <v>1071171.375</v>
      </c>
    </row>
    <row r="47" spans="1:6" x14ac:dyDescent="0.3">
      <c r="A47">
        <v>46</v>
      </c>
      <c r="B47">
        <v>46.447499999999998</v>
      </c>
      <c r="C47">
        <v>9.9429166666666671</v>
      </c>
      <c r="D47" s="56">
        <v>9.9429166670000004</v>
      </c>
      <c r="E47" s="56">
        <v>46.447499999999998</v>
      </c>
      <c r="F47" s="56">
        <v>1097408.625</v>
      </c>
    </row>
    <row r="48" spans="1:6" x14ac:dyDescent="0.3">
      <c r="A48">
        <v>47</v>
      </c>
      <c r="B48">
        <v>46.44672222222222</v>
      </c>
      <c r="C48">
        <v>9.9423333333333339</v>
      </c>
      <c r="D48" s="56">
        <v>9.9423333330000006</v>
      </c>
      <c r="E48" s="56">
        <v>46.446722219999998</v>
      </c>
      <c r="F48" s="56">
        <v>1089242.25</v>
      </c>
    </row>
    <row r="49" spans="1:6" x14ac:dyDescent="0.3">
      <c r="A49">
        <v>48</v>
      </c>
      <c r="B49">
        <v>46.445805555555552</v>
      </c>
      <c r="C49">
        <v>9.9425000000000008</v>
      </c>
      <c r="D49" s="56">
        <v>9.9425000000000008</v>
      </c>
      <c r="E49" s="56">
        <v>46.445805559999997</v>
      </c>
      <c r="F49" s="56">
        <v>1093780.875</v>
      </c>
    </row>
    <row r="50" spans="1:6" x14ac:dyDescent="0.3">
      <c r="A50">
        <v>49</v>
      </c>
      <c r="B50">
        <v>46.445083333333329</v>
      </c>
      <c r="C50">
        <v>9.942055555555557</v>
      </c>
      <c r="D50" s="56">
        <v>9.9420555559999997</v>
      </c>
      <c r="E50" s="56">
        <v>46.445083330000003</v>
      </c>
      <c r="F50" s="56">
        <v>1117990.125</v>
      </c>
    </row>
    <row r="51" spans="1:6" x14ac:dyDescent="0.3">
      <c r="A51">
        <v>50</v>
      </c>
      <c r="B51">
        <v>46.444638888888889</v>
      </c>
      <c r="C51">
        <v>9.941749999999999</v>
      </c>
      <c r="D51" s="56">
        <v>9.9417500000000008</v>
      </c>
      <c r="E51" s="56">
        <v>46.44463889</v>
      </c>
      <c r="F51" s="56">
        <v>1082677.25</v>
      </c>
    </row>
    <row r="52" spans="1:6" x14ac:dyDescent="0.3">
      <c r="A52">
        <v>51</v>
      </c>
      <c r="B52">
        <v>46.444333333333326</v>
      </c>
      <c r="C52">
        <v>9.9417222222222215</v>
      </c>
      <c r="D52" s="56">
        <v>9.9417222219999992</v>
      </c>
      <c r="E52" s="56">
        <v>46.444333329999999</v>
      </c>
      <c r="F52" s="56">
        <v>1111489.5</v>
      </c>
    </row>
    <row r="53" spans="1:6" x14ac:dyDescent="0.3">
      <c r="A53">
        <v>52</v>
      </c>
      <c r="B53">
        <v>46.444416666666662</v>
      </c>
      <c r="C53">
        <v>9.9421944444444446</v>
      </c>
      <c r="D53" s="56">
        <v>9.9421944440000001</v>
      </c>
      <c r="E53" s="56">
        <v>46.444416670000003</v>
      </c>
      <c r="F53" s="56">
        <v>1024017.875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0"/>
  <sheetViews>
    <sheetView workbookViewId="0">
      <selection activeCell="D1" sqref="D1:F1048576"/>
    </sheetView>
  </sheetViews>
  <sheetFormatPr defaultRowHeight="14.4" x14ac:dyDescent="0.3"/>
  <cols>
    <col min="4" max="6" width="19.6640625" style="56" customWidth="1"/>
  </cols>
  <sheetData>
    <row r="1" spans="1:6" x14ac:dyDescent="0.3">
      <c r="A1" t="s">
        <v>997</v>
      </c>
      <c r="B1" t="s">
        <v>993</v>
      </c>
      <c r="C1" t="s">
        <v>994</v>
      </c>
      <c r="D1" s="56" t="s">
        <v>793</v>
      </c>
      <c r="E1" s="56" t="s">
        <v>792</v>
      </c>
      <c r="F1" s="56" t="s">
        <v>1028</v>
      </c>
    </row>
    <row r="2" spans="1:6" x14ac:dyDescent="0.3">
      <c r="A2">
        <v>39</v>
      </c>
      <c r="B2">
        <v>46.408527777777778</v>
      </c>
      <c r="C2">
        <v>9.8596944444444432</v>
      </c>
      <c r="D2" s="56">
        <v>9.8596944440000005</v>
      </c>
      <c r="E2" s="56">
        <v>46.40852778</v>
      </c>
      <c r="F2" s="56">
        <v>949614.6875</v>
      </c>
    </row>
    <row r="3" spans="1:6" x14ac:dyDescent="0.3">
      <c r="A3">
        <v>11</v>
      </c>
      <c r="B3">
        <v>46.409222222222219</v>
      </c>
      <c r="C3">
        <v>9.8578611111111094</v>
      </c>
      <c r="D3" s="56">
        <v>9.8578611110000001</v>
      </c>
      <c r="E3" s="56">
        <v>46.409222219999997</v>
      </c>
      <c r="F3" s="56">
        <v>1197085.5</v>
      </c>
    </row>
    <row r="4" spans="1:6" x14ac:dyDescent="0.3">
      <c r="A4">
        <v>10</v>
      </c>
      <c r="B4">
        <v>46.40936111111111</v>
      </c>
      <c r="C4">
        <v>9.8577499999999993</v>
      </c>
      <c r="D4" s="56">
        <v>9.8577499999999993</v>
      </c>
      <c r="E4" s="56">
        <v>46.409361109999999</v>
      </c>
      <c r="F4" s="56">
        <v>1197085.5</v>
      </c>
    </row>
    <row r="5" spans="1:6" x14ac:dyDescent="0.3">
      <c r="A5">
        <v>12</v>
      </c>
      <c r="B5">
        <v>46.409527777777782</v>
      </c>
      <c r="C5">
        <v>9.8585277777777769</v>
      </c>
      <c r="D5" s="56">
        <v>9.8585277779999991</v>
      </c>
      <c r="E5" s="56">
        <v>46.409527779999998</v>
      </c>
      <c r="F5" s="56">
        <v>1071990.375</v>
      </c>
    </row>
    <row r="6" spans="1:6" x14ac:dyDescent="0.3">
      <c r="A6">
        <v>3</v>
      </c>
      <c r="B6">
        <v>46.409527777777782</v>
      </c>
      <c r="C6">
        <v>9.8596111111111107</v>
      </c>
      <c r="D6" s="56">
        <v>9.8596111109999995</v>
      </c>
      <c r="E6" s="56">
        <v>46.409527779999998</v>
      </c>
      <c r="F6" s="56">
        <v>1207831.875</v>
      </c>
    </row>
    <row r="7" spans="1:6" x14ac:dyDescent="0.3">
      <c r="A7">
        <v>2</v>
      </c>
      <c r="B7">
        <v>46.409555555555556</v>
      </c>
      <c r="C7">
        <v>9.8545555555555566</v>
      </c>
      <c r="D7" s="56">
        <v>9.8545555559999993</v>
      </c>
      <c r="E7" s="56">
        <v>46.409555560000001</v>
      </c>
      <c r="F7" s="56">
        <v>1182414.5</v>
      </c>
    </row>
    <row r="8" spans="1:6" x14ac:dyDescent="0.3">
      <c r="A8">
        <v>37</v>
      </c>
      <c r="B8">
        <v>46.409555555555556</v>
      </c>
      <c r="C8">
        <v>9.8548055555555543</v>
      </c>
      <c r="D8" s="56">
        <v>9.8548055560000005</v>
      </c>
      <c r="E8" s="56">
        <v>46.409555560000001</v>
      </c>
      <c r="F8" s="56">
        <v>1184552.625</v>
      </c>
    </row>
    <row r="9" spans="1:6" x14ac:dyDescent="0.3">
      <c r="A9">
        <v>38</v>
      </c>
      <c r="B9">
        <v>46.409750000000003</v>
      </c>
      <c r="C9">
        <v>9.8544166666666655</v>
      </c>
      <c r="D9" s="56">
        <v>9.8544166670000006</v>
      </c>
      <c r="E9" s="56">
        <v>46.409750000000003</v>
      </c>
      <c r="F9" s="56">
        <v>1129412.625</v>
      </c>
    </row>
    <row r="10" spans="1:6" x14ac:dyDescent="0.3">
      <c r="A10">
        <v>22</v>
      </c>
      <c r="B10">
        <v>46.413555555555554</v>
      </c>
      <c r="C10">
        <v>9.859</v>
      </c>
      <c r="D10" s="56">
        <v>9.859</v>
      </c>
      <c r="E10" s="56">
        <v>46.413555559999999</v>
      </c>
      <c r="F10" s="56">
        <v>1230631.25</v>
      </c>
    </row>
    <row r="11" spans="1:6" x14ac:dyDescent="0.3">
      <c r="A11">
        <v>36</v>
      </c>
      <c r="B11">
        <v>46.413583333333335</v>
      </c>
      <c r="C11">
        <v>9.8549444444444436</v>
      </c>
      <c r="D11" s="56">
        <v>9.8549444439999991</v>
      </c>
      <c r="E11" s="56">
        <v>46.413583330000002</v>
      </c>
      <c r="F11" s="56">
        <v>1228917.5</v>
      </c>
    </row>
    <row r="12" spans="1:6" x14ac:dyDescent="0.3">
      <c r="A12">
        <v>7</v>
      </c>
      <c r="B12">
        <v>46.41363888888889</v>
      </c>
      <c r="C12">
        <v>9.8572222222222212</v>
      </c>
      <c r="D12" s="56">
        <v>9.8572222220000008</v>
      </c>
      <c r="E12" s="56">
        <v>46.413638890000001</v>
      </c>
      <c r="F12" s="56">
        <v>1237345.625</v>
      </c>
    </row>
    <row r="13" spans="1:6" x14ac:dyDescent="0.3">
      <c r="A13">
        <v>35</v>
      </c>
      <c r="B13">
        <v>46.41375</v>
      </c>
      <c r="C13">
        <v>9.8551666666666673</v>
      </c>
      <c r="D13" s="56">
        <v>9.8551666670000007</v>
      </c>
      <c r="E13" s="56">
        <v>46.41375</v>
      </c>
      <c r="F13" s="56">
        <v>1207624.75</v>
      </c>
    </row>
    <row r="14" spans="1:6" x14ac:dyDescent="0.3">
      <c r="A14">
        <v>21</v>
      </c>
      <c r="B14">
        <v>46.413833333333329</v>
      </c>
      <c r="C14">
        <v>9.8580277777777763</v>
      </c>
      <c r="D14" s="56">
        <v>9.8580277780000003</v>
      </c>
      <c r="E14" s="56">
        <v>46.413833330000003</v>
      </c>
      <c r="F14" s="56">
        <v>1215674.25</v>
      </c>
    </row>
    <row r="15" spans="1:6" x14ac:dyDescent="0.3">
      <c r="A15">
        <v>34</v>
      </c>
      <c r="B15">
        <v>46.414499999999997</v>
      </c>
      <c r="C15">
        <v>9.8555833333333336</v>
      </c>
      <c r="D15" s="56">
        <v>9.8555833330000002</v>
      </c>
      <c r="E15" s="56">
        <v>46.414499999999997</v>
      </c>
      <c r="F15" s="56">
        <v>1013058.375</v>
      </c>
    </row>
    <row r="16" spans="1:6" x14ac:dyDescent="0.3">
      <c r="A16">
        <v>20</v>
      </c>
      <c r="B16">
        <v>46.414722222222224</v>
      </c>
      <c r="C16">
        <v>9.8582777777777775</v>
      </c>
      <c r="D16" s="56">
        <v>9.8582777779999997</v>
      </c>
      <c r="E16" s="56">
        <v>46.414722220000002</v>
      </c>
      <c r="F16" s="56">
        <v>1216706.125</v>
      </c>
    </row>
    <row r="17" spans="1:6" x14ac:dyDescent="0.3">
      <c r="A17">
        <v>33</v>
      </c>
      <c r="B17">
        <v>46.414777777777779</v>
      </c>
      <c r="C17">
        <v>9.8561111111111099</v>
      </c>
      <c r="D17" s="56">
        <v>9.8561111110000006</v>
      </c>
      <c r="E17" s="56">
        <v>46.414777780000001</v>
      </c>
      <c r="F17" s="56">
        <v>1189457.625</v>
      </c>
    </row>
    <row r="18" spans="1:6" x14ac:dyDescent="0.3">
      <c r="A18">
        <v>32</v>
      </c>
      <c r="B18">
        <v>46.415277777777774</v>
      </c>
      <c r="C18">
        <v>9.8554722222222217</v>
      </c>
      <c r="D18" s="56">
        <v>9.8554722219999995</v>
      </c>
      <c r="E18" s="56">
        <v>46.415277779999997</v>
      </c>
      <c r="F18" s="56">
        <v>1014505.625</v>
      </c>
    </row>
    <row r="19" spans="1:6" x14ac:dyDescent="0.3">
      <c r="A19">
        <v>19</v>
      </c>
      <c r="B19">
        <v>46.41547222222222</v>
      </c>
      <c r="C19">
        <v>9.85911111111111</v>
      </c>
      <c r="D19" s="56">
        <v>9.8591111110000007</v>
      </c>
      <c r="E19" s="56">
        <v>46.415472219999998</v>
      </c>
      <c r="F19" s="56">
        <v>1163984.5</v>
      </c>
    </row>
    <row r="20" spans="1:6" x14ac:dyDescent="0.3">
      <c r="A20">
        <v>31</v>
      </c>
      <c r="B20">
        <v>46.415722222222222</v>
      </c>
      <c r="C20">
        <v>9.8559999999999999</v>
      </c>
      <c r="D20" s="56">
        <v>9.8559999999999999</v>
      </c>
      <c r="E20" s="56">
        <v>46.415722219999999</v>
      </c>
      <c r="F20" s="56">
        <v>1203322.25</v>
      </c>
    </row>
    <row r="21" spans="1:6" x14ac:dyDescent="0.3">
      <c r="A21">
        <v>18</v>
      </c>
      <c r="B21">
        <v>46.415944444444442</v>
      </c>
      <c r="C21">
        <v>9.8596111111111107</v>
      </c>
      <c r="D21" s="56">
        <v>9.8596111109999995</v>
      </c>
      <c r="E21" s="56">
        <v>46.415944439999997</v>
      </c>
      <c r="F21" s="56">
        <v>1082708.875</v>
      </c>
    </row>
    <row r="22" spans="1:6" x14ac:dyDescent="0.3">
      <c r="A22">
        <v>30</v>
      </c>
      <c r="B22">
        <v>46.416499999999999</v>
      </c>
      <c r="C22">
        <v>9.8558611111111105</v>
      </c>
      <c r="D22" s="56">
        <v>9.8558611109999994</v>
      </c>
      <c r="E22" s="56">
        <v>46.416499999999999</v>
      </c>
      <c r="F22" s="56">
        <v>1213268.75</v>
      </c>
    </row>
    <row r="23" spans="1:6" x14ac:dyDescent="0.3">
      <c r="A23">
        <v>17</v>
      </c>
      <c r="B23">
        <v>46.416888888888884</v>
      </c>
      <c r="C23">
        <v>9.860444444444445</v>
      </c>
      <c r="D23" s="56">
        <v>9.8604444440000005</v>
      </c>
      <c r="E23" s="56">
        <v>46.416888890000003</v>
      </c>
      <c r="F23" s="56">
        <v>1051431.625</v>
      </c>
    </row>
    <row r="24" spans="1:6" x14ac:dyDescent="0.3">
      <c r="A24">
        <v>16</v>
      </c>
      <c r="B24">
        <v>46.41705555555555</v>
      </c>
      <c r="C24">
        <v>9.8602499999999988</v>
      </c>
      <c r="D24" s="56">
        <v>9.8602500000000006</v>
      </c>
      <c r="E24" s="56">
        <v>46.417055560000001</v>
      </c>
      <c r="F24" s="56">
        <v>1044438.375</v>
      </c>
    </row>
    <row r="25" spans="1:6" x14ac:dyDescent="0.3">
      <c r="A25">
        <v>9</v>
      </c>
      <c r="B25">
        <v>46.417250000000003</v>
      </c>
      <c r="C25">
        <v>9.8576944444444443</v>
      </c>
      <c r="D25" s="56">
        <v>9.8576944439999998</v>
      </c>
      <c r="E25" s="56">
        <v>46.417250000000003</v>
      </c>
      <c r="F25" s="56">
        <v>924091.25</v>
      </c>
    </row>
    <row r="26" spans="1:6" x14ac:dyDescent="0.3">
      <c r="A26">
        <v>8</v>
      </c>
      <c r="B26">
        <v>46.417277777777777</v>
      </c>
      <c r="C26">
        <v>9.8570277777777768</v>
      </c>
      <c r="D26" s="56">
        <v>9.8570277780000009</v>
      </c>
      <c r="E26" s="56">
        <v>46.417277779999999</v>
      </c>
      <c r="F26" s="56">
        <v>1060846.125</v>
      </c>
    </row>
    <row r="27" spans="1:6" x14ac:dyDescent="0.3">
      <c r="A27">
        <v>29</v>
      </c>
      <c r="B27">
        <v>46.417444444444442</v>
      </c>
      <c r="C27">
        <v>9.8568888888888875</v>
      </c>
      <c r="D27" s="56">
        <v>9.8568888890000004</v>
      </c>
      <c r="E27" s="56">
        <v>46.417444439999997</v>
      </c>
      <c r="F27" s="56">
        <v>1177827.75</v>
      </c>
    </row>
    <row r="28" spans="1:6" x14ac:dyDescent="0.3">
      <c r="A28">
        <v>28</v>
      </c>
      <c r="B28">
        <v>46.417472222222223</v>
      </c>
      <c r="C28">
        <v>9.8566111111111105</v>
      </c>
      <c r="D28" s="56">
        <v>9.8566111109999994</v>
      </c>
      <c r="E28" s="56">
        <v>46.417472220000001</v>
      </c>
      <c r="F28" s="56">
        <v>1211665.125</v>
      </c>
    </row>
    <row r="29" spans="1:6" x14ac:dyDescent="0.3">
      <c r="A29">
        <v>14</v>
      </c>
      <c r="B29">
        <v>46.417638888888888</v>
      </c>
      <c r="C29">
        <v>9.8598888888888894</v>
      </c>
      <c r="D29" s="56">
        <v>9.8598888890000005</v>
      </c>
      <c r="E29" s="56">
        <v>46.417638889999999</v>
      </c>
      <c r="F29" s="56">
        <v>1218422</v>
      </c>
    </row>
    <row r="30" spans="1:6" x14ac:dyDescent="0.3">
      <c r="A30">
        <v>15</v>
      </c>
      <c r="B30">
        <v>46.417638888888888</v>
      </c>
      <c r="C30">
        <v>9.8601388888888888</v>
      </c>
      <c r="D30" s="56">
        <v>9.8601388889999999</v>
      </c>
      <c r="E30" s="56">
        <v>46.417638889999999</v>
      </c>
      <c r="F30" s="56">
        <v>1220861.875</v>
      </c>
    </row>
    <row r="31" spans="1:6" x14ac:dyDescent="0.3">
      <c r="A31">
        <v>27</v>
      </c>
      <c r="B31">
        <v>46.417666666666662</v>
      </c>
      <c r="C31">
        <v>9.8565000000000005</v>
      </c>
      <c r="D31" s="56">
        <v>9.8565000000000005</v>
      </c>
      <c r="E31" s="56">
        <v>46.417666670000003</v>
      </c>
      <c r="F31" s="56">
        <v>1229865.125</v>
      </c>
    </row>
    <row r="32" spans="1:6" x14ac:dyDescent="0.3">
      <c r="A32">
        <v>13</v>
      </c>
      <c r="B32">
        <v>46.417777777777772</v>
      </c>
      <c r="C32">
        <v>9.8587500000000006</v>
      </c>
      <c r="D32" s="56">
        <v>9.8587500000000006</v>
      </c>
      <c r="E32" s="56">
        <v>46.417777780000002</v>
      </c>
      <c r="F32" s="56">
        <v>1180371.25</v>
      </c>
    </row>
    <row r="33" spans="1:6" x14ac:dyDescent="0.3">
      <c r="A33">
        <v>26</v>
      </c>
      <c r="B33">
        <v>46.417888888888882</v>
      </c>
      <c r="C33">
        <v>9.8564444444444437</v>
      </c>
      <c r="D33" s="56">
        <v>9.8564444439999992</v>
      </c>
      <c r="E33" s="56">
        <v>46.41788889</v>
      </c>
      <c r="F33" s="56">
        <v>1249618.375</v>
      </c>
    </row>
    <row r="34" spans="1:6" x14ac:dyDescent="0.3">
      <c r="A34">
        <v>6</v>
      </c>
      <c r="B34">
        <v>46.417999999999992</v>
      </c>
      <c r="C34">
        <v>9.8575277777777774</v>
      </c>
      <c r="D34" s="56">
        <v>9.8575277779999997</v>
      </c>
      <c r="E34" s="56">
        <v>46.417999999999999</v>
      </c>
      <c r="F34" s="56">
        <v>1242753.375</v>
      </c>
    </row>
    <row r="35" spans="1:6" x14ac:dyDescent="0.3">
      <c r="A35">
        <v>25</v>
      </c>
      <c r="B35">
        <v>46.418111111111109</v>
      </c>
      <c r="C35">
        <v>9.8569444444444443</v>
      </c>
      <c r="D35" s="56">
        <v>9.8569444439999998</v>
      </c>
      <c r="E35" s="56">
        <v>46.418111109999998</v>
      </c>
      <c r="F35" s="56">
        <v>1250181.75</v>
      </c>
    </row>
    <row r="36" spans="1:6" x14ac:dyDescent="0.3">
      <c r="A36">
        <v>5</v>
      </c>
      <c r="B36">
        <v>46.418277777777774</v>
      </c>
      <c r="C36">
        <v>9.8582222222222224</v>
      </c>
      <c r="D36" s="56">
        <v>9.8582222220000002</v>
      </c>
      <c r="E36" s="56">
        <v>46.418277779999997</v>
      </c>
      <c r="F36" s="56">
        <v>1233300.125</v>
      </c>
    </row>
    <row r="37" spans="1:6" x14ac:dyDescent="0.3">
      <c r="A37">
        <v>24</v>
      </c>
      <c r="B37">
        <v>46.41844444444444</v>
      </c>
      <c r="C37">
        <v>9.8571944444444437</v>
      </c>
      <c r="D37" s="56">
        <v>9.8571944439999992</v>
      </c>
      <c r="E37" s="56">
        <v>46.418444440000002</v>
      </c>
      <c r="F37" s="56">
        <v>1183250.625</v>
      </c>
    </row>
    <row r="38" spans="1:6" x14ac:dyDescent="0.3">
      <c r="A38">
        <v>4</v>
      </c>
      <c r="B38">
        <v>46.418611111111112</v>
      </c>
      <c r="C38">
        <v>9.8585277777777769</v>
      </c>
      <c r="D38" s="56">
        <v>9.8585277779999991</v>
      </c>
      <c r="E38" s="56">
        <v>46.418611110000001</v>
      </c>
      <c r="F38" s="56">
        <v>1278154.375</v>
      </c>
    </row>
    <row r="39" spans="1:6" x14ac:dyDescent="0.3">
      <c r="A39">
        <v>23</v>
      </c>
      <c r="B39">
        <v>46.420499999999997</v>
      </c>
      <c r="C39">
        <v>9.8578333333333319</v>
      </c>
      <c r="D39" s="56">
        <v>9.8578333330000003</v>
      </c>
      <c r="E39" s="56">
        <v>46.420499999999997</v>
      </c>
      <c r="F39" s="56">
        <v>1156662.5</v>
      </c>
    </row>
    <row r="40" spans="1:6" x14ac:dyDescent="0.3">
      <c r="A40">
        <v>1</v>
      </c>
      <c r="B40">
        <v>46.420805555555553</v>
      </c>
      <c r="C40">
        <v>9.8569999999999993</v>
      </c>
      <c r="D40" s="56">
        <v>9.8569999999999993</v>
      </c>
      <c r="E40" s="56">
        <v>46.420805559999998</v>
      </c>
      <c r="F40" s="56">
        <v>1202229.875</v>
      </c>
    </row>
  </sheetData>
  <sortState xmlns:xlrd2="http://schemas.microsoft.com/office/spreadsheetml/2017/richdata2" ref="A2:F40">
    <sortCondition ref="B2:B40"/>
    <sortCondition ref="C2:C4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2"/>
  <sheetViews>
    <sheetView topLeftCell="A3" workbookViewId="0">
      <selection activeCell="B1" sqref="B1:D32"/>
    </sheetView>
  </sheetViews>
  <sheetFormatPr defaultRowHeight="14.4" x14ac:dyDescent="0.3"/>
  <cols>
    <col min="4" max="4" width="29.88671875" customWidth="1"/>
  </cols>
  <sheetData>
    <row r="1" spans="1:4" x14ac:dyDescent="0.3">
      <c r="A1" t="s">
        <v>997</v>
      </c>
      <c r="B1" t="s">
        <v>993</v>
      </c>
      <c r="C1" t="s">
        <v>994</v>
      </c>
      <c r="D1" s="56" t="s">
        <v>1028</v>
      </c>
    </row>
    <row r="2" spans="1:4" x14ac:dyDescent="0.3">
      <c r="A2">
        <v>1</v>
      </c>
      <c r="B2">
        <v>46.337444444444444</v>
      </c>
      <c r="C2">
        <v>9.7000833333333318</v>
      </c>
      <c r="D2" s="56">
        <v>986165.75</v>
      </c>
    </row>
    <row r="3" spans="1:4" x14ac:dyDescent="0.3">
      <c r="A3">
        <v>2</v>
      </c>
      <c r="B3">
        <v>46.343000000000004</v>
      </c>
      <c r="C3">
        <v>9.7002777777777762</v>
      </c>
      <c r="D3" s="56">
        <v>1132211.125</v>
      </c>
    </row>
    <row r="4" spans="1:4" x14ac:dyDescent="0.3">
      <c r="A4">
        <v>3</v>
      </c>
      <c r="B4">
        <v>46.357583333333338</v>
      </c>
      <c r="C4">
        <v>9.7065555555555552</v>
      </c>
      <c r="D4" s="56">
        <v>1037435.1875</v>
      </c>
    </row>
    <row r="5" spans="1:4" x14ac:dyDescent="0.3">
      <c r="A5">
        <v>4</v>
      </c>
      <c r="B5">
        <v>46.356972222222225</v>
      </c>
      <c r="C5">
        <v>9.7060833333333321</v>
      </c>
      <c r="D5" s="56">
        <v>1092624.375</v>
      </c>
    </row>
    <row r="6" spans="1:4" x14ac:dyDescent="0.3">
      <c r="A6">
        <v>5</v>
      </c>
      <c r="B6">
        <v>46.336888888888886</v>
      </c>
      <c r="C6">
        <v>9.6991388888888892</v>
      </c>
      <c r="D6" s="56">
        <v>1107124.375</v>
      </c>
    </row>
    <row r="7" spans="1:4" x14ac:dyDescent="0.3">
      <c r="A7">
        <v>6</v>
      </c>
      <c r="B7">
        <v>46.337250000000004</v>
      </c>
      <c r="C7">
        <v>9.6995000000000005</v>
      </c>
      <c r="D7" s="56">
        <v>1035236.25</v>
      </c>
    </row>
    <row r="8" spans="1:4" x14ac:dyDescent="0.3">
      <c r="A8">
        <v>7</v>
      </c>
      <c r="B8">
        <v>46.337805555555562</v>
      </c>
      <c r="C8">
        <v>9.6993888888888886</v>
      </c>
      <c r="D8" s="56">
        <v>1114266.25</v>
      </c>
    </row>
    <row r="9" spans="1:4" x14ac:dyDescent="0.3">
      <c r="A9">
        <v>8</v>
      </c>
      <c r="B9">
        <v>46.355861111111118</v>
      </c>
      <c r="C9">
        <v>9.7043333333333326</v>
      </c>
      <c r="D9" s="56">
        <v>1136304.625</v>
      </c>
    </row>
    <row r="10" spans="1:4" x14ac:dyDescent="0.3">
      <c r="A10">
        <v>9</v>
      </c>
      <c r="B10">
        <v>46.355138888888895</v>
      </c>
      <c r="C10">
        <v>9.7042222222222208</v>
      </c>
      <c r="D10" s="56">
        <v>1108250.75</v>
      </c>
    </row>
    <row r="11" spans="1:4" x14ac:dyDescent="0.3">
      <c r="A11">
        <v>10</v>
      </c>
      <c r="B11">
        <v>46.354388888888892</v>
      </c>
      <c r="C11">
        <v>9.7028333333333325</v>
      </c>
      <c r="D11" s="56">
        <v>1091069.5</v>
      </c>
    </row>
    <row r="12" spans="1:4" x14ac:dyDescent="0.3">
      <c r="A12">
        <v>11</v>
      </c>
      <c r="B12">
        <v>46.354055555555554</v>
      </c>
      <c r="C12">
        <v>9.7030555555555544</v>
      </c>
      <c r="D12" s="56">
        <v>1092822.5</v>
      </c>
    </row>
    <row r="13" spans="1:4" x14ac:dyDescent="0.3">
      <c r="A13">
        <v>12</v>
      </c>
      <c r="B13">
        <v>46.353777777777779</v>
      </c>
      <c r="C13">
        <v>9.7019722222222207</v>
      </c>
      <c r="D13" s="56">
        <v>1169569.125</v>
      </c>
    </row>
    <row r="14" spans="1:4" x14ac:dyDescent="0.3">
      <c r="A14">
        <v>13</v>
      </c>
      <c r="B14">
        <v>46.353777777777779</v>
      </c>
      <c r="C14">
        <v>9.7019444444444431</v>
      </c>
      <c r="D14" s="56">
        <v>1169569.125</v>
      </c>
    </row>
    <row r="15" spans="1:4" x14ac:dyDescent="0.3">
      <c r="A15">
        <v>14</v>
      </c>
      <c r="B15">
        <v>46.353388888888887</v>
      </c>
      <c r="C15">
        <v>9.7024166666666662</v>
      </c>
      <c r="D15" s="56">
        <v>1094394.75</v>
      </c>
    </row>
    <row r="16" spans="1:4" x14ac:dyDescent="0.3">
      <c r="A16">
        <v>15</v>
      </c>
      <c r="B16">
        <v>46.352833333333336</v>
      </c>
      <c r="C16">
        <v>9.7014722222222201</v>
      </c>
      <c r="D16" s="56">
        <v>1054153</v>
      </c>
    </row>
    <row r="17" spans="1:4" x14ac:dyDescent="0.3">
      <c r="A17">
        <v>16</v>
      </c>
      <c r="B17">
        <v>46.35230555555556</v>
      </c>
      <c r="C17">
        <v>9.7015555555555544</v>
      </c>
      <c r="D17" s="56">
        <v>1049212.125</v>
      </c>
    </row>
    <row r="18" spans="1:4" x14ac:dyDescent="0.3">
      <c r="A18">
        <v>17</v>
      </c>
      <c r="B18">
        <v>46.351944444444449</v>
      </c>
      <c r="C18">
        <v>9.7010555555555538</v>
      </c>
      <c r="D18" s="56">
        <v>1113682.375</v>
      </c>
    </row>
    <row r="19" spans="1:4" x14ac:dyDescent="0.3">
      <c r="A19">
        <v>18</v>
      </c>
      <c r="B19">
        <v>46.351694444444448</v>
      </c>
      <c r="C19">
        <v>9.7011111111111106</v>
      </c>
      <c r="D19" s="56">
        <v>1112622.875</v>
      </c>
    </row>
    <row r="20" spans="1:4" x14ac:dyDescent="0.3">
      <c r="A20">
        <v>19</v>
      </c>
      <c r="B20">
        <v>46.351416666666672</v>
      </c>
      <c r="C20">
        <v>9.7005277777777756</v>
      </c>
      <c r="D20" s="56">
        <v>1054968.25</v>
      </c>
    </row>
    <row r="21" spans="1:4" x14ac:dyDescent="0.3">
      <c r="A21">
        <v>20</v>
      </c>
      <c r="B21">
        <v>46.350833333333334</v>
      </c>
      <c r="C21">
        <v>9.7004722222222206</v>
      </c>
      <c r="D21" s="56">
        <v>1040546.75</v>
      </c>
    </row>
    <row r="22" spans="1:4" x14ac:dyDescent="0.3">
      <c r="A22">
        <v>21</v>
      </c>
      <c r="B22">
        <v>46.350638888888895</v>
      </c>
      <c r="C22">
        <v>9.7010277777777763</v>
      </c>
      <c r="D22" s="56">
        <v>1028808.75</v>
      </c>
    </row>
    <row r="23" spans="1:4" x14ac:dyDescent="0.3">
      <c r="A23">
        <v>22</v>
      </c>
      <c r="B23">
        <v>46.350083333333338</v>
      </c>
      <c r="C23">
        <v>9.7008888888888869</v>
      </c>
      <c r="D23" s="56">
        <v>1122993.125</v>
      </c>
    </row>
    <row r="24" spans="1:4" x14ac:dyDescent="0.3">
      <c r="A24">
        <v>23</v>
      </c>
      <c r="B24">
        <v>46.349555555555554</v>
      </c>
      <c r="C24">
        <v>9.7007222222222218</v>
      </c>
      <c r="D24" s="56">
        <v>1102799.875</v>
      </c>
    </row>
    <row r="25" spans="1:4" x14ac:dyDescent="0.3">
      <c r="A25">
        <v>24</v>
      </c>
      <c r="B25">
        <v>46.351277777777781</v>
      </c>
      <c r="C25">
        <v>9.7000555555555543</v>
      </c>
      <c r="D25" s="56">
        <v>1095687.75</v>
      </c>
    </row>
    <row r="26" spans="1:4" x14ac:dyDescent="0.3">
      <c r="A26">
        <v>25</v>
      </c>
      <c r="B26">
        <v>46.347944444444444</v>
      </c>
      <c r="C26">
        <v>9.7004166666666656</v>
      </c>
      <c r="D26" s="56">
        <v>981627.875</v>
      </c>
    </row>
    <row r="27" spans="1:4" x14ac:dyDescent="0.3">
      <c r="A27">
        <v>26</v>
      </c>
      <c r="B27">
        <v>46.344222222222221</v>
      </c>
      <c r="C27">
        <v>9.6994444444444454</v>
      </c>
      <c r="D27" s="56">
        <v>1070009.5</v>
      </c>
    </row>
    <row r="28" spans="1:4" x14ac:dyDescent="0.3">
      <c r="A28">
        <v>27</v>
      </c>
      <c r="B28">
        <v>46.356638888888888</v>
      </c>
      <c r="C28">
        <v>9.7055833333333332</v>
      </c>
      <c r="D28" s="56">
        <v>1113421.375</v>
      </c>
    </row>
    <row r="29" spans="1:4" x14ac:dyDescent="0.3">
      <c r="A29">
        <v>28</v>
      </c>
      <c r="B29">
        <v>46.35680555555556</v>
      </c>
      <c r="C29">
        <v>9.7054999999999989</v>
      </c>
      <c r="D29" s="56">
        <v>1101019.5</v>
      </c>
    </row>
    <row r="30" spans="1:4" x14ac:dyDescent="0.3">
      <c r="A30">
        <v>29</v>
      </c>
      <c r="B30">
        <v>46.356138888888893</v>
      </c>
      <c r="C30">
        <v>9.7049166666666657</v>
      </c>
      <c r="D30" s="56">
        <v>1097634.375</v>
      </c>
    </row>
    <row r="31" spans="1:4" x14ac:dyDescent="0.3">
      <c r="A31">
        <v>30</v>
      </c>
      <c r="B31">
        <v>46.355361111111115</v>
      </c>
      <c r="C31">
        <v>9.704527777777777</v>
      </c>
      <c r="D31" s="56">
        <v>1092954.5</v>
      </c>
    </row>
    <row r="32" spans="1:4" x14ac:dyDescent="0.3">
      <c r="A32">
        <v>31</v>
      </c>
      <c r="B32">
        <v>46.346277777777779</v>
      </c>
      <c r="C32">
        <v>9.6996944444444448</v>
      </c>
      <c r="D32" s="56">
        <v>965980.3125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Morteratsch</vt:lpstr>
      <vt:lpstr>Tschierva</vt:lpstr>
      <vt:lpstr>Forno</vt:lpstr>
      <vt:lpstr>Mort_export</vt:lpstr>
      <vt:lpstr>Tschierva_export</vt:lpstr>
      <vt:lpstr>Forno_export</vt:lpstr>
      <vt:lpstr>Morteratsch_points</vt:lpstr>
      <vt:lpstr>Tschierva_points</vt:lpstr>
      <vt:lpstr>Forno_points</vt:lpstr>
      <vt:lpstr>Table 5-1</vt:lpstr>
      <vt:lpstr>Table 7-2</vt:lpstr>
      <vt:lpstr>SSD-calc</vt:lpstr>
      <vt:lpstr>Regression_results</vt:lpstr>
      <vt:lpstr>Cross-validation results</vt:lpstr>
      <vt:lpstr>Fig_debrisflows</vt:lpstr>
      <vt:lpstr>All-export</vt:lpstr>
      <vt:lpstr>for_chapter_regressions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Temme, Arnaud</dc:creator>
  <cp:lastModifiedBy>anonymous</cp:lastModifiedBy>
  <dcterms:created xsi:type="dcterms:W3CDTF">2013-07-15T20:57:04Z</dcterms:created>
  <dcterms:modified xsi:type="dcterms:W3CDTF">2022-03-27T20:42:29Z</dcterms:modified>
</cp:coreProperties>
</file>