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13f2ffc77de0a1d9/Desktop/"/>
    </mc:Choice>
  </mc:AlternateContent>
  <xr:revisionPtr revIDLastSave="143" documentId="8_{52AEBFA1-908E-42DF-9973-D5B8432F466A}" xr6:coauthVersionLast="47" xr6:coauthVersionMax="47" xr10:uidLastSave="{5197A9EB-0F0C-4E28-91A7-F8466110A139}"/>
  <bookViews>
    <workbookView xWindow="-108" yWindow="-108" windowWidth="23256" windowHeight="12456" activeTab="3" xr2:uid="{E34B196D-7AA4-4BB8-A36F-1CB6317A01DB}"/>
  </bookViews>
  <sheets>
    <sheet name="Healthcare Insurance" sheetId="2" r:id="rId1"/>
    <sheet name="Sheet1" sheetId="3" r:id="rId2"/>
    <sheet name="Pivot Table" sheetId="4" r:id="rId3"/>
    <sheet name="Dashboard" sheetId="5" r:id="rId4"/>
  </sheets>
  <definedNames>
    <definedName name="Slicer_Age_Group">#N/A</definedName>
    <definedName name="Slicer_Gender">#N/A</definedName>
    <definedName name="Slicer_Location">#N/A</definedName>
    <definedName name="Slicer_Smoker_Status">#N/A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3" i="3"/>
</calcChain>
</file>

<file path=xl/sharedStrings.xml><?xml version="1.0" encoding="utf-8"?>
<sst xmlns="http://schemas.openxmlformats.org/spreadsheetml/2006/main" count="405" uniqueCount="121">
  <si>
    <t>Excel Sample Data</t>
  </si>
  <si>
    <t>Healthcare Insurance Data</t>
  </si>
  <si>
    <t>Name</t>
  </si>
  <si>
    <t>Age</t>
  </si>
  <si>
    <t>Gender</t>
  </si>
  <si>
    <t>BMI</t>
  </si>
  <si>
    <t>Children</t>
  </si>
  <si>
    <t>Smoking Status</t>
  </si>
  <si>
    <t>Location</t>
  </si>
  <si>
    <t>Insurance Price (USD)</t>
  </si>
  <si>
    <t>John Smith</t>
  </si>
  <si>
    <t>Male</t>
  </si>
  <si>
    <t>Non-Smoker</t>
  </si>
  <si>
    <t>New York</t>
  </si>
  <si>
    <t>Emily Johnson</t>
  </si>
  <si>
    <t>Female</t>
  </si>
  <si>
    <t>Los Angeles</t>
  </si>
  <si>
    <t>Michael Williams</t>
  </si>
  <si>
    <t>Smoker</t>
  </si>
  <si>
    <t>Chicago</t>
  </si>
  <si>
    <t>Sarah Brown</t>
  </si>
  <si>
    <t>Houston</t>
  </si>
  <si>
    <t>David Jones</t>
  </si>
  <si>
    <t>Phoenix</t>
  </si>
  <si>
    <t>Jennifer Martinez</t>
  </si>
  <si>
    <t>Philadelphia</t>
  </si>
  <si>
    <t>Daniel Anderson</t>
  </si>
  <si>
    <t>San Antonio</t>
  </si>
  <si>
    <t>Jessica Wilson</t>
  </si>
  <si>
    <t>San Diego</t>
  </si>
  <si>
    <t>Matthew Taylor</t>
  </si>
  <si>
    <t>Dallas</t>
  </si>
  <si>
    <t>Emma Garcia</t>
  </si>
  <si>
    <t>San Jose</t>
  </si>
  <si>
    <t>Christopher Rodriguez</t>
  </si>
  <si>
    <t>Austin</t>
  </si>
  <si>
    <t>Olivia Hernandez</t>
  </si>
  <si>
    <t>Jacksonville</t>
  </si>
  <si>
    <t>James Martinez</t>
  </si>
  <si>
    <t>San Francisco</t>
  </si>
  <si>
    <t>Sophia Thompson</t>
  </si>
  <si>
    <t>Indianapolis</t>
  </si>
  <si>
    <t>David Lopez</t>
  </si>
  <si>
    <t>Columbus</t>
  </si>
  <si>
    <t>Isabella Perez</t>
  </si>
  <si>
    <t>Fort Worth</t>
  </si>
  <si>
    <t>Daniel Scott</t>
  </si>
  <si>
    <t>Charlotte</t>
  </si>
  <si>
    <t>Amelia Moore</t>
  </si>
  <si>
    <t>Seattle</t>
  </si>
  <si>
    <t>Michael Wilson</t>
  </si>
  <si>
    <t>Denver</t>
  </si>
  <si>
    <t>Mia Taylor</t>
  </si>
  <si>
    <t>Detroit</t>
  </si>
  <si>
    <t>Ethan Harris</t>
  </si>
  <si>
    <t>Washington</t>
  </si>
  <si>
    <t>Ava Martin</t>
  </si>
  <si>
    <t>Boston</t>
  </si>
  <si>
    <t>Alexander King</t>
  </si>
  <si>
    <t>Nashville</t>
  </si>
  <si>
    <t>Chloe Lee</t>
  </si>
  <si>
    <t>Memphis</t>
  </si>
  <si>
    <t>William White</t>
  </si>
  <si>
    <t>Portland</t>
  </si>
  <si>
    <t>Abigail Allen</t>
  </si>
  <si>
    <t>Oklahoma City</t>
  </si>
  <si>
    <t>Ryan Hall</t>
  </si>
  <si>
    <t>Las Vegas</t>
  </si>
  <si>
    <t>Harper Young</t>
  </si>
  <si>
    <t>Louisville</t>
  </si>
  <si>
    <t>Benjamin Hernandez</t>
  </si>
  <si>
    <t>Baltimore</t>
  </si>
  <si>
    <t>Evelyn Garcia</t>
  </si>
  <si>
    <t>Milwaukee</t>
  </si>
  <si>
    <t>Lucas Martinez</t>
  </si>
  <si>
    <t>Albuquerque</t>
  </si>
  <si>
    <t>Zoe Scott</t>
  </si>
  <si>
    <t>Tucson</t>
  </si>
  <si>
    <t>Aiden Adams</t>
  </si>
  <si>
    <t>Fresno</t>
  </si>
  <si>
    <t>Nora Wood</t>
  </si>
  <si>
    <t>Sacramento</t>
  </si>
  <si>
    <t>Jackson Mitchell</t>
  </si>
  <si>
    <t>Mesa</t>
  </si>
  <si>
    <t>Leah Price</t>
  </si>
  <si>
    <t>Atlanta</t>
  </si>
  <si>
    <t>Logan Carter</t>
  </si>
  <si>
    <t>Kansas City</t>
  </si>
  <si>
    <t>Avery Cooper</t>
  </si>
  <si>
    <t>Miami</t>
  </si>
  <si>
    <t>Henry Rivera</t>
  </si>
  <si>
    <t>Long Beach</t>
  </si>
  <si>
    <t>Ella Richardson</t>
  </si>
  <si>
    <t>Virginia Beach</t>
  </si>
  <si>
    <t>David Perez</t>
  </si>
  <si>
    <t>Oakland</t>
  </si>
  <si>
    <t>Scarlett Ross</t>
  </si>
  <si>
    <t>Tulsa</t>
  </si>
  <si>
    <t>Jack Ward</t>
  </si>
  <si>
    <t>Tampa</t>
  </si>
  <si>
    <t>Lily Morris</t>
  </si>
  <si>
    <t>Arlington</t>
  </si>
  <si>
    <t>Lucas Baker</t>
  </si>
  <si>
    <t>Wichita</t>
  </si>
  <si>
    <t>Sophia Foster</t>
  </si>
  <si>
    <t>New Orleans</t>
  </si>
  <si>
    <t>Age Group</t>
  </si>
  <si>
    <t>BMI Category</t>
  </si>
  <si>
    <t>Smoker Status</t>
  </si>
  <si>
    <t>Cost Per Child (USD)</t>
  </si>
  <si>
    <t>Total Insurance (USD)</t>
  </si>
  <si>
    <t>Row Labels</t>
  </si>
  <si>
    <t>Grand Total</t>
  </si>
  <si>
    <t>Sum of Age</t>
  </si>
  <si>
    <t>Sum of Insurance Price (USD)</t>
  </si>
  <si>
    <t>Sum of Smoker Status</t>
  </si>
  <si>
    <t>Sum of Cost Per Child (USD)</t>
  </si>
  <si>
    <t>Sum of Total Insurance (USD)</t>
  </si>
  <si>
    <t>Normal</t>
  </si>
  <si>
    <t>Obese</t>
  </si>
  <si>
    <t>Overweight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</si>
</sst>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z val="11"/>
      <name val="Aptos Narrow"/>
      <family val="2"/>
      <scheme val="minor"/>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5"/>
        <bgColor indexed="64"/>
      </patternFill>
    </fill>
  </fills>
  <borders count="5">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
      <left/>
      <right style="thin">
        <color rgb="FFD9D9D9"/>
      </right>
      <top style="thin">
        <color rgb="FFD9D9D9"/>
      </top>
      <bottom style="thin">
        <color rgb="FFD9D9D9"/>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3" borderId="2" xfId="0" applyFont="1" applyFill="1" applyBorder="1" applyAlignment="1">
      <alignment horizontal="center" vertical="center"/>
    </xf>
    <xf numFmtId="0" fontId="5" fillId="0" borderId="2" xfId="0" applyFont="1" applyBorder="1" applyAlignment="1">
      <alignment vertical="center"/>
    </xf>
    <xf numFmtId="0" fontId="4" fillId="3" borderId="3" xfId="0" applyFont="1" applyFill="1" applyBorder="1" applyAlignment="1">
      <alignment horizontal="center" vertical="center"/>
    </xf>
    <xf numFmtId="0" fontId="0" fillId="0" borderId="0" xfId="0" applyAlignment="1">
      <alignment horizontal="center" vertical="center"/>
    </xf>
    <xf numFmtId="0" fontId="6" fillId="4" borderId="0" xfId="0" applyFont="1" applyFill="1"/>
    <xf numFmtId="0" fontId="4" fillId="3" borderId="4" xfId="0" applyFont="1" applyFill="1" applyBorder="1" applyAlignment="1">
      <alignment horizontal="center" vertical="center"/>
    </xf>
    <xf numFmtId="0" fontId="5" fillId="0" borderId="4"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8">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left style="thin">
          <color rgb="FFD9D9D9"/>
        </left>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[L^0T_CIA^N.xlsx]Pivot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Sum of Insurance Price (USD)</c:v>
                </c:pt>
              </c:strCache>
            </c:strRef>
          </c:tx>
          <c:spPr>
            <a:solidFill>
              <a:schemeClr val="accent1"/>
            </a:solidFill>
            <a:ln>
              <a:noFill/>
            </a:ln>
            <a:effectLst/>
          </c:spPr>
          <c:invertIfNegative val="0"/>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Table'!$B$4:$B$11</c:f>
              <c:numCache>
                <c:formatCode>General</c:formatCode>
                <c:ptCount val="4"/>
                <c:pt idx="0">
                  <c:v>45250</c:v>
                </c:pt>
                <c:pt idx="1">
                  <c:v>19600</c:v>
                </c:pt>
                <c:pt idx="2">
                  <c:v>242780</c:v>
                </c:pt>
                <c:pt idx="3">
                  <c:v>16120</c:v>
                </c:pt>
              </c:numCache>
            </c:numRef>
          </c:val>
          <c:extLst>
            <c:ext xmlns:c16="http://schemas.microsoft.com/office/drawing/2014/chart" uri="{C3380CC4-5D6E-409C-BE32-E72D297353CC}">
              <c16:uniqueId val="{00000000-B178-49E8-B65B-C868BD6F52B0}"/>
            </c:ext>
          </c:extLst>
        </c:ser>
        <c:ser>
          <c:idx val="1"/>
          <c:order val="1"/>
          <c:tx>
            <c:strRef>
              <c:f>'Pivot Table'!$C$3</c:f>
              <c:strCache>
                <c:ptCount val="1"/>
                <c:pt idx="0">
                  <c:v>Sum of Cost Per Child (USD)</c:v>
                </c:pt>
              </c:strCache>
            </c:strRef>
          </c:tx>
          <c:spPr>
            <a:solidFill>
              <a:schemeClr val="accent2"/>
            </a:solidFill>
            <a:ln>
              <a:noFill/>
            </a:ln>
            <a:effectLst/>
          </c:spPr>
          <c:invertIfNegative val="0"/>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Table'!$C$4:$C$11</c:f>
              <c:numCache>
                <c:formatCode>General</c:formatCode>
                <c:ptCount val="4"/>
                <c:pt idx="0">
                  <c:v>34700</c:v>
                </c:pt>
                <c:pt idx="1">
                  <c:v>19600</c:v>
                </c:pt>
                <c:pt idx="2">
                  <c:v>178415</c:v>
                </c:pt>
                <c:pt idx="3">
                  <c:v>5373.333333333333</c:v>
                </c:pt>
              </c:numCache>
            </c:numRef>
          </c:val>
          <c:extLst>
            <c:ext xmlns:c16="http://schemas.microsoft.com/office/drawing/2014/chart" uri="{C3380CC4-5D6E-409C-BE32-E72D297353CC}">
              <c16:uniqueId val="{00000001-B178-49E8-B65B-C868BD6F52B0}"/>
            </c:ext>
          </c:extLst>
        </c:ser>
        <c:ser>
          <c:idx val="2"/>
          <c:order val="2"/>
          <c:tx>
            <c:strRef>
              <c:f>'Pivot Table'!$D$3</c:f>
              <c:strCache>
                <c:ptCount val="1"/>
                <c:pt idx="0">
                  <c:v>Sum of Total Insurance (USD)</c:v>
                </c:pt>
              </c:strCache>
            </c:strRef>
          </c:tx>
          <c:spPr>
            <a:solidFill>
              <a:schemeClr val="accent3"/>
            </a:solidFill>
            <a:ln>
              <a:noFill/>
            </a:ln>
            <a:effectLst/>
          </c:spPr>
          <c:invertIfNegative val="0"/>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Table'!$D$4:$D$11</c:f>
              <c:numCache>
                <c:formatCode>General</c:formatCode>
                <c:ptCount val="4"/>
                <c:pt idx="0">
                  <c:v>839240</c:v>
                </c:pt>
              </c:numCache>
            </c:numRef>
          </c:val>
          <c:extLst>
            <c:ext xmlns:c16="http://schemas.microsoft.com/office/drawing/2014/chart" uri="{C3380CC4-5D6E-409C-BE32-E72D297353CC}">
              <c16:uniqueId val="{00000002-B178-49E8-B65B-C868BD6F52B0}"/>
            </c:ext>
          </c:extLst>
        </c:ser>
        <c:ser>
          <c:idx val="3"/>
          <c:order val="3"/>
          <c:tx>
            <c:strRef>
              <c:f>'Pivot Table'!$E$3</c:f>
              <c:strCache>
                <c:ptCount val="1"/>
                <c:pt idx="0">
                  <c:v>Sum of Smoker Status</c:v>
                </c:pt>
              </c:strCache>
            </c:strRef>
          </c:tx>
          <c:spPr>
            <a:solidFill>
              <a:schemeClr val="accent4"/>
            </a:solidFill>
            <a:ln>
              <a:noFill/>
            </a:ln>
            <a:effectLst/>
          </c:spPr>
          <c:invertIfNegative val="0"/>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Table'!$E$4:$E$11</c:f>
              <c:numCache>
                <c:formatCode>General</c:formatCode>
                <c:ptCount val="4"/>
                <c:pt idx="0">
                  <c:v>0</c:v>
                </c:pt>
                <c:pt idx="1">
                  <c:v>0</c:v>
                </c:pt>
                <c:pt idx="2">
                  <c:v>0</c:v>
                </c:pt>
                <c:pt idx="3">
                  <c:v>1</c:v>
                </c:pt>
              </c:numCache>
            </c:numRef>
          </c:val>
          <c:extLst>
            <c:ext xmlns:c16="http://schemas.microsoft.com/office/drawing/2014/chart" uri="{C3380CC4-5D6E-409C-BE32-E72D297353CC}">
              <c16:uniqueId val="{00000003-B178-49E8-B65B-C868BD6F52B0}"/>
            </c:ext>
          </c:extLst>
        </c:ser>
        <c:ser>
          <c:idx val="4"/>
          <c:order val="4"/>
          <c:tx>
            <c:strRef>
              <c:f>'Pivot Table'!$F$3</c:f>
              <c:strCache>
                <c:ptCount val="1"/>
                <c:pt idx="0">
                  <c:v>Sum of Age</c:v>
                </c:pt>
              </c:strCache>
            </c:strRef>
          </c:tx>
          <c:spPr>
            <a:solidFill>
              <a:schemeClr val="accent5"/>
            </a:solidFill>
            <a:ln>
              <a:noFill/>
            </a:ln>
            <a:effectLst/>
          </c:spPr>
          <c:invertIfNegative val="0"/>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Table'!$F$4:$F$11</c:f>
              <c:numCache>
                <c:formatCode>General</c:formatCode>
                <c:ptCount val="4"/>
                <c:pt idx="0">
                  <c:v>115</c:v>
                </c:pt>
                <c:pt idx="1">
                  <c:v>41</c:v>
                </c:pt>
                <c:pt idx="2">
                  <c:v>593</c:v>
                </c:pt>
                <c:pt idx="3">
                  <c:v>37</c:v>
                </c:pt>
              </c:numCache>
            </c:numRef>
          </c:val>
          <c:extLst>
            <c:ext xmlns:c16="http://schemas.microsoft.com/office/drawing/2014/chart" uri="{C3380CC4-5D6E-409C-BE32-E72D297353CC}">
              <c16:uniqueId val="{00000007-B178-49E8-B65B-C868BD6F52B0}"/>
            </c:ext>
          </c:extLst>
        </c:ser>
        <c:dLbls>
          <c:showLegendKey val="0"/>
          <c:showVal val="0"/>
          <c:showCatName val="0"/>
          <c:showSerName val="0"/>
          <c:showPercent val="0"/>
          <c:showBubbleSize val="0"/>
        </c:dLbls>
        <c:gapWidth val="219"/>
        <c:overlap val="-27"/>
        <c:axId val="450757856"/>
        <c:axId val="450744416"/>
      </c:barChart>
      <c:catAx>
        <c:axId val="4507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44416"/>
        <c:crosses val="autoZero"/>
        <c:auto val="1"/>
        <c:lblAlgn val="ctr"/>
        <c:lblOffset val="100"/>
        <c:noMultiLvlLbl val="0"/>
      </c:catAx>
      <c:valAx>
        <c:axId val="45074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[L^0T_CIA^N.xlsx]Pivot Table!PivotTable1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c:f>
              <c:strCache>
                <c:ptCount val="1"/>
                <c:pt idx="0">
                  <c:v>Sum of Insurance Price (USD)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Table'!$B$4:$B$11</c:f>
              <c:numCache>
                <c:formatCode>General</c:formatCode>
                <c:ptCount val="4"/>
                <c:pt idx="0">
                  <c:v>45250</c:v>
                </c:pt>
                <c:pt idx="1">
                  <c:v>19600</c:v>
                </c:pt>
                <c:pt idx="2">
                  <c:v>242780</c:v>
                </c:pt>
                <c:pt idx="3">
                  <c:v>16120</c:v>
                </c:pt>
              </c:numCache>
            </c:numRef>
          </c:val>
          <c:extLst>
            <c:ext xmlns:c16="http://schemas.microsoft.com/office/drawing/2014/chart" uri="{C3380CC4-5D6E-409C-BE32-E72D297353CC}">
              <c16:uniqueId val="{00000000-7517-472D-9E3C-1E6E62FFA2FD}"/>
            </c:ext>
          </c:extLst>
        </c:ser>
        <c:ser>
          <c:idx val="1"/>
          <c:order val="1"/>
          <c:tx>
            <c:strRef>
              <c:f>'Pivot Table'!$C$3</c:f>
              <c:strCache>
                <c:ptCount val="1"/>
                <c:pt idx="0">
                  <c:v>Sum of Cost Per Child (USD)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Table'!$C$4:$C$11</c:f>
              <c:numCache>
                <c:formatCode>General</c:formatCode>
                <c:ptCount val="4"/>
                <c:pt idx="0">
                  <c:v>34700</c:v>
                </c:pt>
                <c:pt idx="1">
                  <c:v>19600</c:v>
                </c:pt>
                <c:pt idx="2">
                  <c:v>178415</c:v>
                </c:pt>
                <c:pt idx="3">
                  <c:v>5373.333333333333</c:v>
                </c:pt>
              </c:numCache>
            </c:numRef>
          </c:val>
          <c:extLst>
            <c:ext xmlns:c16="http://schemas.microsoft.com/office/drawing/2014/chart" uri="{C3380CC4-5D6E-409C-BE32-E72D297353CC}">
              <c16:uniqueId val="{00000001-7517-472D-9E3C-1E6E62FFA2FD}"/>
            </c:ext>
          </c:extLst>
        </c:ser>
        <c:ser>
          <c:idx val="2"/>
          <c:order val="2"/>
          <c:tx>
            <c:strRef>
              <c:f>'Pivot Table'!$D$3</c:f>
              <c:strCache>
                <c:ptCount val="1"/>
                <c:pt idx="0">
                  <c:v>Sum of Total Insurance (USD)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Table'!$D$4:$D$11</c:f>
              <c:numCache>
                <c:formatCode>General</c:formatCode>
                <c:ptCount val="4"/>
                <c:pt idx="0">
                  <c:v>839240</c:v>
                </c:pt>
              </c:numCache>
            </c:numRef>
          </c:val>
          <c:extLst>
            <c:ext xmlns:c16="http://schemas.microsoft.com/office/drawing/2014/chart" uri="{C3380CC4-5D6E-409C-BE32-E72D297353CC}">
              <c16:uniqueId val="{00000002-7517-472D-9E3C-1E6E62FFA2FD}"/>
            </c:ext>
          </c:extLst>
        </c:ser>
        <c:ser>
          <c:idx val="3"/>
          <c:order val="3"/>
          <c:tx>
            <c:strRef>
              <c:f>'Pivot Table'!$E$3</c:f>
              <c:strCache>
                <c:ptCount val="1"/>
                <c:pt idx="0">
                  <c:v>Sum of Smoker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Table'!$E$4:$E$11</c:f>
              <c:numCache>
                <c:formatCode>General</c:formatCode>
                <c:ptCount val="4"/>
                <c:pt idx="0">
                  <c:v>0</c:v>
                </c:pt>
                <c:pt idx="1">
                  <c:v>0</c:v>
                </c:pt>
                <c:pt idx="2">
                  <c:v>0</c:v>
                </c:pt>
                <c:pt idx="3">
                  <c:v>1</c:v>
                </c:pt>
              </c:numCache>
            </c:numRef>
          </c:val>
          <c:extLst>
            <c:ext xmlns:c16="http://schemas.microsoft.com/office/drawing/2014/chart" uri="{C3380CC4-5D6E-409C-BE32-E72D297353CC}">
              <c16:uniqueId val="{00000003-7517-472D-9E3C-1E6E62FFA2FD}"/>
            </c:ext>
          </c:extLst>
        </c:ser>
        <c:ser>
          <c:idx val="4"/>
          <c:order val="4"/>
          <c:tx>
            <c:strRef>
              <c:f>'Pivot Table'!$F$3</c:f>
              <c:strCache>
                <c:ptCount val="1"/>
                <c:pt idx="0">
                  <c:v>Sum of 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Table'!$F$4:$F$11</c:f>
              <c:numCache>
                <c:formatCode>General</c:formatCode>
                <c:ptCount val="4"/>
                <c:pt idx="0">
                  <c:v>115</c:v>
                </c:pt>
                <c:pt idx="1">
                  <c:v>41</c:v>
                </c:pt>
                <c:pt idx="2">
                  <c:v>593</c:v>
                </c:pt>
                <c:pt idx="3">
                  <c:v>37</c:v>
                </c:pt>
              </c:numCache>
            </c:numRef>
          </c:val>
          <c:extLst>
            <c:ext xmlns:c16="http://schemas.microsoft.com/office/drawing/2014/chart" uri="{C3380CC4-5D6E-409C-BE32-E72D297353CC}">
              <c16:uniqueId val="{00000006-7517-472D-9E3C-1E6E62FFA2F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[L^0T_CIA^N.xlsx]Pivot Table!PivotTable1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marker>
          <c:symbol val="none"/>
        </c:marker>
        <c:dLbl>
          <c:idx val="0"/>
          <c:delete val="1"/>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3"/>
          </a:solidFill>
          <a:ln w="19050">
            <a:solidFill>
              <a:schemeClr val="lt1"/>
            </a:solidFill>
          </a:ln>
          <a:effectLst/>
        </c:spPr>
      </c:pivotFmt>
      <c:pivotFmt>
        <c:idx val="59"/>
        <c:spPr>
          <a:solidFill>
            <a:schemeClr val="accent4"/>
          </a:solidFill>
          <a:ln w="19050">
            <a:solidFill>
              <a:schemeClr val="lt1"/>
            </a:solidFill>
          </a:ln>
          <a:effectLst/>
        </c:spPr>
      </c:pivotFmt>
      <c:pivotFmt>
        <c:idx val="60"/>
        <c:marker>
          <c:symbol val="none"/>
        </c:marker>
        <c:dLbl>
          <c:idx val="0"/>
          <c:delete val="1"/>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2"/>
          </a:solidFill>
          <a:ln w="19050">
            <a:solidFill>
              <a:schemeClr val="lt1"/>
            </a:solidFill>
          </a:ln>
          <a:effectLst/>
        </c:spPr>
      </c:pivotFmt>
      <c:pivotFmt>
        <c:idx val="63"/>
        <c:spPr>
          <a:solidFill>
            <a:schemeClr val="accent3"/>
          </a:solidFill>
          <a:ln w="19050">
            <a:solidFill>
              <a:schemeClr val="lt1"/>
            </a:solidFill>
          </a:ln>
          <a:effectLst/>
        </c:spPr>
      </c:pivotFmt>
      <c:pivotFmt>
        <c:idx val="64"/>
        <c:spPr>
          <a:solidFill>
            <a:schemeClr val="accent4"/>
          </a:solidFill>
          <a:ln w="19050">
            <a:solidFill>
              <a:schemeClr val="lt1"/>
            </a:solidFill>
          </a:ln>
          <a:effectLst/>
        </c:spPr>
      </c:pivotFmt>
      <c:pivotFmt>
        <c:idx val="65"/>
        <c:marker>
          <c:symbol val="none"/>
        </c:marker>
        <c:dLbl>
          <c:idx val="0"/>
          <c:delete val="1"/>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3"/>
          </a:solidFill>
          <a:ln w="19050">
            <a:solidFill>
              <a:schemeClr val="lt1"/>
            </a:solidFill>
          </a:ln>
          <a:effectLst/>
        </c:spPr>
      </c:pivotFmt>
      <c:pivotFmt>
        <c:idx val="69"/>
        <c:spPr>
          <a:solidFill>
            <a:schemeClr val="accent4"/>
          </a:solidFill>
          <a:ln w="19050">
            <a:solidFill>
              <a:schemeClr val="lt1"/>
            </a:solidFill>
          </a:ln>
          <a:effectLst/>
        </c:spPr>
      </c:pivotFmt>
      <c:pivotFmt>
        <c:idx val="70"/>
        <c:marker>
          <c:symbol val="none"/>
        </c:marker>
        <c:dLbl>
          <c:idx val="0"/>
          <c:delete val="1"/>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2"/>
          </a:solidFill>
          <a:ln w="19050">
            <a:solidFill>
              <a:schemeClr val="lt1"/>
            </a:solidFill>
          </a:ln>
          <a:effectLst/>
        </c:spPr>
      </c:pivotFmt>
      <c:pivotFmt>
        <c:idx val="73"/>
        <c:spPr>
          <a:solidFill>
            <a:schemeClr val="accent3"/>
          </a:solidFill>
          <a:ln w="19050">
            <a:solidFill>
              <a:schemeClr val="lt1"/>
            </a:solidFill>
          </a:ln>
          <a:effectLst/>
        </c:spPr>
      </c:pivotFmt>
      <c:pivotFmt>
        <c:idx val="74"/>
        <c:spPr>
          <a:solidFill>
            <a:schemeClr val="accent4"/>
          </a:solidFill>
          <a:ln w="19050">
            <a:solidFill>
              <a:schemeClr val="lt1"/>
            </a:solidFill>
          </a:ln>
          <a:effectLst/>
        </c:spPr>
      </c:pivotFmt>
      <c:pivotFmt>
        <c:idx val="75"/>
        <c:marker>
          <c:symbol val="none"/>
        </c:marker>
        <c:dLbl>
          <c:idx val="0"/>
          <c:delete val="1"/>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2"/>
          </a:solidFill>
          <a:ln w="19050">
            <a:solidFill>
              <a:schemeClr val="lt1"/>
            </a:solidFill>
          </a:ln>
          <a:effectLst/>
        </c:spPr>
      </c:pivotFmt>
      <c:pivotFmt>
        <c:idx val="78"/>
        <c:spPr>
          <a:solidFill>
            <a:schemeClr val="accent3"/>
          </a:solidFill>
          <a:ln w="19050">
            <a:solidFill>
              <a:schemeClr val="lt1"/>
            </a:solidFill>
          </a:ln>
          <a:effectLst/>
        </c:spPr>
      </c:pivotFmt>
      <c:pivotFmt>
        <c:idx val="79"/>
        <c:spPr>
          <a:solidFill>
            <a:schemeClr val="accent4"/>
          </a:solidFill>
          <a:ln w="19050">
            <a:solidFill>
              <a:schemeClr val="lt1"/>
            </a:solidFill>
          </a:ln>
          <a:effectLst/>
        </c:spPr>
      </c:pivotFmt>
      <c:pivotFmt>
        <c:idx val="80"/>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'Pivot Table'!$B$3</c:f>
              <c:strCache>
                <c:ptCount val="1"/>
                <c:pt idx="0">
                  <c:v>Sum of Insurance Price (USD)</c:v>
                </c:pt>
              </c:strCache>
            </c:strRef>
          </c:tx>
          <c:dPt>
            <c:idx val="0"/>
            <c:bubble3D val="0"/>
            <c:extLst>
              <c:ext xmlns:c16="http://schemas.microsoft.com/office/drawing/2014/chart" uri="{C3380CC4-5D6E-409C-BE32-E72D297353CC}">
                <c16:uniqueId val="{0000001B-B88C-49E2-85EA-54185F0CB94C}"/>
              </c:ext>
            </c:extLst>
          </c:dPt>
          <c:dPt>
            <c:idx val="1"/>
            <c:bubble3D val="0"/>
            <c:extLst>
              <c:ext xmlns:c16="http://schemas.microsoft.com/office/drawing/2014/chart" uri="{C3380CC4-5D6E-409C-BE32-E72D297353CC}">
                <c16:uniqueId val="{0000001D-B88C-49E2-85EA-54185F0CB94C}"/>
              </c:ext>
            </c:extLst>
          </c:dPt>
          <c:dPt>
            <c:idx val="2"/>
            <c:bubble3D val="0"/>
            <c:extLst>
              <c:ext xmlns:c16="http://schemas.microsoft.com/office/drawing/2014/chart" uri="{C3380CC4-5D6E-409C-BE32-E72D297353CC}">
                <c16:uniqueId val="{0000001F-B88C-49E2-85EA-54185F0CB94C}"/>
              </c:ext>
            </c:extLst>
          </c:dPt>
          <c:dPt>
            <c:idx val="3"/>
            <c:bubble3D val="0"/>
            <c:extLst>
              <c:ext xmlns:c16="http://schemas.microsoft.com/office/drawing/2014/chart" uri="{C3380CC4-5D6E-409C-BE32-E72D297353CC}">
                <c16:uniqueId val="{00000021-B88C-49E2-85EA-54185F0CB94C}"/>
              </c:ext>
            </c:extLst>
          </c:dPt>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Table'!$B$4:$B$11</c:f>
              <c:numCache>
                <c:formatCode>General</c:formatCode>
                <c:ptCount val="4"/>
                <c:pt idx="0">
                  <c:v>45250</c:v>
                </c:pt>
                <c:pt idx="1">
                  <c:v>19600</c:v>
                </c:pt>
                <c:pt idx="2">
                  <c:v>242780</c:v>
                </c:pt>
                <c:pt idx="3">
                  <c:v>16120</c:v>
                </c:pt>
              </c:numCache>
            </c:numRef>
          </c:val>
          <c:extLst>
            <c:ext xmlns:c16="http://schemas.microsoft.com/office/drawing/2014/chart" uri="{C3380CC4-5D6E-409C-BE32-E72D297353CC}">
              <c16:uniqueId val="{00000022-B88C-49E2-85EA-54185F0CB94C}"/>
            </c:ext>
          </c:extLst>
        </c:ser>
        <c:ser>
          <c:idx val="1"/>
          <c:order val="1"/>
          <c:tx>
            <c:strRef>
              <c:f>'Pivot Table'!$C$3</c:f>
              <c:strCache>
                <c:ptCount val="1"/>
                <c:pt idx="0">
                  <c:v>Sum of Cost Per Child (USD)</c:v>
                </c:pt>
              </c:strCache>
            </c:strRef>
          </c:tx>
          <c:dPt>
            <c:idx val="0"/>
            <c:bubble3D val="0"/>
            <c:extLst>
              <c:ext xmlns:c16="http://schemas.microsoft.com/office/drawing/2014/chart" uri="{C3380CC4-5D6E-409C-BE32-E72D297353CC}">
                <c16:uniqueId val="{00000025-B88C-49E2-85EA-54185F0CB94C}"/>
              </c:ext>
            </c:extLst>
          </c:dPt>
          <c:dPt>
            <c:idx val="1"/>
            <c:bubble3D val="0"/>
            <c:extLst>
              <c:ext xmlns:c16="http://schemas.microsoft.com/office/drawing/2014/chart" uri="{C3380CC4-5D6E-409C-BE32-E72D297353CC}">
                <c16:uniqueId val="{00000027-B88C-49E2-85EA-54185F0CB94C}"/>
              </c:ext>
            </c:extLst>
          </c:dPt>
          <c:dPt>
            <c:idx val="2"/>
            <c:bubble3D val="0"/>
            <c:extLst>
              <c:ext xmlns:c16="http://schemas.microsoft.com/office/drawing/2014/chart" uri="{C3380CC4-5D6E-409C-BE32-E72D297353CC}">
                <c16:uniqueId val="{00000029-B88C-49E2-85EA-54185F0CB94C}"/>
              </c:ext>
            </c:extLst>
          </c:dPt>
          <c:dPt>
            <c:idx val="3"/>
            <c:bubble3D val="0"/>
            <c:extLst>
              <c:ext xmlns:c16="http://schemas.microsoft.com/office/drawing/2014/chart" uri="{C3380CC4-5D6E-409C-BE32-E72D297353CC}">
                <c16:uniqueId val="{0000002B-B88C-49E2-85EA-54185F0CB94C}"/>
              </c:ext>
            </c:extLst>
          </c:dPt>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Table'!$C$4:$C$11</c:f>
              <c:numCache>
                <c:formatCode>General</c:formatCode>
                <c:ptCount val="4"/>
                <c:pt idx="0">
                  <c:v>34700</c:v>
                </c:pt>
                <c:pt idx="1">
                  <c:v>19600</c:v>
                </c:pt>
                <c:pt idx="2">
                  <c:v>178415</c:v>
                </c:pt>
                <c:pt idx="3">
                  <c:v>5373.333333333333</c:v>
                </c:pt>
              </c:numCache>
            </c:numRef>
          </c:val>
          <c:extLst>
            <c:ext xmlns:c16="http://schemas.microsoft.com/office/drawing/2014/chart" uri="{C3380CC4-5D6E-409C-BE32-E72D297353CC}">
              <c16:uniqueId val="{0000002C-B88C-49E2-85EA-54185F0CB94C}"/>
            </c:ext>
          </c:extLst>
        </c:ser>
        <c:ser>
          <c:idx val="2"/>
          <c:order val="2"/>
          <c:tx>
            <c:strRef>
              <c:f>'Pivot Table'!$D$3</c:f>
              <c:strCache>
                <c:ptCount val="1"/>
                <c:pt idx="0">
                  <c:v>Sum of Total Insurance (USD)</c:v>
                </c:pt>
              </c:strCache>
            </c:strRef>
          </c:tx>
          <c:dPt>
            <c:idx val="0"/>
            <c:bubble3D val="0"/>
            <c:extLst>
              <c:ext xmlns:c16="http://schemas.microsoft.com/office/drawing/2014/chart" uri="{C3380CC4-5D6E-409C-BE32-E72D297353CC}">
                <c16:uniqueId val="{0000002F-B88C-49E2-85EA-54185F0CB94C}"/>
              </c:ext>
            </c:extLst>
          </c:dPt>
          <c:dPt>
            <c:idx val="1"/>
            <c:bubble3D val="0"/>
            <c:extLst>
              <c:ext xmlns:c16="http://schemas.microsoft.com/office/drawing/2014/chart" uri="{C3380CC4-5D6E-409C-BE32-E72D297353CC}">
                <c16:uniqueId val="{00000031-B88C-49E2-85EA-54185F0CB94C}"/>
              </c:ext>
            </c:extLst>
          </c:dPt>
          <c:dPt>
            <c:idx val="2"/>
            <c:bubble3D val="0"/>
            <c:extLst>
              <c:ext xmlns:c16="http://schemas.microsoft.com/office/drawing/2014/chart" uri="{C3380CC4-5D6E-409C-BE32-E72D297353CC}">
                <c16:uniqueId val="{00000033-B88C-49E2-85EA-54185F0CB94C}"/>
              </c:ext>
            </c:extLst>
          </c:dPt>
          <c:dPt>
            <c:idx val="3"/>
            <c:bubble3D val="0"/>
            <c:extLst>
              <c:ext xmlns:c16="http://schemas.microsoft.com/office/drawing/2014/chart" uri="{C3380CC4-5D6E-409C-BE32-E72D297353CC}">
                <c16:uniqueId val="{00000035-B88C-49E2-85EA-54185F0CB94C}"/>
              </c:ext>
            </c:extLst>
          </c:dPt>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Table'!$D$4:$D$11</c:f>
              <c:numCache>
                <c:formatCode>General</c:formatCode>
                <c:ptCount val="4"/>
                <c:pt idx="0">
                  <c:v>839240</c:v>
                </c:pt>
              </c:numCache>
            </c:numRef>
          </c:val>
          <c:extLst>
            <c:ext xmlns:c16="http://schemas.microsoft.com/office/drawing/2014/chart" uri="{C3380CC4-5D6E-409C-BE32-E72D297353CC}">
              <c16:uniqueId val="{00000036-B88C-49E2-85EA-54185F0CB94C}"/>
            </c:ext>
          </c:extLst>
        </c:ser>
        <c:ser>
          <c:idx val="3"/>
          <c:order val="3"/>
          <c:tx>
            <c:strRef>
              <c:f>'Pivot Table'!$E$3</c:f>
              <c:strCache>
                <c:ptCount val="1"/>
                <c:pt idx="0">
                  <c:v>Sum of Smoker Status</c:v>
                </c:pt>
              </c:strCache>
            </c:strRef>
          </c:tx>
          <c:dPt>
            <c:idx val="0"/>
            <c:bubble3D val="0"/>
            <c:extLst>
              <c:ext xmlns:c16="http://schemas.microsoft.com/office/drawing/2014/chart" uri="{C3380CC4-5D6E-409C-BE32-E72D297353CC}">
                <c16:uniqueId val="{00000039-B88C-49E2-85EA-54185F0CB94C}"/>
              </c:ext>
            </c:extLst>
          </c:dPt>
          <c:dPt>
            <c:idx val="1"/>
            <c:bubble3D val="0"/>
            <c:extLst>
              <c:ext xmlns:c16="http://schemas.microsoft.com/office/drawing/2014/chart" uri="{C3380CC4-5D6E-409C-BE32-E72D297353CC}">
                <c16:uniqueId val="{0000003B-B88C-49E2-85EA-54185F0CB94C}"/>
              </c:ext>
            </c:extLst>
          </c:dPt>
          <c:dPt>
            <c:idx val="2"/>
            <c:bubble3D val="0"/>
            <c:extLst>
              <c:ext xmlns:c16="http://schemas.microsoft.com/office/drawing/2014/chart" uri="{C3380CC4-5D6E-409C-BE32-E72D297353CC}">
                <c16:uniqueId val="{0000003D-B88C-49E2-85EA-54185F0CB94C}"/>
              </c:ext>
            </c:extLst>
          </c:dPt>
          <c:dPt>
            <c:idx val="3"/>
            <c:bubble3D val="0"/>
            <c:extLst>
              <c:ext xmlns:c16="http://schemas.microsoft.com/office/drawing/2014/chart" uri="{C3380CC4-5D6E-409C-BE32-E72D297353CC}">
                <c16:uniqueId val="{0000003F-B88C-49E2-85EA-54185F0CB94C}"/>
              </c:ext>
            </c:extLst>
          </c:dPt>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Table'!$E$4:$E$11</c:f>
              <c:numCache>
                <c:formatCode>General</c:formatCode>
                <c:ptCount val="4"/>
                <c:pt idx="0">
                  <c:v>0</c:v>
                </c:pt>
                <c:pt idx="1">
                  <c:v>0</c:v>
                </c:pt>
                <c:pt idx="2">
                  <c:v>0</c:v>
                </c:pt>
                <c:pt idx="3">
                  <c:v>1</c:v>
                </c:pt>
              </c:numCache>
            </c:numRef>
          </c:val>
          <c:extLst>
            <c:ext xmlns:c16="http://schemas.microsoft.com/office/drawing/2014/chart" uri="{C3380CC4-5D6E-409C-BE32-E72D297353CC}">
              <c16:uniqueId val="{00000040-B88C-49E2-85EA-54185F0CB94C}"/>
            </c:ext>
          </c:extLst>
        </c:ser>
        <c:ser>
          <c:idx val="4"/>
          <c:order val="4"/>
          <c:tx>
            <c:strRef>
              <c:f>'Pivot Table'!$F$3</c:f>
              <c:strCache>
                <c:ptCount val="1"/>
                <c:pt idx="0">
                  <c:v>Sum of Age</c:v>
                </c:pt>
              </c:strCache>
            </c:strRef>
          </c:tx>
          <c:cat>
            <c:multiLvlStrRef>
              <c:f>'Pivot Table'!$A$4:$A$11</c:f>
              <c:multiLvlStrCache>
                <c:ptCount val="4"/>
                <c:lvl>
                  <c:pt idx="0">
                    <c:v>Non-Smoker</c:v>
                  </c:pt>
                  <c:pt idx="1">
                    <c:v>Non-Smoker</c:v>
                  </c:pt>
                  <c:pt idx="2">
                    <c:v>Non-Smoker</c:v>
                  </c:pt>
                  <c:pt idx="3">
                    <c:v>Smoker</c:v>
                  </c:pt>
                </c:lvl>
                <c:lvl>
                  <c:pt idx="0">
                    <c:v>Normal</c:v>
                  </c:pt>
                  <c:pt idx="1">
                    <c:v>Obese</c:v>
                  </c:pt>
                  <c:pt idx="2">
                    <c:v>Overweight</c:v>
                  </c:pt>
                </c:lvl>
              </c:multiLvlStrCache>
            </c:multiLvlStrRef>
          </c:cat>
          <c:val>
            <c:numRef>
              <c:f>'Pivot Table'!$F$4:$F$11</c:f>
              <c:numCache>
                <c:formatCode>General</c:formatCode>
                <c:ptCount val="4"/>
                <c:pt idx="0">
                  <c:v>115</c:v>
                </c:pt>
                <c:pt idx="1">
                  <c:v>41</c:v>
                </c:pt>
                <c:pt idx="2">
                  <c:v>593</c:v>
                </c:pt>
                <c:pt idx="3">
                  <c:v>37</c:v>
                </c:pt>
              </c:numCache>
            </c:numRef>
          </c:val>
          <c:extLst>
            <c:ext xmlns:c16="http://schemas.microsoft.com/office/drawing/2014/chart" uri="{C3380CC4-5D6E-409C-BE32-E72D297353CC}">
              <c16:uniqueId val="{0000004C-B88C-49E2-85EA-54185F0CB94C}"/>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579120</xdr:colOff>
      <xdr:row>13</xdr:row>
      <xdr:rowOff>144780</xdr:rowOff>
    </xdr:from>
    <xdr:to>
      <xdr:col>3</xdr:col>
      <xdr:colOff>746760</xdr:colOff>
      <xdr:row>27</xdr:row>
      <xdr:rowOff>165735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D8188A31-85F0-9540-BAC3-8E1B6583F5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299460" y="25222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541020</xdr:colOff>
      <xdr:row>12</xdr:row>
      <xdr:rowOff>15240</xdr:rowOff>
    </xdr:from>
    <xdr:to>
      <xdr:col>14</xdr:col>
      <xdr:colOff>541020</xdr:colOff>
      <xdr:row>26</xdr:row>
      <xdr:rowOff>36195</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6CB0A6DB-DB20-BDD5-AE5A-695962197A2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780520" y="22098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13</xdr:row>
      <xdr:rowOff>137160</xdr:rowOff>
    </xdr:from>
    <xdr:to>
      <xdr:col>1</xdr:col>
      <xdr:colOff>1074420</xdr:colOff>
      <xdr:row>27</xdr:row>
      <xdr:rowOff>158115</xdr:rowOff>
    </xdr:to>
    <mc:AlternateContent xmlns:mc="http://schemas.openxmlformats.org/markup-compatibility/2006">
      <mc:Choice xmlns:a14="http://schemas.microsoft.com/office/drawing/2010/main" Requires="a14">
        <xdr:graphicFrame macro="">
          <xdr:nvGraphicFramePr>
            <xdr:cNvPr id="4" name="Age Group">
              <a:extLst>
                <a:ext uri="{FF2B5EF4-FFF2-40B4-BE49-F238E27FC236}">
                  <a16:creationId xmlns:a16="http://schemas.microsoft.com/office/drawing/2014/main" id="{03862423-D7A2-E096-12EB-A19693AF76F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220980" y="25146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18</xdr:row>
      <xdr:rowOff>45720</xdr:rowOff>
    </xdr:from>
    <xdr:to>
      <xdr:col>11</xdr:col>
      <xdr:colOff>266700</xdr:colOff>
      <xdr:row>32</xdr:row>
      <xdr:rowOff>66675</xdr:rowOff>
    </xdr:to>
    <mc:AlternateContent xmlns:mc="http://schemas.openxmlformats.org/markup-compatibility/2006">
      <mc:Choice xmlns:a14="http://schemas.microsoft.com/office/drawing/2010/main" Requires="a14">
        <xdr:graphicFrame macro="">
          <xdr:nvGraphicFramePr>
            <xdr:cNvPr id="5" name="Smoker Status">
              <a:extLst>
                <a:ext uri="{FF2B5EF4-FFF2-40B4-BE49-F238E27FC236}">
                  <a16:creationId xmlns:a16="http://schemas.microsoft.com/office/drawing/2014/main" id="{D78587B6-DDCD-4C1D-9D08-7D69980A327F}"/>
                </a:ext>
              </a:extLst>
            </xdr:cNvPr>
            <xdr:cNvGraphicFramePr/>
          </xdr:nvGraphicFramePr>
          <xdr:xfrm>
            <a:off x="0" y="0"/>
            <a:ext cx="0" cy="0"/>
          </xdr:xfrm>
          <a:graphic>
            <a:graphicData uri="http://schemas.microsoft.com/office/drawing/2010/slicer">
              <sle:slicer xmlns:sle="http://schemas.microsoft.com/office/drawing/2010/slicer" name="Smoker Status"/>
            </a:graphicData>
          </a:graphic>
        </xdr:graphicFrame>
      </mc:Choice>
      <mc:Fallback>
        <xdr:sp macro="" textlink="">
          <xdr:nvSpPr>
            <xdr:cNvPr id="0" name=""/>
            <xdr:cNvSpPr>
              <a:spLocks noTextEdit="1"/>
            </xdr:cNvSpPr>
          </xdr:nvSpPr>
          <xdr:spPr>
            <a:xfrm>
              <a:off x="9677400" y="33375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1074420</xdr:colOff>
      <xdr:row>13</xdr:row>
      <xdr:rowOff>160020</xdr:rowOff>
    </xdr:from>
    <xdr:to>
      <xdr:col>7</xdr:col>
      <xdr:colOff>251460</xdr:colOff>
      <xdr:row>28</xdr:row>
      <xdr:rowOff>160020</xdr:rowOff>
    </xdr:to>
    <xdr:graphicFrame macro="">
      <xdr:nvGraphicFramePr>
        <xdr:cNvPr id="6" name="Chart 5">
          <a:extLst>
            <a:ext uri="{FF2B5EF4-FFF2-40B4-BE49-F238E27FC236}">
              <a16:creationId xmlns:a16="http://schemas.microsoft.com/office/drawing/2014/main" id="{AC40AF12-C467-38F2-FAF0-EB26A329E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1645920</xdr:colOff>
      <xdr:row>0</xdr:row>
      <xdr:rowOff>0</xdr:rowOff>
    </xdr:from>
    <xdr:to>
      <xdr:col>11</xdr:col>
      <xdr:colOff>45720</xdr:colOff>
      <xdr:row>15</xdr:row>
      <xdr:rowOff>0</xdr:rowOff>
    </xdr:to>
    <xdr:graphicFrame macro="">
      <xdr:nvGraphicFramePr>
        <xdr:cNvPr id="9" name="Chart 8">
          <a:extLst>
            <a:ext uri="{FF2B5EF4-FFF2-40B4-BE49-F238E27FC236}">
              <a16:creationId xmlns:a16="http://schemas.microsoft.com/office/drawing/2014/main" id="{71EEFEF1-77E3-0FA1-95C4-3F3710068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518160</xdr:colOff>
      <xdr:row>0</xdr:row>
      <xdr:rowOff>129540</xdr:rowOff>
    </xdr:from>
    <xdr:to>
      <xdr:col>19</xdr:col>
      <xdr:colOff>38100</xdr:colOff>
      <xdr:row>7</xdr:row>
      <xdr:rowOff>45720</xdr:rowOff>
    </xdr:to>
    <xdr:sp macro="" textlink="">
      <xdr:nvSpPr>
        <xdr:cNvPr id="2" name="Rectangle 1">
          <a:extLst>
            <a:ext uri="{FF2B5EF4-FFF2-40B4-BE49-F238E27FC236}">
              <a16:creationId xmlns:a16="http://schemas.microsoft.com/office/drawing/2014/main" id="{3C5E34C4-AB2B-3DE3-D710-30E43356481D}"/>
            </a:ext>
          </a:extLst>
        </xdr:cNvPr>
        <xdr:cNvSpPr/>
      </xdr:nvSpPr>
      <xdr:spPr>
        <a:xfrm>
          <a:off x="2956560" y="129540"/>
          <a:ext cx="8663940" cy="11963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167640</xdr:colOff>
      <xdr:row>1</xdr:row>
      <xdr:rowOff>121920</xdr:rowOff>
    </xdr:from>
    <xdr:to>
      <xdr:col>18</xdr:col>
      <xdr:colOff>320040</xdr:colOff>
      <xdr:row>5</xdr:row>
      <xdr:rowOff>167640</xdr:rowOff>
    </xdr:to>
    <xdr:sp macro="" textlink="">
      <xdr:nvSpPr>
        <xdr:cNvPr id="3" name="TextBox 2">
          <a:extLst>
            <a:ext uri="{FF2B5EF4-FFF2-40B4-BE49-F238E27FC236}">
              <a16:creationId xmlns:a16="http://schemas.microsoft.com/office/drawing/2014/main" id="{22498AD7-CA1B-3D34-9961-E67EF8871A21}"/>
            </a:ext>
          </a:extLst>
        </xdr:cNvPr>
        <xdr:cNvSpPr txBox="1"/>
      </xdr:nvSpPr>
      <xdr:spPr>
        <a:xfrm>
          <a:off x="3215640" y="304800"/>
          <a:ext cx="807720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t>Health Care Insurance Dashboard</a:t>
          </a:r>
          <a:r>
            <a:rPr lang="en-IN" sz="4000" b="1" baseline="0"/>
            <a:t> </a:t>
          </a:r>
          <a:endParaRPr lang="en-IN" sz="4000" b="1"/>
        </a:p>
      </xdr:txBody>
    </xdr:sp>
    <xdr:clientData/>
  </xdr:twoCellAnchor>
  <xdr:twoCellAnchor editAs="oneCell">
    <xdr:from>
      <xdr:col>0</xdr:col>
      <xdr:colOff>243840</xdr:colOff>
      <xdr:row>1</xdr:row>
      <xdr:rowOff>99060</xdr:rowOff>
    </xdr:from>
    <xdr:to>
      <xdr:col>3</xdr:col>
      <xdr:colOff>243840</xdr:colOff>
      <xdr:row>15</xdr:row>
      <xdr:rowOff>120015</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7E5BC898-80B9-4BCB-B9E7-DF66BE68986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43840" y="2819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33020</xdr:colOff>
      <xdr:row>8</xdr:row>
      <xdr:rowOff>81280</xdr:rowOff>
    </xdr:from>
    <xdr:to>
      <xdr:col>15</xdr:col>
      <xdr:colOff>63500</xdr:colOff>
      <xdr:row>31</xdr:row>
      <xdr:rowOff>20320</xdr:rowOff>
    </xdr:to>
    <xdr:graphicFrame macro="">
      <xdr:nvGraphicFramePr>
        <xdr:cNvPr id="5" name="Chart 4">
          <a:extLst>
            <a:ext uri="{FF2B5EF4-FFF2-40B4-BE49-F238E27FC236}">
              <a16:creationId xmlns:a16="http://schemas.microsoft.com/office/drawing/2014/main" id="{F8C27ECE-9680-48FE-8B0F-723A9A634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16</xdr:row>
      <xdr:rowOff>99060</xdr:rowOff>
    </xdr:from>
    <xdr:to>
      <xdr:col>3</xdr:col>
      <xdr:colOff>243840</xdr:colOff>
      <xdr:row>30</xdr:row>
      <xdr:rowOff>120015</xdr:rowOff>
    </xdr:to>
    <mc:AlternateContent xmlns:mc="http://schemas.openxmlformats.org/markup-compatibility/2006">
      <mc:Choice xmlns:a14="http://schemas.microsoft.com/office/drawing/2010/main" Requires="a14">
        <xdr:graphicFrame macro="">
          <xdr:nvGraphicFramePr>
            <xdr:cNvPr id="6" name="Age Group 1">
              <a:extLst>
                <a:ext uri="{FF2B5EF4-FFF2-40B4-BE49-F238E27FC236}">
                  <a16:creationId xmlns:a16="http://schemas.microsoft.com/office/drawing/2014/main" id="{F01D572E-5F09-469A-9C4B-72587E546BFB}"/>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243840" y="30251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579120</xdr:colOff>
      <xdr:row>8</xdr:row>
      <xdr:rowOff>162560</xdr:rowOff>
    </xdr:from>
    <xdr:to>
      <xdr:col>19</xdr:col>
      <xdr:colOff>254000</xdr:colOff>
      <xdr:row>23</xdr:row>
      <xdr:rowOff>172720</xdr:rowOff>
    </xdr:to>
    <mc:AlternateContent xmlns:mc="http://schemas.openxmlformats.org/markup-compatibility/2006">
      <mc:Choice xmlns:a14="http://schemas.microsoft.com/office/drawing/2010/main" Requires="a14">
        <xdr:graphicFrame macro="">
          <xdr:nvGraphicFramePr>
            <xdr:cNvPr id="7" name="Location 1">
              <a:extLst>
                <a:ext uri="{FF2B5EF4-FFF2-40B4-BE49-F238E27FC236}">
                  <a16:creationId xmlns:a16="http://schemas.microsoft.com/office/drawing/2014/main" id="{FF056B01-62E9-468A-A3F6-A8CC80E8E1F3}"/>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9723120" y="1625600"/>
              <a:ext cx="2113280" cy="2753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24</xdr:row>
      <xdr:rowOff>152400</xdr:rowOff>
    </xdr:from>
    <xdr:to>
      <xdr:col>19</xdr:col>
      <xdr:colOff>284480</xdr:colOff>
      <xdr:row>38</xdr:row>
      <xdr:rowOff>173355</xdr:rowOff>
    </xdr:to>
    <mc:AlternateContent xmlns:mc="http://schemas.openxmlformats.org/markup-compatibility/2006">
      <mc:Choice xmlns:a14="http://schemas.microsoft.com/office/drawing/2010/main" Requires="a14">
        <xdr:graphicFrame macro="">
          <xdr:nvGraphicFramePr>
            <xdr:cNvPr id="8" name="Smoker Status 1">
              <a:extLst>
                <a:ext uri="{FF2B5EF4-FFF2-40B4-BE49-F238E27FC236}">
                  <a16:creationId xmlns:a16="http://schemas.microsoft.com/office/drawing/2014/main" id="{6EDE2234-4E66-4FFA-AC96-DD84CCB030F7}"/>
                </a:ext>
              </a:extLst>
            </xdr:cNvPr>
            <xdr:cNvGraphicFramePr/>
          </xdr:nvGraphicFramePr>
          <xdr:xfrm>
            <a:off x="0" y="0"/>
            <a:ext cx="0" cy="0"/>
          </xdr:xfrm>
          <a:graphic>
            <a:graphicData uri="http://schemas.microsoft.com/office/drawing/2010/slicer">
              <sle:slicer xmlns:sle="http://schemas.microsoft.com/office/drawing/2010/slicer" name="Smoker Status 1"/>
            </a:graphicData>
          </a:graphic>
        </xdr:graphicFrame>
      </mc:Choice>
      <mc:Fallback>
        <xdr:sp macro="" textlink="">
          <xdr:nvSpPr>
            <xdr:cNvPr id="0" name=""/>
            <xdr:cNvSpPr>
              <a:spLocks noTextEdit="1"/>
            </xdr:cNvSpPr>
          </xdr:nvSpPr>
          <xdr:spPr>
            <a:xfrm>
              <a:off x="9753600" y="4541520"/>
              <a:ext cx="211328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hith Sathish" refreshedDate="45922.41852013889" createdVersion="8" refreshedVersion="8" minRefreshableVersion="3" recordCount="46" xr:uid="{28193758-6B94-4BF1-85C1-5DF96BBB41FB}">
  <cacheSource type="worksheet">
    <worksheetSource name="Table1"/>
  </cacheSource>
  <cacheFields count="13">
    <cacheField name="Name" numFmtId="0">
      <sharedItems count="46">
        <s v="Abigail Allen"/>
        <s v="Aiden Adams"/>
        <s v="Alexander King"/>
        <s v="Amelia Moore"/>
        <s v="Ava Martin"/>
        <s v="Avery Cooper"/>
        <s v="Benjamin Hernandez"/>
        <s v="Chloe Lee"/>
        <s v="Christopher Rodriguez"/>
        <s v="Daniel Anderson"/>
        <s v="Daniel Scott"/>
        <s v="David Jones"/>
        <s v="David Lopez"/>
        <s v="David Perez"/>
        <s v="Ella Richardson"/>
        <s v="Emily Johnson"/>
        <s v="Emma Garcia"/>
        <s v="Ethan Harris"/>
        <s v="Evelyn Garcia"/>
        <s v="Harper Young"/>
        <s v="Henry Rivera"/>
        <s v="Isabella Perez"/>
        <s v="Jack Ward"/>
        <s v="Jackson Mitchell"/>
        <s v="James Martinez"/>
        <s v="Jennifer Martinez"/>
        <s v="Jessica Wilson"/>
        <s v="John Smith"/>
        <s v="Leah Price"/>
        <s v="Lily Morris"/>
        <s v="Logan Carter"/>
        <s v="Lucas Baker"/>
        <s v="Lucas Martinez"/>
        <s v="Matthew Taylor"/>
        <s v="Mia Taylor"/>
        <s v="Michael Williams"/>
        <s v="Michael Wilson"/>
        <s v="Nora Wood"/>
        <s v="Olivia Hernandez"/>
        <s v="Ryan Hall"/>
        <s v="Sarah Brown"/>
        <s v="Scarlett Ross"/>
        <s v="Sophia Foster"/>
        <s v="Sophia Thompson"/>
        <s v="William White"/>
        <s v="Zoe Scott"/>
      </sharedItems>
    </cacheField>
    <cacheField name="Age" numFmtId="0">
      <sharedItems containsSemiMixedTypes="0" containsString="0" containsNumber="1" containsInteger="1" minValue="27" maxValue="53"/>
    </cacheField>
    <cacheField name="Gender" numFmtId="0">
      <sharedItems count="2">
        <s v="Female"/>
        <s v="Male"/>
      </sharedItems>
    </cacheField>
    <cacheField name="BMI" numFmtId="0">
      <sharedItems containsSemiMixedTypes="0" containsString="0" containsNumber="1" minValue="22.3" maxValue="35.299999999999997"/>
    </cacheField>
    <cacheField name="Children" numFmtId="0">
      <sharedItems containsSemiMixedTypes="0" containsString="0" containsNumber="1" containsInteger="1" minValue="0" maxValue="3"/>
    </cacheField>
    <cacheField name="Smoking Status" numFmtId="0">
      <sharedItems count="2">
        <s v="Non-Smoker"/>
        <s v="Smoker"/>
      </sharedItems>
    </cacheField>
    <cacheField name="Location" numFmtId="0">
      <sharedItems count="46">
        <s v="Oklahoma City"/>
        <s v="Fresno"/>
        <s v="Nashville"/>
        <s v="Seattle"/>
        <s v="Boston"/>
        <s v="Miami"/>
        <s v="Baltimore"/>
        <s v="Memphis"/>
        <s v="Austin"/>
        <s v="San Antonio"/>
        <s v="Charlotte"/>
        <s v="Phoenix"/>
        <s v="Columbus"/>
        <s v="Oakland"/>
        <s v="Virginia Beach"/>
        <s v="Los Angeles"/>
        <s v="San Jose"/>
        <s v="Washington"/>
        <s v="Milwaukee"/>
        <s v="Louisville"/>
        <s v="Long Beach"/>
        <s v="Fort Worth"/>
        <s v="Tampa"/>
        <s v="Mesa"/>
        <s v="San Francisco"/>
        <s v="Philadelphia"/>
        <s v="San Diego"/>
        <s v="New York"/>
        <s v="Atlanta"/>
        <s v="Arlington"/>
        <s v="Kansas City"/>
        <s v="Wichita"/>
        <s v="Albuquerque"/>
        <s v="Dallas"/>
        <s v="Detroit"/>
        <s v="Chicago"/>
        <s v="Denver"/>
        <s v="Sacramento"/>
        <s v="Jacksonville"/>
        <s v="Las Vegas"/>
        <s v="Houston"/>
        <s v="Tulsa"/>
        <s v="New Orleans"/>
        <s v="Indianapolis"/>
        <s v="Portland"/>
        <s v="Tucson"/>
      </sharedItems>
    </cacheField>
    <cacheField name="Insurance Price (USD)" numFmtId="0">
      <sharedItems containsSemiMixedTypes="0" containsString="0" containsNumber="1" containsInteger="1" minValue="9600" maxValue="32120"/>
    </cacheField>
    <cacheField name="Age Group" numFmtId="0">
      <sharedItems count="4">
        <s v="&gt;50"/>
        <s v="&lt;30"/>
        <s v="41-50"/>
        <s v="31-40"/>
      </sharedItems>
    </cacheField>
    <cacheField name="BMI Category" numFmtId="0">
      <sharedItems count="3">
        <s v="Normal"/>
        <s v="Obese"/>
        <s v="Overweight"/>
      </sharedItems>
    </cacheField>
    <cacheField name="Smoker Status" numFmtId="0">
      <sharedItems containsSemiMixedTypes="0" containsString="0" containsNumber="1" containsInteger="1" minValue="0" maxValue="1" count="2">
        <n v="0"/>
        <n v="1"/>
      </sharedItems>
    </cacheField>
    <cacheField name="Cost Per Child (USD)" numFmtId="0">
      <sharedItems containsSemiMixedTypes="0" containsString="0" containsNumber="1" minValue="4650" maxValue="19600"/>
    </cacheField>
    <cacheField name="Total Insurance (USD)" numFmtId="0">
      <sharedItems containsString="0" containsBlank="1" containsNumber="1" containsInteger="1" minValue="839240" maxValue="839240"/>
    </cacheField>
  </cacheFields>
  <extLst>
    <ext xmlns:x14="http://schemas.microsoft.com/office/spreadsheetml/2009/9/main" uri="{725AE2AE-9491-48be-B2B4-4EB974FC3084}">
      <x14:pivotCacheDefinition pivotCacheId="1724274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27"/>
    <x v="0"/>
    <n v="24.5"/>
    <n v="0"/>
    <x v="0"/>
    <x v="0"/>
    <n v="13050"/>
    <x v="0"/>
    <x v="0"/>
    <x v="0"/>
    <n v="13050"/>
    <n v="839240"/>
  </r>
  <r>
    <x v="1"/>
    <n v="45"/>
    <x v="1"/>
    <n v="30.3"/>
    <n v="2"/>
    <x v="0"/>
    <x v="1"/>
    <n v="25080"/>
    <x v="1"/>
    <x v="1"/>
    <x v="0"/>
    <n v="8360"/>
    <m/>
  </r>
  <r>
    <x v="2"/>
    <n v="49"/>
    <x v="1"/>
    <n v="33.799999999999997"/>
    <n v="2"/>
    <x v="0"/>
    <x v="2"/>
    <n v="25760"/>
    <x v="2"/>
    <x v="1"/>
    <x v="0"/>
    <n v="8586.6666666666661"/>
    <m/>
  </r>
  <r>
    <x v="3"/>
    <n v="41"/>
    <x v="0"/>
    <n v="31.5"/>
    <n v="0"/>
    <x v="0"/>
    <x v="3"/>
    <n v="19600"/>
    <x v="2"/>
    <x v="1"/>
    <x v="0"/>
    <n v="19600"/>
    <m/>
  </r>
  <r>
    <x v="4"/>
    <n v="35"/>
    <x v="0"/>
    <n v="28.8"/>
    <n v="0"/>
    <x v="0"/>
    <x v="4"/>
    <n v="12210"/>
    <x v="2"/>
    <x v="2"/>
    <x v="0"/>
    <n v="12210"/>
    <m/>
  </r>
  <r>
    <x v="5"/>
    <n v="32"/>
    <x v="0"/>
    <n v="27.2"/>
    <n v="0"/>
    <x v="0"/>
    <x v="5"/>
    <n v="15480"/>
    <x v="3"/>
    <x v="2"/>
    <x v="0"/>
    <n v="15480"/>
    <m/>
  </r>
  <r>
    <x v="6"/>
    <n v="50"/>
    <x v="1"/>
    <n v="31.8"/>
    <n v="2"/>
    <x v="0"/>
    <x v="6"/>
    <n v="21830"/>
    <x v="3"/>
    <x v="1"/>
    <x v="0"/>
    <n v="7276.666666666667"/>
    <m/>
  </r>
  <r>
    <x v="7"/>
    <n v="34"/>
    <x v="0"/>
    <n v="25.9"/>
    <n v="1"/>
    <x v="0"/>
    <x v="7"/>
    <n v="9600"/>
    <x v="2"/>
    <x v="2"/>
    <x v="0"/>
    <n v="4800"/>
    <m/>
  </r>
  <r>
    <x v="8"/>
    <n v="40"/>
    <x v="1"/>
    <n v="30.5"/>
    <n v="2"/>
    <x v="0"/>
    <x v="8"/>
    <n v="18920"/>
    <x v="3"/>
    <x v="1"/>
    <x v="0"/>
    <n v="6306.666666666667"/>
    <m/>
  </r>
  <r>
    <x v="9"/>
    <n v="33"/>
    <x v="1"/>
    <n v="25.5"/>
    <n v="1"/>
    <x v="0"/>
    <x v="9"/>
    <n v="11520"/>
    <x v="3"/>
    <x v="2"/>
    <x v="0"/>
    <n v="5760"/>
    <m/>
  </r>
  <r>
    <x v="10"/>
    <n v="39"/>
    <x v="1"/>
    <n v="27.9"/>
    <n v="3"/>
    <x v="1"/>
    <x v="10"/>
    <n v="20100"/>
    <x v="3"/>
    <x v="2"/>
    <x v="1"/>
    <n v="5025"/>
    <m/>
  </r>
  <r>
    <x v="11"/>
    <n v="39"/>
    <x v="1"/>
    <n v="28.1"/>
    <n v="2"/>
    <x v="0"/>
    <x v="11"/>
    <n v="17640"/>
    <x v="3"/>
    <x v="2"/>
    <x v="0"/>
    <n v="5880"/>
    <m/>
  </r>
  <r>
    <x v="12"/>
    <n v="43"/>
    <x v="1"/>
    <n v="29.8"/>
    <n v="2"/>
    <x v="0"/>
    <x v="12"/>
    <n v="17550"/>
    <x v="3"/>
    <x v="2"/>
    <x v="0"/>
    <n v="5850"/>
    <m/>
  </r>
  <r>
    <x v="13"/>
    <n v="49"/>
    <x v="1"/>
    <n v="32.799999999999997"/>
    <n v="2"/>
    <x v="0"/>
    <x v="13"/>
    <n v="28060"/>
    <x v="2"/>
    <x v="1"/>
    <x v="0"/>
    <n v="9353.3333333333339"/>
    <m/>
  </r>
  <r>
    <x v="14"/>
    <n v="36"/>
    <x v="0"/>
    <n v="29.1"/>
    <n v="1"/>
    <x v="0"/>
    <x v="14"/>
    <n v="12000"/>
    <x v="2"/>
    <x v="2"/>
    <x v="0"/>
    <n v="6000"/>
    <m/>
  </r>
  <r>
    <x v="15"/>
    <n v="42"/>
    <x v="0"/>
    <n v="26.8"/>
    <n v="2"/>
    <x v="0"/>
    <x v="15"/>
    <n v="21600"/>
    <x v="3"/>
    <x v="2"/>
    <x v="0"/>
    <n v="7200"/>
    <m/>
  </r>
  <r>
    <x v="16"/>
    <n v="31"/>
    <x v="0"/>
    <n v="24.7"/>
    <n v="0"/>
    <x v="0"/>
    <x v="16"/>
    <n v="11100"/>
    <x v="2"/>
    <x v="0"/>
    <x v="0"/>
    <n v="11100"/>
    <m/>
  </r>
  <r>
    <x v="17"/>
    <n v="44"/>
    <x v="1"/>
    <n v="29.6"/>
    <n v="3"/>
    <x v="1"/>
    <x v="17"/>
    <n v="28980"/>
    <x v="3"/>
    <x v="2"/>
    <x v="1"/>
    <n v="7245"/>
    <m/>
  </r>
  <r>
    <x v="18"/>
    <n v="39"/>
    <x v="0"/>
    <n v="29.2"/>
    <n v="0"/>
    <x v="0"/>
    <x v="18"/>
    <n v="19270"/>
    <x v="2"/>
    <x v="2"/>
    <x v="0"/>
    <n v="19270"/>
    <m/>
  </r>
  <r>
    <x v="19"/>
    <n v="33"/>
    <x v="0"/>
    <n v="27.6"/>
    <n v="1"/>
    <x v="0"/>
    <x v="19"/>
    <n v="13940"/>
    <x v="3"/>
    <x v="2"/>
    <x v="0"/>
    <n v="6970"/>
    <m/>
  </r>
  <r>
    <x v="20"/>
    <n v="46"/>
    <x v="1"/>
    <n v="31"/>
    <n v="3"/>
    <x v="1"/>
    <x v="20"/>
    <n v="24480"/>
    <x v="3"/>
    <x v="1"/>
    <x v="1"/>
    <n v="6120"/>
    <m/>
  </r>
  <r>
    <x v="21"/>
    <n v="32"/>
    <x v="0"/>
    <n v="25.1"/>
    <n v="1"/>
    <x v="0"/>
    <x v="21"/>
    <n v="10540"/>
    <x v="2"/>
    <x v="2"/>
    <x v="0"/>
    <n v="5270"/>
    <m/>
  </r>
  <r>
    <x v="22"/>
    <n v="53"/>
    <x v="1"/>
    <n v="35.299999999999997"/>
    <n v="3"/>
    <x v="1"/>
    <x v="22"/>
    <n v="32120"/>
    <x v="3"/>
    <x v="1"/>
    <x v="1"/>
    <n v="8030"/>
    <m/>
  </r>
  <r>
    <x v="23"/>
    <n v="48"/>
    <x v="1"/>
    <n v="33.5"/>
    <n v="3"/>
    <x v="1"/>
    <x v="23"/>
    <n v="30530"/>
    <x v="0"/>
    <x v="1"/>
    <x v="1"/>
    <n v="7632.5"/>
    <m/>
  </r>
  <r>
    <x v="24"/>
    <n v="48"/>
    <x v="1"/>
    <n v="32.700000000000003"/>
    <n v="3"/>
    <x v="1"/>
    <x v="24"/>
    <n v="18600"/>
    <x v="2"/>
    <x v="1"/>
    <x v="1"/>
    <n v="4650"/>
    <m/>
  </r>
  <r>
    <x v="25"/>
    <n v="45"/>
    <x v="0"/>
    <n v="29.9"/>
    <n v="0"/>
    <x v="0"/>
    <x v="25"/>
    <n v="18000"/>
    <x v="2"/>
    <x v="2"/>
    <x v="0"/>
    <n v="18000"/>
    <m/>
  </r>
  <r>
    <x v="26"/>
    <n v="37"/>
    <x v="0"/>
    <n v="27.4"/>
    <n v="2"/>
    <x v="1"/>
    <x v="26"/>
    <n v="16120"/>
    <x v="2"/>
    <x v="2"/>
    <x v="1"/>
    <n v="5373.333333333333"/>
    <m/>
  </r>
  <r>
    <x v="27"/>
    <n v="35"/>
    <x v="1"/>
    <n v="29.5"/>
    <n v="0"/>
    <x v="0"/>
    <x v="27"/>
    <n v="16450"/>
    <x v="3"/>
    <x v="2"/>
    <x v="0"/>
    <n v="16450"/>
    <m/>
  </r>
  <r>
    <x v="28"/>
    <n v="29"/>
    <x v="0"/>
    <n v="25.3"/>
    <n v="1"/>
    <x v="0"/>
    <x v="28"/>
    <n v="9900"/>
    <x v="3"/>
    <x v="2"/>
    <x v="0"/>
    <n v="4950"/>
    <m/>
  </r>
  <r>
    <x v="29"/>
    <n v="34"/>
    <x v="0"/>
    <n v="26.4"/>
    <n v="1"/>
    <x v="0"/>
    <x v="29"/>
    <n v="15640"/>
    <x v="1"/>
    <x v="2"/>
    <x v="0"/>
    <n v="7820"/>
    <m/>
  </r>
  <r>
    <x v="30"/>
    <n v="51"/>
    <x v="1"/>
    <n v="34.700000000000003"/>
    <n v="2"/>
    <x v="0"/>
    <x v="30"/>
    <n v="22200"/>
    <x v="3"/>
    <x v="1"/>
    <x v="0"/>
    <n v="7400"/>
    <m/>
  </r>
  <r>
    <x v="31"/>
    <n v="48"/>
    <x v="1"/>
    <n v="31.7"/>
    <n v="2"/>
    <x v="0"/>
    <x v="31"/>
    <n v="20880"/>
    <x v="0"/>
    <x v="1"/>
    <x v="0"/>
    <n v="6960"/>
    <m/>
  </r>
  <r>
    <x v="32"/>
    <n v="47"/>
    <x v="1"/>
    <n v="32.5"/>
    <n v="3"/>
    <x v="1"/>
    <x v="32"/>
    <n v="22400"/>
    <x v="2"/>
    <x v="1"/>
    <x v="1"/>
    <n v="5600"/>
    <m/>
  </r>
  <r>
    <x v="33"/>
    <n v="47"/>
    <x v="1"/>
    <n v="33"/>
    <n v="3"/>
    <x v="0"/>
    <x v="33"/>
    <n v="19720"/>
    <x v="2"/>
    <x v="1"/>
    <x v="0"/>
    <n v="4930"/>
    <m/>
  </r>
  <r>
    <x v="34"/>
    <n v="30"/>
    <x v="0"/>
    <n v="26"/>
    <n v="1"/>
    <x v="0"/>
    <x v="34"/>
    <n v="12210"/>
    <x v="2"/>
    <x v="2"/>
    <x v="0"/>
    <n v="6105"/>
    <m/>
  </r>
  <r>
    <x v="35"/>
    <n v="50"/>
    <x v="1"/>
    <n v="31.2"/>
    <n v="3"/>
    <x v="1"/>
    <x v="35"/>
    <n v="21080"/>
    <x v="3"/>
    <x v="1"/>
    <x v="1"/>
    <n v="5270"/>
    <m/>
  </r>
  <r>
    <x v="36"/>
    <n v="46"/>
    <x v="1"/>
    <n v="34.200000000000003"/>
    <n v="2"/>
    <x v="0"/>
    <x v="36"/>
    <n v="17280"/>
    <x v="2"/>
    <x v="1"/>
    <x v="0"/>
    <n v="5760"/>
    <m/>
  </r>
  <r>
    <x v="37"/>
    <n v="37"/>
    <x v="0"/>
    <n v="28"/>
    <n v="0"/>
    <x v="0"/>
    <x v="37"/>
    <n v="14430"/>
    <x v="2"/>
    <x v="2"/>
    <x v="0"/>
    <n v="14430"/>
    <m/>
  </r>
  <r>
    <x v="38"/>
    <n v="29"/>
    <x v="0"/>
    <n v="23.9"/>
    <n v="1"/>
    <x v="0"/>
    <x v="38"/>
    <n v="11020"/>
    <x v="3"/>
    <x v="0"/>
    <x v="0"/>
    <n v="5510"/>
    <m/>
  </r>
  <r>
    <x v="39"/>
    <n v="52"/>
    <x v="1"/>
    <n v="35.1"/>
    <n v="3"/>
    <x v="1"/>
    <x v="39"/>
    <n v="23760"/>
    <x v="1"/>
    <x v="1"/>
    <x v="1"/>
    <n v="5940"/>
    <m/>
  </r>
  <r>
    <x v="40"/>
    <n v="28"/>
    <x v="0"/>
    <n v="22.3"/>
    <n v="1"/>
    <x v="0"/>
    <x v="40"/>
    <n v="10080"/>
    <x v="0"/>
    <x v="0"/>
    <x v="0"/>
    <n v="5040"/>
    <m/>
  </r>
  <r>
    <x v="41"/>
    <n v="38"/>
    <x v="0"/>
    <n v="27.8"/>
    <n v="0"/>
    <x v="0"/>
    <x v="41"/>
    <n v="14060"/>
    <x v="1"/>
    <x v="2"/>
    <x v="0"/>
    <n v="14060"/>
    <m/>
  </r>
  <r>
    <x v="42"/>
    <n v="30"/>
    <x v="0"/>
    <n v="25.8"/>
    <n v="0"/>
    <x v="0"/>
    <x v="42"/>
    <n v="11840"/>
    <x v="3"/>
    <x v="2"/>
    <x v="0"/>
    <n v="11840"/>
    <m/>
  </r>
  <r>
    <x v="43"/>
    <n v="36"/>
    <x v="0"/>
    <n v="28.3"/>
    <n v="0"/>
    <x v="0"/>
    <x v="43"/>
    <n v="15960"/>
    <x v="3"/>
    <x v="2"/>
    <x v="0"/>
    <n v="15960"/>
    <m/>
  </r>
  <r>
    <x v="44"/>
    <n v="38"/>
    <x v="1"/>
    <n v="26.3"/>
    <n v="2"/>
    <x v="1"/>
    <x v="44"/>
    <n v="30550"/>
    <x v="3"/>
    <x v="2"/>
    <x v="1"/>
    <n v="10183.333333333334"/>
    <m/>
  </r>
  <r>
    <x v="45"/>
    <n v="31"/>
    <x v="0"/>
    <n v="26.5"/>
    <n v="1"/>
    <x v="0"/>
    <x v="45"/>
    <n v="16100"/>
    <x v="3"/>
    <x v="2"/>
    <x v="0"/>
    <n v="80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3F403-F1D1-4170-9A22-B6350EA89CC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F11" firstHeaderRow="0" firstDataRow="1" firstDataCol="1"/>
  <pivotFields count="13">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showAll="0"/>
    <pivotField showAll="0">
      <items count="3">
        <item x="0"/>
        <item h="1" x="1"/>
        <item t="default"/>
      </items>
    </pivotField>
    <pivotField showAll="0"/>
    <pivotField showAll="0"/>
    <pivotField axis="axisRow" showAll="0">
      <items count="3">
        <item x="0"/>
        <item x="1"/>
        <item t="default"/>
      </items>
    </pivotField>
    <pivotField showAll="0">
      <items count="47">
        <item x="32"/>
        <item x="29"/>
        <item x="28"/>
        <item x="8"/>
        <item x="6"/>
        <item x="4"/>
        <item x="10"/>
        <item x="35"/>
        <item x="12"/>
        <item x="33"/>
        <item x="36"/>
        <item x="34"/>
        <item x="21"/>
        <item x="1"/>
        <item x="40"/>
        <item x="43"/>
        <item x="38"/>
        <item x="30"/>
        <item x="39"/>
        <item x="20"/>
        <item x="15"/>
        <item x="19"/>
        <item x="7"/>
        <item x="23"/>
        <item x="5"/>
        <item x="18"/>
        <item x="2"/>
        <item x="42"/>
        <item x="27"/>
        <item x="13"/>
        <item x="0"/>
        <item x="25"/>
        <item x="11"/>
        <item x="44"/>
        <item x="37"/>
        <item x="9"/>
        <item x="26"/>
        <item x="24"/>
        <item x="16"/>
        <item x="3"/>
        <item x="22"/>
        <item x="45"/>
        <item x="41"/>
        <item x="14"/>
        <item x="17"/>
        <item x="31"/>
        <item t="default"/>
      </items>
    </pivotField>
    <pivotField dataField="1" showAll="0"/>
    <pivotField showAll="0">
      <items count="5">
        <item x="1"/>
        <item x="0"/>
        <item x="3"/>
        <item x="2"/>
        <item t="default"/>
      </items>
    </pivotField>
    <pivotField axis="axisRow" showAll="0">
      <items count="4">
        <item x="0"/>
        <item x="1"/>
        <item x="2"/>
        <item t="default"/>
      </items>
    </pivotField>
    <pivotField dataField="1" showAll="0">
      <items count="3">
        <item x="0"/>
        <item x="1"/>
        <item t="default"/>
      </items>
    </pivotField>
    <pivotField dataField="1" showAll="0"/>
    <pivotField dataField="1" showAll="0"/>
  </pivotFields>
  <rowFields count="2">
    <field x="9"/>
    <field x="5"/>
  </rowFields>
  <rowItems count="8">
    <i>
      <x/>
    </i>
    <i r="1">
      <x/>
    </i>
    <i>
      <x v="1"/>
    </i>
    <i r="1">
      <x/>
    </i>
    <i>
      <x v="2"/>
    </i>
    <i r="1">
      <x/>
    </i>
    <i r="1">
      <x v="1"/>
    </i>
    <i t="grand">
      <x/>
    </i>
  </rowItems>
  <colFields count="1">
    <field x="-2"/>
  </colFields>
  <colItems count="5">
    <i>
      <x/>
    </i>
    <i i="1">
      <x v="1"/>
    </i>
    <i i="2">
      <x v="2"/>
    </i>
    <i i="3">
      <x v="3"/>
    </i>
    <i i="4">
      <x v="4"/>
    </i>
  </colItems>
  <dataFields count="5">
    <dataField name="Sum of Insurance Price (USD)" fld="7" baseField="0" baseItem="0"/>
    <dataField name="Sum of Cost Per Child (USD)" fld="11" baseField="0" baseItem="0"/>
    <dataField name="Sum of Total Insurance (USD)" fld="12" baseField="0" baseItem="0"/>
    <dataField name="Sum of Smoker Status" fld="10" baseField="0" baseItem="0"/>
    <dataField name="Sum of Age" fld="1" baseField="0" baseItem="0"/>
  </dataFields>
  <chartFormats count="20">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3"/>
          </reference>
        </references>
      </pivotArea>
    </chartFormat>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2"/>
          </reference>
        </references>
      </pivotArea>
    </chartFormat>
    <chartFormat chart="5" format="4" series="1">
      <pivotArea type="data" outline="0" fieldPosition="0">
        <references count="1">
          <reference field="4294967294" count="1" selected="0">
            <x v="3"/>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3" format="4" series="1">
      <pivotArea type="data" outline="0" fieldPosition="0">
        <references count="1">
          <reference field="4294967294" count="1" selected="0">
            <x v="3"/>
          </reference>
        </references>
      </pivotArea>
    </chartFormat>
    <chartFormat chart="8" format="60" series="1">
      <pivotArea type="data" outline="0" fieldPosition="0">
        <references count="1">
          <reference field="4294967294" count="1" selected="0">
            <x v="0"/>
          </reference>
        </references>
      </pivotArea>
    </chartFormat>
    <chartFormat chart="8" format="65" series="1">
      <pivotArea type="data" outline="0" fieldPosition="0">
        <references count="1">
          <reference field="4294967294" count="1" selected="0">
            <x v="1"/>
          </reference>
        </references>
      </pivotArea>
    </chartFormat>
    <chartFormat chart="8" format="70" series="1">
      <pivotArea type="data" outline="0" fieldPosition="0">
        <references count="1">
          <reference field="4294967294" count="1" selected="0">
            <x v="2"/>
          </reference>
        </references>
      </pivotArea>
    </chartFormat>
    <chartFormat chart="8" format="75" series="1">
      <pivotArea type="data" outline="0" fieldPosition="0">
        <references count="1">
          <reference field="4294967294" count="1" selected="0">
            <x v="3"/>
          </reference>
        </references>
      </pivotArea>
    </chartFormat>
    <chartFormat chart="13" format="5" series="1">
      <pivotArea type="data" outline="0" fieldPosition="0">
        <references count="1">
          <reference field="4294967294" count="1" selected="0">
            <x v="4"/>
          </reference>
        </references>
      </pivotArea>
    </chartFormat>
    <chartFormat chart="8" format="80"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B7363F6-C327-41F2-99DF-613B5B4EEC43}" sourceName="Gender">
  <pivotTables>
    <pivotTable tabId="4" name="PivotTable1"/>
  </pivotTables>
  <data>
    <tabular pivotCacheId="17242744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9AC4DCA-86B5-4364-95CC-A02E4B9B5A66}" sourceName="Location">
  <pivotTables>
    <pivotTable tabId="4" name="PivotTable1"/>
  </pivotTables>
  <data>
    <tabular pivotCacheId="1724274403">
      <items count="46">
        <i x="29" s="1"/>
        <i x="28" s="1"/>
        <i x="4" s="1"/>
        <i x="34" s="1"/>
        <i x="21" s="1"/>
        <i x="40" s="1"/>
        <i x="43" s="1"/>
        <i x="38" s="1"/>
        <i x="15" s="1"/>
        <i x="19" s="1"/>
        <i x="7" s="1"/>
        <i x="5" s="1"/>
        <i x="18" s="1"/>
        <i x="42" s="1"/>
        <i x="0" s="1"/>
        <i x="25" s="1"/>
        <i x="37" s="1"/>
        <i x="26" s="1"/>
        <i x="16" s="1"/>
        <i x="3" s="1"/>
        <i x="45" s="1"/>
        <i x="41" s="1"/>
        <i x="14" s="1"/>
        <i x="32" s="1" nd="1"/>
        <i x="8" s="1" nd="1"/>
        <i x="6" s="1" nd="1"/>
        <i x="10" s="1" nd="1"/>
        <i x="35" s="1" nd="1"/>
        <i x="12" s="1" nd="1"/>
        <i x="33" s="1" nd="1"/>
        <i x="36" s="1" nd="1"/>
        <i x="1" s="1" nd="1"/>
        <i x="30" s="1" nd="1"/>
        <i x="39" s="1" nd="1"/>
        <i x="20" s="1" nd="1"/>
        <i x="23" s="1" nd="1"/>
        <i x="2" s="1" nd="1"/>
        <i x="27" s="1" nd="1"/>
        <i x="13" s="1" nd="1"/>
        <i x="11" s="1" nd="1"/>
        <i x="44" s="1" nd="1"/>
        <i x="9" s="1" nd="1"/>
        <i x="24" s="1" nd="1"/>
        <i x="22" s="1" nd="1"/>
        <i x="17" s="1" nd="1"/>
        <i x="3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F7A868E-00CD-41F2-AE5C-D92DF6DC5DAC}" sourceName="Age Group">
  <pivotTables>
    <pivotTable tabId="4" name="PivotTable1"/>
  </pivotTables>
  <data>
    <tabular pivotCacheId="1724274403">
      <items count="4">
        <i x="1" s="1"/>
        <i x="0"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_Status" xr10:uid="{5E49B3FC-515E-44A2-97ED-8309C2B47A10}" sourceName="Smoker Status">
  <pivotTables>
    <pivotTable tabId="4" name="PivotTable1"/>
  </pivotTables>
  <data>
    <tabular pivotCacheId="172427440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C388870-07E7-420B-8230-A6D40A560449}" cache="Slicer_Gender" caption="Gender" rowHeight="247650"/>
  <slicer name="Location" xr10:uid="{9D1D549A-851A-4F09-85DD-7E11B998C541}" cache="Slicer_Location" caption="Location" rowHeight="247650"/>
  <slicer name="Age Group" xr10:uid="{D7DB1C0B-175F-4D0F-8392-09ACEF70A831}" cache="Slicer_Age_Group" caption="Age Group" rowHeight="247650"/>
  <slicer name="Smoker Status" xr10:uid="{219F8403-F11F-4744-8F44-AA2B1E30F471}" cache="Slicer_Smoker_Status" caption="Smoker Status"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F946304-A34B-4496-BE22-EED9AA71E9B4}" cache="Slicer_Gender" caption="Gender" rowHeight="247650"/>
  <slicer name="Location 1" xr10:uid="{54792DD3-0DBE-42EE-A066-2B9AF162D49E}" cache="Slicer_Location" caption="Location" rowHeight="247650"/>
  <slicer name="Age Group 1" xr10:uid="{C4EAE948-B5E6-4288-9155-FFD651FAC2A9}" cache="Slicer_Age_Group" caption="Age Group" rowHeight="247650"/>
  <slicer name="Smoker Status 1" xr10:uid="{9DC38422-86D3-4B05-8014-DE51C97D6E9E}" cache="Slicer_Smoker_Status" caption="Smoker Statu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C1041C-C8C6-4609-A0A2-720A1D5CEDC9}" name="Table1" displayName="Table1" ref="B2:N48" totalsRowShown="0" headerRowDxfId="0" tableBorderDxfId="10">
  <autoFilter ref="B2:N48" xr:uid="{59C1041C-C8C6-4609-A0A2-720A1D5CEDC9}"/>
  <tableColumns count="13">
    <tableColumn id="1" xr3:uid="{988FC7F6-C6C5-463C-8711-1C59C14826D3}" name="Name" dataDxfId="9"/>
    <tableColumn id="2" xr3:uid="{87B63C94-00E4-4856-91F3-46B6E906AF68}" name="Age" dataDxfId="8"/>
    <tableColumn id="3" xr3:uid="{A8DC0106-E981-44C6-BFE6-E572A09E7434}" name="Gender" dataDxfId="7"/>
    <tableColumn id="4" xr3:uid="{B1C31903-272D-40F9-9094-4DB235F1D46B}" name="BMI" dataDxfId="6"/>
    <tableColumn id="5" xr3:uid="{5978672E-3479-4801-8029-3DC554D896AF}" name="Children" dataDxfId="5"/>
    <tableColumn id="6" xr3:uid="{41D868BA-6B7D-4218-B3B2-DE4EA3086084}" name="Smoking Status" dataDxfId="4"/>
    <tableColumn id="7" xr3:uid="{55403825-3C98-4B72-9571-B49FE5F00620}" name="Location" dataDxfId="3"/>
    <tableColumn id="8" xr3:uid="{CF1367FA-A8F1-4DAA-8F90-946DC6DE46DC}" name="Insurance Price (USD)" dataDxfId="2"/>
    <tableColumn id="9" xr3:uid="{5FF539F2-9AE4-4162-9CA9-F7D510005295}" name="Age Group" dataDxfId="1">
      <calculatedColumnFormula>IF(C2&lt;30,"&lt;30",IF(C2&lt;=40,"31-40",IF(C2&lt;=50,"41-50","&gt;50")))</calculatedColumnFormula>
    </tableColumn>
    <tableColumn id="10" xr3:uid="{8D08D61C-EC45-4E0B-B713-3BA9B2BD2B8D}" name="BMI Category">
      <calculatedColumnFormula>IF(E3&lt;18.5,"Underweight", IF(E3&lt;25,"Normal", IF(E3&lt;30,"Overweight","Obese")))</calculatedColumnFormula>
    </tableColumn>
    <tableColumn id="11" xr3:uid="{CF42E360-8F5E-4414-A8EB-4AF8D033CD48}" name="Smoker Status">
      <calculatedColumnFormula>IF(G3="Smoker",1,0)</calculatedColumnFormula>
    </tableColumn>
    <tableColumn id="12" xr3:uid="{49C450F8-C82E-4BA6-A433-9205AD42D4D4}" name="Cost Per Child (USD)">
      <calculatedColumnFormula>I3/(F3+1)</calculatedColumnFormula>
    </tableColumn>
    <tableColumn id="13" xr3:uid="{2727B8C1-16FA-4C25-9AEC-B7BDBB3093A7}" name="Total Insurance (US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EA0CF-099A-449E-AE0E-FD15BF560A4D}">
  <dimension ref="B2:I52"/>
  <sheetViews>
    <sheetView showGridLines="0" workbookViewId="0">
      <selection activeCell="M42" sqref="M42"/>
    </sheetView>
  </sheetViews>
  <sheetFormatPr defaultRowHeight="14.4"/>
  <cols>
    <col min="1" max="1" width="4.6640625" style="2" customWidth="1"/>
    <col min="2" max="2" width="21" style="2" bestFit="1" customWidth="1"/>
    <col min="3" max="3" width="9.33203125" style="2" customWidth="1"/>
    <col min="4" max="4" width="9.5546875" style="2" customWidth="1"/>
    <col min="5" max="5" width="8.109375" style="2" customWidth="1"/>
    <col min="6" max="6" width="14.6640625" style="2" customWidth="1"/>
    <col min="7" max="7" width="19.33203125" style="2" customWidth="1"/>
    <col min="8" max="8" width="14" style="2" bestFit="1" customWidth="1"/>
    <col min="9" max="9" width="23.33203125" style="2" customWidth="1"/>
    <col min="10" max="16384" width="8.88671875" style="2"/>
  </cols>
  <sheetData>
    <row r="2" spans="2:9" ht="18.600000000000001" thickBot="1">
      <c r="B2" s="1" t="s">
        <v>0</v>
      </c>
      <c r="C2" s="1"/>
      <c r="D2" s="1"/>
      <c r="E2" s="1"/>
      <c r="F2" s="1"/>
      <c r="G2" s="1"/>
      <c r="H2" s="1"/>
      <c r="I2" s="1"/>
    </row>
    <row r="4" spans="2:9" ht="18.600000000000001" thickBot="1">
      <c r="B4" s="3" t="s">
        <v>1</v>
      </c>
      <c r="C4" s="1"/>
      <c r="D4" s="1"/>
      <c r="E4" s="1"/>
      <c r="F4" s="1"/>
      <c r="G4" s="1"/>
      <c r="H4" s="1"/>
      <c r="I4" s="1"/>
    </row>
    <row r="6" spans="2:9" ht="15.6">
      <c r="B6" s="4" t="s">
        <v>2</v>
      </c>
      <c r="C6" s="4" t="s">
        <v>3</v>
      </c>
      <c r="D6" s="4" t="s">
        <v>4</v>
      </c>
      <c r="E6" s="4" t="s">
        <v>5</v>
      </c>
      <c r="F6" s="4" t="s">
        <v>6</v>
      </c>
      <c r="G6" s="4" t="s">
        <v>7</v>
      </c>
      <c r="H6" s="4" t="s">
        <v>8</v>
      </c>
      <c r="I6" s="4" t="s">
        <v>9</v>
      </c>
    </row>
    <row r="7" spans="2:9">
      <c r="B7" s="5" t="s">
        <v>64</v>
      </c>
      <c r="C7" s="5">
        <v>27</v>
      </c>
      <c r="D7" s="5" t="s">
        <v>15</v>
      </c>
      <c r="E7" s="5">
        <v>24.5</v>
      </c>
      <c r="F7" s="5">
        <v>0</v>
      </c>
      <c r="G7" s="5" t="s">
        <v>12</v>
      </c>
      <c r="H7" s="5" t="s">
        <v>65</v>
      </c>
      <c r="I7" s="5">
        <v>13050</v>
      </c>
    </row>
    <row r="8" spans="2:9">
      <c r="B8" s="5" t="s">
        <v>78</v>
      </c>
      <c r="C8" s="5">
        <v>45</v>
      </c>
      <c r="D8" s="5" t="s">
        <v>11</v>
      </c>
      <c r="E8" s="5">
        <v>30.3</v>
      </c>
      <c r="F8" s="5">
        <v>2</v>
      </c>
      <c r="G8" s="5" t="s">
        <v>12</v>
      </c>
      <c r="H8" s="5" t="s">
        <v>79</v>
      </c>
      <c r="I8" s="5">
        <v>25080</v>
      </c>
    </row>
    <row r="9" spans="2:9">
      <c r="B9" s="5" t="s">
        <v>58</v>
      </c>
      <c r="C9" s="5">
        <v>49</v>
      </c>
      <c r="D9" s="5" t="s">
        <v>11</v>
      </c>
      <c r="E9" s="5">
        <v>33.799999999999997</v>
      </c>
      <c r="F9" s="5">
        <v>2</v>
      </c>
      <c r="G9" s="5" t="s">
        <v>12</v>
      </c>
      <c r="H9" s="5" t="s">
        <v>59</v>
      </c>
      <c r="I9" s="5">
        <v>25760</v>
      </c>
    </row>
    <row r="10" spans="2:9">
      <c r="B10" s="5" t="s">
        <v>48</v>
      </c>
      <c r="C10" s="5">
        <v>41</v>
      </c>
      <c r="D10" s="5" t="s">
        <v>15</v>
      </c>
      <c r="E10" s="5">
        <v>31.5</v>
      </c>
      <c r="F10" s="5">
        <v>0</v>
      </c>
      <c r="G10" s="5" t="s">
        <v>12</v>
      </c>
      <c r="H10" s="5" t="s">
        <v>49</v>
      </c>
      <c r="I10" s="5">
        <v>19600</v>
      </c>
    </row>
    <row r="11" spans="2:9">
      <c r="B11" s="5" t="s">
        <v>56</v>
      </c>
      <c r="C11" s="5">
        <v>35</v>
      </c>
      <c r="D11" s="5" t="s">
        <v>15</v>
      </c>
      <c r="E11" s="5">
        <v>28.8</v>
      </c>
      <c r="F11" s="5">
        <v>0</v>
      </c>
      <c r="G11" s="5" t="s">
        <v>12</v>
      </c>
      <c r="H11" s="5" t="s">
        <v>57</v>
      </c>
      <c r="I11" s="5">
        <v>12210</v>
      </c>
    </row>
    <row r="12" spans="2:9">
      <c r="B12" s="5" t="s">
        <v>88</v>
      </c>
      <c r="C12" s="5">
        <v>32</v>
      </c>
      <c r="D12" s="5" t="s">
        <v>15</v>
      </c>
      <c r="E12" s="5">
        <v>27.2</v>
      </c>
      <c r="F12" s="5">
        <v>0</v>
      </c>
      <c r="G12" s="5" t="s">
        <v>12</v>
      </c>
      <c r="H12" s="5" t="s">
        <v>89</v>
      </c>
      <c r="I12" s="5">
        <v>15480</v>
      </c>
    </row>
    <row r="13" spans="2:9">
      <c r="B13" s="5" t="s">
        <v>70</v>
      </c>
      <c r="C13" s="5">
        <v>50</v>
      </c>
      <c r="D13" s="5" t="s">
        <v>11</v>
      </c>
      <c r="E13" s="5">
        <v>31.8</v>
      </c>
      <c r="F13" s="5">
        <v>2</v>
      </c>
      <c r="G13" s="5" t="s">
        <v>12</v>
      </c>
      <c r="H13" s="5" t="s">
        <v>71</v>
      </c>
      <c r="I13" s="5">
        <v>21830</v>
      </c>
    </row>
    <row r="14" spans="2:9">
      <c r="B14" s="5" t="s">
        <v>60</v>
      </c>
      <c r="C14" s="5">
        <v>34</v>
      </c>
      <c r="D14" s="5" t="s">
        <v>15</v>
      </c>
      <c r="E14" s="5">
        <v>25.9</v>
      </c>
      <c r="F14" s="5">
        <v>1</v>
      </c>
      <c r="G14" s="5" t="s">
        <v>12</v>
      </c>
      <c r="H14" s="5" t="s">
        <v>61</v>
      </c>
      <c r="I14" s="5">
        <v>9600</v>
      </c>
    </row>
    <row r="15" spans="2:9">
      <c r="B15" s="5" t="s">
        <v>34</v>
      </c>
      <c r="C15" s="5">
        <v>40</v>
      </c>
      <c r="D15" s="5" t="s">
        <v>11</v>
      </c>
      <c r="E15" s="5">
        <v>30.5</v>
      </c>
      <c r="F15" s="5">
        <v>2</v>
      </c>
      <c r="G15" s="5" t="s">
        <v>12</v>
      </c>
      <c r="H15" s="5" t="s">
        <v>35</v>
      </c>
      <c r="I15" s="5">
        <v>18920</v>
      </c>
    </row>
    <row r="16" spans="2:9">
      <c r="B16" s="5" t="s">
        <v>26</v>
      </c>
      <c r="C16" s="5">
        <v>33</v>
      </c>
      <c r="D16" s="5" t="s">
        <v>11</v>
      </c>
      <c r="E16" s="5">
        <v>25.5</v>
      </c>
      <c r="F16" s="5">
        <v>1</v>
      </c>
      <c r="G16" s="5" t="s">
        <v>12</v>
      </c>
      <c r="H16" s="5" t="s">
        <v>27</v>
      </c>
      <c r="I16" s="5">
        <v>11520</v>
      </c>
    </row>
    <row r="17" spans="2:9">
      <c r="B17" s="5" t="s">
        <v>46</v>
      </c>
      <c r="C17" s="5">
        <v>39</v>
      </c>
      <c r="D17" s="5" t="s">
        <v>11</v>
      </c>
      <c r="E17" s="5">
        <v>27.9</v>
      </c>
      <c r="F17" s="5">
        <v>3</v>
      </c>
      <c r="G17" s="5" t="s">
        <v>18</v>
      </c>
      <c r="H17" s="5" t="s">
        <v>47</v>
      </c>
      <c r="I17" s="5">
        <v>20100</v>
      </c>
    </row>
    <row r="18" spans="2:9">
      <c r="B18" s="5" t="s">
        <v>22</v>
      </c>
      <c r="C18" s="5">
        <v>39</v>
      </c>
      <c r="D18" s="5" t="s">
        <v>11</v>
      </c>
      <c r="E18" s="5">
        <v>28.1</v>
      </c>
      <c r="F18" s="5">
        <v>2</v>
      </c>
      <c r="G18" s="5" t="s">
        <v>12</v>
      </c>
      <c r="H18" s="5" t="s">
        <v>23</v>
      </c>
      <c r="I18" s="5">
        <v>17640</v>
      </c>
    </row>
    <row r="19" spans="2:9">
      <c r="B19" s="5" t="s">
        <v>42</v>
      </c>
      <c r="C19" s="5">
        <v>43</v>
      </c>
      <c r="D19" s="5" t="s">
        <v>11</v>
      </c>
      <c r="E19" s="5">
        <v>29.8</v>
      </c>
      <c r="F19" s="5">
        <v>2</v>
      </c>
      <c r="G19" s="5" t="s">
        <v>12</v>
      </c>
      <c r="H19" s="5" t="s">
        <v>43</v>
      </c>
      <c r="I19" s="5">
        <v>17550</v>
      </c>
    </row>
    <row r="20" spans="2:9">
      <c r="B20" s="5" t="s">
        <v>94</v>
      </c>
      <c r="C20" s="5">
        <v>49</v>
      </c>
      <c r="D20" s="5" t="s">
        <v>11</v>
      </c>
      <c r="E20" s="5">
        <v>32.799999999999997</v>
      </c>
      <c r="F20" s="5">
        <v>2</v>
      </c>
      <c r="G20" s="5" t="s">
        <v>12</v>
      </c>
      <c r="H20" s="5" t="s">
        <v>95</v>
      </c>
      <c r="I20" s="5">
        <v>28060</v>
      </c>
    </row>
    <row r="21" spans="2:9">
      <c r="B21" s="5" t="s">
        <v>92</v>
      </c>
      <c r="C21" s="5">
        <v>36</v>
      </c>
      <c r="D21" s="5" t="s">
        <v>15</v>
      </c>
      <c r="E21" s="5">
        <v>29.1</v>
      </c>
      <c r="F21" s="5">
        <v>1</v>
      </c>
      <c r="G21" s="5" t="s">
        <v>12</v>
      </c>
      <c r="H21" s="5" t="s">
        <v>93</v>
      </c>
      <c r="I21" s="5">
        <v>12000</v>
      </c>
    </row>
    <row r="22" spans="2:9">
      <c r="B22" s="5" t="s">
        <v>14</v>
      </c>
      <c r="C22" s="5">
        <v>42</v>
      </c>
      <c r="D22" s="5" t="s">
        <v>15</v>
      </c>
      <c r="E22" s="5">
        <v>26.8</v>
      </c>
      <c r="F22" s="5">
        <v>2</v>
      </c>
      <c r="G22" s="5" t="s">
        <v>12</v>
      </c>
      <c r="H22" s="5" t="s">
        <v>16</v>
      </c>
      <c r="I22" s="5">
        <v>21600</v>
      </c>
    </row>
    <row r="23" spans="2:9">
      <c r="B23" s="5" t="s">
        <v>32</v>
      </c>
      <c r="C23" s="5">
        <v>31</v>
      </c>
      <c r="D23" s="5" t="s">
        <v>15</v>
      </c>
      <c r="E23" s="5">
        <v>24.7</v>
      </c>
      <c r="F23" s="5">
        <v>0</v>
      </c>
      <c r="G23" s="5" t="s">
        <v>12</v>
      </c>
      <c r="H23" s="5" t="s">
        <v>33</v>
      </c>
      <c r="I23" s="5">
        <v>11100</v>
      </c>
    </row>
    <row r="24" spans="2:9">
      <c r="B24" s="5" t="s">
        <v>54</v>
      </c>
      <c r="C24" s="5">
        <v>44</v>
      </c>
      <c r="D24" s="5" t="s">
        <v>11</v>
      </c>
      <c r="E24" s="5">
        <v>29.6</v>
      </c>
      <c r="F24" s="5">
        <v>3</v>
      </c>
      <c r="G24" s="5" t="s">
        <v>18</v>
      </c>
      <c r="H24" s="5" t="s">
        <v>55</v>
      </c>
      <c r="I24" s="5">
        <v>28980</v>
      </c>
    </row>
    <row r="25" spans="2:9">
      <c r="B25" s="5" t="s">
        <v>72</v>
      </c>
      <c r="C25" s="5">
        <v>39</v>
      </c>
      <c r="D25" s="5" t="s">
        <v>15</v>
      </c>
      <c r="E25" s="5">
        <v>29.2</v>
      </c>
      <c r="F25" s="5">
        <v>0</v>
      </c>
      <c r="G25" s="5" t="s">
        <v>12</v>
      </c>
      <c r="H25" s="5" t="s">
        <v>73</v>
      </c>
      <c r="I25" s="5">
        <v>19270</v>
      </c>
    </row>
    <row r="26" spans="2:9">
      <c r="B26" s="5" t="s">
        <v>68</v>
      </c>
      <c r="C26" s="5">
        <v>33</v>
      </c>
      <c r="D26" s="5" t="s">
        <v>15</v>
      </c>
      <c r="E26" s="5">
        <v>27.6</v>
      </c>
      <c r="F26" s="5">
        <v>1</v>
      </c>
      <c r="G26" s="5" t="s">
        <v>12</v>
      </c>
      <c r="H26" s="5" t="s">
        <v>69</v>
      </c>
      <c r="I26" s="5">
        <v>13940</v>
      </c>
    </row>
    <row r="27" spans="2:9">
      <c r="B27" s="5" t="s">
        <v>90</v>
      </c>
      <c r="C27" s="5">
        <v>46</v>
      </c>
      <c r="D27" s="5" t="s">
        <v>11</v>
      </c>
      <c r="E27" s="5">
        <v>31</v>
      </c>
      <c r="F27" s="5">
        <v>3</v>
      </c>
      <c r="G27" s="5" t="s">
        <v>18</v>
      </c>
      <c r="H27" s="5" t="s">
        <v>91</v>
      </c>
      <c r="I27" s="5">
        <v>24480</v>
      </c>
    </row>
    <row r="28" spans="2:9">
      <c r="B28" s="5" t="s">
        <v>44</v>
      </c>
      <c r="C28" s="5">
        <v>32</v>
      </c>
      <c r="D28" s="5" t="s">
        <v>15</v>
      </c>
      <c r="E28" s="5">
        <v>25.1</v>
      </c>
      <c r="F28" s="5">
        <v>1</v>
      </c>
      <c r="G28" s="5" t="s">
        <v>12</v>
      </c>
      <c r="H28" s="5" t="s">
        <v>45</v>
      </c>
      <c r="I28" s="5">
        <v>10540</v>
      </c>
    </row>
    <row r="29" spans="2:9">
      <c r="B29" s="5" t="s">
        <v>98</v>
      </c>
      <c r="C29" s="5">
        <v>53</v>
      </c>
      <c r="D29" s="5" t="s">
        <v>11</v>
      </c>
      <c r="E29" s="5">
        <v>35.299999999999997</v>
      </c>
      <c r="F29" s="5">
        <v>3</v>
      </c>
      <c r="G29" s="5" t="s">
        <v>18</v>
      </c>
      <c r="H29" s="5" t="s">
        <v>99</v>
      </c>
      <c r="I29" s="5">
        <v>32120</v>
      </c>
    </row>
    <row r="30" spans="2:9">
      <c r="B30" s="5" t="s">
        <v>82</v>
      </c>
      <c r="C30" s="5">
        <v>48</v>
      </c>
      <c r="D30" s="5" t="s">
        <v>11</v>
      </c>
      <c r="E30" s="5">
        <v>33.5</v>
      </c>
      <c r="F30" s="5">
        <v>3</v>
      </c>
      <c r="G30" s="5" t="s">
        <v>18</v>
      </c>
      <c r="H30" s="5" t="s">
        <v>83</v>
      </c>
      <c r="I30" s="5">
        <v>30530</v>
      </c>
    </row>
    <row r="31" spans="2:9">
      <c r="B31" s="5" t="s">
        <v>38</v>
      </c>
      <c r="C31" s="5">
        <v>48</v>
      </c>
      <c r="D31" s="5" t="s">
        <v>11</v>
      </c>
      <c r="E31" s="5">
        <v>32.700000000000003</v>
      </c>
      <c r="F31" s="5">
        <v>3</v>
      </c>
      <c r="G31" s="5" t="s">
        <v>18</v>
      </c>
      <c r="H31" s="5" t="s">
        <v>39</v>
      </c>
      <c r="I31" s="5">
        <v>18600</v>
      </c>
    </row>
    <row r="32" spans="2:9">
      <c r="B32" s="5" t="s">
        <v>24</v>
      </c>
      <c r="C32" s="5">
        <v>45</v>
      </c>
      <c r="D32" s="5" t="s">
        <v>15</v>
      </c>
      <c r="E32" s="5">
        <v>29.9</v>
      </c>
      <c r="F32" s="5">
        <v>0</v>
      </c>
      <c r="G32" s="5" t="s">
        <v>12</v>
      </c>
      <c r="H32" s="5" t="s">
        <v>25</v>
      </c>
      <c r="I32" s="5">
        <v>18000</v>
      </c>
    </row>
    <row r="33" spans="2:9">
      <c r="B33" s="5" t="s">
        <v>28</v>
      </c>
      <c r="C33" s="5">
        <v>37</v>
      </c>
      <c r="D33" s="5" t="s">
        <v>15</v>
      </c>
      <c r="E33" s="5">
        <v>27.4</v>
      </c>
      <c r="F33" s="5">
        <v>2</v>
      </c>
      <c r="G33" s="5" t="s">
        <v>18</v>
      </c>
      <c r="H33" s="5" t="s">
        <v>29</v>
      </c>
      <c r="I33" s="5">
        <v>16120</v>
      </c>
    </row>
    <row r="34" spans="2:9">
      <c r="B34" s="5" t="s">
        <v>10</v>
      </c>
      <c r="C34" s="5">
        <v>35</v>
      </c>
      <c r="D34" s="5" t="s">
        <v>11</v>
      </c>
      <c r="E34" s="5">
        <v>29.5</v>
      </c>
      <c r="F34" s="5">
        <v>0</v>
      </c>
      <c r="G34" s="5" t="s">
        <v>12</v>
      </c>
      <c r="H34" s="5" t="s">
        <v>13</v>
      </c>
      <c r="I34" s="5">
        <v>16450</v>
      </c>
    </row>
    <row r="35" spans="2:9">
      <c r="B35" s="5" t="s">
        <v>84</v>
      </c>
      <c r="C35" s="5">
        <v>29</v>
      </c>
      <c r="D35" s="5" t="s">
        <v>15</v>
      </c>
      <c r="E35" s="5">
        <v>25.3</v>
      </c>
      <c r="F35" s="5">
        <v>1</v>
      </c>
      <c r="G35" s="5" t="s">
        <v>12</v>
      </c>
      <c r="H35" s="5" t="s">
        <v>85</v>
      </c>
      <c r="I35" s="5">
        <v>9900</v>
      </c>
    </row>
    <row r="36" spans="2:9">
      <c r="B36" s="5" t="s">
        <v>100</v>
      </c>
      <c r="C36" s="5">
        <v>34</v>
      </c>
      <c r="D36" s="5" t="s">
        <v>15</v>
      </c>
      <c r="E36" s="5">
        <v>26.4</v>
      </c>
      <c r="F36" s="5">
        <v>1</v>
      </c>
      <c r="G36" s="5" t="s">
        <v>12</v>
      </c>
      <c r="H36" s="5" t="s">
        <v>101</v>
      </c>
      <c r="I36" s="5">
        <v>15640</v>
      </c>
    </row>
    <row r="37" spans="2:9">
      <c r="B37" s="5" t="s">
        <v>86</v>
      </c>
      <c r="C37" s="5">
        <v>51</v>
      </c>
      <c r="D37" s="5" t="s">
        <v>11</v>
      </c>
      <c r="E37" s="5">
        <v>34.700000000000003</v>
      </c>
      <c r="F37" s="5">
        <v>2</v>
      </c>
      <c r="G37" s="5" t="s">
        <v>12</v>
      </c>
      <c r="H37" s="5" t="s">
        <v>87</v>
      </c>
      <c r="I37" s="5">
        <v>22200</v>
      </c>
    </row>
    <row r="38" spans="2:9">
      <c r="B38" s="5" t="s">
        <v>102</v>
      </c>
      <c r="C38" s="5">
        <v>48</v>
      </c>
      <c r="D38" s="5" t="s">
        <v>11</v>
      </c>
      <c r="E38" s="5">
        <v>31.7</v>
      </c>
      <c r="F38" s="5">
        <v>2</v>
      </c>
      <c r="G38" s="5" t="s">
        <v>12</v>
      </c>
      <c r="H38" s="5" t="s">
        <v>103</v>
      </c>
      <c r="I38" s="5">
        <v>20880</v>
      </c>
    </row>
    <row r="39" spans="2:9">
      <c r="B39" s="5" t="s">
        <v>74</v>
      </c>
      <c r="C39" s="5">
        <v>47</v>
      </c>
      <c r="D39" s="5" t="s">
        <v>11</v>
      </c>
      <c r="E39" s="5">
        <v>32.5</v>
      </c>
      <c r="F39" s="5">
        <v>3</v>
      </c>
      <c r="G39" s="5" t="s">
        <v>18</v>
      </c>
      <c r="H39" s="5" t="s">
        <v>75</v>
      </c>
      <c r="I39" s="5">
        <v>22400</v>
      </c>
    </row>
    <row r="40" spans="2:9">
      <c r="B40" s="5" t="s">
        <v>30</v>
      </c>
      <c r="C40" s="5">
        <v>47</v>
      </c>
      <c r="D40" s="5" t="s">
        <v>11</v>
      </c>
      <c r="E40" s="5">
        <v>33</v>
      </c>
      <c r="F40" s="5">
        <v>3</v>
      </c>
      <c r="G40" s="5" t="s">
        <v>12</v>
      </c>
      <c r="H40" s="5" t="s">
        <v>31</v>
      </c>
      <c r="I40" s="5">
        <v>19720</v>
      </c>
    </row>
    <row r="41" spans="2:9">
      <c r="B41" s="5" t="s">
        <v>52</v>
      </c>
      <c r="C41" s="5">
        <v>30</v>
      </c>
      <c r="D41" s="5" t="s">
        <v>15</v>
      </c>
      <c r="E41" s="5">
        <v>26</v>
      </c>
      <c r="F41" s="5">
        <v>1</v>
      </c>
      <c r="G41" s="5" t="s">
        <v>12</v>
      </c>
      <c r="H41" s="5" t="s">
        <v>53</v>
      </c>
      <c r="I41" s="5">
        <v>12210</v>
      </c>
    </row>
    <row r="42" spans="2:9">
      <c r="B42" s="5" t="s">
        <v>17</v>
      </c>
      <c r="C42" s="5">
        <v>50</v>
      </c>
      <c r="D42" s="5" t="s">
        <v>11</v>
      </c>
      <c r="E42" s="5">
        <v>31.2</v>
      </c>
      <c r="F42" s="5">
        <v>3</v>
      </c>
      <c r="G42" s="5" t="s">
        <v>18</v>
      </c>
      <c r="H42" s="5" t="s">
        <v>19</v>
      </c>
      <c r="I42" s="5">
        <v>21080</v>
      </c>
    </row>
    <row r="43" spans="2:9">
      <c r="B43" s="5" t="s">
        <v>50</v>
      </c>
      <c r="C43" s="5">
        <v>46</v>
      </c>
      <c r="D43" s="5" t="s">
        <v>11</v>
      </c>
      <c r="E43" s="5">
        <v>34.200000000000003</v>
      </c>
      <c r="F43" s="5">
        <v>2</v>
      </c>
      <c r="G43" s="5" t="s">
        <v>12</v>
      </c>
      <c r="H43" s="5" t="s">
        <v>51</v>
      </c>
      <c r="I43" s="5">
        <v>17280</v>
      </c>
    </row>
    <row r="44" spans="2:9">
      <c r="B44" s="5" t="s">
        <v>80</v>
      </c>
      <c r="C44" s="5">
        <v>37</v>
      </c>
      <c r="D44" s="5" t="s">
        <v>15</v>
      </c>
      <c r="E44" s="5">
        <v>28</v>
      </c>
      <c r="F44" s="5">
        <v>0</v>
      </c>
      <c r="G44" s="5" t="s">
        <v>12</v>
      </c>
      <c r="H44" s="5" t="s">
        <v>81</v>
      </c>
      <c r="I44" s="5">
        <v>14430</v>
      </c>
    </row>
    <row r="45" spans="2:9">
      <c r="B45" s="5" t="s">
        <v>36</v>
      </c>
      <c r="C45" s="5">
        <v>29</v>
      </c>
      <c r="D45" s="5" t="s">
        <v>15</v>
      </c>
      <c r="E45" s="5">
        <v>23.9</v>
      </c>
      <c r="F45" s="5">
        <v>1</v>
      </c>
      <c r="G45" s="5" t="s">
        <v>12</v>
      </c>
      <c r="H45" s="5" t="s">
        <v>37</v>
      </c>
      <c r="I45" s="5">
        <v>11020</v>
      </c>
    </row>
    <row r="46" spans="2:9">
      <c r="B46" s="5" t="s">
        <v>66</v>
      </c>
      <c r="C46" s="5">
        <v>52</v>
      </c>
      <c r="D46" s="5" t="s">
        <v>11</v>
      </c>
      <c r="E46" s="5">
        <v>35.1</v>
      </c>
      <c r="F46" s="5">
        <v>3</v>
      </c>
      <c r="G46" s="5" t="s">
        <v>18</v>
      </c>
      <c r="H46" s="5" t="s">
        <v>67</v>
      </c>
      <c r="I46" s="5">
        <v>23760</v>
      </c>
    </row>
    <row r="47" spans="2:9">
      <c r="B47" s="5" t="s">
        <v>20</v>
      </c>
      <c r="C47" s="5">
        <v>28</v>
      </c>
      <c r="D47" s="5" t="s">
        <v>15</v>
      </c>
      <c r="E47" s="5">
        <v>22.3</v>
      </c>
      <c r="F47" s="5">
        <v>1</v>
      </c>
      <c r="G47" s="5" t="s">
        <v>12</v>
      </c>
      <c r="H47" s="5" t="s">
        <v>21</v>
      </c>
      <c r="I47" s="5">
        <v>10080</v>
      </c>
    </row>
    <row r="48" spans="2:9">
      <c r="B48" s="5" t="s">
        <v>96</v>
      </c>
      <c r="C48" s="5">
        <v>38</v>
      </c>
      <c r="D48" s="5" t="s">
        <v>15</v>
      </c>
      <c r="E48" s="5">
        <v>27.8</v>
      </c>
      <c r="F48" s="5">
        <v>0</v>
      </c>
      <c r="G48" s="5" t="s">
        <v>12</v>
      </c>
      <c r="H48" s="5" t="s">
        <v>97</v>
      </c>
      <c r="I48" s="5">
        <v>14060</v>
      </c>
    </row>
    <row r="49" spans="2:9">
      <c r="B49" s="5" t="s">
        <v>104</v>
      </c>
      <c r="C49" s="5">
        <v>30</v>
      </c>
      <c r="D49" s="5" t="s">
        <v>15</v>
      </c>
      <c r="E49" s="5">
        <v>25.8</v>
      </c>
      <c r="F49" s="5">
        <v>0</v>
      </c>
      <c r="G49" s="5" t="s">
        <v>12</v>
      </c>
      <c r="H49" s="5" t="s">
        <v>105</v>
      </c>
      <c r="I49" s="5">
        <v>11840</v>
      </c>
    </row>
    <row r="50" spans="2:9">
      <c r="B50" s="5" t="s">
        <v>40</v>
      </c>
      <c r="C50" s="5">
        <v>36</v>
      </c>
      <c r="D50" s="5" t="s">
        <v>15</v>
      </c>
      <c r="E50" s="5">
        <v>28.3</v>
      </c>
      <c r="F50" s="5">
        <v>0</v>
      </c>
      <c r="G50" s="5" t="s">
        <v>12</v>
      </c>
      <c r="H50" s="5" t="s">
        <v>41</v>
      </c>
      <c r="I50" s="5">
        <v>15960</v>
      </c>
    </row>
    <row r="51" spans="2:9">
      <c r="B51" s="5" t="s">
        <v>62</v>
      </c>
      <c r="C51" s="5">
        <v>38</v>
      </c>
      <c r="D51" s="5" t="s">
        <v>11</v>
      </c>
      <c r="E51" s="5">
        <v>26.3</v>
      </c>
      <c r="F51" s="5">
        <v>2</v>
      </c>
      <c r="G51" s="5" t="s">
        <v>18</v>
      </c>
      <c r="H51" s="5" t="s">
        <v>63</v>
      </c>
      <c r="I51" s="5">
        <v>30550</v>
      </c>
    </row>
    <row r="52" spans="2:9">
      <c r="B52" s="5" t="s">
        <v>76</v>
      </c>
      <c r="C52" s="5">
        <v>31</v>
      </c>
      <c r="D52" s="5" t="s">
        <v>15</v>
      </c>
      <c r="E52" s="5">
        <v>26.5</v>
      </c>
      <c r="F52" s="5">
        <v>1</v>
      </c>
      <c r="G52" s="5" t="s">
        <v>12</v>
      </c>
      <c r="H52" s="5" t="s">
        <v>77</v>
      </c>
      <c r="I52" s="5">
        <v>16100</v>
      </c>
    </row>
  </sheetData>
  <sortState xmlns:xlrd2="http://schemas.microsoft.com/office/spreadsheetml/2017/richdata2" ref="B7:I52">
    <sortCondition ref="B6:B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2E236-A3B0-4B51-A34B-375EE1B03B2F}">
  <dimension ref="B2:N48"/>
  <sheetViews>
    <sheetView zoomScale="62" workbookViewId="0">
      <selection activeCell="N2" sqref="N2:N3"/>
    </sheetView>
  </sheetViews>
  <sheetFormatPr defaultRowHeight="14.4"/>
  <cols>
    <col min="2" max="2" width="19.109375" bestFit="1" customWidth="1"/>
    <col min="3" max="3" width="13.33203125" customWidth="1"/>
    <col min="4" max="4" width="18.6640625" customWidth="1"/>
    <col min="5" max="5" width="15.21875" customWidth="1"/>
    <col min="6" max="6" width="16.5546875" customWidth="1"/>
    <col min="7" max="7" width="17.6640625" customWidth="1"/>
    <col min="8" max="8" width="24.21875" customWidth="1"/>
    <col min="9" max="9" width="28.109375" customWidth="1"/>
    <col min="10" max="10" width="18.6640625" customWidth="1"/>
    <col min="11" max="11" width="19.109375" customWidth="1"/>
    <col min="12" max="12" width="25" customWidth="1"/>
    <col min="13" max="13" width="22.33203125" customWidth="1"/>
    <col min="14" max="14" width="22.109375" customWidth="1"/>
  </cols>
  <sheetData>
    <row r="2" spans="2:14" ht="15.6">
      <c r="B2" s="9" t="s">
        <v>2</v>
      </c>
      <c r="C2" s="4" t="s">
        <v>3</v>
      </c>
      <c r="D2" s="4" t="s">
        <v>4</v>
      </c>
      <c r="E2" s="4" t="s">
        <v>5</v>
      </c>
      <c r="F2" s="4" t="s">
        <v>6</v>
      </c>
      <c r="G2" s="4" t="s">
        <v>7</v>
      </c>
      <c r="H2" s="4" t="s">
        <v>8</v>
      </c>
      <c r="I2" s="4" t="s">
        <v>9</v>
      </c>
      <c r="J2" s="6" t="s">
        <v>106</v>
      </c>
      <c r="K2" s="6" t="s">
        <v>107</v>
      </c>
      <c r="L2" s="6" t="s">
        <v>108</v>
      </c>
      <c r="M2" s="6" t="s">
        <v>109</v>
      </c>
      <c r="N2" s="6" t="s">
        <v>110</v>
      </c>
    </row>
    <row r="3" spans="2:14">
      <c r="B3" s="10" t="s">
        <v>64</v>
      </c>
      <c r="C3" s="5">
        <v>27</v>
      </c>
      <c r="D3" s="5" t="s">
        <v>15</v>
      </c>
      <c r="E3" s="5">
        <v>24.5</v>
      </c>
      <c r="F3" s="5">
        <v>0</v>
      </c>
      <c r="G3" s="5" t="s">
        <v>12</v>
      </c>
      <c r="H3" s="5" t="s">
        <v>65</v>
      </c>
      <c r="I3" s="5">
        <v>13050</v>
      </c>
      <c r="J3" s="7" t="str">
        <f>IF(C2&lt;30,"&lt;30",IF(C2&lt;=40,"31-40",IF(C2&lt;=50,"41-50","&gt;50")))</f>
        <v>&gt;50</v>
      </c>
      <c r="K3" t="str">
        <f>IF(E3&lt;18.5,"Underweight", IF(E3&lt;25,"Normal", IF(E3&lt;30,"Overweight","Obese")))</f>
        <v>Normal</v>
      </c>
      <c r="L3">
        <f>IF(G3="Smoker",1,0)</f>
        <v>0</v>
      </c>
      <c r="M3">
        <f>I3/(F3+1)</f>
        <v>13050</v>
      </c>
      <c r="N3" s="8">
        <f>SUM(I3:I48)</f>
        <v>839240</v>
      </c>
    </row>
    <row r="4" spans="2:14">
      <c r="B4" s="10" t="s">
        <v>78</v>
      </c>
      <c r="C4" s="5">
        <v>45</v>
      </c>
      <c r="D4" s="5" t="s">
        <v>11</v>
      </c>
      <c r="E4" s="5">
        <v>30.3</v>
      </c>
      <c r="F4" s="5">
        <v>2</v>
      </c>
      <c r="G4" s="5" t="s">
        <v>12</v>
      </c>
      <c r="H4" s="5" t="s">
        <v>79</v>
      </c>
      <c r="I4" s="5">
        <v>25080</v>
      </c>
      <c r="J4" s="7" t="str">
        <f t="shared" ref="J4:J48" si="0">IF(C3&lt;30,"&lt;30",IF(C3&lt;=40,"31-40",IF(C3&lt;=50,"41-50","&gt;50")))</f>
        <v>&lt;30</v>
      </c>
      <c r="K4" t="str">
        <f t="shared" ref="K4:K48" si="1">IF(E4&lt;18.5,"Underweight", IF(E4&lt;25,"Normal", IF(E4&lt;30,"Overweight","Obese")))</f>
        <v>Obese</v>
      </c>
      <c r="L4">
        <f t="shared" ref="L4:L48" si="2">IF(G4="Smoker",1,0)</f>
        <v>0</v>
      </c>
      <c r="M4">
        <f t="shared" ref="M4:M48" si="3">I4/(F4+1)</f>
        <v>8360</v>
      </c>
    </row>
    <row r="5" spans="2:14">
      <c r="B5" s="10" t="s">
        <v>58</v>
      </c>
      <c r="C5" s="5">
        <v>49</v>
      </c>
      <c r="D5" s="5" t="s">
        <v>11</v>
      </c>
      <c r="E5" s="5">
        <v>33.799999999999997</v>
      </c>
      <c r="F5" s="5">
        <v>2</v>
      </c>
      <c r="G5" s="5" t="s">
        <v>12</v>
      </c>
      <c r="H5" s="5" t="s">
        <v>59</v>
      </c>
      <c r="I5" s="5">
        <v>25760</v>
      </c>
      <c r="J5" s="7" t="str">
        <f t="shared" si="0"/>
        <v>41-50</v>
      </c>
      <c r="K5" t="str">
        <f t="shared" si="1"/>
        <v>Obese</v>
      </c>
      <c r="L5">
        <f t="shared" si="2"/>
        <v>0</v>
      </c>
      <c r="M5">
        <f t="shared" si="3"/>
        <v>8586.6666666666661</v>
      </c>
    </row>
    <row r="6" spans="2:14">
      <c r="B6" s="10" t="s">
        <v>48</v>
      </c>
      <c r="C6" s="5">
        <v>41</v>
      </c>
      <c r="D6" s="5" t="s">
        <v>15</v>
      </c>
      <c r="E6" s="5">
        <v>31.5</v>
      </c>
      <c r="F6" s="5">
        <v>0</v>
      </c>
      <c r="G6" s="5" t="s">
        <v>12</v>
      </c>
      <c r="H6" s="5" t="s">
        <v>49</v>
      </c>
      <c r="I6" s="5">
        <v>19600</v>
      </c>
      <c r="J6" s="7" t="str">
        <f t="shared" si="0"/>
        <v>41-50</v>
      </c>
      <c r="K6" t="str">
        <f t="shared" si="1"/>
        <v>Obese</v>
      </c>
      <c r="L6">
        <f t="shared" si="2"/>
        <v>0</v>
      </c>
      <c r="M6">
        <f t="shared" si="3"/>
        <v>19600</v>
      </c>
    </row>
    <row r="7" spans="2:14">
      <c r="B7" s="10" t="s">
        <v>56</v>
      </c>
      <c r="C7" s="5">
        <v>35</v>
      </c>
      <c r="D7" s="5" t="s">
        <v>15</v>
      </c>
      <c r="E7" s="5">
        <v>28.8</v>
      </c>
      <c r="F7" s="5">
        <v>0</v>
      </c>
      <c r="G7" s="5" t="s">
        <v>12</v>
      </c>
      <c r="H7" s="5" t="s">
        <v>57</v>
      </c>
      <c r="I7" s="5">
        <v>12210</v>
      </c>
      <c r="J7" s="7" t="str">
        <f t="shared" si="0"/>
        <v>41-50</v>
      </c>
      <c r="K7" t="str">
        <f t="shared" si="1"/>
        <v>Overweight</v>
      </c>
      <c r="L7">
        <f t="shared" si="2"/>
        <v>0</v>
      </c>
      <c r="M7">
        <f t="shared" si="3"/>
        <v>12210</v>
      </c>
    </row>
    <row r="8" spans="2:14">
      <c r="B8" s="10" t="s">
        <v>88</v>
      </c>
      <c r="C8" s="5">
        <v>32</v>
      </c>
      <c r="D8" s="5" t="s">
        <v>15</v>
      </c>
      <c r="E8" s="5">
        <v>27.2</v>
      </c>
      <c r="F8" s="5">
        <v>0</v>
      </c>
      <c r="G8" s="5" t="s">
        <v>12</v>
      </c>
      <c r="H8" s="5" t="s">
        <v>89</v>
      </c>
      <c r="I8" s="5">
        <v>15480</v>
      </c>
      <c r="J8" s="7" t="str">
        <f t="shared" si="0"/>
        <v>31-40</v>
      </c>
      <c r="K8" t="str">
        <f t="shared" si="1"/>
        <v>Overweight</v>
      </c>
      <c r="L8">
        <f t="shared" si="2"/>
        <v>0</v>
      </c>
      <c r="M8">
        <f t="shared" si="3"/>
        <v>15480</v>
      </c>
    </row>
    <row r="9" spans="2:14">
      <c r="B9" s="10" t="s">
        <v>70</v>
      </c>
      <c r="C9" s="5">
        <v>50</v>
      </c>
      <c r="D9" s="5" t="s">
        <v>11</v>
      </c>
      <c r="E9" s="5">
        <v>31.8</v>
      </c>
      <c r="F9" s="5">
        <v>2</v>
      </c>
      <c r="G9" s="5" t="s">
        <v>12</v>
      </c>
      <c r="H9" s="5" t="s">
        <v>71</v>
      </c>
      <c r="I9" s="5">
        <v>21830</v>
      </c>
      <c r="J9" s="7" t="str">
        <f t="shared" si="0"/>
        <v>31-40</v>
      </c>
      <c r="K9" t="str">
        <f t="shared" si="1"/>
        <v>Obese</v>
      </c>
      <c r="L9">
        <f t="shared" si="2"/>
        <v>0</v>
      </c>
      <c r="M9">
        <f t="shared" si="3"/>
        <v>7276.666666666667</v>
      </c>
    </row>
    <row r="10" spans="2:14">
      <c r="B10" s="10" t="s">
        <v>60</v>
      </c>
      <c r="C10" s="5">
        <v>34</v>
      </c>
      <c r="D10" s="5" t="s">
        <v>15</v>
      </c>
      <c r="E10" s="5">
        <v>25.9</v>
      </c>
      <c r="F10" s="5">
        <v>1</v>
      </c>
      <c r="G10" s="5" t="s">
        <v>12</v>
      </c>
      <c r="H10" s="5" t="s">
        <v>61</v>
      </c>
      <c r="I10" s="5">
        <v>9600</v>
      </c>
      <c r="J10" s="7" t="str">
        <f t="shared" si="0"/>
        <v>41-50</v>
      </c>
      <c r="K10" t="str">
        <f t="shared" si="1"/>
        <v>Overweight</v>
      </c>
      <c r="L10">
        <f t="shared" si="2"/>
        <v>0</v>
      </c>
      <c r="M10">
        <f t="shared" si="3"/>
        <v>4800</v>
      </c>
    </row>
    <row r="11" spans="2:14">
      <c r="B11" s="10" t="s">
        <v>34</v>
      </c>
      <c r="C11" s="5">
        <v>40</v>
      </c>
      <c r="D11" s="5" t="s">
        <v>11</v>
      </c>
      <c r="E11" s="5">
        <v>30.5</v>
      </c>
      <c r="F11" s="5">
        <v>2</v>
      </c>
      <c r="G11" s="5" t="s">
        <v>12</v>
      </c>
      <c r="H11" s="5" t="s">
        <v>35</v>
      </c>
      <c r="I11" s="5">
        <v>18920</v>
      </c>
      <c r="J11" s="7" t="str">
        <f t="shared" si="0"/>
        <v>31-40</v>
      </c>
      <c r="K11" t="str">
        <f t="shared" si="1"/>
        <v>Obese</v>
      </c>
      <c r="L11">
        <f t="shared" si="2"/>
        <v>0</v>
      </c>
      <c r="M11">
        <f t="shared" si="3"/>
        <v>6306.666666666667</v>
      </c>
    </row>
    <row r="12" spans="2:14">
      <c r="B12" s="10" t="s">
        <v>26</v>
      </c>
      <c r="C12" s="5">
        <v>33</v>
      </c>
      <c r="D12" s="5" t="s">
        <v>11</v>
      </c>
      <c r="E12" s="5">
        <v>25.5</v>
      </c>
      <c r="F12" s="5">
        <v>1</v>
      </c>
      <c r="G12" s="5" t="s">
        <v>12</v>
      </c>
      <c r="H12" s="5" t="s">
        <v>27</v>
      </c>
      <c r="I12" s="5">
        <v>11520</v>
      </c>
      <c r="J12" s="7" t="str">
        <f t="shared" si="0"/>
        <v>31-40</v>
      </c>
      <c r="K12" t="str">
        <f t="shared" si="1"/>
        <v>Overweight</v>
      </c>
      <c r="L12">
        <f t="shared" si="2"/>
        <v>0</v>
      </c>
      <c r="M12">
        <f t="shared" si="3"/>
        <v>5760</v>
      </c>
    </row>
    <row r="13" spans="2:14">
      <c r="B13" s="10" t="s">
        <v>46</v>
      </c>
      <c r="C13" s="5">
        <v>39</v>
      </c>
      <c r="D13" s="5" t="s">
        <v>11</v>
      </c>
      <c r="E13" s="5">
        <v>27.9</v>
      </c>
      <c r="F13" s="5">
        <v>3</v>
      </c>
      <c r="G13" s="5" t="s">
        <v>18</v>
      </c>
      <c r="H13" s="5" t="s">
        <v>47</v>
      </c>
      <c r="I13" s="5">
        <v>20100</v>
      </c>
      <c r="J13" s="7" t="str">
        <f t="shared" si="0"/>
        <v>31-40</v>
      </c>
      <c r="K13" t="str">
        <f t="shared" si="1"/>
        <v>Overweight</v>
      </c>
      <c r="L13">
        <f t="shared" si="2"/>
        <v>1</v>
      </c>
      <c r="M13">
        <f t="shared" si="3"/>
        <v>5025</v>
      </c>
    </row>
    <row r="14" spans="2:14">
      <c r="B14" s="10" t="s">
        <v>22</v>
      </c>
      <c r="C14" s="5">
        <v>39</v>
      </c>
      <c r="D14" s="5" t="s">
        <v>11</v>
      </c>
      <c r="E14" s="5">
        <v>28.1</v>
      </c>
      <c r="F14" s="5">
        <v>2</v>
      </c>
      <c r="G14" s="5" t="s">
        <v>12</v>
      </c>
      <c r="H14" s="5" t="s">
        <v>23</v>
      </c>
      <c r="I14" s="5">
        <v>17640</v>
      </c>
      <c r="J14" s="7" t="str">
        <f t="shared" si="0"/>
        <v>31-40</v>
      </c>
      <c r="K14" t="str">
        <f t="shared" si="1"/>
        <v>Overweight</v>
      </c>
      <c r="L14">
        <f t="shared" si="2"/>
        <v>0</v>
      </c>
      <c r="M14">
        <f t="shared" si="3"/>
        <v>5880</v>
      </c>
    </row>
    <row r="15" spans="2:14">
      <c r="B15" s="10" t="s">
        <v>42</v>
      </c>
      <c r="C15" s="5">
        <v>43</v>
      </c>
      <c r="D15" s="5" t="s">
        <v>11</v>
      </c>
      <c r="E15" s="5">
        <v>29.8</v>
      </c>
      <c r="F15" s="5">
        <v>2</v>
      </c>
      <c r="G15" s="5" t="s">
        <v>12</v>
      </c>
      <c r="H15" s="5" t="s">
        <v>43</v>
      </c>
      <c r="I15" s="5">
        <v>17550</v>
      </c>
      <c r="J15" s="7" t="str">
        <f t="shared" si="0"/>
        <v>31-40</v>
      </c>
      <c r="K15" t="str">
        <f t="shared" si="1"/>
        <v>Overweight</v>
      </c>
      <c r="L15">
        <f t="shared" si="2"/>
        <v>0</v>
      </c>
      <c r="M15">
        <f t="shared" si="3"/>
        <v>5850</v>
      </c>
    </row>
    <row r="16" spans="2:14">
      <c r="B16" s="10" t="s">
        <v>94</v>
      </c>
      <c r="C16" s="5">
        <v>49</v>
      </c>
      <c r="D16" s="5" t="s">
        <v>11</v>
      </c>
      <c r="E16" s="5">
        <v>32.799999999999997</v>
      </c>
      <c r="F16" s="5">
        <v>2</v>
      </c>
      <c r="G16" s="5" t="s">
        <v>12</v>
      </c>
      <c r="H16" s="5" t="s">
        <v>95</v>
      </c>
      <c r="I16" s="5">
        <v>28060</v>
      </c>
      <c r="J16" s="7" t="str">
        <f t="shared" si="0"/>
        <v>41-50</v>
      </c>
      <c r="K16" t="str">
        <f t="shared" si="1"/>
        <v>Obese</v>
      </c>
      <c r="L16">
        <f t="shared" si="2"/>
        <v>0</v>
      </c>
      <c r="M16">
        <f t="shared" si="3"/>
        <v>9353.3333333333339</v>
      </c>
    </row>
    <row r="17" spans="2:13">
      <c r="B17" s="10" t="s">
        <v>92</v>
      </c>
      <c r="C17" s="5">
        <v>36</v>
      </c>
      <c r="D17" s="5" t="s">
        <v>15</v>
      </c>
      <c r="E17" s="5">
        <v>29.1</v>
      </c>
      <c r="F17" s="5">
        <v>1</v>
      </c>
      <c r="G17" s="5" t="s">
        <v>12</v>
      </c>
      <c r="H17" s="5" t="s">
        <v>93</v>
      </c>
      <c r="I17" s="5">
        <v>12000</v>
      </c>
      <c r="J17" s="7" t="str">
        <f t="shared" si="0"/>
        <v>41-50</v>
      </c>
      <c r="K17" t="str">
        <f t="shared" si="1"/>
        <v>Overweight</v>
      </c>
      <c r="L17">
        <f t="shared" si="2"/>
        <v>0</v>
      </c>
      <c r="M17">
        <f t="shared" si="3"/>
        <v>6000</v>
      </c>
    </row>
    <row r="18" spans="2:13">
      <c r="B18" s="10" t="s">
        <v>14</v>
      </c>
      <c r="C18" s="5">
        <v>42</v>
      </c>
      <c r="D18" s="5" t="s">
        <v>15</v>
      </c>
      <c r="E18" s="5">
        <v>26.8</v>
      </c>
      <c r="F18" s="5">
        <v>2</v>
      </c>
      <c r="G18" s="5" t="s">
        <v>12</v>
      </c>
      <c r="H18" s="5" t="s">
        <v>16</v>
      </c>
      <c r="I18" s="5">
        <v>21600</v>
      </c>
      <c r="J18" s="7" t="str">
        <f t="shared" si="0"/>
        <v>31-40</v>
      </c>
      <c r="K18" t="str">
        <f t="shared" si="1"/>
        <v>Overweight</v>
      </c>
      <c r="L18">
        <f t="shared" si="2"/>
        <v>0</v>
      </c>
      <c r="M18">
        <f t="shared" si="3"/>
        <v>7200</v>
      </c>
    </row>
    <row r="19" spans="2:13">
      <c r="B19" s="10" t="s">
        <v>32</v>
      </c>
      <c r="C19" s="5">
        <v>31</v>
      </c>
      <c r="D19" s="5" t="s">
        <v>15</v>
      </c>
      <c r="E19" s="5">
        <v>24.7</v>
      </c>
      <c r="F19" s="5">
        <v>0</v>
      </c>
      <c r="G19" s="5" t="s">
        <v>12</v>
      </c>
      <c r="H19" s="5" t="s">
        <v>33</v>
      </c>
      <c r="I19" s="5">
        <v>11100</v>
      </c>
      <c r="J19" s="7" t="str">
        <f t="shared" si="0"/>
        <v>41-50</v>
      </c>
      <c r="K19" t="str">
        <f t="shared" si="1"/>
        <v>Normal</v>
      </c>
      <c r="L19">
        <f t="shared" si="2"/>
        <v>0</v>
      </c>
      <c r="M19">
        <f t="shared" si="3"/>
        <v>11100</v>
      </c>
    </row>
    <row r="20" spans="2:13">
      <c r="B20" s="10" t="s">
        <v>54</v>
      </c>
      <c r="C20" s="5">
        <v>44</v>
      </c>
      <c r="D20" s="5" t="s">
        <v>11</v>
      </c>
      <c r="E20" s="5">
        <v>29.6</v>
      </c>
      <c r="F20" s="5">
        <v>3</v>
      </c>
      <c r="G20" s="5" t="s">
        <v>18</v>
      </c>
      <c r="H20" s="5" t="s">
        <v>55</v>
      </c>
      <c r="I20" s="5">
        <v>28980</v>
      </c>
      <c r="J20" s="7" t="str">
        <f t="shared" si="0"/>
        <v>31-40</v>
      </c>
      <c r="K20" t="str">
        <f t="shared" si="1"/>
        <v>Overweight</v>
      </c>
      <c r="L20">
        <f t="shared" si="2"/>
        <v>1</v>
      </c>
      <c r="M20">
        <f t="shared" si="3"/>
        <v>7245</v>
      </c>
    </row>
    <row r="21" spans="2:13">
      <c r="B21" s="10" t="s">
        <v>72</v>
      </c>
      <c r="C21" s="5">
        <v>39</v>
      </c>
      <c r="D21" s="5" t="s">
        <v>15</v>
      </c>
      <c r="E21" s="5">
        <v>29.2</v>
      </c>
      <c r="F21" s="5">
        <v>0</v>
      </c>
      <c r="G21" s="5" t="s">
        <v>12</v>
      </c>
      <c r="H21" s="5" t="s">
        <v>73</v>
      </c>
      <c r="I21" s="5">
        <v>19270</v>
      </c>
      <c r="J21" s="7" t="str">
        <f t="shared" si="0"/>
        <v>41-50</v>
      </c>
      <c r="K21" t="str">
        <f t="shared" si="1"/>
        <v>Overweight</v>
      </c>
      <c r="L21">
        <f t="shared" si="2"/>
        <v>0</v>
      </c>
      <c r="M21">
        <f t="shared" si="3"/>
        <v>19270</v>
      </c>
    </row>
    <row r="22" spans="2:13">
      <c r="B22" s="10" t="s">
        <v>68</v>
      </c>
      <c r="C22" s="5">
        <v>33</v>
      </c>
      <c r="D22" s="5" t="s">
        <v>15</v>
      </c>
      <c r="E22" s="5">
        <v>27.6</v>
      </c>
      <c r="F22" s="5">
        <v>1</v>
      </c>
      <c r="G22" s="5" t="s">
        <v>12</v>
      </c>
      <c r="H22" s="5" t="s">
        <v>69</v>
      </c>
      <c r="I22" s="5">
        <v>13940</v>
      </c>
      <c r="J22" s="7" t="str">
        <f t="shared" si="0"/>
        <v>31-40</v>
      </c>
      <c r="K22" t="str">
        <f t="shared" si="1"/>
        <v>Overweight</v>
      </c>
      <c r="L22">
        <f t="shared" si="2"/>
        <v>0</v>
      </c>
      <c r="M22">
        <f t="shared" si="3"/>
        <v>6970</v>
      </c>
    </row>
    <row r="23" spans="2:13">
      <c r="B23" s="10" t="s">
        <v>90</v>
      </c>
      <c r="C23" s="5">
        <v>46</v>
      </c>
      <c r="D23" s="5" t="s">
        <v>11</v>
      </c>
      <c r="E23" s="5">
        <v>31</v>
      </c>
      <c r="F23" s="5">
        <v>3</v>
      </c>
      <c r="G23" s="5" t="s">
        <v>18</v>
      </c>
      <c r="H23" s="5" t="s">
        <v>91</v>
      </c>
      <c r="I23" s="5">
        <v>24480</v>
      </c>
      <c r="J23" s="7" t="str">
        <f t="shared" si="0"/>
        <v>31-40</v>
      </c>
      <c r="K23" t="str">
        <f t="shared" si="1"/>
        <v>Obese</v>
      </c>
      <c r="L23">
        <f t="shared" si="2"/>
        <v>1</v>
      </c>
      <c r="M23">
        <f t="shared" si="3"/>
        <v>6120</v>
      </c>
    </row>
    <row r="24" spans="2:13">
      <c r="B24" s="10" t="s">
        <v>44</v>
      </c>
      <c r="C24" s="5">
        <v>32</v>
      </c>
      <c r="D24" s="5" t="s">
        <v>15</v>
      </c>
      <c r="E24" s="5">
        <v>25.1</v>
      </c>
      <c r="F24" s="5">
        <v>1</v>
      </c>
      <c r="G24" s="5" t="s">
        <v>12</v>
      </c>
      <c r="H24" s="5" t="s">
        <v>45</v>
      </c>
      <c r="I24" s="5">
        <v>10540</v>
      </c>
      <c r="J24" s="7" t="str">
        <f t="shared" si="0"/>
        <v>41-50</v>
      </c>
      <c r="K24" t="str">
        <f t="shared" si="1"/>
        <v>Overweight</v>
      </c>
      <c r="L24">
        <f t="shared" si="2"/>
        <v>0</v>
      </c>
      <c r="M24">
        <f t="shared" si="3"/>
        <v>5270</v>
      </c>
    </row>
    <row r="25" spans="2:13">
      <c r="B25" s="10" t="s">
        <v>98</v>
      </c>
      <c r="C25" s="5">
        <v>53</v>
      </c>
      <c r="D25" s="5" t="s">
        <v>11</v>
      </c>
      <c r="E25" s="5">
        <v>35.299999999999997</v>
      </c>
      <c r="F25" s="5">
        <v>3</v>
      </c>
      <c r="G25" s="5" t="s">
        <v>18</v>
      </c>
      <c r="H25" s="5" t="s">
        <v>99</v>
      </c>
      <c r="I25" s="5">
        <v>32120</v>
      </c>
      <c r="J25" s="7" t="str">
        <f t="shared" si="0"/>
        <v>31-40</v>
      </c>
      <c r="K25" t="str">
        <f t="shared" si="1"/>
        <v>Obese</v>
      </c>
      <c r="L25">
        <f t="shared" si="2"/>
        <v>1</v>
      </c>
      <c r="M25">
        <f t="shared" si="3"/>
        <v>8030</v>
      </c>
    </row>
    <row r="26" spans="2:13">
      <c r="B26" s="10" t="s">
        <v>82</v>
      </c>
      <c r="C26" s="5">
        <v>48</v>
      </c>
      <c r="D26" s="5" t="s">
        <v>11</v>
      </c>
      <c r="E26" s="5">
        <v>33.5</v>
      </c>
      <c r="F26" s="5">
        <v>3</v>
      </c>
      <c r="G26" s="5" t="s">
        <v>18</v>
      </c>
      <c r="H26" s="5" t="s">
        <v>83</v>
      </c>
      <c r="I26" s="5">
        <v>30530</v>
      </c>
      <c r="J26" s="7" t="str">
        <f t="shared" si="0"/>
        <v>&gt;50</v>
      </c>
      <c r="K26" t="str">
        <f t="shared" si="1"/>
        <v>Obese</v>
      </c>
      <c r="L26">
        <f t="shared" si="2"/>
        <v>1</v>
      </c>
      <c r="M26">
        <f t="shared" si="3"/>
        <v>7632.5</v>
      </c>
    </row>
    <row r="27" spans="2:13">
      <c r="B27" s="10" t="s">
        <v>38</v>
      </c>
      <c r="C27" s="5">
        <v>48</v>
      </c>
      <c r="D27" s="5" t="s">
        <v>11</v>
      </c>
      <c r="E27" s="5">
        <v>32.700000000000003</v>
      </c>
      <c r="F27" s="5">
        <v>3</v>
      </c>
      <c r="G27" s="5" t="s">
        <v>18</v>
      </c>
      <c r="H27" s="5" t="s">
        <v>39</v>
      </c>
      <c r="I27" s="5">
        <v>18600</v>
      </c>
      <c r="J27" s="7" t="str">
        <f t="shared" si="0"/>
        <v>41-50</v>
      </c>
      <c r="K27" t="str">
        <f t="shared" si="1"/>
        <v>Obese</v>
      </c>
      <c r="L27">
        <f t="shared" si="2"/>
        <v>1</v>
      </c>
      <c r="M27">
        <f t="shared" si="3"/>
        <v>4650</v>
      </c>
    </row>
    <row r="28" spans="2:13">
      <c r="B28" s="10" t="s">
        <v>24</v>
      </c>
      <c r="C28" s="5">
        <v>45</v>
      </c>
      <c r="D28" s="5" t="s">
        <v>15</v>
      </c>
      <c r="E28" s="5">
        <v>29.9</v>
      </c>
      <c r="F28" s="5">
        <v>0</v>
      </c>
      <c r="G28" s="5" t="s">
        <v>12</v>
      </c>
      <c r="H28" s="5" t="s">
        <v>25</v>
      </c>
      <c r="I28" s="5">
        <v>18000</v>
      </c>
      <c r="J28" s="7" t="str">
        <f t="shared" si="0"/>
        <v>41-50</v>
      </c>
      <c r="K28" t="str">
        <f t="shared" si="1"/>
        <v>Overweight</v>
      </c>
      <c r="L28">
        <f t="shared" si="2"/>
        <v>0</v>
      </c>
      <c r="M28">
        <f t="shared" si="3"/>
        <v>18000</v>
      </c>
    </row>
    <row r="29" spans="2:13">
      <c r="B29" s="10" t="s">
        <v>28</v>
      </c>
      <c r="C29" s="5">
        <v>37</v>
      </c>
      <c r="D29" s="5" t="s">
        <v>15</v>
      </c>
      <c r="E29" s="5">
        <v>27.4</v>
      </c>
      <c r="F29" s="5">
        <v>2</v>
      </c>
      <c r="G29" s="5" t="s">
        <v>18</v>
      </c>
      <c r="H29" s="5" t="s">
        <v>29</v>
      </c>
      <c r="I29" s="5">
        <v>16120</v>
      </c>
      <c r="J29" s="7" t="str">
        <f t="shared" si="0"/>
        <v>41-50</v>
      </c>
      <c r="K29" t="str">
        <f t="shared" si="1"/>
        <v>Overweight</v>
      </c>
      <c r="L29">
        <f t="shared" si="2"/>
        <v>1</v>
      </c>
      <c r="M29">
        <f t="shared" si="3"/>
        <v>5373.333333333333</v>
      </c>
    </row>
    <row r="30" spans="2:13">
      <c r="B30" s="10" t="s">
        <v>10</v>
      </c>
      <c r="C30" s="5">
        <v>35</v>
      </c>
      <c r="D30" s="5" t="s">
        <v>11</v>
      </c>
      <c r="E30" s="5">
        <v>29.5</v>
      </c>
      <c r="F30" s="5">
        <v>0</v>
      </c>
      <c r="G30" s="5" t="s">
        <v>12</v>
      </c>
      <c r="H30" s="5" t="s">
        <v>13</v>
      </c>
      <c r="I30" s="5">
        <v>16450</v>
      </c>
      <c r="J30" s="7" t="str">
        <f t="shared" si="0"/>
        <v>31-40</v>
      </c>
      <c r="K30" t="str">
        <f t="shared" si="1"/>
        <v>Overweight</v>
      </c>
      <c r="L30">
        <f t="shared" si="2"/>
        <v>0</v>
      </c>
      <c r="M30">
        <f t="shared" si="3"/>
        <v>16450</v>
      </c>
    </row>
    <row r="31" spans="2:13">
      <c r="B31" s="10" t="s">
        <v>84</v>
      </c>
      <c r="C31" s="5">
        <v>29</v>
      </c>
      <c r="D31" s="5" t="s">
        <v>15</v>
      </c>
      <c r="E31" s="5">
        <v>25.3</v>
      </c>
      <c r="F31" s="5">
        <v>1</v>
      </c>
      <c r="G31" s="5" t="s">
        <v>12</v>
      </c>
      <c r="H31" s="5" t="s">
        <v>85</v>
      </c>
      <c r="I31" s="5">
        <v>9900</v>
      </c>
      <c r="J31" s="7" t="str">
        <f t="shared" si="0"/>
        <v>31-40</v>
      </c>
      <c r="K31" t="str">
        <f t="shared" si="1"/>
        <v>Overweight</v>
      </c>
      <c r="L31">
        <f t="shared" si="2"/>
        <v>0</v>
      </c>
      <c r="M31">
        <f t="shared" si="3"/>
        <v>4950</v>
      </c>
    </row>
    <row r="32" spans="2:13">
      <c r="B32" s="10" t="s">
        <v>100</v>
      </c>
      <c r="C32" s="5">
        <v>34</v>
      </c>
      <c r="D32" s="5" t="s">
        <v>15</v>
      </c>
      <c r="E32" s="5">
        <v>26.4</v>
      </c>
      <c r="F32" s="5">
        <v>1</v>
      </c>
      <c r="G32" s="5" t="s">
        <v>12</v>
      </c>
      <c r="H32" s="5" t="s">
        <v>101</v>
      </c>
      <c r="I32" s="5">
        <v>15640</v>
      </c>
      <c r="J32" s="7" t="str">
        <f t="shared" si="0"/>
        <v>&lt;30</v>
      </c>
      <c r="K32" t="str">
        <f t="shared" si="1"/>
        <v>Overweight</v>
      </c>
      <c r="L32">
        <f t="shared" si="2"/>
        <v>0</v>
      </c>
      <c r="M32">
        <f t="shared" si="3"/>
        <v>7820</v>
      </c>
    </row>
    <row r="33" spans="2:13">
      <c r="B33" s="10" t="s">
        <v>86</v>
      </c>
      <c r="C33" s="5">
        <v>51</v>
      </c>
      <c r="D33" s="5" t="s">
        <v>11</v>
      </c>
      <c r="E33" s="5">
        <v>34.700000000000003</v>
      </c>
      <c r="F33" s="5">
        <v>2</v>
      </c>
      <c r="G33" s="5" t="s">
        <v>12</v>
      </c>
      <c r="H33" s="5" t="s">
        <v>87</v>
      </c>
      <c r="I33" s="5">
        <v>22200</v>
      </c>
      <c r="J33" s="7" t="str">
        <f t="shared" si="0"/>
        <v>31-40</v>
      </c>
      <c r="K33" t="str">
        <f t="shared" si="1"/>
        <v>Obese</v>
      </c>
      <c r="L33">
        <f t="shared" si="2"/>
        <v>0</v>
      </c>
      <c r="M33">
        <f t="shared" si="3"/>
        <v>7400</v>
      </c>
    </row>
    <row r="34" spans="2:13">
      <c r="B34" s="10" t="s">
        <v>102</v>
      </c>
      <c r="C34" s="5">
        <v>48</v>
      </c>
      <c r="D34" s="5" t="s">
        <v>11</v>
      </c>
      <c r="E34" s="5">
        <v>31.7</v>
      </c>
      <c r="F34" s="5">
        <v>2</v>
      </c>
      <c r="G34" s="5" t="s">
        <v>12</v>
      </c>
      <c r="H34" s="5" t="s">
        <v>103</v>
      </c>
      <c r="I34" s="5">
        <v>20880</v>
      </c>
      <c r="J34" s="7" t="str">
        <f t="shared" si="0"/>
        <v>&gt;50</v>
      </c>
      <c r="K34" t="str">
        <f t="shared" si="1"/>
        <v>Obese</v>
      </c>
      <c r="L34">
        <f t="shared" si="2"/>
        <v>0</v>
      </c>
      <c r="M34">
        <f t="shared" si="3"/>
        <v>6960</v>
      </c>
    </row>
    <row r="35" spans="2:13">
      <c r="B35" s="10" t="s">
        <v>74</v>
      </c>
      <c r="C35" s="5">
        <v>47</v>
      </c>
      <c r="D35" s="5" t="s">
        <v>11</v>
      </c>
      <c r="E35" s="5">
        <v>32.5</v>
      </c>
      <c r="F35" s="5">
        <v>3</v>
      </c>
      <c r="G35" s="5" t="s">
        <v>18</v>
      </c>
      <c r="H35" s="5" t="s">
        <v>75</v>
      </c>
      <c r="I35" s="5">
        <v>22400</v>
      </c>
      <c r="J35" s="7" t="str">
        <f t="shared" si="0"/>
        <v>41-50</v>
      </c>
      <c r="K35" t="str">
        <f t="shared" si="1"/>
        <v>Obese</v>
      </c>
      <c r="L35">
        <f t="shared" si="2"/>
        <v>1</v>
      </c>
      <c r="M35">
        <f t="shared" si="3"/>
        <v>5600</v>
      </c>
    </row>
    <row r="36" spans="2:13">
      <c r="B36" s="10" t="s">
        <v>30</v>
      </c>
      <c r="C36" s="5">
        <v>47</v>
      </c>
      <c r="D36" s="5" t="s">
        <v>11</v>
      </c>
      <c r="E36" s="5">
        <v>33</v>
      </c>
      <c r="F36" s="5">
        <v>3</v>
      </c>
      <c r="G36" s="5" t="s">
        <v>12</v>
      </c>
      <c r="H36" s="5" t="s">
        <v>31</v>
      </c>
      <c r="I36" s="5">
        <v>19720</v>
      </c>
      <c r="J36" s="7" t="str">
        <f t="shared" si="0"/>
        <v>41-50</v>
      </c>
      <c r="K36" t="str">
        <f t="shared" si="1"/>
        <v>Obese</v>
      </c>
      <c r="L36">
        <f t="shared" si="2"/>
        <v>0</v>
      </c>
      <c r="M36">
        <f t="shared" si="3"/>
        <v>4930</v>
      </c>
    </row>
    <row r="37" spans="2:13">
      <c r="B37" s="10" t="s">
        <v>52</v>
      </c>
      <c r="C37" s="5">
        <v>30</v>
      </c>
      <c r="D37" s="5" t="s">
        <v>15</v>
      </c>
      <c r="E37" s="5">
        <v>26</v>
      </c>
      <c r="F37" s="5">
        <v>1</v>
      </c>
      <c r="G37" s="5" t="s">
        <v>12</v>
      </c>
      <c r="H37" s="5" t="s">
        <v>53</v>
      </c>
      <c r="I37" s="5">
        <v>12210</v>
      </c>
      <c r="J37" s="7" t="str">
        <f t="shared" si="0"/>
        <v>41-50</v>
      </c>
      <c r="K37" t="str">
        <f t="shared" si="1"/>
        <v>Overweight</v>
      </c>
      <c r="L37">
        <f t="shared" si="2"/>
        <v>0</v>
      </c>
      <c r="M37">
        <f t="shared" si="3"/>
        <v>6105</v>
      </c>
    </row>
    <row r="38" spans="2:13">
      <c r="B38" s="10" t="s">
        <v>17</v>
      </c>
      <c r="C38" s="5">
        <v>50</v>
      </c>
      <c r="D38" s="5" t="s">
        <v>11</v>
      </c>
      <c r="E38" s="5">
        <v>31.2</v>
      </c>
      <c r="F38" s="5">
        <v>3</v>
      </c>
      <c r="G38" s="5" t="s">
        <v>18</v>
      </c>
      <c r="H38" s="5" t="s">
        <v>19</v>
      </c>
      <c r="I38" s="5">
        <v>21080</v>
      </c>
      <c r="J38" s="7" t="str">
        <f t="shared" si="0"/>
        <v>31-40</v>
      </c>
      <c r="K38" t="str">
        <f t="shared" si="1"/>
        <v>Obese</v>
      </c>
      <c r="L38">
        <f t="shared" si="2"/>
        <v>1</v>
      </c>
      <c r="M38">
        <f t="shared" si="3"/>
        <v>5270</v>
      </c>
    </row>
    <row r="39" spans="2:13">
      <c r="B39" s="10" t="s">
        <v>50</v>
      </c>
      <c r="C39" s="5">
        <v>46</v>
      </c>
      <c r="D39" s="5" t="s">
        <v>11</v>
      </c>
      <c r="E39" s="5">
        <v>34.200000000000003</v>
      </c>
      <c r="F39" s="5">
        <v>2</v>
      </c>
      <c r="G39" s="5" t="s">
        <v>12</v>
      </c>
      <c r="H39" s="5" t="s">
        <v>51</v>
      </c>
      <c r="I39" s="5">
        <v>17280</v>
      </c>
      <c r="J39" s="7" t="str">
        <f t="shared" si="0"/>
        <v>41-50</v>
      </c>
      <c r="K39" t="str">
        <f t="shared" si="1"/>
        <v>Obese</v>
      </c>
      <c r="L39">
        <f t="shared" si="2"/>
        <v>0</v>
      </c>
      <c r="M39">
        <f t="shared" si="3"/>
        <v>5760</v>
      </c>
    </row>
    <row r="40" spans="2:13">
      <c r="B40" s="10" t="s">
        <v>80</v>
      </c>
      <c r="C40" s="5">
        <v>37</v>
      </c>
      <c r="D40" s="5" t="s">
        <v>15</v>
      </c>
      <c r="E40" s="5">
        <v>28</v>
      </c>
      <c r="F40" s="5">
        <v>0</v>
      </c>
      <c r="G40" s="5" t="s">
        <v>12</v>
      </c>
      <c r="H40" s="5" t="s">
        <v>81</v>
      </c>
      <c r="I40" s="5">
        <v>14430</v>
      </c>
      <c r="J40" s="7" t="str">
        <f t="shared" si="0"/>
        <v>41-50</v>
      </c>
      <c r="K40" t="str">
        <f t="shared" si="1"/>
        <v>Overweight</v>
      </c>
      <c r="L40">
        <f t="shared" si="2"/>
        <v>0</v>
      </c>
      <c r="M40">
        <f t="shared" si="3"/>
        <v>14430</v>
      </c>
    </row>
    <row r="41" spans="2:13">
      <c r="B41" s="10" t="s">
        <v>36</v>
      </c>
      <c r="C41" s="5">
        <v>29</v>
      </c>
      <c r="D41" s="5" t="s">
        <v>15</v>
      </c>
      <c r="E41" s="5">
        <v>23.9</v>
      </c>
      <c r="F41" s="5">
        <v>1</v>
      </c>
      <c r="G41" s="5" t="s">
        <v>12</v>
      </c>
      <c r="H41" s="5" t="s">
        <v>37</v>
      </c>
      <c r="I41" s="5">
        <v>11020</v>
      </c>
      <c r="J41" s="7" t="str">
        <f t="shared" si="0"/>
        <v>31-40</v>
      </c>
      <c r="K41" t="str">
        <f t="shared" si="1"/>
        <v>Normal</v>
      </c>
      <c r="L41">
        <f t="shared" si="2"/>
        <v>0</v>
      </c>
      <c r="M41">
        <f t="shared" si="3"/>
        <v>5510</v>
      </c>
    </row>
    <row r="42" spans="2:13">
      <c r="B42" s="10" t="s">
        <v>66</v>
      </c>
      <c r="C42" s="5">
        <v>52</v>
      </c>
      <c r="D42" s="5" t="s">
        <v>11</v>
      </c>
      <c r="E42" s="5">
        <v>35.1</v>
      </c>
      <c r="F42" s="5">
        <v>3</v>
      </c>
      <c r="G42" s="5" t="s">
        <v>18</v>
      </c>
      <c r="H42" s="5" t="s">
        <v>67</v>
      </c>
      <c r="I42" s="5">
        <v>23760</v>
      </c>
      <c r="J42" s="7" t="str">
        <f t="shared" si="0"/>
        <v>&lt;30</v>
      </c>
      <c r="K42" t="str">
        <f t="shared" si="1"/>
        <v>Obese</v>
      </c>
      <c r="L42">
        <f t="shared" si="2"/>
        <v>1</v>
      </c>
      <c r="M42">
        <f t="shared" si="3"/>
        <v>5940</v>
      </c>
    </row>
    <row r="43" spans="2:13">
      <c r="B43" s="10" t="s">
        <v>20</v>
      </c>
      <c r="C43" s="5">
        <v>28</v>
      </c>
      <c r="D43" s="5" t="s">
        <v>15</v>
      </c>
      <c r="E43" s="5">
        <v>22.3</v>
      </c>
      <c r="F43" s="5">
        <v>1</v>
      </c>
      <c r="G43" s="5" t="s">
        <v>12</v>
      </c>
      <c r="H43" s="5" t="s">
        <v>21</v>
      </c>
      <c r="I43" s="5">
        <v>10080</v>
      </c>
      <c r="J43" s="7" t="str">
        <f t="shared" si="0"/>
        <v>&gt;50</v>
      </c>
      <c r="K43" t="str">
        <f t="shared" si="1"/>
        <v>Normal</v>
      </c>
      <c r="L43">
        <f t="shared" si="2"/>
        <v>0</v>
      </c>
      <c r="M43">
        <f t="shared" si="3"/>
        <v>5040</v>
      </c>
    </row>
    <row r="44" spans="2:13">
      <c r="B44" s="10" t="s">
        <v>96</v>
      </c>
      <c r="C44" s="5">
        <v>38</v>
      </c>
      <c r="D44" s="5" t="s">
        <v>15</v>
      </c>
      <c r="E44" s="5">
        <v>27.8</v>
      </c>
      <c r="F44" s="5">
        <v>0</v>
      </c>
      <c r="G44" s="5" t="s">
        <v>12</v>
      </c>
      <c r="H44" s="5" t="s">
        <v>97</v>
      </c>
      <c r="I44" s="5">
        <v>14060</v>
      </c>
      <c r="J44" s="7" t="str">
        <f t="shared" si="0"/>
        <v>&lt;30</v>
      </c>
      <c r="K44" t="str">
        <f t="shared" si="1"/>
        <v>Overweight</v>
      </c>
      <c r="L44">
        <f t="shared" si="2"/>
        <v>0</v>
      </c>
      <c r="M44">
        <f t="shared" si="3"/>
        <v>14060</v>
      </c>
    </row>
    <row r="45" spans="2:13">
      <c r="B45" s="10" t="s">
        <v>104</v>
      </c>
      <c r="C45" s="5">
        <v>30</v>
      </c>
      <c r="D45" s="5" t="s">
        <v>15</v>
      </c>
      <c r="E45" s="5">
        <v>25.8</v>
      </c>
      <c r="F45" s="5">
        <v>0</v>
      </c>
      <c r="G45" s="5" t="s">
        <v>12</v>
      </c>
      <c r="H45" s="5" t="s">
        <v>105</v>
      </c>
      <c r="I45" s="5">
        <v>11840</v>
      </c>
      <c r="J45" s="7" t="str">
        <f t="shared" si="0"/>
        <v>31-40</v>
      </c>
      <c r="K45" t="str">
        <f t="shared" si="1"/>
        <v>Overweight</v>
      </c>
      <c r="L45">
        <f t="shared" si="2"/>
        <v>0</v>
      </c>
      <c r="M45">
        <f t="shared" si="3"/>
        <v>11840</v>
      </c>
    </row>
    <row r="46" spans="2:13">
      <c r="B46" s="10" t="s">
        <v>40</v>
      </c>
      <c r="C46" s="5">
        <v>36</v>
      </c>
      <c r="D46" s="5" t="s">
        <v>15</v>
      </c>
      <c r="E46" s="5">
        <v>28.3</v>
      </c>
      <c r="F46" s="5">
        <v>0</v>
      </c>
      <c r="G46" s="5" t="s">
        <v>12</v>
      </c>
      <c r="H46" s="5" t="s">
        <v>41</v>
      </c>
      <c r="I46" s="5">
        <v>15960</v>
      </c>
      <c r="J46" s="7" t="str">
        <f t="shared" si="0"/>
        <v>31-40</v>
      </c>
      <c r="K46" t="str">
        <f t="shared" si="1"/>
        <v>Overweight</v>
      </c>
      <c r="L46">
        <f t="shared" si="2"/>
        <v>0</v>
      </c>
      <c r="M46">
        <f t="shared" si="3"/>
        <v>15960</v>
      </c>
    </row>
    <row r="47" spans="2:13">
      <c r="B47" s="10" t="s">
        <v>62</v>
      </c>
      <c r="C47" s="5">
        <v>38</v>
      </c>
      <c r="D47" s="5" t="s">
        <v>11</v>
      </c>
      <c r="E47" s="5">
        <v>26.3</v>
      </c>
      <c r="F47" s="5">
        <v>2</v>
      </c>
      <c r="G47" s="5" t="s">
        <v>18</v>
      </c>
      <c r="H47" s="5" t="s">
        <v>63</v>
      </c>
      <c r="I47" s="5">
        <v>30550</v>
      </c>
      <c r="J47" s="7" t="str">
        <f t="shared" si="0"/>
        <v>31-40</v>
      </c>
      <c r="K47" t="str">
        <f t="shared" si="1"/>
        <v>Overweight</v>
      </c>
      <c r="L47">
        <f t="shared" si="2"/>
        <v>1</v>
      </c>
      <c r="M47">
        <f t="shared" si="3"/>
        <v>10183.333333333334</v>
      </c>
    </row>
    <row r="48" spans="2:13">
      <c r="B48" s="10" t="s">
        <v>76</v>
      </c>
      <c r="C48" s="5">
        <v>31</v>
      </c>
      <c r="D48" s="5" t="s">
        <v>15</v>
      </c>
      <c r="E48" s="5">
        <v>26.5</v>
      </c>
      <c r="F48" s="5">
        <v>1</v>
      </c>
      <c r="G48" s="5" t="s">
        <v>12</v>
      </c>
      <c r="H48" s="5" t="s">
        <v>77</v>
      </c>
      <c r="I48" s="5">
        <v>16100</v>
      </c>
      <c r="J48" s="7" t="str">
        <f t="shared" si="0"/>
        <v>31-40</v>
      </c>
      <c r="K48" t="str">
        <f t="shared" si="1"/>
        <v>Overweight</v>
      </c>
      <c r="L48">
        <f t="shared" si="2"/>
        <v>0</v>
      </c>
      <c r="M48">
        <f t="shared" si="3"/>
        <v>8050</v>
      </c>
    </row>
  </sheetData>
  <conditionalFormatting sqref="G3:G48">
    <cfRule type="colorScale" priority="8">
      <colorScale>
        <cfvo type="min"/>
        <cfvo type="percentile" val="50"/>
        <cfvo type="max"/>
        <color rgb="FF63BE7B"/>
        <color rgb="FFFFEB84"/>
        <color rgb="FFF8696B"/>
      </colorScale>
    </cfRule>
    <cfRule type="cellIs" dxfId="17" priority="7" operator="equal">
      <formula>"Smoker"</formula>
    </cfRule>
    <cfRule type="cellIs" dxfId="16" priority="6" operator="equal">
      <formula>"Non-Smoker"</formula>
    </cfRule>
  </conditionalFormatting>
  <conditionalFormatting sqref="D3:D48">
    <cfRule type="cellIs" dxfId="15" priority="5" operator="equal">
      <formula>"Male"</formula>
    </cfRule>
    <cfRule type="cellIs" dxfId="14" priority="4" operator="equal">
      <formula>"Female"</formula>
    </cfRule>
  </conditionalFormatting>
  <conditionalFormatting sqref="K3:K48">
    <cfRule type="cellIs" dxfId="11" priority="3" operator="equal">
      <formula>"Normal"</formula>
    </cfRule>
    <cfRule type="cellIs" dxfId="12" priority="2" operator="equal">
      <formula>"Obese"</formula>
    </cfRule>
    <cfRule type="cellIs" dxfId="13" priority="1" operator="equal">
      <formula>"Overweight"</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5F20-36DA-408C-BB4F-C2E2F46A728F}">
  <dimension ref="A3:F11"/>
  <sheetViews>
    <sheetView topLeftCell="B1" workbookViewId="0">
      <selection activeCell="D7" sqref="D7"/>
    </sheetView>
  </sheetViews>
  <sheetFormatPr defaultRowHeight="14.4"/>
  <cols>
    <col min="1" max="1" width="14.21875" bestFit="1" customWidth="1"/>
    <col min="2" max="2" width="25.44140625" bestFit="1" customWidth="1"/>
    <col min="3" max="3" width="24.21875" bestFit="1" customWidth="1"/>
    <col min="4" max="4" width="25.109375" bestFit="1" customWidth="1"/>
    <col min="5" max="5" width="19.33203125" bestFit="1" customWidth="1"/>
    <col min="6" max="7" width="10" bestFit="1" customWidth="1"/>
  </cols>
  <sheetData>
    <row r="3" spans="1:6">
      <c r="A3" s="11" t="s">
        <v>111</v>
      </c>
      <c r="B3" t="s">
        <v>114</v>
      </c>
      <c r="C3" t="s">
        <v>116</v>
      </c>
      <c r="D3" t="s">
        <v>117</v>
      </c>
      <c r="E3" t="s">
        <v>115</v>
      </c>
      <c r="F3" t="s">
        <v>113</v>
      </c>
    </row>
    <row r="4" spans="1:6">
      <c r="A4" s="12" t="s">
        <v>118</v>
      </c>
      <c r="B4" s="13">
        <v>45250</v>
      </c>
      <c r="C4" s="13">
        <v>34700</v>
      </c>
      <c r="D4" s="13">
        <v>839240</v>
      </c>
      <c r="E4" s="13">
        <v>0</v>
      </c>
      <c r="F4" s="13">
        <v>115</v>
      </c>
    </row>
    <row r="5" spans="1:6">
      <c r="A5" s="14" t="s">
        <v>12</v>
      </c>
      <c r="B5" s="13">
        <v>45250</v>
      </c>
      <c r="C5" s="13">
        <v>34700</v>
      </c>
      <c r="D5" s="13">
        <v>839240</v>
      </c>
      <c r="E5" s="13">
        <v>0</v>
      </c>
      <c r="F5" s="13">
        <v>115</v>
      </c>
    </row>
    <row r="6" spans="1:6">
      <c r="A6" s="12" t="s">
        <v>119</v>
      </c>
      <c r="B6" s="13">
        <v>19600</v>
      </c>
      <c r="C6" s="13">
        <v>19600</v>
      </c>
      <c r="D6" s="13"/>
      <c r="E6" s="13">
        <v>0</v>
      </c>
      <c r="F6" s="13">
        <v>41</v>
      </c>
    </row>
    <row r="7" spans="1:6">
      <c r="A7" s="14" t="s">
        <v>12</v>
      </c>
      <c r="B7" s="13">
        <v>19600</v>
      </c>
      <c r="C7" s="13">
        <v>19600</v>
      </c>
      <c r="D7" s="13"/>
      <c r="E7" s="13">
        <v>0</v>
      </c>
      <c r="F7" s="13">
        <v>41</v>
      </c>
    </row>
    <row r="8" spans="1:6">
      <c r="A8" s="12" t="s">
        <v>120</v>
      </c>
      <c r="B8" s="13">
        <v>258900</v>
      </c>
      <c r="C8" s="13">
        <v>183788.33333333334</v>
      </c>
      <c r="D8" s="13"/>
      <c r="E8" s="13">
        <v>1</v>
      </c>
      <c r="F8" s="13">
        <v>630</v>
      </c>
    </row>
    <row r="9" spans="1:6">
      <c r="A9" s="14" t="s">
        <v>12</v>
      </c>
      <c r="B9" s="13">
        <v>242780</v>
      </c>
      <c r="C9" s="13">
        <v>178415</v>
      </c>
      <c r="D9" s="13"/>
      <c r="E9" s="13">
        <v>0</v>
      </c>
      <c r="F9" s="13">
        <v>593</v>
      </c>
    </row>
    <row r="10" spans="1:6">
      <c r="A10" s="14" t="s">
        <v>18</v>
      </c>
      <c r="B10" s="13">
        <v>16120</v>
      </c>
      <c r="C10" s="13">
        <v>5373.333333333333</v>
      </c>
      <c r="D10" s="13"/>
      <c r="E10" s="13">
        <v>1</v>
      </c>
      <c r="F10" s="13">
        <v>37</v>
      </c>
    </row>
    <row r="11" spans="1:6">
      <c r="A11" s="12" t="s">
        <v>112</v>
      </c>
      <c r="B11" s="13">
        <v>323750</v>
      </c>
      <c r="C11" s="13">
        <v>238088.33333333334</v>
      </c>
      <c r="D11" s="13">
        <v>839240</v>
      </c>
      <c r="E11" s="13">
        <v>1</v>
      </c>
      <c r="F11" s="13">
        <v>786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7B8E7-6680-48A2-BCA6-C13542C5378B}">
  <dimension ref="A1"/>
  <sheetViews>
    <sheetView showGridLines="0" tabSelected="1" topLeftCell="A9" zoomScale="75" workbookViewId="0">
      <selection activeCell="Y22" sqref="Y22"/>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Healthcare Insurance</vt: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Anahith Sathish</cp:lastModifiedBy>
  <dcterms:created xsi:type="dcterms:W3CDTF">2024-02-19T11:56:33Z</dcterms:created>
  <dcterms:modified xsi:type="dcterms:W3CDTF">2025-09-22T05:11:33Z</dcterms:modified>
</cp:coreProperties>
</file>