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sis\TESIS ANABEL\"/>
    </mc:Choice>
  </mc:AlternateContent>
  <bookViews>
    <workbookView xWindow="0" yWindow="0" windowWidth="11316" windowHeight="57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7" i="1" l="1"/>
  <c r="K127" i="1"/>
  <c r="B127" i="1"/>
  <c r="Z27" i="1" l="1"/>
  <c r="Z26" i="1"/>
  <c r="U67" i="1"/>
  <c r="K67" i="1"/>
  <c r="B67" i="1"/>
  <c r="S153" i="1" l="1"/>
  <c r="S152" i="1"/>
  <c r="S151" i="1"/>
  <c r="AX16" i="1"/>
  <c r="AX15" i="1"/>
  <c r="AX14" i="1"/>
  <c r="AQ16" i="1"/>
  <c r="AQ15" i="1"/>
  <c r="AQ14" i="1"/>
  <c r="AJ16" i="1"/>
  <c r="AJ15" i="1"/>
  <c r="AJ14" i="1"/>
  <c r="AC16" i="1"/>
  <c r="AC15" i="1"/>
  <c r="AC14" i="1"/>
  <c r="V16" i="1"/>
  <c r="V15" i="1"/>
  <c r="V14" i="1"/>
  <c r="O16" i="1"/>
  <c r="O15" i="1"/>
  <c r="O14" i="1"/>
  <c r="H16" i="1"/>
  <c r="H15" i="1"/>
  <c r="H14" i="1"/>
  <c r="AX19" i="1"/>
  <c r="AQ19" i="1"/>
  <c r="AJ19" i="1"/>
  <c r="AC19" i="1"/>
  <c r="V19" i="1"/>
  <c r="O19" i="1"/>
  <c r="H19" i="1"/>
  <c r="AX18" i="1"/>
  <c r="AQ18" i="1"/>
  <c r="AJ18" i="1"/>
  <c r="AC18" i="1"/>
  <c r="V18" i="1"/>
  <c r="O18" i="1"/>
  <c r="H18" i="1"/>
  <c r="AX17" i="1"/>
  <c r="AQ17" i="1"/>
  <c r="AJ17" i="1"/>
  <c r="AC17" i="1"/>
  <c r="V17" i="1"/>
  <c r="O17" i="1"/>
  <c r="H17" i="1"/>
  <c r="B23" i="1"/>
  <c r="I23" i="1"/>
  <c r="B24" i="1"/>
  <c r="I24" i="1"/>
  <c r="O23" i="1"/>
  <c r="O24" i="1"/>
  <c r="O25" i="1"/>
  <c r="Q99" i="1"/>
  <c r="Q98" i="1"/>
  <c r="Q97" i="1"/>
  <c r="V126" i="1"/>
  <c r="V125" i="1"/>
  <c r="V124" i="1"/>
  <c r="V123" i="1"/>
  <c r="V122" i="1"/>
  <c r="V121" i="1"/>
  <c r="V120" i="1"/>
  <c r="B126" i="1"/>
  <c r="B125" i="1"/>
  <c r="B124" i="1"/>
  <c r="B123" i="1"/>
  <c r="B122" i="1"/>
  <c r="B121" i="1"/>
  <c r="B120" i="1"/>
  <c r="K126" i="1"/>
  <c r="K125" i="1"/>
  <c r="K124" i="1"/>
  <c r="K123" i="1"/>
  <c r="K122" i="1"/>
  <c r="K121" i="1"/>
  <c r="K120" i="1"/>
  <c r="I97" i="1"/>
  <c r="I96" i="1"/>
  <c r="B97" i="1"/>
  <c r="B96" i="1"/>
  <c r="X101" i="1" l="1"/>
  <c r="X102" i="1"/>
  <c r="X100" i="1"/>
  <c r="U72" i="1"/>
  <c r="U71" i="1"/>
  <c r="U70" i="1"/>
  <c r="U69" i="1"/>
  <c r="U68" i="1"/>
  <c r="U73" i="1"/>
  <c r="K72" i="1"/>
  <c r="K71" i="1"/>
  <c r="K70" i="1"/>
  <c r="K69" i="1"/>
  <c r="K68" i="1"/>
  <c r="K73" i="1"/>
  <c r="K54" i="1"/>
  <c r="B72" i="1"/>
  <c r="B71" i="1"/>
  <c r="B70" i="1"/>
  <c r="B69" i="1"/>
  <c r="B68" i="1"/>
  <c r="B73" i="1"/>
  <c r="AC8" i="1"/>
  <c r="B51" i="1" s="1"/>
  <c r="H8" i="1"/>
  <c r="B48" i="1" s="1"/>
  <c r="AX10" i="1" l="1"/>
  <c r="U54" i="1" s="1"/>
  <c r="AX9" i="1"/>
  <c r="AX8" i="1"/>
  <c r="B54" i="1" s="1"/>
  <c r="AQ10" i="1"/>
  <c r="U53" i="1" s="1"/>
  <c r="AQ9" i="1"/>
  <c r="K53" i="1" s="1"/>
  <c r="AQ8" i="1"/>
  <c r="B53" i="1" s="1"/>
  <c r="AJ10" i="1"/>
  <c r="U52" i="1" s="1"/>
  <c r="AJ9" i="1"/>
  <c r="K52" i="1" s="1"/>
  <c r="AJ8" i="1"/>
  <c r="B52" i="1" s="1"/>
  <c r="AC10" i="1"/>
  <c r="U51" i="1" s="1"/>
  <c r="V10" i="1"/>
  <c r="U50" i="1" s="1"/>
  <c r="V9" i="1"/>
  <c r="K50" i="1" s="1"/>
  <c r="V8" i="1"/>
  <c r="B50" i="1" s="1"/>
  <c r="AC9" i="1"/>
  <c r="K51" i="1" s="1"/>
  <c r="O10" i="1"/>
  <c r="U49" i="1" s="1"/>
  <c r="O9" i="1"/>
  <c r="K49" i="1" s="1"/>
  <c r="O8" i="1"/>
  <c r="B49" i="1" s="1"/>
  <c r="H10" i="1"/>
  <c r="U48" i="1" s="1"/>
  <c r="H9" i="1"/>
  <c r="K48" i="1" s="1"/>
  <c r="B55" i="1" l="1"/>
  <c r="Z25" i="1" s="1"/>
  <c r="K55" i="1"/>
  <c r="U55" i="1"/>
</calcChain>
</file>

<file path=xl/sharedStrings.xml><?xml version="1.0" encoding="utf-8"?>
<sst xmlns="http://schemas.openxmlformats.org/spreadsheetml/2006/main" count="275" uniqueCount="20">
  <si>
    <t>rf_criterion</t>
  </si>
  <si>
    <t>rf_splitter</t>
  </si>
  <si>
    <t>friedman_mse</t>
  </si>
  <si>
    <t>poisson</t>
  </si>
  <si>
    <t>average</t>
  </si>
  <si>
    <t>random</t>
  </si>
  <si>
    <t>best</t>
  </si>
  <si>
    <t>rf_max_features</t>
  </si>
  <si>
    <t>auto</t>
  </si>
  <si>
    <t>log2</t>
  </si>
  <si>
    <t>sqrt</t>
  </si>
  <si>
    <t>rf_max_depth</t>
  </si>
  <si>
    <t>rf_min_samples_split</t>
  </si>
  <si>
    <t>rf_min_samples_leaf</t>
  </si>
  <si>
    <t>antenna number</t>
  </si>
  <si>
    <t>SNR</t>
  </si>
  <si>
    <t>Resulting hyperparameters</t>
  </si>
  <si>
    <t>Analisar visualmente os valores ótimos encontrados</t>
  </si>
  <si>
    <t>Ajuste dos hiperparâmetros da DT para conjunto formado por amostras de todos os valores de SNR</t>
  </si>
  <si>
    <t>SNR 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</si>
</sst>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11" borderId="0" xfId="0" applyFill="1"/>
    <xf numFmtId="0" fontId="0" fillId="13" borderId="0" xfId="0" applyFill="1"/>
    <xf numFmtId="0" fontId="0" fillId="16" borderId="0" xfId="0" applyFill="1"/>
    <xf numFmtId="0" fontId="0" fillId="19" borderId="0" xfId="0" applyFill="1"/>
    <xf numFmtId="0" fontId="0" fillId="2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6" borderId="0" xfId="0" applyFill="1"/>
    <xf numFmtId="0" fontId="1" fillId="2" borderId="2" xfId="0" applyFont="1" applyFill="1" applyBorder="1" applyAlignment="1">
      <alignment horizontal="center"/>
    </xf>
    <xf numFmtId="0" fontId="0" fillId="10" borderId="3" xfId="0" applyFill="1" applyBorder="1"/>
    <xf numFmtId="0" fontId="0" fillId="7" borderId="0" xfId="0" applyFill="1" applyBorder="1"/>
    <xf numFmtId="0" fontId="0" fillId="8" borderId="0" xfId="0" applyFill="1" applyBorder="1"/>
    <xf numFmtId="0" fontId="0" fillId="12" borderId="0" xfId="0" applyFill="1" applyBorder="1"/>
    <xf numFmtId="0" fontId="0" fillId="15" borderId="0" xfId="0" applyFill="1" applyBorder="1"/>
    <xf numFmtId="0" fontId="0" fillId="17" borderId="0" xfId="0" applyFill="1" applyBorder="1"/>
    <xf numFmtId="0" fontId="0" fillId="2" borderId="4" xfId="0" applyFill="1" applyBorder="1" applyAlignment="1">
      <alignment horizontal="right"/>
    </xf>
    <xf numFmtId="0" fontId="0" fillId="13" borderId="3" xfId="0" applyFill="1" applyBorder="1"/>
    <xf numFmtId="0" fontId="0" fillId="13" borderId="0" xfId="0" applyFill="1" applyBorder="1"/>
    <xf numFmtId="0" fontId="0" fillId="13" borderId="4" xfId="0" applyFill="1" applyBorder="1"/>
    <xf numFmtId="0" fontId="0" fillId="20" borderId="3" xfId="0" applyFill="1" applyBorder="1"/>
    <xf numFmtId="0" fontId="0" fillId="20" borderId="0" xfId="0" applyFill="1" applyBorder="1"/>
    <xf numFmtId="0" fontId="0" fillId="20" borderId="4" xfId="0" applyFill="1" applyBorder="1"/>
    <xf numFmtId="0" fontId="0" fillId="16" borderId="3" xfId="0" applyFill="1" applyBorder="1"/>
    <xf numFmtId="0" fontId="0" fillId="16" borderId="0" xfId="0" applyFill="1" applyBorder="1"/>
    <xf numFmtId="0" fontId="0" fillId="16" borderId="4" xfId="0" applyFill="1" applyBorder="1"/>
    <xf numFmtId="0" fontId="0" fillId="19" borderId="3" xfId="0" applyFill="1" applyBorder="1"/>
    <xf numFmtId="0" fontId="0" fillId="19" borderId="0" xfId="0" applyFill="1" applyBorder="1"/>
    <xf numFmtId="0" fontId="0" fillId="19" borderId="4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4" xfId="0" applyFill="1" applyBorder="1"/>
    <xf numFmtId="0" fontId="0" fillId="11" borderId="5" xfId="0" applyFill="1" applyBorder="1"/>
    <xf numFmtId="0" fontId="0" fillId="11" borderId="8" xfId="0" applyFill="1" applyBorder="1"/>
    <xf numFmtId="0" fontId="0" fillId="11" borderId="6" xfId="0" applyFill="1" applyBorder="1"/>
    <xf numFmtId="0" fontId="0" fillId="9" borderId="2" xfId="0" applyFill="1" applyBorder="1" applyAlignment="1">
      <alignment horizontal="center"/>
    </xf>
    <xf numFmtId="0" fontId="0" fillId="9" borderId="4" xfId="0" applyFill="1" applyBorder="1"/>
    <xf numFmtId="0" fontId="0" fillId="10" borderId="0" xfId="0" applyFill="1" applyBorder="1"/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right"/>
    </xf>
    <xf numFmtId="0" fontId="0" fillId="14" borderId="2" xfId="0" applyFill="1" applyBorder="1" applyAlignment="1">
      <alignment horizontal="center"/>
    </xf>
    <xf numFmtId="0" fontId="0" fillId="14" borderId="4" xfId="0" applyFill="1" applyBorder="1" applyAlignment="1">
      <alignment horizontal="right"/>
    </xf>
    <xf numFmtId="0" fontId="0" fillId="18" borderId="2" xfId="0" applyFill="1" applyBorder="1" applyAlignment="1">
      <alignment horizontal="center"/>
    </xf>
    <xf numFmtId="0" fontId="0" fillId="18" borderId="4" xfId="0" applyFill="1" applyBorder="1" applyAlignment="1">
      <alignment horizontal="right"/>
    </xf>
    <xf numFmtId="0" fontId="0" fillId="4" borderId="2" xfId="0" applyFill="1" applyBorder="1"/>
    <xf numFmtId="0" fontId="0" fillId="4" borderId="4" xfId="0" applyFill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9" xfId="0" applyBorder="1"/>
    <xf numFmtId="0" fontId="0" fillId="21" borderId="0" xfId="0" applyFill="1" applyBorder="1" applyAlignment="1">
      <alignment horizontal="left"/>
    </xf>
    <xf numFmtId="0" fontId="0" fillId="21" borderId="4" xfId="0" applyFill="1" applyBorder="1" applyAlignment="1">
      <alignment horizontal="left"/>
    </xf>
    <xf numFmtId="0" fontId="0" fillId="21" borderId="3" xfId="0" applyFill="1" applyBorder="1" applyAlignment="1">
      <alignment horizontal="left"/>
    </xf>
    <xf numFmtId="0" fontId="0" fillId="21" borderId="5" xfId="0" applyFill="1" applyBorder="1" applyAlignment="1">
      <alignment horizontal="left"/>
    </xf>
    <xf numFmtId="0" fontId="0" fillId="21" borderId="8" xfId="0" applyFill="1" applyBorder="1" applyAlignment="1">
      <alignment horizontal="left"/>
    </xf>
    <xf numFmtId="0" fontId="0" fillId="21" borderId="6" xfId="0" applyFill="1" applyBorder="1" applyAlignment="1">
      <alignment horizontal="left"/>
    </xf>
    <xf numFmtId="0" fontId="0" fillId="0" borderId="0" xfId="0" applyFill="1"/>
    <xf numFmtId="0" fontId="0" fillId="22" borderId="0" xfId="0" applyFill="1"/>
    <xf numFmtId="0" fontId="2" fillId="22" borderId="0" xfId="0" applyFont="1" applyFill="1" applyAlignment="1"/>
    <xf numFmtId="0" fontId="4" fillId="22" borderId="0" xfId="0" applyFont="1" applyFill="1"/>
    <xf numFmtId="0" fontId="3" fillId="22" borderId="0" xfId="0" applyFont="1" applyFill="1" applyAlignment="1"/>
    <xf numFmtId="0" fontId="4" fillId="22" borderId="0" xfId="0" applyFont="1" applyFill="1" applyAlignment="1">
      <alignment horizontal="center"/>
    </xf>
    <xf numFmtId="0" fontId="0" fillId="2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3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23" borderId="0" xfId="0" applyFill="1" applyAlignment="1">
      <alignment horizontal="right"/>
    </xf>
    <xf numFmtId="0" fontId="0" fillId="19" borderId="0" xfId="0" applyFill="1" applyAlignment="1"/>
    <xf numFmtId="0" fontId="0" fillId="6" borderId="0" xfId="0" applyFill="1" applyAlignment="1"/>
    <xf numFmtId="0" fontId="0" fillId="23" borderId="0" xfId="0" applyFill="1" applyAlignment="1"/>
    <xf numFmtId="0" fontId="0" fillId="0" borderId="10" xfId="0" applyBorder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2" fillId="2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5" borderId="7" xfId="0" applyFill="1" applyBorder="1" applyAlignment="1"/>
    <xf numFmtId="0" fontId="1" fillId="5" borderId="7" xfId="0" applyFont="1" applyFill="1" applyBorder="1" applyAlignment="1">
      <alignment horizontal="center"/>
    </xf>
    <xf numFmtId="0" fontId="0" fillId="10" borderId="0" xfId="0" applyFill="1" applyBorder="1" applyAlignment="1">
      <alignment horizontal="right"/>
    </xf>
    <xf numFmtId="0" fontId="5" fillId="0" borderId="0" xfId="0" applyFont="1"/>
    <xf numFmtId="0" fontId="0" fillId="21" borderId="1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3" xfId="0" applyFill="1" applyBorder="1" applyAlignment="1">
      <alignment horizontal="left"/>
    </xf>
    <xf numFmtId="0" fontId="0" fillId="21" borderId="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rf_criterion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7E-47B4-AB39-329931CDFA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7E-47B4-AB39-329931CDFA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Hoja1!$A$23:$A$24</c:f>
              <c:strCache>
                <c:ptCount val="2"/>
                <c:pt idx="0">
                  <c:v>friedman_mse</c:v>
                </c:pt>
                <c:pt idx="1">
                  <c:v>poisson</c:v>
                </c:pt>
              </c:strCache>
            </c:strRef>
          </c:cat>
          <c:val>
            <c:numRef>
              <c:f>Hoja1!$B$23:$B$24</c:f>
              <c:numCache>
                <c:formatCode>General</c:formatCode>
                <c:ptCount val="2"/>
                <c:pt idx="0">
                  <c:v>36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A-4CB5-B6F1-D3E5C8FCA33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rf_criterion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16-487A-A1E9-17B6F876B5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16-487A-A1E9-17B6F876B5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Hoja1!$A$96:$A$97</c:f>
              <c:strCache>
                <c:ptCount val="2"/>
                <c:pt idx="0">
                  <c:v>friedman_mse</c:v>
                </c:pt>
                <c:pt idx="1">
                  <c:v>poisson</c:v>
                </c:pt>
              </c:strCache>
            </c:strRef>
          </c:cat>
          <c:val>
            <c:numRef>
              <c:f>Hoja1!$B$96:$B$97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6-41CB-94B5-7DD17A43DD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rf_splitter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7F-4830-A37E-5B6CDB39D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7F-4830-A37E-5B6CDB39D1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Hoja1!$H$96:$H$97</c:f>
              <c:strCache>
                <c:ptCount val="2"/>
                <c:pt idx="0">
                  <c:v>random</c:v>
                </c:pt>
                <c:pt idx="1">
                  <c:v>best</c:v>
                </c:pt>
              </c:strCache>
            </c:strRef>
          </c:cat>
          <c:val>
            <c:numRef>
              <c:f>Hoja1!$I$96:$I$97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2-423F-81CA-44FA46A6BD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rf_max_features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D1-4CD4-ACB7-1236944438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D1-4CD4-ACB7-1236944438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D1-4CD4-ACB7-1236944438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Hoja1!$O$97:$O$99</c:f>
              <c:strCache>
                <c:ptCount val="3"/>
                <c:pt idx="0">
                  <c:v>auto</c:v>
                </c:pt>
                <c:pt idx="1">
                  <c:v>log2</c:v>
                </c:pt>
                <c:pt idx="2">
                  <c:v>sqrt</c:v>
                </c:pt>
              </c:strCache>
            </c:strRef>
          </c:cat>
          <c:val>
            <c:numRef>
              <c:f>Hoja1!$Q$97:$Q$99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8-4453-87A3-C802D7FB89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Hoja1!$A$120:$A$126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Hoja1!$B$120:$B$126</c:f>
              <c:numCache>
                <c:formatCode>General</c:formatCode>
                <c:ptCount val="7"/>
                <c:pt idx="0">
                  <c:v>1100</c:v>
                </c:pt>
                <c:pt idx="1">
                  <c:v>800</c:v>
                </c:pt>
                <c:pt idx="2">
                  <c:v>200</c:v>
                </c:pt>
                <c:pt idx="3">
                  <c:v>200</c:v>
                </c:pt>
                <c:pt idx="4">
                  <c:v>600</c:v>
                </c:pt>
                <c:pt idx="5">
                  <c:v>1100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8-45E2-973E-1E1A68266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84131119"/>
        <c:axId val="1084132367"/>
      </c:barChart>
      <c:catAx>
        <c:axId val="108413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32367"/>
        <c:crosses val="autoZero"/>
        <c:auto val="1"/>
        <c:lblAlgn val="ctr"/>
        <c:lblOffset val="100"/>
        <c:noMultiLvlLbl val="0"/>
      </c:catAx>
      <c:valAx>
        <c:axId val="10841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rf_max_depth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3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Hoja1!$J$120:$J$126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Hoja1!$K$120:$K$126</c:f>
              <c:numCache>
                <c:formatCode>General</c:formatCode>
                <c:ptCount val="7"/>
                <c:pt idx="0">
                  <c:v>33</c:v>
                </c:pt>
                <c:pt idx="1">
                  <c:v>9</c:v>
                </c:pt>
                <c:pt idx="2">
                  <c:v>4</c:v>
                </c:pt>
                <c:pt idx="3">
                  <c:v>18</c:v>
                </c:pt>
                <c:pt idx="4">
                  <c:v>27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4-4538-BF82-EC90660F3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97403647"/>
        <c:axId val="897404063"/>
      </c:barChart>
      <c:catAx>
        <c:axId val="89740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04063"/>
        <c:crosses val="autoZero"/>
        <c:auto val="1"/>
        <c:lblAlgn val="ctr"/>
        <c:lblOffset val="100"/>
        <c:noMultiLvlLbl val="0"/>
      </c:catAx>
      <c:valAx>
        <c:axId val="8974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rf_min_samples_split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0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Hoja1!$U$120:$U$126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Hoja1!$V$120:$V$126</c:f>
              <c:numCache>
                <c:formatCode>General</c:formatCode>
                <c:ptCount val="7"/>
                <c:pt idx="0">
                  <c:v>18</c:v>
                </c:pt>
                <c:pt idx="1">
                  <c:v>22</c:v>
                </c:pt>
                <c:pt idx="2">
                  <c:v>18</c:v>
                </c:pt>
                <c:pt idx="3">
                  <c:v>6</c:v>
                </c:pt>
                <c:pt idx="4">
                  <c:v>9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4-475E-B261-CAE57CC1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01966959"/>
        <c:axId val="901969039"/>
      </c:barChart>
      <c:catAx>
        <c:axId val="901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69039"/>
        <c:crosses val="autoZero"/>
        <c:auto val="1"/>
        <c:lblAlgn val="ctr"/>
        <c:lblOffset val="100"/>
        <c:noMultiLvlLbl val="0"/>
      </c:catAx>
      <c:valAx>
        <c:axId val="9019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rf_min_samples_leaf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rf_splitter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6B-490F-A2F6-BD6A82E8C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6B-490F-A2F6-BD6A82E8CD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Hoja1!$H$23:$H$24</c:f>
              <c:strCache>
                <c:ptCount val="2"/>
                <c:pt idx="0">
                  <c:v>random</c:v>
                </c:pt>
                <c:pt idx="1">
                  <c:v>best</c:v>
                </c:pt>
              </c:strCache>
            </c:strRef>
          </c:cat>
          <c:val>
            <c:numRef>
              <c:f>Hoja1!$I$23:$I$24</c:f>
              <c:numCache>
                <c:formatCode>General</c:formatCode>
                <c:ptCount val="2"/>
                <c:pt idx="0">
                  <c:v>20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C-4C56-A843-77BFEFC06C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rf_max_features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4E-4ABD-9968-8E6D841589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4E-4ABD-9968-8E6D841589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4E-4ABD-9968-8E6D841589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Hoja1!$N$23:$N$25</c:f>
              <c:strCache>
                <c:ptCount val="3"/>
                <c:pt idx="0">
                  <c:v>auto</c:v>
                </c:pt>
                <c:pt idx="1">
                  <c:v>log2</c:v>
                </c:pt>
                <c:pt idx="2">
                  <c:v>sqrt</c:v>
                </c:pt>
              </c:strCache>
            </c:strRef>
          </c:cat>
          <c:val>
            <c:numRef>
              <c:f>Hoja1!$O$23:$O$25</c:f>
              <c:numCache>
                <c:formatCode>General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7-4319-A613-7CAC11089D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Hoja1!$A$48:$A$54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Hoja1!$B$48:$B$54</c:f>
              <c:numCache>
                <c:formatCode>General</c:formatCode>
                <c:ptCount val="7"/>
                <c:pt idx="0">
                  <c:v>516.66666666666663</c:v>
                </c:pt>
                <c:pt idx="1">
                  <c:v>683.33333333333337</c:v>
                </c:pt>
                <c:pt idx="2">
                  <c:v>520</c:v>
                </c:pt>
                <c:pt idx="3">
                  <c:v>716.66666666666663</c:v>
                </c:pt>
                <c:pt idx="4">
                  <c:v>583.33333333333337</c:v>
                </c:pt>
                <c:pt idx="5">
                  <c:v>550</c:v>
                </c:pt>
                <c:pt idx="6">
                  <c:v>583.33333333333337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6-425D-898E-D461CDEE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14352288"/>
        <c:axId val="1514352704"/>
      </c:barChart>
      <c:catAx>
        <c:axId val="15143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52704"/>
        <c:crosses val="autoZero"/>
        <c:auto val="1"/>
        <c:lblAlgn val="ctr"/>
        <c:lblOffset val="100"/>
        <c:noMultiLvlLbl val="0"/>
      </c:catAx>
      <c:valAx>
        <c:axId val="15143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rf_max_depth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Hoja1!$A$67:$A$72</c:f>
              <c:numCache>
                <c:formatCode>General</c:formatCode>
                <c:ptCount val="6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cat>
          <c:val>
            <c:numRef>
              <c:f>Hoja1!$B$67:$B$72</c:f>
              <c:numCache>
                <c:formatCode>General</c:formatCode>
                <c:ptCount val="6"/>
                <c:pt idx="0">
                  <c:v>766.66666666666663</c:v>
                </c:pt>
                <c:pt idx="1">
                  <c:v>700</c:v>
                </c:pt>
                <c:pt idx="2">
                  <c:v>528.57142857142856</c:v>
                </c:pt>
                <c:pt idx="3">
                  <c:v>471.42857142857144</c:v>
                </c:pt>
                <c:pt idx="4">
                  <c:v>700</c:v>
                </c:pt>
                <c:pt idx="5">
                  <c:v>428.57142857142856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1-4A5F-95CE-54DF5295E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12828560"/>
        <c:axId val="1512832720"/>
      </c:barChart>
      <c:catAx>
        <c:axId val="151282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32720"/>
        <c:crosses val="autoZero"/>
        <c:auto val="1"/>
        <c:lblAlgn val="ctr"/>
        <c:lblOffset val="100"/>
        <c:noMultiLvlLbl val="0"/>
      </c:catAx>
      <c:valAx>
        <c:axId val="15128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rf_max_depth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Hoja1!$J$48:$J$54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Hoja1!$K$48:$K$54</c:f>
              <c:numCache>
                <c:formatCode>General</c:formatCode>
                <c:ptCount val="7"/>
                <c:pt idx="0">
                  <c:v>19.666666666666668</c:v>
                </c:pt>
                <c:pt idx="1">
                  <c:v>29.166666666666668</c:v>
                </c:pt>
                <c:pt idx="2">
                  <c:v>27</c:v>
                </c:pt>
                <c:pt idx="3">
                  <c:v>16</c:v>
                </c:pt>
                <c:pt idx="4">
                  <c:v>22.833333333333332</c:v>
                </c:pt>
                <c:pt idx="5">
                  <c:v>20.5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3-4D47-BCCA-7724AE127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22494848"/>
        <c:axId val="1622493184"/>
      </c:barChart>
      <c:catAx>
        <c:axId val="162249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93184"/>
        <c:crosses val="autoZero"/>
        <c:auto val="1"/>
        <c:lblAlgn val="ctr"/>
        <c:lblOffset val="100"/>
        <c:noMultiLvlLbl val="0"/>
      </c:catAx>
      <c:valAx>
        <c:axId val="16224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rf_min_samples_split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Hoja1!$T$48:$T$54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Hoja1!$U$48:$U$54</c:f>
              <c:numCache>
                <c:formatCode>General</c:formatCode>
                <c:ptCount val="7"/>
                <c:pt idx="0">
                  <c:v>15.5</c:v>
                </c:pt>
                <c:pt idx="1">
                  <c:v>20.166666666666668</c:v>
                </c:pt>
                <c:pt idx="2">
                  <c:v>28.6</c:v>
                </c:pt>
                <c:pt idx="3">
                  <c:v>14.666666666666666</c:v>
                </c:pt>
                <c:pt idx="4">
                  <c:v>20.5</c:v>
                </c:pt>
                <c:pt idx="5">
                  <c:v>24.5</c:v>
                </c:pt>
                <c:pt idx="6">
                  <c:v>23.333333333333332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4-40C9-9FB7-7BDFEA6A5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12829392"/>
        <c:axId val="1512834384"/>
      </c:barChart>
      <c:catAx>
        <c:axId val="151282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34384"/>
        <c:crosses val="autoZero"/>
        <c:auto val="1"/>
        <c:lblAlgn val="ctr"/>
        <c:lblOffset val="100"/>
        <c:noMultiLvlLbl val="0"/>
      </c:catAx>
      <c:valAx>
        <c:axId val="15128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rf_min_samples_leaf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Hoja1!$J$67:$J$72</c:f>
              <c:numCache>
                <c:formatCode>General</c:formatCode>
                <c:ptCount val="6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cat>
          <c:val>
            <c:numRef>
              <c:f>Hoja1!$K$67:$K$72</c:f>
              <c:numCache>
                <c:formatCode>General</c:formatCode>
                <c:ptCount val="6"/>
                <c:pt idx="0">
                  <c:v>18.166666666666668</c:v>
                </c:pt>
                <c:pt idx="1">
                  <c:v>20.857142857142858</c:v>
                </c:pt>
                <c:pt idx="2">
                  <c:v>27</c:v>
                </c:pt>
                <c:pt idx="3">
                  <c:v>22.142857142857142</c:v>
                </c:pt>
                <c:pt idx="4">
                  <c:v>21.428571428571427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3-44A5-8B89-103AA1ED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20095760"/>
        <c:axId val="1620096592"/>
      </c:barChart>
      <c:catAx>
        <c:axId val="162009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96592"/>
        <c:crosses val="autoZero"/>
        <c:auto val="1"/>
        <c:lblAlgn val="ctr"/>
        <c:lblOffset val="100"/>
        <c:noMultiLvlLbl val="0"/>
      </c:catAx>
      <c:valAx>
        <c:axId val="16200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rf_min_samples_split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Hoja1!$T$67:$T$72</c:f>
              <c:numCache>
                <c:formatCode>General</c:formatCode>
                <c:ptCount val="6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cat>
          <c:val>
            <c:numRef>
              <c:f>Hoja1!$U$67:$U$72</c:f>
              <c:numCache>
                <c:formatCode>General</c:formatCode>
                <c:ptCount val="6"/>
                <c:pt idx="0">
                  <c:v>22.833333333333332</c:v>
                </c:pt>
                <c:pt idx="1">
                  <c:v>25.571428571428573</c:v>
                </c:pt>
                <c:pt idx="2">
                  <c:v>13</c:v>
                </c:pt>
                <c:pt idx="3">
                  <c:v>19.428571428571427</c:v>
                </c:pt>
                <c:pt idx="4">
                  <c:v>21.428571428571427</c:v>
                </c:pt>
                <c:pt idx="5">
                  <c:v>23.142857142857142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2-45C9-9A4D-5850DAEF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416731296"/>
        <c:axId val="1416729216"/>
      </c:barChart>
      <c:catAx>
        <c:axId val="141673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29216"/>
        <c:crosses val="autoZero"/>
        <c:auto val="1"/>
        <c:lblAlgn val="ctr"/>
        <c:lblOffset val="100"/>
        <c:noMultiLvlLbl val="0"/>
      </c:catAx>
      <c:valAx>
        <c:axId val="14167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rf_min_samples_leaf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2.png"/><Relationship Id="rId2" Type="http://schemas.openxmlformats.org/officeDocument/2006/relationships/chart" Target="../charts/chart2.xml"/><Relationship Id="rId16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11430</xdr:rowOff>
    </xdr:from>
    <xdr:to>
      <xdr:col>5</xdr:col>
      <xdr:colOff>609600</xdr:colOff>
      <xdr:row>43</xdr:row>
      <xdr:rowOff>11430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28</xdr:row>
      <xdr:rowOff>19050</xdr:rowOff>
    </xdr:from>
    <xdr:to>
      <xdr:col>12</xdr:col>
      <xdr:colOff>723900</xdr:colOff>
      <xdr:row>43</xdr:row>
      <xdr:rowOff>19050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137160</xdr:colOff>
      <xdr:row>28</xdr:row>
      <xdr:rowOff>11430</xdr:rowOff>
    </xdr:from>
    <xdr:to>
      <xdr:col>19</xdr:col>
      <xdr:colOff>746760</xdr:colOff>
      <xdr:row>43</xdr:row>
      <xdr:rowOff>11430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396240</xdr:colOff>
      <xdr:row>46</xdr:row>
      <xdr:rowOff>1088</xdr:rowOff>
    </xdr:from>
    <xdr:to>
      <xdr:col>8</xdr:col>
      <xdr:colOff>213360</xdr:colOff>
      <xdr:row>60</xdr:row>
      <xdr:rowOff>153488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348343</xdr:colOff>
      <xdr:row>65</xdr:row>
      <xdr:rowOff>5443</xdr:rowOff>
    </xdr:from>
    <xdr:to>
      <xdr:col>8</xdr:col>
      <xdr:colOff>152400</xdr:colOff>
      <xdr:row>79</xdr:row>
      <xdr:rowOff>146957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-1</xdr:colOff>
      <xdr:row>46</xdr:row>
      <xdr:rowOff>5443</xdr:rowOff>
    </xdr:from>
    <xdr:to>
      <xdr:col>17</xdr:col>
      <xdr:colOff>598714</xdr:colOff>
      <xdr:row>60</xdr:row>
      <xdr:rowOff>136071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15240</xdr:colOff>
      <xdr:row>45</xdr:row>
      <xdr:rowOff>190500</xdr:rowOff>
    </xdr:from>
    <xdr:to>
      <xdr:col>27</xdr:col>
      <xdr:colOff>624840</xdr:colOff>
      <xdr:row>60</xdr:row>
      <xdr:rowOff>160020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64</xdr:row>
      <xdr:rowOff>190500</xdr:rowOff>
    </xdr:from>
    <xdr:to>
      <xdr:col>17</xdr:col>
      <xdr:colOff>609600</xdr:colOff>
      <xdr:row>79</xdr:row>
      <xdr:rowOff>160020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65</xdr:row>
      <xdr:rowOff>7620</xdr:rowOff>
    </xdr:from>
    <xdr:to>
      <xdr:col>27</xdr:col>
      <xdr:colOff>609600</xdr:colOff>
      <xdr:row>79</xdr:row>
      <xdr:rowOff>175260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100</xdr:row>
      <xdr:rowOff>179615</xdr:rowOff>
    </xdr:from>
    <xdr:to>
      <xdr:col>5</xdr:col>
      <xdr:colOff>598714</xdr:colOff>
      <xdr:row>115</xdr:row>
      <xdr:rowOff>146958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315685</xdr:colOff>
      <xdr:row>101</xdr:row>
      <xdr:rowOff>5443</xdr:rowOff>
    </xdr:from>
    <xdr:to>
      <xdr:col>12</xdr:col>
      <xdr:colOff>119742</xdr:colOff>
      <xdr:row>115</xdr:row>
      <xdr:rowOff>157843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794656</xdr:colOff>
      <xdr:row>101</xdr:row>
      <xdr:rowOff>5443</xdr:rowOff>
    </xdr:from>
    <xdr:to>
      <xdr:col>19</xdr:col>
      <xdr:colOff>598713</xdr:colOff>
      <xdr:row>115</xdr:row>
      <xdr:rowOff>157843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381001</xdr:colOff>
      <xdr:row>118</xdr:row>
      <xdr:rowOff>5443</xdr:rowOff>
    </xdr:from>
    <xdr:to>
      <xdr:col>8</xdr:col>
      <xdr:colOff>185058</xdr:colOff>
      <xdr:row>132</xdr:row>
      <xdr:rowOff>146958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10885</xdr:colOff>
      <xdr:row>118</xdr:row>
      <xdr:rowOff>16328</xdr:rowOff>
    </xdr:from>
    <xdr:to>
      <xdr:col>18</xdr:col>
      <xdr:colOff>609600</xdr:colOff>
      <xdr:row>132</xdr:row>
      <xdr:rowOff>146957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783771</xdr:colOff>
      <xdr:row>118</xdr:row>
      <xdr:rowOff>5443</xdr:rowOff>
    </xdr:from>
    <xdr:to>
      <xdr:col>28</xdr:col>
      <xdr:colOff>587828</xdr:colOff>
      <xdr:row>132</xdr:row>
      <xdr:rowOff>136071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</xdr:col>
      <xdr:colOff>0</xdr:colOff>
      <xdr:row>145</xdr:row>
      <xdr:rowOff>0</xdr:rowOff>
    </xdr:from>
    <xdr:to>
      <xdr:col>6</xdr:col>
      <xdr:colOff>214666</xdr:colOff>
      <xdr:row>167</xdr:row>
      <xdr:rowOff>94924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771" y="27475543"/>
          <a:ext cx="4187952" cy="418795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145</xdr:row>
      <xdr:rowOff>0</xdr:rowOff>
    </xdr:from>
    <xdr:to>
      <xdr:col>12</xdr:col>
      <xdr:colOff>214666</xdr:colOff>
      <xdr:row>167</xdr:row>
      <xdr:rowOff>94924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14" y="27475543"/>
          <a:ext cx="4187952" cy="4187952"/>
        </a:xfrm>
        <a:prstGeom prst="rect">
          <a:avLst/>
        </a:prstGeom>
      </xdr:spPr>
    </xdr:pic>
    <xdr:clientData/>
  </xdr:twoCellAnchor>
  <xdr:twoCellAnchor editAs="oneCell">
    <xdr:from>
      <xdr:col>30</xdr:col>
      <xdr:colOff>10886</xdr:colOff>
      <xdr:row>93</xdr:row>
      <xdr:rowOff>21770</xdr:rowOff>
    </xdr:from>
    <xdr:to>
      <xdr:col>35</xdr:col>
      <xdr:colOff>225553</xdr:colOff>
      <xdr:row>115</xdr:row>
      <xdr:rowOff>84036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01715" y="17645741"/>
          <a:ext cx="4187952" cy="4187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87"/>
  <sheetViews>
    <sheetView tabSelected="1" topLeftCell="A80" zoomScale="50" zoomScaleNormal="50" workbookViewId="0">
      <pane xSplit="1" topLeftCell="N1" activePane="topRight" state="frozen"/>
      <selection pane="topRight" activeCell="Y105" sqref="Y105"/>
    </sheetView>
  </sheetViews>
  <sheetFormatPr baseColWidth="10" defaultRowHeight="14.4" x14ac:dyDescent="0.3"/>
  <cols>
    <col min="1" max="1" width="22.5546875" customWidth="1"/>
    <col min="2" max="11" width="11.5546875" customWidth="1"/>
  </cols>
  <sheetData>
    <row r="1" spans="1:50" s="60" customFormat="1" ht="22.8" x14ac:dyDescent="0.4">
      <c r="J1" s="61" t="s">
        <v>17</v>
      </c>
      <c r="K1" s="61"/>
      <c r="L1" s="61"/>
      <c r="M1" s="61"/>
      <c r="N1" s="61"/>
      <c r="O1" s="61"/>
      <c r="P1" s="86"/>
    </row>
    <row r="2" spans="1:50" s="60" customFormat="1" ht="15" thickBot="1" x14ac:dyDescent="0.35"/>
    <row r="3" spans="1:50" x14ac:dyDescent="0.3">
      <c r="B3" s="100">
        <v>4</v>
      </c>
      <c r="C3" s="101"/>
      <c r="D3" s="101"/>
      <c r="E3" s="101"/>
      <c r="F3" s="101"/>
      <c r="G3" s="101"/>
      <c r="H3" s="13"/>
      <c r="I3" s="102">
        <v>6</v>
      </c>
      <c r="J3" s="103"/>
      <c r="K3" s="103"/>
      <c r="L3" s="103"/>
      <c r="M3" s="103"/>
      <c r="N3" s="103"/>
      <c r="O3" s="84"/>
      <c r="P3" s="89"/>
      <c r="Q3" s="88">
        <v>8</v>
      </c>
      <c r="R3" s="88"/>
      <c r="S3" s="88"/>
      <c r="T3" s="88"/>
      <c r="U3" s="88"/>
      <c r="V3" s="42"/>
      <c r="W3" s="110">
        <v>10</v>
      </c>
      <c r="X3" s="110"/>
      <c r="Y3" s="110"/>
      <c r="Z3" s="110"/>
      <c r="AA3" s="110"/>
      <c r="AB3" s="110"/>
      <c r="AC3" s="39"/>
      <c r="AD3" s="104">
        <v>12</v>
      </c>
      <c r="AE3" s="105"/>
      <c r="AF3" s="105"/>
      <c r="AG3" s="105"/>
      <c r="AH3" s="105"/>
      <c r="AI3" s="105"/>
      <c r="AJ3" s="44"/>
      <c r="AK3" s="106">
        <v>14</v>
      </c>
      <c r="AL3" s="107"/>
      <c r="AM3" s="107"/>
      <c r="AN3" s="107"/>
      <c r="AO3" s="107"/>
      <c r="AP3" s="107"/>
      <c r="AQ3" s="46"/>
      <c r="AR3" s="108">
        <v>16</v>
      </c>
      <c r="AS3" s="109"/>
      <c r="AT3" s="109"/>
      <c r="AU3" s="109"/>
      <c r="AV3" s="109"/>
      <c r="AW3" s="109"/>
      <c r="AX3" s="48"/>
    </row>
    <row r="4" spans="1:50" x14ac:dyDescent="0.3">
      <c r="B4" s="14">
        <v>-10</v>
      </c>
      <c r="C4" s="15">
        <v>0</v>
      </c>
      <c r="D4" s="16">
        <v>10</v>
      </c>
      <c r="E4" s="17">
        <v>20</v>
      </c>
      <c r="F4" s="18">
        <v>30</v>
      </c>
      <c r="G4" s="19">
        <v>40</v>
      </c>
      <c r="H4" s="20" t="s">
        <v>4</v>
      </c>
      <c r="I4" s="14">
        <v>-10</v>
      </c>
      <c r="J4" s="15">
        <v>0</v>
      </c>
      <c r="K4" s="16">
        <v>10</v>
      </c>
      <c r="L4" s="17">
        <v>20</v>
      </c>
      <c r="M4" s="18">
        <v>30</v>
      </c>
      <c r="N4" s="19">
        <v>40</v>
      </c>
      <c r="O4" s="85" t="s">
        <v>4</v>
      </c>
      <c r="P4" s="90">
        <v>-10</v>
      </c>
      <c r="Q4" s="15">
        <v>0</v>
      </c>
      <c r="R4" s="16">
        <v>10</v>
      </c>
      <c r="S4" s="17">
        <v>20</v>
      </c>
      <c r="T4" s="18">
        <v>30</v>
      </c>
      <c r="U4" s="19">
        <v>40</v>
      </c>
      <c r="V4" s="43" t="s">
        <v>4</v>
      </c>
      <c r="W4" s="41">
        <v>-10</v>
      </c>
      <c r="X4" s="15">
        <v>0</v>
      </c>
      <c r="Y4" s="16">
        <v>10</v>
      </c>
      <c r="Z4" s="17">
        <v>20</v>
      </c>
      <c r="AA4" s="18">
        <v>30</v>
      </c>
      <c r="AB4" s="19">
        <v>40</v>
      </c>
      <c r="AC4" s="40" t="s">
        <v>4</v>
      </c>
      <c r="AD4" s="14">
        <v>-10</v>
      </c>
      <c r="AE4" s="15">
        <v>0</v>
      </c>
      <c r="AF4" s="16">
        <v>10</v>
      </c>
      <c r="AG4" s="17">
        <v>20</v>
      </c>
      <c r="AH4" s="18">
        <v>30</v>
      </c>
      <c r="AI4" s="19">
        <v>40</v>
      </c>
      <c r="AJ4" s="45" t="s">
        <v>4</v>
      </c>
      <c r="AK4" s="14">
        <v>-10</v>
      </c>
      <c r="AL4" s="15">
        <v>0</v>
      </c>
      <c r="AM4" s="16">
        <v>10</v>
      </c>
      <c r="AN4" s="17">
        <v>20</v>
      </c>
      <c r="AO4" s="18">
        <v>30</v>
      </c>
      <c r="AP4" s="19">
        <v>40</v>
      </c>
      <c r="AQ4" s="47" t="s">
        <v>4</v>
      </c>
      <c r="AR4" s="14">
        <v>-10</v>
      </c>
      <c r="AS4" s="15">
        <v>0</v>
      </c>
      <c r="AT4" s="16">
        <v>10</v>
      </c>
      <c r="AU4" s="17">
        <v>20</v>
      </c>
      <c r="AV4" s="18">
        <v>30</v>
      </c>
      <c r="AW4" s="19">
        <v>40</v>
      </c>
      <c r="AX4" s="49" t="s">
        <v>4</v>
      </c>
    </row>
    <row r="5" spans="1:50" s="2" customFormat="1" x14ac:dyDescent="0.3">
      <c r="A5" s="2" t="s">
        <v>0</v>
      </c>
      <c r="B5" s="22" t="s">
        <v>3</v>
      </c>
      <c r="C5" s="22" t="s">
        <v>3</v>
      </c>
      <c r="D5" s="22" t="s">
        <v>2</v>
      </c>
      <c r="E5" s="22" t="s">
        <v>2</v>
      </c>
      <c r="F5" s="22" t="s">
        <v>2</v>
      </c>
      <c r="G5" s="22" t="s">
        <v>2</v>
      </c>
      <c r="H5" s="23"/>
      <c r="I5" s="22" t="s">
        <v>3</v>
      </c>
      <c r="J5" s="22" t="s">
        <v>3</v>
      </c>
      <c r="K5" s="22" t="s">
        <v>2</v>
      </c>
      <c r="L5" s="22" t="s">
        <v>2</v>
      </c>
      <c r="M5" s="22" t="s">
        <v>2</v>
      </c>
      <c r="N5" s="22" t="s">
        <v>2</v>
      </c>
      <c r="O5" s="23"/>
      <c r="P5" s="22" t="s">
        <v>2</v>
      </c>
      <c r="Q5" s="22" t="s">
        <v>2</v>
      </c>
      <c r="R5" s="22" t="s">
        <v>2</v>
      </c>
      <c r="S5" s="22" t="s">
        <v>2</v>
      </c>
      <c r="T5" s="22" t="s">
        <v>2</v>
      </c>
      <c r="U5" s="22" t="s">
        <v>2</v>
      </c>
      <c r="V5" s="23"/>
      <c r="W5" s="22" t="s">
        <v>2</v>
      </c>
      <c r="X5" s="22" t="s">
        <v>2</v>
      </c>
      <c r="Y5" s="22" t="s">
        <v>2</v>
      </c>
      <c r="Z5" s="22" t="s">
        <v>2</v>
      </c>
      <c r="AA5" s="22" t="s">
        <v>2</v>
      </c>
      <c r="AB5" s="22" t="s">
        <v>2</v>
      </c>
      <c r="AC5" s="23"/>
      <c r="AD5" s="21" t="s">
        <v>2</v>
      </c>
      <c r="AE5" s="22" t="s">
        <v>2</v>
      </c>
      <c r="AF5" s="22" t="s">
        <v>2</v>
      </c>
      <c r="AG5" s="22" t="s">
        <v>3</v>
      </c>
      <c r="AH5" s="22" t="s">
        <v>2</v>
      </c>
      <c r="AI5" s="22" t="s">
        <v>2</v>
      </c>
      <c r="AJ5" s="23"/>
      <c r="AK5" s="21" t="s">
        <v>2</v>
      </c>
      <c r="AL5" s="22" t="s">
        <v>2</v>
      </c>
      <c r="AM5" s="22" t="s">
        <v>2</v>
      </c>
      <c r="AN5" s="22" t="s">
        <v>2</v>
      </c>
      <c r="AO5" s="22" t="s">
        <v>2</v>
      </c>
      <c r="AP5" s="22" t="s">
        <v>2</v>
      </c>
      <c r="AQ5" s="23"/>
      <c r="AR5" s="21" t="s">
        <v>2</v>
      </c>
      <c r="AS5" s="22" t="s">
        <v>2</v>
      </c>
      <c r="AT5" s="22" t="s">
        <v>2</v>
      </c>
      <c r="AU5" s="22" t="s">
        <v>2</v>
      </c>
      <c r="AV5" s="22" t="s">
        <v>2</v>
      </c>
      <c r="AW5" s="22" t="s">
        <v>3</v>
      </c>
      <c r="AX5" s="23"/>
    </row>
    <row r="6" spans="1:50" s="5" customFormat="1" x14ac:dyDescent="0.3">
      <c r="A6" s="5" t="s">
        <v>1</v>
      </c>
      <c r="B6" s="24" t="s">
        <v>5</v>
      </c>
      <c r="C6" s="25" t="s">
        <v>5</v>
      </c>
      <c r="D6" s="25" t="s">
        <v>5</v>
      </c>
      <c r="E6" s="25" t="s">
        <v>6</v>
      </c>
      <c r="F6" s="25" t="s">
        <v>5</v>
      </c>
      <c r="G6" s="25" t="s">
        <v>6</v>
      </c>
      <c r="H6" s="26"/>
      <c r="I6" s="24" t="s">
        <v>5</v>
      </c>
      <c r="J6" s="24" t="s">
        <v>5</v>
      </c>
      <c r="K6" s="25" t="s">
        <v>6</v>
      </c>
      <c r="L6" s="25" t="s">
        <v>6</v>
      </c>
      <c r="M6" s="25" t="s">
        <v>6</v>
      </c>
      <c r="N6" s="25" t="s">
        <v>6</v>
      </c>
      <c r="O6" s="26"/>
      <c r="P6" s="25" t="s">
        <v>6</v>
      </c>
      <c r="Q6" s="25" t="s">
        <v>6</v>
      </c>
      <c r="R6" s="25" t="s">
        <v>6</v>
      </c>
      <c r="S6" s="25" t="s">
        <v>6</v>
      </c>
      <c r="T6" s="25" t="s">
        <v>6</v>
      </c>
      <c r="U6" s="25" t="s">
        <v>5</v>
      </c>
      <c r="V6" s="26"/>
      <c r="W6" s="24" t="s">
        <v>5</v>
      </c>
      <c r="X6" s="24" t="s">
        <v>5</v>
      </c>
      <c r="Y6" s="24" t="s">
        <v>5</v>
      </c>
      <c r="Z6" s="24" t="s">
        <v>5</v>
      </c>
      <c r="AA6" s="25" t="s">
        <v>6</v>
      </c>
      <c r="AB6" s="24" t="s">
        <v>5</v>
      </c>
      <c r="AC6" s="26"/>
      <c r="AD6" s="24" t="s">
        <v>5</v>
      </c>
      <c r="AE6" s="25" t="s">
        <v>6</v>
      </c>
      <c r="AF6" s="24" t="s">
        <v>5</v>
      </c>
      <c r="AG6" s="24" t="s">
        <v>5</v>
      </c>
      <c r="AH6" s="25" t="s">
        <v>5</v>
      </c>
      <c r="AI6" s="25" t="s">
        <v>6</v>
      </c>
      <c r="AJ6" s="26"/>
      <c r="AK6" s="25" t="s">
        <v>6</v>
      </c>
      <c r="AL6" s="25" t="s">
        <v>5</v>
      </c>
      <c r="AM6" s="25" t="s">
        <v>6</v>
      </c>
      <c r="AN6" s="25" t="s">
        <v>6</v>
      </c>
      <c r="AO6" s="25" t="s">
        <v>5</v>
      </c>
      <c r="AP6" s="25" t="s">
        <v>6</v>
      </c>
      <c r="AQ6" s="26"/>
      <c r="AR6" s="25" t="s">
        <v>6</v>
      </c>
      <c r="AS6" s="25" t="s">
        <v>5</v>
      </c>
      <c r="AT6" s="25" t="s">
        <v>6</v>
      </c>
      <c r="AU6" s="25" t="s">
        <v>6</v>
      </c>
      <c r="AV6" s="25" t="s">
        <v>6</v>
      </c>
      <c r="AW6" s="25" t="s">
        <v>5</v>
      </c>
      <c r="AX6" s="26"/>
    </row>
    <row r="7" spans="1:50" s="3" customFormat="1" x14ac:dyDescent="0.3">
      <c r="A7" s="3" t="s">
        <v>7</v>
      </c>
      <c r="B7" s="28" t="s">
        <v>10</v>
      </c>
      <c r="C7" s="28" t="s">
        <v>10</v>
      </c>
      <c r="D7" s="28" t="s">
        <v>8</v>
      </c>
      <c r="E7" s="28" t="s">
        <v>10</v>
      </c>
      <c r="F7" s="28" t="s">
        <v>10</v>
      </c>
      <c r="G7" s="28" t="s">
        <v>9</v>
      </c>
      <c r="H7" s="29"/>
      <c r="I7" s="27" t="s">
        <v>8</v>
      </c>
      <c r="J7" s="28" t="s">
        <v>9</v>
      </c>
      <c r="K7" s="28" t="s">
        <v>10</v>
      </c>
      <c r="L7" s="28" t="s">
        <v>10</v>
      </c>
      <c r="M7" s="28" t="s">
        <v>8</v>
      </c>
      <c r="N7" s="28" t="s">
        <v>10</v>
      </c>
      <c r="O7" s="29"/>
      <c r="P7" s="28" t="s">
        <v>9</v>
      </c>
      <c r="Q7" s="28" t="s">
        <v>9</v>
      </c>
      <c r="R7" s="28" t="s">
        <v>8</v>
      </c>
      <c r="S7" s="28" t="s">
        <v>8</v>
      </c>
      <c r="T7" s="28" t="s">
        <v>10</v>
      </c>
      <c r="U7" s="28" t="s">
        <v>10</v>
      </c>
      <c r="V7" s="29"/>
      <c r="W7" s="28" t="s">
        <v>9</v>
      </c>
      <c r="X7" s="28" t="s">
        <v>9</v>
      </c>
      <c r="Y7" s="28" t="s">
        <v>9</v>
      </c>
      <c r="Z7" s="28" t="s">
        <v>10</v>
      </c>
      <c r="AA7" s="28" t="s">
        <v>9</v>
      </c>
      <c r="AB7" s="28" t="s">
        <v>10</v>
      </c>
      <c r="AC7" s="29"/>
      <c r="AD7" s="27" t="s">
        <v>10</v>
      </c>
      <c r="AE7" s="28" t="s">
        <v>9</v>
      </c>
      <c r="AF7" s="28" t="s">
        <v>8</v>
      </c>
      <c r="AG7" s="28" t="s">
        <v>10</v>
      </c>
      <c r="AH7" s="28" t="s">
        <v>10</v>
      </c>
      <c r="AI7" s="28" t="s">
        <v>9</v>
      </c>
      <c r="AJ7" s="29"/>
      <c r="AK7" s="27" t="s">
        <v>9</v>
      </c>
      <c r="AL7" s="27" t="s">
        <v>9</v>
      </c>
      <c r="AM7" s="28" t="s">
        <v>10</v>
      </c>
      <c r="AN7" s="28" t="s">
        <v>10</v>
      </c>
      <c r="AO7" s="28" t="s">
        <v>8</v>
      </c>
      <c r="AP7" s="28" t="s">
        <v>10</v>
      </c>
      <c r="AQ7" s="29"/>
      <c r="AR7" s="27" t="s">
        <v>10</v>
      </c>
      <c r="AS7" s="28" t="s">
        <v>10</v>
      </c>
      <c r="AT7" s="28" t="s">
        <v>8</v>
      </c>
      <c r="AU7" s="28" t="s">
        <v>10</v>
      </c>
      <c r="AV7" s="28" t="s">
        <v>8</v>
      </c>
      <c r="AW7" s="28" t="s">
        <v>8</v>
      </c>
      <c r="AX7" s="29"/>
    </row>
    <row r="8" spans="1:50" s="4" customFormat="1" x14ac:dyDescent="0.3">
      <c r="A8" s="4" t="s">
        <v>11</v>
      </c>
      <c r="B8" s="30">
        <v>500</v>
      </c>
      <c r="C8" s="31">
        <v>400</v>
      </c>
      <c r="D8" s="31">
        <v>1100</v>
      </c>
      <c r="E8" s="31">
        <v>200</v>
      </c>
      <c r="F8" s="31">
        <v>700</v>
      </c>
      <c r="G8" s="31">
        <v>200</v>
      </c>
      <c r="H8" s="32">
        <f>AVERAGE(B8:G8)</f>
        <v>516.66666666666663</v>
      </c>
      <c r="I8" s="30">
        <v>1000</v>
      </c>
      <c r="J8" s="31">
        <v>1100</v>
      </c>
      <c r="K8" s="31">
        <v>600</v>
      </c>
      <c r="L8" s="31">
        <v>600</v>
      </c>
      <c r="M8" s="31">
        <v>400</v>
      </c>
      <c r="N8" s="31">
        <v>400</v>
      </c>
      <c r="O8" s="32">
        <f>AVERAGE(I8:N8)</f>
        <v>683.33333333333337</v>
      </c>
      <c r="P8" s="31">
        <v>1000</v>
      </c>
      <c r="Q8" s="31">
        <v>900</v>
      </c>
      <c r="R8" s="31">
        <v>400</v>
      </c>
      <c r="S8" s="31">
        <v>600</v>
      </c>
      <c r="T8" s="31">
        <v>600</v>
      </c>
      <c r="U8" s="31">
        <v>100</v>
      </c>
      <c r="V8" s="32">
        <f>AVERAGE(Q8:U8)</f>
        <v>520</v>
      </c>
      <c r="W8" s="31">
        <v>1100</v>
      </c>
      <c r="X8" s="31">
        <v>1100</v>
      </c>
      <c r="Y8" s="31">
        <v>600</v>
      </c>
      <c r="Z8" s="31">
        <v>900</v>
      </c>
      <c r="AA8" s="31">
        <v>300</v>
      </c>
      <c r="AB8" s="31">
        <v>300</v>
      </c>
      <c r="AC8" s="32">
        <f>AVERAGE(W8:AB8)</f>
        <v>716.66666666666663</v>
      </c>
      <c r="AD8" s="30">
        <v>600</v>
      </c>
      <c r="AE8" s="31">
        <v>200</v>
      </c>
      <c r="AF8" s="31">
        <v>400</v>
      </c>
      <c r="AG8" s="31">
        <v>200</v>
      </c>
      <c r="AH8" s="31">
        <v>1100</v>
      </c>
      <c r="AI8" s="31">
        <v>1000</v>
      </c>
      <c r="AJ8" s="32">
        <f>AVERAGE(AD8:AI8)</f>
        <v>583.33333333333337</v>
      </c>
      <c r="AK8" s="30">
        <v>500</v>
      </c>
      <c r="AL8" s="31">
        <v>1100</v>
      </c>
      <c r="AM8" s="31">
        <v>400</v>
      </c>
      <c r="AN8" s="31">
        <v>100</v>
      </c>
      <c r="AO8" s="31">
        <v>700</v>
      </c>
      <c r="AP8" s="31">
        <v>500</v>
      </c>
      <c r="AQ8" s="32">
        <f>AVERAGE(AK8:AP8)</f>
        <v>550</v>
      </c>
      <c r="AR8" s="30">
        <v>900</v>
      </c>
      <c r="AS8" s="31">
        <v>100</v>
      </c>
      <c r="AT8" s="31">
        <v>200</v>
      </c>
      <c r="AU8" s="31">
        <v>700</v>
      </c>
      <c r="AV8" s="31">
        <v>1100</v>
      </c>
      <c r="AW8" s="31">
        <v>500</v>
      </c>
      <c r="AX8" s="32">
        <f>AVERAGE(AR8:AW8)</f>
        <v>583.33333333333337</v>
      </c>
    </row>
    <row r="9" spans="1:50" s="12" customFormat="1" x14ac:dyDescent="0.3">
      <c r="A9" s="12" t="s">
        <v>12</v>
      </c>
      <c r="B9" s="33">
        <v>8</v>
      </c>
      <c r="C9" s="34">
        <v>13</v>
      </c>
      <c r="D9" s="34">
        <v>33</v>
      </c>
      <c r="E9" s="34">
        <v>20</v>
      </c>
      <c r="F9" s="34">
        <v>26</v>
      </c>
      <c r="G9" s="34">
        <v>18</v>
      </c>
      <c r="H9" s="35">
        <f>AVERAGE(B9:G9)</f>
        <v>19.666666666666668</v>
      </c>
      <c r="I9" s="33">
        <v>29</v>
      </c>
      <c r="J9" s="34">
        <v>35</v>
      </c>
      <c r="K9" s="34">
        <v>34</v>
      </c>
      <c r="L9" s="34">
        <v>25</v>
      </c>
      <c r="M9" s="34">
        <v>27</v>
      </c>
      <c r="N9" s="34">
        <v>25</v>
      </c>
      <c r="O9" s="35">
        <f>AVERAGE(I9:N9)</f>
        <v>29.166666666666668</v>
      </c>
      <c r="P9" s="34">
        <v>14</v>
      </c>
      <c r="Q9" s="34">
        <v>15</v>
      </c>
      <c r="R9" s="34">
        <v>25</v>
      </c>
      <c r="S9" s="34">
        <v>36</v>
      </c>
      <c r="T9" s="34">
        <v>35</v>
      </c>
      <c r="U9" s="34">
        <v>24</v>
      </c>
      <c r="V9" s="35">
        <f>AVERAGE(Q9:U9)</f>
        <v>27</v>
      </c>
      <c r="W9" s="34">
        <v>25</v>
      </c>
      <c r="X9" s="34">
        <v>24</v>
      </c>
      <c r="Y9" s="34">
        <v>6</v>
      </c>
      <c r="Z9" s="34">
        <v>22</v>
      </c>
      <c r="AA9" s="34">
        <v>6</v>
      </c>
      <c r="AB9" s="34">
        <v>13</v>
      </c>
      <c r="AC9" s="35">
        <f>AVERAGE(W9:AB9)</f>
        <v>16</v>
      </c>
      <c r="AD9" s="33">
        <v>35</v>
      </c>
      <c r="AE9" s="34">
        <v>24</v>
      </c>
      <c r="AF9" s="34">
        <v>27</v>
      </c>
      <c r="AG9" s="34">
        <v>9</v>
      </c>
      <c r="AH9" s="34">
        <v>18</v>
      </c>
      <c r="AI9" s="34">
        <v>24</v>
      </c>
      <c r="AJ9" s="35">
        <f>AVERAGE(AD9:AI9)</f>
        <v>22.833333333333332</v>
      </c>
      <c r="AK9" s="33">
        <v>5</v>
      </c>
      <c r="AL9" s="34">
        <v>4</v>
      </c>
      <c r="AM9" s="34">
        <v>30</v>
      </c>
      <c r="AN9" s="34">
        <v>13</v>
      </c>
      <c r="AO9" s="34">
        <v>34</v>
      </c>
      <c r="AP9" s="34">
        <v>37</v>
      </c>
      <c r="AQ9" s="35">
        <f>AVERAGE(AK9:AP9)</f>
        <v>20.5</v>
      </c>
      <c r="AR9" s="33">
        <v>7</v>
      </c>
      <c r="AS9" s="34">
        <v>31</v>
      </c>
      <c r="AT9" s="34">
        <v>34</v>
      </c>
      <c r="AU9" s="34">
        <v>30</v>
      </c>
      <c r="AV9" s="34">
        <v>4</v>
      </c>
      <c r="AW9" s="34">
        <v>13</v>
      </c>
      <c r="AX9" s="35">
        <f>AVERAGE(AR9:AW9)</f>
        <v>19.833333333333332</v>
      </c>
    </row>
    <row r="10" spans="1:50" s="1" customFormat="1" ht="15" thickBot="1" x14ac:dyDescent="0.35">
      <c r="A10" s="1" t="s">
        <v>13</v>
      </c>
      <c r="B10" s="36">
        <v>36</v>
      </c>
      <c r="C10" s="37">
        <v>39</v>
      </c>
      <c r="D10" s="37">
        <v>2</v>
      </c>
      <c r="E10" s="37">
        <v>2</v>
      </c>
      <c r="F10" s="37">
        <v>11</v>
      </c>
      <c r="G10" s="37">
        <v>3</v>
      </c>
      <c r="H10" s="38">
        <f>AVERAGE(B10:G10)</f>
        <v>15.5</v>
      </c>
      <c r="I10" s="36">
        <v>36</v>
      </c>
      <c r="J10" s="37">
        <v>32</v>
      </c>
      <c r="K10" s="37">
        <v>4</v>
      </c>
      <c r="L10" s="37">
        <v>9</v>
      </c>
      <c r="M10" s="37">
        <v>30</v>
      </c>
      <c r="N10" s="37">
        <v>10</v>
      </c>
      <c r="O10" s="38">
        <f>AVERAGE(I10:N10)</f>
        <v>20.166666666666668</v>
      </c>
      <c r="P10" s="37">
        <v>25</v>
      </c>
      <c r="Q10" s="37">
        <v>27</v>
      </c>
      <c r="R10" s="37">
        <v>19</v>
      </c>
      <c r="S10" s="37">
        <v>37</v>
      </c>
      <c r="T10" s="37">
        <v>28</v>
      </c>
      <c r="U10" s="37">
        <v>32</v>
      </c>
      <c r="V10" s="38">
        <f>AVERAGE(Q10:U10)</f>
        <v>28.6</v>
      </c>
      <c r="W10" s="37">
        <v>8</v>
      </c>
      <c r="X10" s="37">
        <v>14</v>
      </c>
      <c r="Y10" s="37">
        <v>3</v>
      </c>
      <c r="Z10" s="37">
        <v>25</v>
      </c>
      <c r="AA10" s="37">
        <v>25</v>
      </c>
      <c r="AB10" s="37">
        <v>13</v>
      </c>
      <c r="AC10" s="38">
        <f>AVERAGE(W10:AB10)</f>
        <v>14.666666666666666</v>
      </c>
      <c r="AD10" s="36">
        <v>9</v>
      </c>
      <c r="AE10" s="37">
        <v>31</v>
      </c>
      <c r="AF10" s="37">
        <v>29</v>
      </c>
      <c r="AG10" s="37">
        <v>2</v>
      </c>
      <c r="AH10" s="37">
        <v>20</v>
      </c>
      <c r="AI10" s="37">
        <v>32</v>
      </c>
      <c r="AJ10" s="38">
        <f>AVERAGE(AD10:AI10)</f>
        <v>20.5</v>
      </c>
      <c r="AK10" s="36">
        <v>28</v>
      </c>
      <c r="AL10" s="37">
        <v>11</v>
      </c>
      <c r="AM10" s="37">
        <v>19</v>
      </c>
      <c r="AN10" s="37">
        <v>33</v>
      </c>
      <c r="AO10" s="37">
        <v>18</v>
      </c>
      <c r="AP10" s="37">
        <v>38</v>
      </c>
      <c r="AQ10" s="38">
        <f>AVERAGE(AK10:AP10)</f>
        <v>24.5</v>
      </c>
      <c r="AR10" s="36">
        <v>20</v>
      </c>
      <c r="AS10" s="37">
        <v>25</v>
      </c>
      <c r="AT10" s="37">
        <v>15</v>
      </c>
      <c r="AU10" s="37">
        <v>28</v>
      </c>
      <c r="AV10" s="37">
        <v>18</v>
      </c>
      <c r="AW10" s="37">
        <v>34</v>
      </c>
      <c r="AX10" s="38">
        <f>AVERAGE(AR10:AW10)</f>
        <v>23.333333333333332</v>
      </c>
    </row>
    <row r="11" spans="1:50" ht="15" thickBot="1" x14ac:dyDescent="0.35"/>
    <row r="12" spans="1:50" x14ac:dyDescent="0.3">
      <c r="B12" s="100">
        <v>4</v>
      </c>
      <c r="C12" s="101"/>
      <c r="D12" s="101"/>
      <c r="E12" s="101"/>
      <c r="F12" s="101"/>
      <c r="G12" s="101"/>
      <c r="H12" s="13"/>
      <c r="I12" s="102">
        <v>6</v>
      </c>
      <c r="J12" s="103"/>
      <c r="K12" s="103"/>
      <c r="L12" s="103"/>
      <c r="M12" s="103"/>
      <c r="N12" s="103"/>
      <c r="O12" s="84"/>
      <c r="P12" s="89"/>
      <c r="Q12" s="88">
        <v>8</v>
      </c>
      <c r="R12" s="88"/>
      <c r="S12" s="88"/>
      <c r="T12" s="88"/>
      <c r="U12" s="88"/>
      <c r="V12" s="42"/>
      <c r="W12" s="110">
        <v>10</v>
      </c>
      <c r="X12" s="110"/>
      <c r="Y12" s="110"/>
      <c r="Z12" s="110"/>
      <c r="AA12" s="110"/>
      <c r="AB12" s="110"/>
      <c r="AC12" s="39"/>
      <c r="AD12" s="104">
        <v>12</v>
      </c>
      <c r="AE12" s="105"/>
      <c r="AF12" s="105"/>
      <c r="AG12" s="105"/>
      <c r="AH12" s="105"/>
      <c r="AI12" s="105"/>
      <c r="AJ12" s="44"/>
      <c r="AK12" s="106">
        <v>14</v>
      </c>
      <c r="AL12" s="107"/>
      <c r="AM12" s="107"/>
      <c r="AN12" s="107"/>
      <c r="AO12" s="107"/>
      <c r="AP12" s="107"/>
      <c r="AQ12" s="46"/>
      <c r="AR12" s="108">
        <v>16</v>
      </c>
      <c r="AS12" s="109"/>
      <c r="AT12" s="109"/>
      <c r="AU12" s="109"/>
      <c r="AV12" s="109"/>
      <c r="AW12" s="109"/>
      <c r="AX12" s="48"/>
    </row>
    <row r="13" spans="1:50" x14ac:dyDescent="0.3">
      <c r="B13" s="14">
        <v>-10</v>
      </c>
      <c r="C13" s="15">
        <v>0</v>
      </c>
      <c r="D13" s="16">
        <v>10</v>
      </c>
      <c r="E13" s="17">
        <v>20</v>
      </c>
      <c r="F13" s="18">
        <v>30</v>
      </c>
      <c r="G13" s="19">
        <v>40</v>
      </c>
      <c r="H13" s="20" t="s">
        <v>4</v>
      </c>
      <c r="I13" s="14">
        <v>-10</v>
      </c>
      <c r="J13" s="15">
        <v>0</v>
      </c>
      <c r="K13" s="16">
        <v>10</v>
      </c>
      <c r="L13" s="17">
        <v>20</v>
      </c>
      <c r="M13" s="18">
        <v>30</v>
      </c>
      <c r="N13" s="19">
        <v>40</v>
      </c>
      <c r="O13" s="85" t="s">
        <v>4</v>
      </c>
      <c r="P13" s="90">
        <v>-10</v>
      </c>
      <c r="Q13" s="15">
        <v>0</v>
      </c>
      <c r="R13" s="16">
        <v>10</v>
      </c>
      <c r="S13" s="17">
        <v>20</v>
      </c>
      <c r="T13" s="18">
        <v>30</v>
      </c>
      <c r="U13" s="19">
        <v>40</v>
      </c>
      <c r="V13" s="43" t="s">
        <v>4</v>
      </c>
      <c r="W13" s="41">
        <v>-10</v>
      </c>
      <c r="X13" s="15">
        <v>0</v>
      </c>
      <c r="Y13" s="16">
        <v>10</v>
      </c>
      <c r="Z13" s="17">
        <v>20</v>
      </c>
      <c r="AA13" s="18">
        <v>30</v>
      </c>
      <c r="AB13" s="19">
        <v>40</v>
      </c>
      <c r="AC13" s="40" t="s">
        <v>4</v>
      </c>
      <c r="AD13" s="14">
        <v>-10</v>
      </c>
      <c r="AE13" s="15">
        <v>0</v>
      </c>
      <c r="AF13" s="16">
        <v>10</v>
      </c>
      <c r="AG13" s="17">
        <v>20</v>
      </c>
      <c r="AH13" s="18">
        <v>30</v>
      </c>
      <c r="AI13" s="19">
        <v>40</v>
      </c>
      <c r="AJ13" s="45" t="s">
        <v>4</v>
      </c>
      <c r="AK13" s="14">
        <v>-10</v>
      </c>
      <c r="AL13" s="15">
        <v>0</v>
      </c>
      <c r="AM13" s="16">
        <v>10</v>
      </c>
      <c r="AN13" s="17">
        <v>20</v>
      </c>
      <c r="AO13" s="18">
        <v>30</v>
      </c>
      <c r="AP13" s="19">
        <v>40</v>
      </c>
      <c r="AQ13" s="47" t="s">
        <v>4</v>
      </c>
      <c r="AR13" s="14">
        <v>-10</v>
      </c>
      <c r="AS13" s="15">
        <v>0</v>
      </c>
      <c r="AT13" s="16">
        <v>10</v>
      </c>
      <c r="AU13" s="17">
        <v>20</v>
      </c>
      <c r="AV13" s="18">
        <v>30</v>
      </c>
      <c r="AW13" s="19">
        <v>40</v>
      </c>
      <c r="AX13" s="49" t="s">
        <v>4</v>
      </c>
    </row>
    <row r="14" spans="1:50" s="2" customFormat="1" x14ac:dyDescent="0.3">
      <c r="A14" s="2" t="s">
        <v>0</v>
      </c>
      <c r="B14" s="21">
        <v>0.11</v>
      </c>
      <c r="C14" s="22">
        <v>0.08</v>
      </c>
      <c r="D14" s="22">
        <v>0.21</v>
      </c>
      <c r="E14" s="22">
        <v>0.38</v>
      </c>
      <c r="F14" s="22">
        <v>0.04</v>
      </c>
      <c r="G14" s="22">
        <v>0.02</v>
      </c>
      <c r="H14" s="23">
        <f t="shared" ref="H14:H19" si="0">AVERAGE(B14:G14)</f>
        <v>0.14000000000000001</v>
      </c>
      <c r="I14" s="21">
        <v>0.28000000000000003</v>
      </c>
      <c r="J14" s="22">
        <v>0.16</v>
      </c>
      <c r="K14" s="22">
        <v>0.15</v>
      </c>
      <c r="L14" s="22">
        <v>0.19</v>
      </c>
      <c r="M14" s="22">
        <v>0.17</v>
      </c>
      <c r="N14" s="22">
        <v>0.12</v>
      </c>
      <c r="O14" s="23">
        <f t="shared" ref="O14:O19" si="1">AVERAGE(I14:N14)</f>
        <v>0.17833333333333334</v>
      </c>
      <c r="P14" s="22">
        <v>0.15</v>
      </c>
      <c r="Q14" s="22">
        <v>0.41</v>
      </c>
      <c r="R14" s="22">
        <v>0.34</v>
      </c>
      <c r="S14" s="22">
        <v>0.19</v>
      </c>
      <c r="T14" s="22">
        <v>0.48</v>
      </c>
      <c r="U14" s="22">
        <v>0.27</v>
      </c>
      <c r="V14" s="23">
        <f>AVERAGE(P14:U14)</f>
        <v>0.30666666666666664</v>
      </c>
      <c r="W14" s="22">
        <v>0.14000000000000001</v>
      </c>
      <c r="X14" s="22">
        <v>0.14000000000000001</v>
      </c>
      <c r="Y14" s="22">
        <v>0.33</v>
      </c>
      <c r="Z14" s="22">
        <v>0.36</v>
      </c>
      <c r="AA14" s="22">
        <v>0.06</v>
      </c>
      <c r="AB14" s="22">
        <v>0.17</v>
      </c>
      <c r="AC14" s="23">
        <f t="shared" ref="AC14:AC19" si="2">AVERAGE(W14:AB14)</f>
        <v>0.19999999999999998</v>
      </c>
      <c r="AD14" s="21">
        <v>7.0000000000000007E-2</v>
      </c>
      <c r="AE14" s="22">
        <v>0.08</v>
      </c>
      <c r="AF14" s="22">
        <v>0.4</v>
      </c>
      <c r="AG14" s="22">
        <v>0.02</v>
      </c>
      <c r="AH14" s="22">
        <v>0.1</v>
      </c>
      <c r="AI14" s="22">
        <v>0.32</v>
      </c>
      <c r="AJ14" s="23">
        <f t="shared" ref="AJ14:AJ19" si="3">AVERAGE(AD14:AI14)</f>
        <v>0.16500000000000001</v>
      </c>
      <c r="AK14" s="21">
        <v>0.47</v>
      </c>
      <c r="AL14" s="22">
        <v>0.16</v>
      </c>
      <c r="AM14" s="22">
        <v>0.16</v>
      </c>
      <c r="AN14" s="22">
        <v>0.53</v>
      </c>
      <c r="AO14" s="22">
        <v>0.28000000000000003</v>
      </c>
      <c r="AP14" s="22">
        <v>0.42</v>
      </c>
      <c r="AQ14" s="23">
        <f t="shared" ref="AQ14:AQ19" si="4">AVERAGE(AK14:AP14)</f>
        <v>0.33666666666666667</v>
      </c>
      <c r="AR14" s="21">
        <v>0.14000000000000001</v>
      </c>
      <c r="AS14" s="22">
        <v>0.08</v>
      </c>
      <c r="AT14" s="22">
        <v>0.15</v>
      </c>
      <c r="AU14" s="22">
        <v>0.1</v>
      </c>
      <c r="AV14" s="22">
        <v>0.28000000000000003</v>
      </c>
      <c r="AW14" s="22">
        <v>0.02</v>
      </c>
      <c r="AX14" s="23">
        <f t="shared" ref="AX14:AX19" si="5">AVERAGE(AR14:AW14)</f>
        <v>0.12833333333333333</v>
      </c>
    </row>
    <row r="15" spans="1:50" s="5" customFormat="1" x14ac:dyDescent="0.3">
      <c r="A15" s="5" t="s">
        <v>1</v>
      </c>
      <c r="B15" s="24">
        <v>0.14000000000000001</v>
      </c>
      <c r="C15" s="25">
        <v>0.08</v>
      </c>
      <c r="D15" s="25">
        <v>0.17</v>
      </c>
      <c r="E15" s="25">
        <v>0</v>
      </c>
      <c r="F15" s="25">
        <v>0.41</v>
      </c>
      <c r="G15" s="25">
        <v>7.0000000000000007E-2</v>
      </c>
      <c r="H15" s="26">
        <f t="shared" si="0"/>
        <v>0.14500000000000002</v>
      </c>
      <c r="I15" s="24">
        <v>0.23</v>
      </c>
      <c r="J15" s="25">
        <v>0.06</v>
      </c>
      <c r="K15" s="25">
        <v>0.12</v>
      </c>
      <c r="L15" s="25">
        <v>0.13</v>
      </c>
      <c r="M15" s="25">
        <v>0.09</v>
      </c>
      <c r="N15" s="25">
        <v>0.04</v>
      </c>
      <c r="O15" s="26">
        <f t="shared" si="1"/>
        <v>0.11166666666666668</v>
      </c>
      <c r="P15" s="25">
        <v>0.05</v>
      </c>
      <c r="Q15" s="25">
        <v>0.35</v>
      </c>
      <c r="R15" s="25">
        <v>0.02</v>
      </c>
      <c r="S15" s="25">
        <v>0.02</v>
      </c>
      <c r="T15" s="25">
        <v>0.03</v>
      </c>
      <c r="U15" s="25">
        <v>0.27</v>
      </c>
      <c r="V15" s="26">
        <f>AVERAGE(P15:U15)</f>
        <v>0.12333333333333334</v>
      </c>
      <c r="W15" s="25">
        <v>0.28000000000000003</v>
      </c>
      <c r="X15" s="25">
        <v>0.11</v>
      </c>
      <c r="Y15" s="25">
        <v>0.05</v>
      </c>
      <c r="Z15" s="25">
        <v>0.11</v>
      </c>
      <c r="AA15" s="25">
        <v>0</v>
      </c>
      <c r="AB15" s="25">
        <v>0.06</v>
      </c>
      <c r="AC15" s="26">
        <f t="shared" si="2"/>
        <v>0.10166666666666668</v>
      </c>
      <c r="AD15" s="24">
        <v>0.14000000000000001</v>
      </c>
      <c r="AE15" s="25">
        <v>0.4</v>
      </c>
      <c r="AF15" s="25">
        <v>0</v>
      </c>
      <c r="AG15" s="25">
        <v>0.14000000000000001</v>
      </c>
      <c r="AH15" s="25">
        <v>0.05</v>
      </c>
      <c r="AI15" s="25">
        <v>0.28000000000000003</v>
      </c>
      <c r="AJ15" s="26">
        <f t="shared" si="3"/>
        <v>0.16833333333333336</v>
      </c>
      <c r="AK15" s="24">
        <v>0.04</v>
      </c>
      <c r="AL15" s="25">
        <v>0.11</v>
      </c>
      <c r="AM15" s="25">
        <v>0.03</v>
      </c>
      <c r="AN15" s="25">
        <v>0.12</v>
      </c>
      <c r="AO15" s="25">
        <v>0.06</v>
      </c>
      <c r="AP15" s="25">
        <v>0</v>
      </c>
      <c r="AQ15" s="26">
        <f t="shared" si="4"/>
        <v>0.06</v>
      </c>
      <c r="AR15" s="24">
        <v>0.19</v>
      </c>
      <c r="AS15" s="25">
        <v>0.02</v>
      </c>
      <c r="AT15" s="25">
        <v>0.26</v>
      </c>
      <c r="AU15" s="25">
        <v>0.11</v>
      </c>
      <c r="AV15" s="25">
        <v>0.11</v>
      </c>
      <c r="AW15" s="25">
        <v>0.33</v>
      </c>
      <c r="AX15" s="26">
        <f t="shared" si="5"/>
        <v>0.17</v>
      </c>
    </row>
    <row r="16" spans="1:50" s="3" customFormat="1" x14ac:dyDescent="0.3">
      <c r="A16" s="3" t="s">
        <v>7</v>
      </c>
      <c r="B16" s="27">
        <v>0.24</v>
      </c>
      <c r="C16" s="28">
        <v>0.02</v>
      </c>
      <c r="D16" s="28">
        <v>0.06</v>
      </c>
      <c r="E16" s="28">
        <v>0</v>
      </c>
      <c r="F16" s="28">
        <v>0.08</v>
      </c>
      <c r="G16" s="28">
        <v>0</v>
      </c>
      <c r="H16" s="29">
        <f t="shared" si="0"/>
        <v>6.6666666666666666E-2</v>
      </c>
      <c r="I16" s="27">
        <v>0.16</v>
      </c>
      <c r="J16" s="28">
        <v>0.08</v>
      </c>
      <c r="K16" s="28">
        <v>0.18</v>
      </c>
      <c r="L16" s="28">
        <v>0.32</v>
      </c>
      <c r="M16" s="28">
        <v>0.13</v>
      </c>
      <c r="N16" s="28">
        <v>0.04</v>
      </c>
      <c r="O16" s="29">
        <f t="shared" si="1"/>
        <v>0.15166666666666667</v>
      </c>
      <c r="P16" s="28">
        <v>0.16</v>
      </c>
      <c r="Q16" s="28">
        <v>0.08</v>
      </c>
      <c r="R16" s="28">
        <v>0.17</v>
      </c>
      <c r="S16" s="28">
        <v>0.22</v>
      </c>
      <c r="T16" s="28">
        <v>7.0000000000000007E-2</v>
      </c>
      <c r="U16" s="28">
        <v>0.02</v>
      </c>
      <c r="V16" s="29">
        <f>AVERAGE(P16:U16)</f>
        <v>0.12</v>
      </c>
      <c r="W16" s="28">
        <v>0.11</v>
      </c>
      <c r="X16" s="28">
        <v>0.18</v>
      </c>
      <c r="Y16" s="28">
        <v>0.13</v>
      </c>
      <c r="Z16" s="28">
        <v>0.11</v>
      </c>
      <c r="AA16" s="28">
        <v>0.17</v>
      </c>
      <c r="AB16" s="28">
        <v>0.09</v>
      </c>
      <c r="AC16" s="29">
        <f t="shared" si="2"/>
        <v>0.13166666666666668</v>
      </c>
      <c r="AD16" s="27">
        <v>0</v>
      </c>
      <c r="AE16" s="28">
        <v>0.14000000000000001</v>
      </c>
      <c r="AF16" s="28">
        <v>0.17</v>
      </c>
      <c r="AG16" s="28">
        <v>0.11</v>
      </c>
      <c r="AH16" s="28">
        <v>0.08</v>
      </c>
      <c r="AI16" s="28">
        <v>0.08</v>
      </c>
      <c r="AJ16" s="29">
        <f t="shared" si="3"/>
        <v>9.6666666666666665E-2</v>
      </c>
      <c r="AK16" s="27">
        <v>0.27</v>
      </c>
      <c r="AL16" s="28">
        <v>0.09</v>
      </c>
      <c r="AM16" s="28">
        <v>0.05</v>
      </c>
      <c r="AN16" s="28">
        <v>0.03</v>
      </c>
      <c r="AO16" s="28">
        <v>0.13</v>
      </c>
      <c r="AP16" s="28">
        <v>0.13</v>
      </c>
      <c r="AQ16" s="29">
        <f t="shared" si="4"/>
        <v>0.11666666666666665</v>
      </c>
      <c r="AR16" s="27">
        <v>0.22</v>
      </c>
      <c r="AS16" s="28">
        <v>0.12</v>
      </c>
      <c r="AT16" s="28">
        <v>0.05</v>
      </c>
      <c r="AU16" s="28">
        <v>0.05</v>
      </c>
      <c r="AV16" s="28">
        <v>0.23</v>
      </c>
      <c r="AW16" s="28">
        <v>7.0000000000000007E-2</v>
      </c>
      <c r="AX16" s="29">
        <f t="shared" si="5"/>
        <v>0.12333333333333334</v>
      </c>
    </row>
    <row r="17" spans="1:50" s="4" customFormat="1" x14ac:dyDescent="0.3">
      <c r="A17" s="4" t="s">
        <v>11</v>
      </c>
      <c r="B17" s="30">
        <v>0.15</v>
      </c>
      <c r="C17" s="31">
        <v>0.27</v>
      </c>
      <c r="D17" s="31">
        <v>0.08</v>
      </c>
      <c r="E17" s="31">
        <v>0.2</v>
      </c>
      <c r="F17" s="31">
        <v>0.12</v>
      </c>
      <c r="G17" s="31">
        <v>0.19</v>
      </c>
      <c r="H17" s="32">
        <f t="shared" si="0"/>
        <v>0.16833333333333333</v>
      </c>
      <c r="I17" s="30">
        <v>0.23</v>
      </c>
      <c r="J17" s="31">
        <v>0.38</v>
      </c>
      <c r="K17" s="31">
        <v>0.08</v>
      </c>
      <c r="L17" s="31">
        <v>0.06</v>
      </c>
      <c r="M17" s="31">
        <v>0.22</v>
      </c>
      <c r="N17" s="31">
        <v>0.36</v>
      </c>
      <c r="O17" s="32">
        <f t="shared" si="1"/>
        <v>0.22166666666666668</v>
      </c>
      <c r="P17" s="31">
        <v>0.06</v>
      </c>
      <c r="Q17" s="31">
        <v>0.05</v>
      </c>
      <c r="R17" s="31">
        <v>0.05</v>
      </c>
      <c r="S17" s="31">
        <v>0.21</v>
      </c>
      <c r="T17" s="31">
        <v>0.12</v>
      </c>
      <c r="U17" s="31">
        <v>0.1</v>
      </c>
      <c r="V17" s="32">
        <f>AVERAGE(Q17:U17)</f>
        <v>0.10600000000000001</v>
      </c>
      <c r="W17" s="31">
        <v>0.13</v>
      </c>
      <c r="X17" s="31">
        <v>0.03</v>
      </c>
      <c r="Y17" s="31">
        <v>0.34</v>
      </c>
      <c r="Z17" s="31">
        <v>0.1</v>
      </c>
      <c r="AA17" s="31">
        <v>0.57999999999999996</v>
      </c>
      <c r="AB17" s="31">
        <v>0.22</v>
      </c>
      <c r="AC17" s="32">
        <f t="shared" si="2"/>
        <v>0.23333333333333331</v>
      </c>
      <c r="AD17" s="30">
        <v>0.2</v>
      </c>
      <c r="AE17" s="31">
        <v>0.17</v>
      </c>
      <c r="AF17" s="31">
        <v>0.15</v>
      </c>
      <c r="AG17" s="31">
        <v>0.55000000000000004</v>
      </c>
      <c r="AH17" s="31">
        <v>0.04</v>
      </c>
      <c r="AI17" s="31">
        <v>0.09</v>
      </c>
      <c r="AJ17" s="32">
        <f t="shared" si="3"/>
        <v>0.20000000000000004</v>
      </c>
      <c r="AK17" s="30">
        <v>0.06</v>
      </c>
      <c r="AL17" s="31">
        <v>0.18</v>
      </c>
      <c r="AM17" s="31">
        <v>0.23</v>
      </c>
      <c r="AN17" s="31">
        <v>0.05</v>
      </c>
      <c r="AO17" s="31">
        <v>0.11</v>
      </c>
      <c r="AP17" s="31">
        <v>0.12</v>
      </c>
      <c r="AQ17" s="32">
        <f t="shared" si="4"/>
        <v>0.125</v>
      </c>
      <c r="AR17" s="30">
        <v>0.14000000000000001</v>
      </c>
      <c r="AS17" s="31">
        <v>0.1</v>
      </c>
      <c r="AT17" s="31">
        <v>0.17</v>
      </c>
      <c r="AU17" s="31">
        <v>0.17</v>
      </c>
      <c r="AV17" s="31">
        <v>0.2</v>
      </c>
      <c r="AW17" s="31">
        <v>0.31</v>
      </c>
      <c r="AX17" s="32">
        <f t="shared" si="5"/>
        <v>0.18166666666666667</v>
      </c>
    </row>
    <row r="18" spans="1:50" s="12" customFormat="1" x14ac:dyDescent="0.3">
      <c r="A18" s="12" t="s">
        <v>12</v>
      </c>
      <c r="B18" s="33">
        <v>0.21</v>
      </c>
      <c r="C18" s="34">
        <v>0.45</v>
      </c>
      <c r="D18" s="34">
        <v>0.14000000000000001</v>
      </c>
      <c r="E18" s="34">
        <v>0.27</v>
      </c>
      <c r="F18" s="34">
        <v>0.15</v>
      </c>
      <c r="G18" s="34">
        <v>0.52</v>
      </c>
      <c r="H18" s="35">
        <f t="shared" si="0"/>
        <v>0.28999999999999998</v>
      </c>
      <c r="I18" s="33">
        <v>0.02</v>
      </c>
      <c r="J18" s="34">
        <v>0.09</v>
      </c>
      <c r="K18" s="34">
        <v>0.13</v>
      </c>
      <c r="L18" s="34">
        <v>0.25</v>
      </c>
      <c r="M18" s="34">
        <v>0.19</v>
      </c>
      <c r="N18" s="34">
        <v>0.31</v>
      </c>
      <c r="O18" s="35">
        <f t="shared" si="1"/>
        <v>0.16500000000000001</v>
      </c>
      <c r="P18" s="34">
        <v>0.25</v>
      </c>
      <c r="Q18" s="34">
        <v>0.05</v>
      </c>
      <c r="R18" s="34">
        <v>0.34</v>
      </c>
      <c r="S18" s="34">
        <v>0.14000000000000001</v>
      </c>
      <c r="T18" s="34">
        <v>0.13</v>
      </c>
      <c r="U18" s="34">
        <v>0.09</v>
      </c>
      <c r="V18" s="35">
        <f>AVERAGE(Q18:U18)</f>
        <v>0.15</v>
      </c>
      <c r="W18" s="34">
        <v>0.18</v>
      </c>
      <c r="X18" s="34">
        <v>0.45</v>
      </c>
      <c r="Y18" s="34">
        <v>0.13</v>
      </c>
      <c r="Z18" s="34">
        <v>0.08</v>
      </c>
      <c r="AA18" s="34">
        <v>0.02</v>
      </c>
      <c r="AB18" s="34">
        <v>0.31</v>
      </c>
      <c r="AC18" s="35">
        <f t="shared" si="2"/>
        <v>0.19499999999999998</v>
      </c>
      <c r="AD18" s="33">
        <v>0.22</v>
      </c>
      <c r="AE18" s="34">
        <v>0.14000000000000001</v>
      </c>
      <c r="AF18" s="34">
        <v>0.06</v>
      </c>
      <c r="AG18" s="34">
        <v>0.16</v>
      </c>
      <c r="AH18" s="34">
        <v>0.32</v>
      </c>
      <c r="AI18" s="34">
        <v>0.05</v>
      </c>
      <c r="AJ18" s="35">
        <f t="shared" si="3"/>
        <v>0.15833333333333333</v>
      </c>
      <c r="AK18" s="33">
        <v>0.08</v>
      </c>
      <c r="AL18" s="34">
        <v>0.13</v>
      </c>
      <c r="AM18" s="34">
        <v>0.19</v>
      </c>
      <c r="AN18" s="34">
        <v>0.22</v>
      </c>
      <c r="AO18" s="34">
        <v>0.21</v>
      </c>
      <c r="AP18" s="34">
        <v>0.02</v>
      </c>
      <c r="AQ18" s="35">
        <f t="shared" si="4"/>
        <v>0.14166666666666666</v>
      </c>
      <c r="AR18" s="33">
        <v>0.22</v>
      </c>
      <c r="AS18" s="34">
        <v>0.53</v>
      </c>
      <c r="AT18" s="34">
        <v>7.0000000000000007E-2</v>
      </c>
      <c r="AU18" s="34">
        <v>0.33</v>
      </c>
      <c r="AV18" s="34">
        <v>7.0000000000000007E-2</v>
      </c>
      <c r="AW18" s="34">
        <v>0.16</v>
      </c>
      <c r="AX18" s="35">
        <f t="shared" si="5"/>
        <v>0.23</v>
      </c>
    </row>
    <row r="19" spans="1:50" s="1" customFormat="1" ht="15" thickBot="1" x14ac:dyDescent="0.35">
      <c r="A19" s="1" t="s">
        <v>13</v>
      </c>
      <c r="B19" s="36">
        <v>0.15</v>
      </c>
      <c r="C19" s="37">
        <v>0.1</v>
      </c>
      <c r="D19" s="37">
        <v>0.34</v>
      </c>
      <c r="E19" s="37">
        <v>0.16</v>
      </c>
      <c r="F19" s="37">
        <v>0.2</v>
      </c>
      <c r="G19" s="37">
        <v>0.2</v>
      </c>
      <c r="H19" s="38">
        <f t="shared" si="0"/>
        <v>0.19166666666666668</v>
      </c>
      <c r="I19" s="36">
        <v>7.0000000000000007E-2</v>
      </c>
      <c r="J19" s="37">
        <v>0.23</v>
      </c>
      <c r="K19" s="37">
        <v>0.34</v>
      </c>
      <c r="L19" s="37">
        <v>0.05</v>
      </c>
      <c r="M19" s="37">
        <v>0.2</v>
      </c>
      <c r="N19" s="37">
        <v>0.13</v>
      </c>
      <c r="O19" s="38">
        <f t="shared" si="1"/>
        <v>0.17</v>
      </c>
      <c r="P19" s="37">
        <v>0.32</v>
      </c>
      <c r="Q19" s="37">
        <v>0.06</v>
      </c>
      <c r="R19" s="37">
        <v>0.08</v>
      </c>
      <c r="S19" s="37">
        <v>0.23</v>
      </c>
      <c r="T19" s="37">
        <v>0.18</v>
      </c>
      <c r="U19" s="37">
        <v>0.27</v>
      </c>
      <c r="V19" s="38">
        <f>AVERAGE(Q19:U19)</f>
        <v>0.16400000000000001</v>
      </c>
      <c r="W19" s="37">
        <v>0.16</v>
      </c>
      <c r="X19" s="37">
        <v>0.09</v>
      </c>
      <c r="Y19" s="37">
        <v>0.03</v>
      </c>
      <c r="Z19" s="37">
        <v>0.25</v>
      </c>
      <c r="AA19" s="37">
        <v>0.17</v>
      </c>
      <c r="AB19" s="37">
        <v>0.14000000000000001</v>
      </c>
      <c r="AC19" s="38">
        <f t="shared" si="2"/>
        <v>0.14000000000000001</v>
      </c>
      <c r="AD19" s="36">
        <v>0.37</v>
      </c>
      <c r="AE19" s="37">
        <v>0.06</v>
      </c>
      <c r="AF19" s="37">
        <v>0.4</v>
      </c>
      <c r="AG19" s="37">
        <v>0.03</v>
      </c>
      <c r="AH19" s="37">
        <v>0.42</v>
      </c>
      <c r="AI19" s="37">
        <v>0.17</v>
      </c>
      <c r="AJ19" s="38">
        <f t="shared" si="3"/>
        <v>0.24166666666666667</v>
      </c>
      <c r="AK19" s="36">
        <v>7.0000000000000007E-2</v>
      </c>
      <c r="AL19" s="37">
        <v>0.34</v>
      </c>
      <c r="AM19" s="37">
        <v>0.34</v>
      </c>
      <c r="AN19" s="37">
        <v>0.05</v>
      </c>
      <c r="AO19" s="37">
        <v>0.21</v>
      </c>
      <c r="AP19" s="37">
        <v>0.32</v>
      </c>
      <c r="AQ19" s="38">
        <f t="shared" si="4"/>
        <v>0.22166666666666668</v>
      </c>
      <c r="AR19" s="36">
        <v>0.09</v>
      </c>
      <c r="AS19" s="37">
        <v>0.15</v>
      </c>
      <c r="AT19" s="37">
        <v>0.3</v>
      </c>
      <c r="AU19" s="37">
        <v>0.24</v>
      </c>
      <c r="AV19" s="37">
        <v>0.11</v>
      </c>
      <c r="AW19" s="37">
        <v>0.12</v>
      </c>
      <c r="AX19" s="38">
        <f t="shared" si="5"/>
        <v>0.16833333333333333</v>
      </c>
    </row>
    <row r="20" spans="1:50" ht="15" thickBot="1" x14ac:dyDescent="0.35"/>
    <row r="21" spans="1:50" ht="15" thickBot="1" x14ac:dyDescent="0.35">
      <c r="X21" s="92" t="s">
        <v>16</v>
      </c>
      <c r="Y21" s="93"/>
      <c r="Z21" s="94"/>
    </row>
    <row r="22" spans="1:50" x14ac:dyDescent="0.3">
      <c r="A22" s="97" t="s">
        <v>0</v>
      </c>
      <c r="B22" s="99"/>
      <c r="H22" s="97" t="s">
        <v>1</v>
      </c>
      <c r="I22" s="99"/>
      <c r="N22" s="97" t="s">
        <v>7</v>
      </c>
      <c r="O22" s="99"/>
      <c r="P22" s="87"/>
      <c r="X22" s="95" t="s">
        <v>0</v>
      </c>
      <c r="Y22" s="96"/>
      <c r="Z22" s="54" t="s">
        <v>2</v>
      </c>
    </row>
    <row r="23" spans="1:50" x14ac:dyDescent="0.3">
      <c r="A23" s="6" t="s">
        <v>2</v>
      </c>
      <c r="B23" s="7">
        <f>COUNTIF(B5:AW5,"friedman_mse")</f>
        <v>36</v>
      </c>
      <c r="H23" s="6" t="s">
        <v>5</v>
      </c>
      <c r="I23" s="7">
        <f>COUNTIF(B6:AW6,"random")</f>
        <v>20</v>
      </c>
      <c r="N23" s="6" t="s">
        <v>8</v>
      </c>
      <c r="O23" s="7">
        <f>COUNTIF(B7:AW7,"auto")</f>
        <v>10</v>
      </c>
      <c r="P23" s="10"/>
      <c r="X23" s="95" t="s">
        <v>1</v>
      </c>
      <c r="Y23" s="96"/>
      <c r="Z23" s="54" t="s">
        <v>6</v>
      </c>
    </row>
    <row r="24" spans="1:50" ht="15" thickBot="1" x14ac:dyDescent="0.35">
      <c r="A24" s="8" t="s">
        <v>3</v>
      </c>
      <c r="B24" s="9">
        <f>COUNTIF(B5:AW5,"poisson")</f>
        <v>6</v>
      </c>
      <c r="H24" s="8" t="s">
        <v>6</v>
      </c>
      <c r="I24" s="9">
        <f>COUNTIF(B6:AW6,"best")</f>
        <v>22</v>
      </c>
      <c r="N24" s="6" t="s">
        <v>9</v>
      </c>
      <c r="O24" s="7">
        <f>COUNTIF(B7:AW7,"log2")</f>
        <v>12</v>
      </c>
      <c r="P24" s="10"/>
      <c r="X24" s="55" t="s">
        <v>7</v>
      </c>
      <c r="Y24" s="53"/>
      <c r="Z24" s="54" t="s">
        <v>10</v>
      </c>
    </row>
    <row r="25" spans="1:50" ht="15" thickBot="1" x14ac:dyDescent="0.35">
      <c r="N25" s="8" t="s">
        <v>10</v>
      </c>
      <c r="O25" s="9">
        <f>COUNTIF(B7:AW7,"sqrt")</f>
        <v>20</v>
      </c>
      <c r="P25" s="10"/>
      <c r="X25" s="55" t="s">
        <v>11</v>
      </c>
      <c r="Y25" s="53"/>
      <c r="Z25" s="54">
        <f>B55</f>
        <v>593.33333333333326</v>
      </c>
    </row>
    <row r="26" spans="1:50" x14ac:dyDescent="0.3">
      <c r="X26" s="55" t="s">
        <v>12</v>
      </c>
      <c r="Y26" s="53"/>
      <c r="Z26" s="54">
        <f>K55</f>
        <v>21.166666666666668</v>
      </c>
    </row>
    <row r="27" spans="1:50" ht="15" thickBot="1" x14ac:dyDescent="0.35">
      <c r="X27" s="56" t="s">
        <v>13</v>
      </c>
      <c r="Y27" s="57"/>
      <c r="Z27" s="58">
        <f>U55</f>
        <v>21.038095238095242</v>
      </c>
      <c r="AD27" s="10"/>
      <c r="AE27" s="10"/>
      <c r="AF27" s="10"/>
      <c r="AG27" s="10"/>
      <c r="AH27" s="10"/>
    </row>
    <row r="28" spans="1:50" x14ac:dyDescent="0.3">
      <c r="AD28" s="10"/>
      <c r="AH28" s="10"/>
    </row>
    <row r="29" spans="1:50" x14ac:dyDescent="0.3">
      <c r="AD29" s="10"/>
      <c r="AH29" s="10"/>
    </row>
    <row r="30" spans="1:50" x14ac:dyDescent="0.3">
      <c r="AD30" s="10"/>
      <c r="AH30" s="10"/>
    </row>
    <row r="31" spans="1:50" x14ac:dyDescent="0.3">
      <c r="AD31" s="10"/>
      <c r="AH31" s="10"/>
    </row>
    <row r="32" spans="1:50" x14ac:dyDescent="0.3">
      <c r="AD32" s="10"/>
      <c r="AH32" s="10"/>
    </row>
    <row r="33" spans="1:34" x14ac:dyDescent="0.3">
      <c r="AD33" s="10"/>
      <c r="AH33" s="10"/>
    </row>
    <row r="34" spans="1:34" x14ac:dyDescent="0.3">
      <c r="AD34" s="10"/>
      <c r="AH34" s="10"/>
    </row>
    <row r="35" spans="1:34" x14ac:dyDescent="0.3">
      <c r="AD35" s="10"/>
      <c r="AE35" s="10"/>
      <c r="AF35" s="10"/>
      <c r="AG35" s="10"/>
      <c r="AH35" s="10"/>
    </row>
    <row r="36" spans="1:34" x14ac:dyDescent="0.3">
      <c r="AD36" s="10"/>
      <c r="AE36" s="10"/>
      <c r="AF36" s="10"/>
      <c r="AG36" s="10"/>
      <c r="AH36" s="10"/>
    </row>
    <row r="46" spans="1:34" ht="15" thickBot="1" x14ac:dyDescent="0.35"/>
    <row r="47" spans="1:34" x14ac:dyDescent="0.3">
      <c r="A47" s="50" t="s">
        <v>14</v>
      </c>
      <c r="B47" s="51" t="s">
        <v>11</v>
      </c>
      <c r="J47" s="50" t="s">
        <v>14</v>
      </c>
      <c r="K47" s="51" t="s">
        <v>12</v>
      </c>
      <c r="T47" s="50" t="s">
        <v>14</v>
      </c>
      <c r="U47" s="51" t="s">
        <v>13</v>
      </c>
    </row>
    <row r="48" spans="1:34" x14ac:dyDescent="0.3">
      <c r="A48" s="6">
        <v>4</v>
      </c>
      <c r="B48" s="7">
        <f>H8</f>
        <v>516.66666666666663</v>
      </c>
      <c r="J48" s="6">
        <v>4</v>
      </c>
      <c r="K48" s="7">
        <f>H9</f>
        <v>19.666666666666668</v>
      </c>
      <c r="T48" s="6">
        <v>4</v>
      </c>
      <c r="U48" s="7">
        <f>H10</f>
        <v>15.5</v>
      </c>
    </row>
    <row r="49" spans="1:22" x14ac:dyDescent="0.3">
      <c r="A49" s="6">
        <v>6</v>
      </c>
      <c r="B49" s="7">
        <f>O8</f>
        <v>683.33333333333337</v>
      </c>
      <c r="J49" s="6">
        <v>6</v>
      </c>
      <c r="K49" s="7">
        <f>O9</f>
        <v>29.166666666666668</v>
      </c>
      <c r="T49" s="6">
        <v>6</v>
      </c>
      <c r="U49" s="7">
        <f>O10</f>
        <v>20.166666666666668</v>
      </c>
    </row>
    <row r="50" spans="1:22" x14ac:dyDescent="0.3">
      <c r="A50" s="6">
        <v>8</v>
      </c>
      <c r="B50" s="7">
        <f>V8</f>
        <v>520</v>
      </c>
      <c r="J50" s="6">
        <v>8</v>
      </c>
      <c r="K50" s="7">
        <f>V9</f>
        <v>27</v>
      </c>
      <c r="T50" s="6">
        <v>8</v>
      </c>
      <c r="U50" s="7">
        <f>V10</f>
        <v>28.6</v>
      </c>
    </row>
    <row r="51" spans="1:22" x14ac:dyDescent="0.3">
      <c r="A51" s="6">
        <v>10</v>
      </c>
      <c r="B51" s="7">
        <f>AC8</f>
        <v>716.66666666666663</v>
      </c>
      <c r="J51" s="6">
        <v>10</v>
      </c>
      <c r="K51" s="7">
        <f>AC9</f>
        <v>16</v>
      </c>
      <c r="T51" s="6">
        <v>10</v>
      </c>
      <c r="U51" s="7">
        <f>AC10</f>
        <v>14.666666666666666</v>
      </c>
    </row>
    <row r="52" spans="1:22" x14ac:dyDescent="0.3">
      <c r="A52" s="6">
        <v>12</v>
      </c>
      <c r="B52" s="7">
        <f>AJ8</f>
        <v>583.33333333333337</v>
      </c>
      <c r="J52" s="6">
        <v>12</v>
      </c>
      <c r="K52" s="7">
        <f>AJ9</f>
        <v>22.833333333333332</v>
      </c>
      <c r="T52" s="6">
        <v>12</v>
      </c>
      <c r="U52" s="7">
        <f>AJ10</f>
        <v>20.5</v>
      </c>
    </row>
    <row r="53" spans="1:22" x14ac:dyDescent="0.3">
      <c r="A53" s="6">
        <v>14</v>
      </c>
      <c r="B53" s="7">
        <f>AQ8</f>
        <v>550</v>
      </c>
      <c r="J53" s="6">
        <v>14</v>
      </c>
      <c r="K53" s="7">
        <f>AQ9</f>
        <v>20.5</v>
      </c>
      <c r="T53" s="6">
        <v>14</v>
      </c>
      <c r="U53" s="7">
        <f>AQ10</f>
        <v>24.5</v>
      </c>
    </row>
    <row r="54" spans="1:22" ht="15" thickBot="1" x14ac:dyDescent="0.35">
      <c r="A54" s="8">
        <v>16</v>
      </c>
      <c r="B54" s="7">
        <f>AX8</f>
        <v>583.33333333333337</v>
      </c>
      <c r="J54" s="8">
        <v>16</v>
      </c>
      <c r="K54" s="9">
        <f>AW9</f>
        <v>13</v>
      </c>
      <c r="T54" s="8">
        <v>16</v>
      </c>
      <c r="U54" s="9">
        <f>AX10</f>
        <v>23.333333333333332</v>
      </c>
    </row>
    <row r="55" spans="1:22" ht="15" thickBot="1" x14ac:dyDescent="0.35">
      <c r="B55" s="52">
        <f>AVERAGE(B48:B54)</f>
        <v>593.33333333333326</v>
      </c>
      <c r="K55" s="52">
        <f>AVERAGE(K48:K54)</f>
        <v>21.166666666666668</v>
      </c>
      <c r="U55" s="52">
        <f>AVERAGE(U48:U54)</f>
        <v>21.038095238095242</v>
      </c>
    </row>
    <row r="58" spans="1:22" x14ac:dyDescent="0.3">
      <c r="C58" s="10"/>
      <c r="D58" s="10"/>
      <c r="N58" s="10"/>
      <c r="Q58" s="10"/>
      <c r="R58" s="10"/>
      <c r="S58" s="10"/>
      <c r="V58" s="10"/>
    </row>
    <row r="59" spans="1:22" x14ac:dyDescent="0.3">
      <c r="C59" s="10"/>
      <c r="D59" s="10"/>
      <c r="N59" s="10"/>
      <c r="Q59" s="10"/>
      <c r="R59" s="10"/>
      <c r="S59" s="10"/>
      <c r="V59" s="10"/>
    </row>
    <row r="60" spans="1:22" x14ac:dyDescent="0.3">
      <c r="C60" s="10"/>
      <c r="D60" s="10"/>
      <c r="N60" s="10"/>
      <c r="Q60" s="10"/>
      <c r="R60" s="10"/>
      <c r="S60" s="10"/>
      <c r="V60" s="10"/>
    </row>
    <row r="61" spans="1:22" x14ac:dyDescent="0.3">
      <c r="C61" s="10"/>
      <c r="D61" s="10"/>
      <c r="N61" s="10"/>
      <c r="Q61" s="10"/>
      <c r="R61" s="10"/>
      <c r="S61" s="10"/>
      <c r="V61" s="10"/>
    </row>
    <row r="62" spans="1:22" x14ac:dyDescent="0.3">
      <c r="C62" s="10"/>
      <c r="D62" s="10"/>
      <c r="N62" s="10"/>
      <c r="Q62" s="10"/>
      <c r="R62" s="10"/>
      <c r="S62" s="10"/>
      <c r="V62" s="10"/>
    </row>
    <row r="63" spans="1:22" x14ac:dyDescent="0.3">
      <c r="C63" s="10"/>
      <c r="D63" s="10"/>
      <c r="N63" s="10"/>
      <c r="Q63" s="10"/>
      <c r="R63" s="10"/>
      <c r="S63" s="10"/>
      <c r="V63" s="10"/>
    </row>
    <row r="64" spans="1:22" x14ac:dyDescent="0.3">
      <c r="C64" s="10"/>
      <c r="D64" s="10"/>
      <c r="N64" s="10"/>
      <c r="Q64" s="10"/>
      <c r="R64" s="10"/>
      <c r="S64" s="10"/>
      <c r="V64" s="10"/>
    </row>
    <row r="65" spans="1:22" ht="15" thickBot="1" x14ac:dyDescent="0.35">
      <c r="A65" s="10"/>
      <c r="B65" s="10"/>
      <c r="C65" s="10"/>
      <c r="D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x14ac:dyDescent="0.3">
      <c r="A66" s="50" t="s">
        <v>15</v>
      </c>
      <c r="B66" s="51" t="s">
        <v>11</v>
      </c>
      <c r="C66" s="10"/>
      <c r="D66" s="10"/>
      <c r="E66" s="10"/>
      <c r="F66" s="10"/>
      <c r="G66" s="10"/>
      <c r="H66" s="10"/>
      <c r="I66" s="10"/>
      <c r="J66" s="50" t="s">
        <v>15</v>
      </c>
      <c r="K66" s="51" t="s">
        <v>12</v>
      </c>
      <c r="L66" s="10"/>
      <c r="M66" s="10"/>
      <c r="T66" s="50" t="s">
        <v>15</v>
      </c>
      <c r="U66" s="51" t="s">
        <v>13</v>
      </c>
    </row>
    <row r="67" spans="1:22" x14ac:dyDescent="0.3">
      <c r="A67" s="6">
        <v>-10</v>
      </c>
      <c r="B67" s="7">
        <f>AVERAGE(B8,I8,W8,AD8,AK8,AR8)</f>
        <v>766.66666666666663</v>
      </c>
      <c r="J67" s="6">
        <v>-10</v>
      </c>
      <c r="K67" s="7">
        <f>AVERAGE(B9,I9,W9,AD9,AK9,AR9)</f>
        <v>18.166666666666668</v>
      </c>
      <c r="T67" s="6">
        <v>-10</v>
      </c>
      <c r="U67" s="7">
        <f>AVERAGE(B10,I10,W10,AD10,AK10,AR10)</f>
        <v>22.833333333333332</v>
      </c>
    </row>
    <row r="68" spans="1:22" x14ac:dyDescent="0.3">
      <c r="A68" s="6">
        <v>0</v>
      </c>
      <c r="B68" s="7">
        <f>AVERAGE(C8,J8,Q8,X8,AE8,AL8,AS8)</f>
        <v>700</v>
      </c>
      <c r="J68" s="6">
        <v>0</v>
      </c>
      <c r="K68" s="7">
        <f>AVERAGE(C9,J9,Q9,X9,AE9,AL9,AS9)</f>
        <v>20.857142857142858</v>
      </c>
      <c r="T68" s="6">
        <v>0</v>
      </c>
      <c r="U68" s="7">
        <f>AVERAGE(C10,J10,Q10,X10,AE10,AL10,AS10)</f>
        <v>25.571428571428573</v>
      </c>
    </row>
    <row r="69" spans="1:22" x14ac:dyDescent="0.3">
      <c r="A69" s="6">
        <v>10</v>
      </c>
      <c r="B69" s="7">
        <f>AVERAGE(D8,K8,R8,Y8,AF8,AM8,AT8)</f>
        <v>528.57142857142856</v>
      </c>
      <c r="J69" s="6">
        <v>10</v>
      </c>
      <c r="K69" s="7">
        <f>AVERAGE(D9,K9,R9,Y9,AF9,AM9,AT9)</f>
        <v>27</v>
      </c>
      <c r="T69" s="6">
        <v>10</v>
      </c>
      <c r="U69" s="7">
        <f>AVERAGE(D10,K10,R10,Y10,AF10,AM10,AT10)</f>
        <v>13</v>
      </c>
    </row>
    <row r="70" spans="1:22" x14ac:dyDescent="0.3">
      <c r="A70" s="6">
        <v>20</v>
      </c>
      <c r="B70" s="7">
        <f>AVERAGE(E8,L8,S8,Z8,AG8,AN8,AU8)</f>
        <v>471.42857142857144</v>
      </c>
      <c r="J70" s="6">
        <v>20</v>
      </c>
      <c r="K70" s="7">
        <f>AVERAGE(E9,L9,S9,Z9,AG9,AN9,AU9)</f>
        <v>22.142857142857142</v>
      </c>
      <c r="T70" s="6">
        <v>20</v>
      </c>
      <c r="U70" s="7">
        <f>AVERAGE(E10,L10,S10,Z10,AG10,AN10,AU10)</f>
        <v>19.428571428571427</v>
      </c>
    </row>
    <row r="71" spans="1:22" x14ac:dyDescent="0.3">
      <c r="A71" s="6">
        <v>30</v>
      </c>
      <c r="B71" s="7">
        <f>AVERAGE(F8,M8,T8,AA8,AH8,AO8,AV8)</f>
        <v>700</v>
      </c>
      <c r="J71" s="6">
        <v>30</v>
      </c>
      <c r="K71" s="7">
        <f>AVERAGE((F9,M9,T9,AA9,AH9,AO9,AV9))</f>
        <v>21.428571428571427</v>
      </c>
      <c r="T71" s="6">
        <v>30</v>
      </c>
      <c r="U71" s="7">
        <f>AVERAGE(F10,M10,T10,AA10,AH10,AO10,AV10)</f>
        <v>21.428571428571427</v>
      </c>
    </row>
    <row r="72" spans="1:22" ht="15" thickBot="1" x14ac:dyDescent="0.35">
      <c r="A72" s="8">
        <v>40</v>
      </c>
      <c r="B72" s="9">
        <f>AVERAGE(G8,N8,U8,AB8,AI8,AP8,AW8)</f>
        <v>428.57142857142856</v>
      </c>
      <c r="J72" s="8">
        <v>40</v>
      </c>
      <c r="K72" s="9">
        <f>AVERAGE(G9,N9,U9,AB9,AI9,AP9,AW9)</f>
        <v>22</v>
      </c>
      <c r="T72" s="8">
        <v>40</v>
      </c>
      <c r="U72" s="9">
        <f>AVERAGE(G10,N10,U10,AB10,AI10,AP10,AW10)</f>
        <v>23.142857142857142</v>
      </c>
    </row>
    <row r="73" spans="1:22" ht="15" thickBot="1" x14ac:dyDescent="0.35">
      <c r="B73" s="52">
        <f>AVERAGE(B67:B72)</f>
        <v>599.20634920634916</v>
      </c>
      <c r="K73" s="52">
        <f>AVERAGE(K67:K72)</f>
        <v>21.93253968253968</v>
      </c>
      <c r="U73" s="52">
        <f>AVERAGE(U67:U72)</f>
        <v>20.900793650793648</v>
      </c>
    </row>
    <row r="83" spans="1:24" s="60" customFormat="1" ht="25.8" x14ac:dyDescent="0.5">
      <c r="G83" s="62"/>
      <c r="H83" s="63" t="s">
        <v>18</v>
      </c>
      <c r="I83" s="63"/>
      <c r="J83" s="63"/>
      <c r="K83" s="63"/>
      <c r="L83" s="63"/>
      <c r="M83" s="63"/>
      <c r="N83" s="63"/>
      <c r="O83" s="63"/>
      <c r="P83" s="63"/>
      <c r="Q83" s="63"/>
      <c r="R83" s="64"/>
    </row>
    <row r="84" spans="1:24" s="60" customFormat="1" x14ac:dyDescent="0.3"/>
    <row r="85" spans="1:24" x14ac:dyDescent="0.3">
      <c r="B85" s="66">
        <v>4</v>
      </c>
      <c r="C85" s="67">
        <v>6</v>
      </c>
      <c r="D85" s="68">
        <v>8</v>
      </c>
      <c r="E85" s="69">
        <v>10</v>
      </c>
      <c r="F85" s="70">
        <v>12</v>
      </c>
      <c r="G85" s="71">
        <v>14</v>
      </c>
      <c r="H85" s="68"/>
    </row>
    <row r="86" spans="1:24" s="2" customFormat="1" x14ac:dyDescent="0.3">
      <c r="A86" s="2" t="s">
        <v>0</v>
      </c>
      <c r="B86" s="72" t="s">
        <v>2</v>
      </c>
      <c r="C86" s="72" t="s">
        <v>2</v>
      </c>
      <c r="D86" s="72" t="s">
        <v>2</v>
      </c>
      <c r="E86" s="72" t="s">
        <v>2</v>
      </c>
      <c r="F86" s="72" t="s">
        <v>2</v>
      </c>
      <c r="G86" s="72" t="s">
        <v>2</v>
      </c>
      <c r="H86" s="72"/>
    </row>
    <row r="87" spans="1:24" s="5" customFormat="1" x14ac:dyDescent="0.3">
      <c r="A87" s="5" t="s">
        <v>1</v>
      </c>
      <c r="B87" s="73" t="s">
        <v>6</v>
      </c>
      <c r="C87" s="73" t="s">
        <v>6</v>
      </c>
      <c r="D87" s="73" t="s">
        <v>5</v>
      </c>
      <c r="E87" s="73" t="s">
        <v>6</v>
      </c>
      <c r="F87" s="73" t="s">
        <v>5</v>
      </c>
      <c r="G87" s="73" t="s">
        <v>5</v>
      </c>
      <c r="H87" s="73"/>
    </row>
    <row r="88" spans="1:24" s="3" customFormat="1" x14ac:dyDescent="0.3">
      <c r="A88" s="3" t="s">
        <v>7</v>
      </c>
      <c r="B88" s="74" t="s">
        <v>9</v>
      </c>
      <c r="C88" s="74" t="s">
        <v>10</v>
      </c>
      <c r="D88" s="74" t="s">
        <v>10</v>
      </c>
      <c r="E88" s="74" t="s">
        <v>9</v>
      </c>
      <c r="F88" s="74" t="s">
        <v>10</v>
      </c>
      <c r="G88" s="74" t="s">
        <v>10</v>
      </c>
      <c r="H88" s="74"/>
    </row>
    <row r="89" spans="1:24" s="4" customFormat="1" x14ac:dyDescent="0.3">
      <c r="A89" s="4" t="s">
        <v>11</v>
      </c>
      <c r="B89" s="75">
        <v>1100</v>
      </c>
      <c r="C89" s="4">
        <v>800</v>
      </c>
      <c r="D89" s="75">
        <v>200</v>
      </c>
      <c r="E89" s="78">
        <v>200</v>
      </c>
      <c r="F89" s="78">
        <v>600</v>
      </c>
      <c r="G89" s="78">
        <v>1100</v>
      </c>
      <c r="H89" s="78"/>
    </row>
    <row r="90" spans="1:24" s="12" customFormat="1" x14ac:dyDescent="0.3">
      <c r="A90" s="12" t="s">
        <v>12</v>
      </c>
      <c r="B90" s="76">
        <v>33</v>
      </c>
      <c r="C90" s="12">
        <v>9</v>
      </c>
      <c r="D90" s="76">
        <v>4</v>
      </c>
      <c r="E90" s="79">
        <v>18</v>
      </c>
      <c r="F90" s="79">
        <v>27</v>
      </c>
      <c r="G90" s="79">
        <v>17</v>
      </c>
      <c r="H90" s="79"/>
    </row>
    <row r="91" spans="1:24" s="65" customFormat="1" x14ac:dyDescent="0.3">
      <c r="A91" s="65" t="s">
        <v>13</v>
      </c>
      <c r="B91" s="77">
        <v>18</v>
      </c>
      <c r="C91" s="65">
        <v>22</v>
      </c>
      <c r="D91" s="77">
        <v>18</v>
      </c>
      <c r="E91" s="80">
        <v>6</v>
      </c>
      <c r="F91" s="80">
        <v>9</v>
      </c>
      <c r="G91" s="80">
        <v>15</v>
      </c>
      <c r="H91" s="80"/>
    </row>
    <row r="92" spans="1:24" x14ac:dyDescent="0.3">
      <c r="B92" s="83"/>
      <c r="C92" s="59"/>
      <c r="D92" s="83"/>
      <c r="E92" s="82"/>
      <c r="F92" s="82"/>
      <c r="G92" s="82"/>
      <c r="H92" s="82"/>
    </row>
    <row r="93" spans="1:24" x14ac:dyDescent="0.3">
      <c r="B93" s="83"/>
      <c r="C93" s="59"/>
      <c r="D93" s="83"/>
      <c r="E93" s="82"/>
      <c r="F93" s="82"/>
      <c r="G93" s="82"/>
      <c r="H93" s="82"/>
    </row>
    <row r="94" spans="1:24" ht="15" thickBot="1" x14ac:dyDescent="0.35"/>
    <row r="95" spans="1:24" ht="15" thickBot="1" x14ac:dyDescent="0.35">
      <c r="A95" s="97" t="s">
        <v>0</v>
      </c>
      <c r="B95" s="99"/>
      <c r="H95" s="97" t="s">
        <v>1</v>
      </c>
      <c r="I95" s="99"/>
    </row>
    <row r="96" spans="1:24" x14ac:dyDescent="0.3">
      <c r="A96" s="6" t="s">
        <v>2</v>
      </c>
      <c r="B96" s="7">
        <f>COUNTIF(B86:H86,"friedman_mse")</f>
        <v>6</v>
      </c>
      <c r="H96" s="6" t="s">
        <v>5</v>
      </c>
      <c r="I96" s="7">
        <f>COUNTIF(B87:H87,"random")</f>
        <v>3</v>
      </c>
      <c r="O96" s="97" t="s">
        <v>7</v>
      </c>
      <c r="P96" s="98"/>
      <c r="Q96" s="99"/>
      <c r="V96" s="92" t="s">
        <v>16</v>
      </c>
      <c r="W96" s="93"/>
      <c r="X96" s="94"/>
    </row>
    <row r="97" spans="1:24" ht="15" thickBot="1" x14ac:dyDescent="0.35">
      <c r="A97" s="8" t="s">
        <v>3</v>
      </c>
      <c r="B97" s="9">
        <f>COUNTIF(B86:H86,"poisson")</f>
        <v>0</v>
      </c>
      <c r="H97" s="8" t="s">
        <v>6</v>
      </c>
      <c r="I97" s="9">
        <f>COUNTIF(B87:H87,"best")</f>
        <v>3</v>
      </c>
      <c r="O97" s="6" t="s">
        <v>8</v>
      </c>
      <c r="P97" s="10"/>
      <c r="Q97" s="7">
        <f>COUNTIF(B88:H88,"auto")</f>
        <v>0</v>
      </c>
      <c r="V97" s="95" t="s">
        <v>0</v>
      </c>
      <c r="W97" s="96"/>
      <c r="X97" s="54" t="s">
        <v>2</v>
      </c>
    </row>
    <row r="98" spans="1:24" x14ac:dyDescent="0.3">
      <c r="O98" s="6" t="s">
        <v>9</v>
      </c>
      <c r="P98" s="10"/>
      <c r="Q98" s="7">
        <f>COUNTIF(B88:H88,"log2")</f>
        <v>2</v>
      </c>
      <c r="V98" s="95" t="s">
        <v>1</v>
      </c>
      <c r="W98" s="96"/>
      <c r="X98" s="54" t="s">
        <v>5</v>
      </c>
    </row>
    <row r="99" spans="1:24" ht="15" thickBot="1" x14ac:dyDescent="0.35">
      <c r="O99" s="8" t="s">
        <v>10</v>
      </c>
      <c r="P99" s="11"/>
      <c r="Q99" s="9">
        <f>COUNTIF(B88:H88,"sqrt")</f>
        <v>4</v>
      </c>
      <c r="V99" s="55" t="s">
        <v>7</v>
      </c>
      <c r="W99" s="53"/>
      <c r="X99" s="54" t="s">
        <v>10</v>
      </c>
    </row>
    <row r="100" spans="1:24" x14ac:dyDescent="0.3">
      <c r="V100" s="55" t="s">
        <v>11</v>
      </c>
      <c r="W100" s="53"/>
      <c r="X100" s="54">
        <f>B127</f>
        <v>666.66666666666663</v>
      </c>
    </row>
    <row r="101" spans="1:24" x14ac:dyDescent="0.3">
      <c r="V101" s="55" t="s">
        <v>12</v>
      </c>
      <c r="W101" s="53"/>
      <c r="X101" s="54">
        <f>K127</f>
        <v>18</v>
      </c>
    </row>
    <row r="102" spans="1:24" ht="15" thickBot="1" x14ac:dyDescent="0.35">
      <c r="V102" s="56" t="s">
        <v>13</v>
      </c>
      <c r="W102" s="57"/>
      <c r="X102" s="58">
        <f>V127</f>
        <v>14.666666666666666</v>
      </c>
    </row>
    <row r="118" spans="1:22" ht="15" thickBot="1" x14ac:dyDescent="0.35"/>
    <row r="119" spans="1:22" x14ac:dyDescent="0.3">
      <c r="A119" s="50" t="s">
        <v>14</v>
      </c>
      <c r="B119" s="81" t="s">
        <v>11</v>
      </c>
      <c r="J119" s="50" t="s">
        <v>14</v>
      </c>
      <c r="K119" s="51" t="s">
        <v>12</v>
      </c>
      <c r="U119" s="50" t="s">
        <v>14</v>
      </c>
      <c r="V119" s="51" t="s">
        <v>13</v>
      </c>
    </row>
    <row r="120" spans="1:22" x14ac:dyDescent="0.3">
      <c r="A120" s="6">
        <v>4</v>
      </c>
      <c r="B120" s="7">
        <f>B89</f>
        <v>1100</v>
      </c>
      <c r="J120" s="6">
        <v>4</v>
      </c>
      <c r="K120" s="7">
        <f>B90</f>
        <v>33</v>
      </c>
      <c r="U120" s="6">
        <v>4</v>
      </c>
      <c r="V120" s="7">
        <f>B91</f>
        <v>18</v>
      </c>
    </row>
    <row r="121" spans="1:22" x14ac:dyDescent="0.3">
      <c r="A121" s="6">
        <v>6</v>
      </c>
      <c r="B121" s="7">
        <f>C89</f>
        <v>800</v>
      </c>
      <c r="J121" s="6">
        <v>6</v>
      </c>
      <c r="K121" s="7">
        <f>C90</f>
        <v>9</v>
      </c>
      <c r="U121" s="6">
        <v>6</v>
      </c>
      <c r="V121" s="7">
        <f>C91</f>
        <v>22</v>
      </c>
    </row>
    <row r="122" spans="1:22" x14ac:dyDescent="0.3">
      <c r="A122" s="6">
        <v>8</v>
      </c>
      <c r="B122" s="7">
        <f>D89</f>
        <v>200</v>
      </c>
      <c r="J122" s="6">
        <v>8</v>
      </c>
      <c r="K122" s="7">
        <f>D90</f>
        <v>4</v>
      </c>
      <c r="U122" s="6">
        <v>8</v>
      </c>
      <c r="V122" s="7">
        <f>D91</f>
        <v>18</v>
      </c>
    </row>
    <row r="123" spans="1:22" x14ac:dyDescent="0.3">
      <c r="A123" s="6">
        <v>10</v>
      </c>
      <c r="B123" s="7">
        <f>E89</f>
        <v>200</v>
      </c>
      <c r="J123" s="6">
        <v>10</v>
      </c>
      <c r="K123" s="7">
        <f>E90</f>
        <v>18</v>
      </c>
      <c r="U123" s="6">
        <v>10</v>
      </c>
      <c r="V123" s="7">
        <f>E91</f>
        <v>6</v>
      </c>
    </row>
    <row r="124" spans="1:22" x14ac:dyDescent="0.3">
      <c r="A124" s="6">
        <v>12</v>
      </c>
      <c r="B124" s="7">
        <f>F89</f>
        <v>600</v>
      </c>
      <c r="J124" s="6">
        <v>12</v>
      </c>
      <c r="K124" s="7">
        <f>F90</f>
        <v>27</v>
      </c>
      <c r="U124" s="6">
        <v>12</v>
      </c>
      <c r="V124" s="7">
        <f>F91</f>
        <v>9</v>
      </c>
    </row>
    <row r="125" spans="1:22" x14ac:dyDescent="0.3">
      <c r="A125" s="6">
        <v>14</v>
      </c>
      <c r="B125" s="7">
        <f>G89</f>
        <v>1100</v>
      </c>
      <c r="J125" s="6">
        <v>14</v>
      </c>
      <c r="K125" s="7">
        <f>G90</f>
        <v>17</v>
      </c>
      <c r="U125" s="6">
        <v>14</v>
      </c>
      <c r="V125" s="7">
        <f>G91</f>
        <v>15</v>
      </c>
    </row>
    <row r="126" spans="1:22" ht="15" thickBot="1" x14ac:dyDescent="0.35">
      <c r="A126" s="8">
        <v>16</v>
      </c>
      <c r="B126" s="7">
        <f>H89</f>
        <v>0</v>
      </c>
      <c r="J126" s="8">
        <v>16</v>
      </c>
      <c r="K126" s="9">
        <f>H90</f>
        <v>0</v>
      </c>
      <c r="U126" s="8">
        <v>16</v>
      </c>
      <c r="V126" s="9">
        <f>H91</f>
        <v>0</v>
      </c>
    </row>
    <row r="127" spans="1:22" ht="15" thickBot="1" x14ac:dyDescent="0.35">
      <c r="B127" s="52">
        <f>AVERAGE(B120:B125)</f>
        <v>666.66666666666663</v>
      </c>
      <c r="K127" s="52">
        <f>AVERAGE(K120:K125)</f>
        <v>18</v>
      </c>
      <c r="V127" s="52">
        <f>AVERAGE(V120:V125)</f>
        <v>14.666666666666666</v>
      </c>
    </row>
    <row r="136" spans="1:18" s="60" customFormat="1" ht="25.8" x14ac:dyDescent="0.5">
      <c r="G136" s="62"/>
      <c r="H136" s="63" t="s">
        <v>18</v>
      </c>
      <c r="I136" s="63"/>
      <c r="J136" s="63"/>
      <c r="K136" s="63"/>
      <c r="L136" s="63"/>
      <c r="M136" s="63"/>
      <c r="N136" s="63"/>
      <c r="O136" s="63"/>
      <c r="P136" s="63"/>
      <c r="Q136" s="63"/>
      <c r="R136" s="64"/>
    </row>
    <row r="137" spans="1:18" s="60" customFormat="1" x14ac:dyDescent="0.3"/>
    <row r="138" spans="1:18" x14ac:dyDescent="0.3">
      <c r="A138" t="s">
        <v>19</v>
      </c>
      <c r="B138" s="66">
        <v>4</v>
      </c>
      <c r="C138" s="67">
        <v>6</v>
      </c>
      <c r="D138" s="68">
        <v>8</v>
      </c>
      <c r="E138" s="69">
        <v>10</v>
      </c>
      <c r="F138" s="70">
        <v>12</v>
      </c>
      <c r="G138" s="71">
        <v>14</v>
      </c>
      <c r="H138" s="68">
        <v>16</v>
      </c>
    </row>
    <row r="139" spans="1:18" s="2" customFormat="1" x14ac:dyDescent="0.3">
      <c r="A139" s="2" t="s">
        <v>0</v>
      </c>
      <c r="B139" s="72" t="s">
        <v>2</v>
      </c>
      <c r="C139" s="72" t="s">
        <v>2</v>
      </c>
      <c r="D139" s="72" t="s">
        <v>3</v>
      </c>
      <c r="E139" s="72" t="s">
        <v>2</v>
      </c>
      <c r="F139" s="72" t="s">
        <v>2</v>
      </c>
      <c r="G139" s="72" t="s">
        <v>3</v>
      </c>
      <c r="H139" s="72" t="s">
        <v>2</v>
      </c>
    </row>
    <row r="140" spans="1:18" s="5" customFormat="1" x14ac:dyDescent="0.3">
      <c r="A140" s="5" t="s">
        <v>1</v>
      </c>
      <c r="B140" s="73" t="s">
        <v>5</v>
      </c>
      <c r="C140" s="73" t="s">
        <v>5</v>
      </c>
      <c r="D140" s="73" t="s">
        <v>5</v>
      </c>
      <c r="E140" s="73" t="s">
        <v>5</v>
      </c>
      <c r="F140" s="73" t="s">
        <v>6</v>
      </c>
      <c r="G140" s="73" t="s">
        <v>6</v>
      </c>
      <c r="H140" s="73" t="s">
        <v>5</v>
      </c>
    </row>
    <row r="141" spans="1:18" s="3" customFormat="1" x14ac:dyDescent="0.3">
      <c r="A141" s="3" t="s">
        <v>7</v>
      </c>
      <c r="B141" s="74" t="s">
        <v>10</v>
      </c>
      <c r="C141" s="74" t="s">
        <v>10</v>
      </c>
      <c r="D141" s="74" t="s">
        <v>10</v>
      </c>
      <c r="E141" s="74" t="s">
        <v>8</v>
      </c>
      <c r="F141" s="74" t="s">
        <v>9</v>
      </c>
      <c r="G141" s="74" t="s">
        <v>10</v>
      </c>
      <c r="H141" s="74" t="s">
        <v>10</v>
      </c>
    </row>
    <row r="142" spans="1:18" s="4" customFormat="1" x14ac:dyDescent="0.3">
      <c r="A142" s="4" t="s">
        <v>11</v>
      </c>
      <c r="B142" s="75">
        <v>200</v>
      </c>
      <c r="C142" s="4">
        <v>1100</v>
      </c>
      <c r="D142" s="75">
        <v>500</v>
      </c>
      <c r="E142" s="78">
        <v>300</v>
      </c>
      <c r="F142" s="78">
        <v>1000</v>
      </c>
      <c r="G142" s="78">
        <v>1100</v>
      </c>
      <c r="H142" s="78">
        <v>300</v>
      </c>
    </row>
    <row r="143" spans="1:18" s="12" customFormat="1" x14ac:dyDescent="0.3">
      <c r="A143" s="12" t="s">
        <v>12</v>
      </c>
      <c r="B143" s="76">
        <v>38</v>
      </c>
      <c r="C143" s="12">
        <v>21</v>
      </c>
      <c r="D143" s="76">
        <v>32</v>
      </c>
      <c r="E143" s="79">
        <v>33</v>
      </c>
      <c r="F143" s="79">
        <v>15</v>
      </c>
      <c r="G143" s="79">
        <v>30</v>
      </c>
      <c r="H143" s="79">
        <v>30</v>
      </c>
    </row>
    <row r="144" spans="1:18" s="65" customFormat="1" x14ac:dyDescent="0.3">
      <c r="A144" s="65" t="s">
        <v>13</v>
      </c>
      <c r="B144" s="77">
        <v>3</v>
      </c>
      <c r="C144" s="65">
        <v>5</v>
      </c>
      <c r="D144" s="77">
        <v>5</v>
      </c>
      <c r="E144" s="80">
        <v>24</v>
      </c>
      <c r="F144" s="80">
        <v>16</v>
      </c>
      <c r="G144" s="80">
        <v>34</v>
      </c>
      <c r="H144" s="80">
        <v>4</v>
      </c>
    </row>
    <row r="146" spans="17:19" ht="15" thickBot="1" x14ac:dyDescent="0.35"/>
    <row r="147" spans="17:19" x14ac:dyDescent="0.3">
      <c r="Q147" s="92" t="s">
        <v>16</v>
      </c>
      <c r="R147" s="93"/>
      <c r="S147" s="94"/>
    </row>
    <row r="148" spans="17:19" x14ac:dyDescent="0.3">
      <c r="Q148" s="95" t="s">
        <v>0</v>
      </c>
      <c r="R148" s="96"/>
      <c r="S148" s="54" t="s">
        <v>2</v>
      </c>
    </row>
    <row r="149" spans="17:19" x14ac:dyDescent="0.3">
      <c r="Q149" s="95" t="s">
        <v>1</v>
      </c>
      <c r="R149" s="96"/>
      <c r="S149" s="54" t="s">
        <v>5</v>
      </c>
    </row>
    <row r="150" spans="17:19" x14ac:dyDescent="0.3">
      <c r="Q150" s="55" t="s">
        <v>7</v>
      </c>
      <c r="R150" s="53"/>
      <c r="S150" s="54" t="s">
        <v>10</v>
      </c>
    </row>
    <row r="151" spans="17:19" x14ac:dyDescent="0.3">
      <c r="Q151" s="55" t="s">
        <v>11</v>
      </c>
      <c r="R151" s="53"/>
      <c r="S151" s="54">
        <f>AVERAGE(B142:H142)</f>
        <v>642.85714285714289</v>
      </c>
    </row>
    <row r="152" spans="17:19" x14ac:dyDescent="0.3">
      <c r="Q152" s="55" t="s">
        <v>12</v>
      </c>
      <c r="R152" s="53"/>
      <c r="S152" s="54">
        <f>AVERAGE(B143:H143)</f>
        <v>28.428571428571427</v>
      </c>
    </row>
    <row r="153" spans="17:19" ht="15" thickBot="1" x14ac:dyDescent="0.35">
      <c r="Q153" s="56" t="s">
        <v>13</v>
      </c>
      <c r="R153" s="57"/>
      <c r="S153" s="58">
        <f>AVERAGE(B144:H144)</f>
        <v>13</v>
      </c>
    </row>
    <row r="187" spans="16:16" x14ac:dyDescent="0.3">
      <c r="P187" s="91"/>
    </row>
  </sheetData>
  <mergeCells count="27">
    <mergeCell ref="AK3:AP3"/>
    <mergeCell ref="AR3:AW3"/>
    <mergeCell ref="A22:B22"/>
    <mergeCell ref="H22:I22"/>
    <mergeCell ref="W12:AB12"/>
    <mergeCell ref="AD12:AI12"/>
    <mergeCell ref="AK12:AP12"/>
    <mergeCell ref="AR12:AW12"/>
    <mergeCell ref="N22:O22"/>
    <mergeCell ref="X22:Y22"/>
    <mergeCell ref="X21:Z21"/>
    <mergeCell ref="B3:G3"/>
    <mergeCell ref="I3:N3"/>
    <mergeCell ref="W3:AB3"/>
    <mergeCell ref="A95:B95"/>
    <mergeCell ref="H95:I95"/>
    <mergeCell ref="B12:G12"/>
    <mergeCell ref="I12:N12"/>
    <mergeCell ref="AD3:AI3"/>
    <mergeCell ref="X23:Y23"/>
    <mergeCell ref="Q147:S147"/>
    <mergeCell ref="Q148:R148"/>
    <mergeCell ref="Q149:R149"/>
    <mergeCell ref="O96:Q96"/>
    <mergeCell ref="V96:X96"/>
    <mergeCell ref="V97:W97"/>
    <mergeCell ref="V98:W9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 Reyes</dc:creator>
  <cp:lastModifiedBy>Anabel Reyes</cp:lastModifiedBy>
  <dcterms:created xsi:type="dcterms:W3CDTF">2022-08-11T20:33:12Z</dcterms:created>
  <dcterms:modified xsi:type="dcterms:W3CDTF">2022-08-27T18:44:15Z</dcterms:modified>
</cp:coreProperties>
</file>