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dg\pyadi-jif-apollo\adijif\converters\resources\"/>
    </mc:Choice>
  </mc:AlternateContent>
  <xr:revisionPtr revIDLastSave="0" documentId="13_ncr:1_{5A8497E2-52E7-4DD8-B7D7-AB86340CBD63}" xr6:coauthVersionLast="47" xr6:coauthVersionMax="47" xr10:uidLastSave="{00000000-0000-0000-0000-000000000000}"/>
  <bookViews>
    <workbookView xWindow="-120" yWindow="-120" windowWidth="57840" windowHeight="32040" xr2:uid="{DF1DBCDF-EEF2-469D-B4FC-A97B93DF688F}"/>
  </bookViews>
  <sheets>
    <sheet name="JTX_RxPath" sheetId="1" r:id="rId1"/>
    <sheet name="JRX_TxPa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9" i="1" l="1"/>
  <c r="L79" i="1"/>
  <c r="K79" i="1" s="1"/>
  <c r="I79" i="1"/>
  <c r="H79" i="1" s="1"/>
  <c r="E79" i="1"/>
  <c r="N78" i="1"/>
  <c r="L78" i="1"/>
  <c r="K78" i="1"/>
  <c r="I78" i="1"/>
  <c r="H78" i="1" s="1"/>
  <c r="E78" i="1"/>
  <c r="N71" i="1"/>
  <c r="M71" i="1"/>
  <c r="L71" i="1"/>
  <c r="K71" i="1"/>
  <c r="I71" i="1"/>
  <c r="H71" i="1" s="1"/>
  <c r="E71" i="1"/>
  <c r="N70" i="1"/>
  <c r="M70" i="1"/>
  <c r="L70" i="1"/>
  <c r="K70" i="1"/>
  <c r="I70" i="1"/>
  <c r="H70" i="1"/>
  <c r="E70" i="1"/>
  <c r="N69" i="1"/>
  <c r="M69" i="1"/>
  <c r="L69" i="1"/>
  <c r="K69" i="1" s="1"/>
  <c r="I69" i="1"/>
  <c r="H69" i="1"/>
  <c r="E69" i="1"/>
  <c r="N68" i="1"/>
  <c r="M68" i="1"/>
  <c r="L68" i="1"/>
  <c r="K68" i="1" s="1"/>
  <c r="I68" i="1"/>
  <c r="H68" i="1"/>
  <c r="E68" i="1"/>
  <c r="N67" i="1"/>
  <c r="M67" i="1"/>
  <c r="L67" i="1"/>
  <c r="K67" i="1" s="1"/>
  <c r="I67" i="1"/>
  <c r="H67" i="1" s="1"/>
  <c r="E67" i="1"/>
  <c r="N66" i="1"/>
  <c r="M66" i="1"/>
  <c r="L66" i="1"/>
  <c r="K66" i="1" s="1"/>
  <c r="I66" i="1"/>
  <c r="H66" i="1" s="1"/>
  <c r="E66" i="1"/>
  <c r="N65" i="1"/>
  <c r="M65" i="1"/>
  <c r="L65" i="1"/>
  <c r="K65" i="1" s="1"/>
  <c r="I65" i="1"/>
  <c r="H65" i="1" s="1"/>
  <c r="E65" i="1"/>
  <c r="N64" i="1"/>
  <c r="M64" i="1"/>
  <c r="L64" i="1"/>
  <c r="K64" i="1" s="1"/>
  <c r="I64" i="1"/>
  <c r="H64" i="1" s="1"/>
  <c r="E64" i="1"/>
  <c r="N63" i="1"/>
  <c r="M63" i="1"/>
  <c r="L63" i="1"/>
  <c r="K63" i="1" s="1"/>
  <c r="I63" i="1"/>
  <c r="H63" i="1" s="1"/>
  <c r="E63" i="1"/>
  <c r="N62" i="1"/>
  <c r="M62" i="1"/>
  <c r="L62" i="1"/>
  <c r="K62" i="1"/>
  <c r="I62" i="1"/>
  <c r="H62" i="1" s="1"/>
  <c r="E62" i="1"/>
  <c r="N61" i="1"/>
  <c r="M61" i="1"/>
  <c r="L61" i="1"/>
  <c r="K61" i="1" s="1"/>
  <c r="I61" i="1"/>
  <c r="H61" i="1" s="1"/>
  <c r="E61" i="1"/>
  <c r="N60" i="1"/>
  <c r="M60" i="1"/>
  <c r="L60" i="1"/>
  <c r="K60" i="1"/>
  <c r="I60" i="1"/>
  <c r="H60" i="1"/>
  <c r="E60" i="1"/>
  <c r="N59" i="1"/>
  <c r="M59" i="1"/>
  <c r="L59" i="1"/>
  <c r="K59" i="1" s="1"/>
  <c r="I59" i="1"/>
  <c r="H59" i="1" s="1"/>
  <c r="E59" i="1"/>
  <c r="N58" i="1"/>
  <c r="M58" i="1"/>
  <c r="L58" i="1"/>
  <c r="K58" i="1" s="1"/>
  <c r="I58" i="1"/>
  <c r="H58" i="1"/>
  <c r="E58" i="1"/>
  <c r="N57" i="1"/>
  <c r="M57" i="1"/>
  <c r="L57" i="1"/>
  <c r="K57" i="1"/>
  <c r="I57" i="1"/>
  <c r="H57" i="1" s="1"/>
  <c r="E57" i="1"/>
  <c r="N56" i="1"/>
  <c r="M56" i="1"/>
  <c r="L56" i="1"/>
  <c r="K56" i="1"/>
  <c r="I56" i="1"/>
  <c r="H56" i="1" s="1"/>
  <c r="E56" i="1"/>
  <c r="N55" i="1"/>
  <c r="M55" i="1"/>
  <c r="L55" i="1"/>
  <c r="K55" i="1"/>
  <c r="I55" i="1"/>
  <c r="H55" i="1"/>
  <c r="E55" i="1"/>
  <c r="N54" i="1"/>
  <c r="M54" i="1"/>
  <c r="L54" i="1"/>
  <c r="K54" i="1" s="1"/>
  <c r="I54" i="1"/>
  <c r="H54" i="1"/>
  <c r="E54" i="1"/>
  <c r="N53" i="1"/>
  <c r="M53" i="1"/>
  <c r="L53" i="1"/>
  <c r="K53" i="1" s="1"/>
  <c r="I53" i="1"/>
  <c r="H53" i="1"/>
  <c r="E53" i="1"/>
  <c r="N52" i="1"/>
  <c r="M52" i="1"/>
  <c r="L52" i="1"/>
  <c r="K52" i="1" s="1"/>
  <c r="I52" i="1"/>
  <c r="H52" i="1" s="1"/>
  <c r="E52" i="1"/>
  <c r="N51" i="1"/>
  <c r="M51" i="1"/>
  <c r="L51" i="1"/>
  <c r="K51" i="1"/>
  <c r="I51" i="1"/>
  <c r="H51" i="1" s="1"/>
  <c r="E51" i="1"/>
  <c r="N50" i="1"/>
  <c r="M50" i="1"/>
  <c r="L50" i="1"/>
  <c r="K50" i="1" s="1"/>
  <c r="I50" i="1"/>
  <c r="H50" i="1" s="1"/>
  <c r="E50" i="1"/>
  <c r="N49" i="1"/>
  <c r="M49" i="1"/>
  <c r="L49" i="1"/>
  <c r="K49" i="1"/>
  <c r="I49" i="1"/>
  <c r="H49" i="1"/>
  <c r="E49" i="1"/>
  <c r="N48" i="1"/>
  <c r="M48" i="1"/>
  <c r="L48" i="1"/>
  <c r="K48" i="1" s="1"/>
  <c r="I48" i="1"/>
  <c r="H48" i="1" s="1"/>
  <c r="E48" i="1"/>
  <c r="N47" i="1"/>
  <c r="M47" i="1"/>
  <c r="L47" i="1"/>
  <c r="K47" i="1"/>
  <c r="I47" i="1"/>
  <c r="H47" i="1"/>
  <c r="E47" i="1"/>
  <c r="N46" i="1"/>
  <c r="M46" i="1"/>
  <c r="L46" i="1"/>
  <c r="K46" i="1"/>
  <c r="I46" i="1"/>
  <c r="H46" i="1" s="1"/>
  <c r="E46" i="1"/>
  <c r="N45" i="1"/>
  <c r="M45" i="1"/>
  <c r="L45" i="1"/>
  <c r="K45" i="1"/>
  <c r="I45" i="1"/>
  <c r="H45" i="1"/>
  <c r="E45" i="1"/>
  <c r="N44" i="1"/>
  <c r="M44" i="1"/>
  <c r="L44" i="1"/>
  <c r="K44" i="1"/>
  <c r="I44" i="1"/>
  <c r="H44" i="1"/>
  <c r="E44" i="1"/>
  <c r="N43" i="1"/>
  <c r="M43" i="1"/>
  <c r="L43" i="1"/>
  <c r="K43" i="1" s="1"/>
  <c r="I43" i="1"/>
  <c r="H43" i="1"/>
  <c r="E43" i="1"/>
  <c r="N42" i="1"/>
  <c r="M42" i="1"/>
  <c r="L42" i="1"/>
  <c r="K42" i="1" s="1"/>
  <c r="I42" i="1"/>
  <c r="H42" i="1"/>
  <c r="E42" i="1"/>
  <c r="N41" i="1"/>
  <c r="M41" i="1"/>
  <c r="L41" i="1"/>
  <c r="K41" i="1"/>
  <c r="I41" i="1"/>
  <c r="H41" i="1" s="1"/>
  <c r="E41" i="1"/>
  <c r="N40" i="1"/>
  <c r="M40" i="1"/>
  <c r="L40" i="1"/>
  <c r="K40" i="1"/>
  <c r="I40" i="1"/>
  <c r="H40" i="1" s="1"/>
  <c r="E40" i="1"/>
  <c r="N39" i="1"/>
  <c r="M39" i="1"/>
  <c r="L39" i="1"/>
  <c r="K39" i="1"/>
  <c r="I39" i="1"/>
  <c r="H39" i="1"/>
  <c r="E39" i="1"/>
  <c r="N38" i="1"/>
  <c r="M38" i="1"/>
  <c r="L38" i="1"/>
  <c r="K38" i="1" s="1"/>
  <c r="I38" i="1"/>
  <c r="H38" i="1"/>
  <c r="E38" i="1"/>
  <c r="N37" i="1"/>
  <c r="M37" i="1"/>
  <c r="L37" i="1"/>
  <c r="K37" i="1" s="1"/>
  <c r="I37" i="1"/>
  <c r="H37" i="1"/>
  <c r="E37" i="1"/>
  <c r="N36" i="1"/>
  <c r="M36" i="1"/>
  <c r="L36" i="1"/>
  <c r="K36" i="1" s="1"/>
  <c r="I36" i="1"/>
  <c r="H36" i="1" s="1"/>
  <c r="E36" i="1"/>
  <c r="N35" i="1"/>
  <c r="M35" i="1"/>
  <c r="L35" i="1"/>
  <c r="K35" i="1"/>
  <c r="I35" i="1"/>
  <c r="H35" i="1" s="1"/>
  <c r="E35" i="1"/>
  <c r="N34" i="1"/>
  <c r="M34" i="1"/>
  <c r="L34" i="1"/>
  <c r="K34" i="1" s="1"/>
  <c r="I34" i="1"/>
  <c r="H34" i="1" s="1"/>
  <c r="E34" i="1"/>
  <c r="N33" i="1"/>
  <c r="M33" i="1"/>
  <c r="L33" i="1"/>
  <c r="K33" i="1"/>
  <c r="I33" i="1"/>
  <c r="H33" i="1"/>
  <c r="E33" i="1"/>
  <c r="N32" i="1"/>
  <c r="M32" i="1"/>
  <c r="L32" i="1"/>
  <c r="K32" i="1" s="1"/>
  <c r="I32" i="1"/>
  <c r="H32" i="1" s="1"/>
  <c r="E32" i="1"/>
  <c r="N31" i="1"/>
  <c r="M31" i="1"/>
  <c r="L31" i="1"/>
  <c r="K31" i="1"/>
  <c r="I31" i="1"/>
  <c r="H31" i="1"/>
  <c r="E31" i="1"/>
  <c r="N30" i="1"/>
  <c r="M30" i="1"/>
  <c r="L30" i="1"/>
  <c r="K30" i="1"/>
  <c r="I30" i="1"/>
  <c r="H30" i="1" s="1"/>
  <c r="E30" i="1"/>
  <c r="N29" i="1"/>
  <c r="M29" i="1"/>
  <c r="L29" i="1"/>
  <c r="K29" i="1"/>
  <c r="I29" i="1"/>
  <c r="H29" i="1"/>
  <c r="E29" i="1"/>
  <c r="N28" i="1"/>
  <c r="M28" i="1"/>
  <c r="L28" i="1"/>
  <c r="K28" i="1"/>
  <c r="I28" i="1"/>
  <c r="H28" i="1"/>
  <c r="E28" i="1"/>
  <c r="N27" i="1"/>
  <c r="M27" i="1"/>
  <c r="L27" i="1"/>
  <c r="K27" i="1" s="1"/>
  <c r="I27" i="1"/>
  <c r="H27" i="1"/>
  <c r="E27" i="1"/>
  <c r="N26" i="1"/>
  <c r="M26" i="1"/>
  <c r="L26" i="1"/>
  <c r="K26" i="1" s="1"/>
  <c r="I26" i="1"/>
  <c r="H26" i="1"/>
  <c r="E26" i="1"/>
  <c r="N25" i="1"/>
  <c r="M25" i="1"/>
  <c r="L25" i="1"/>
  <c r="K25" i="1"/>
  <c r="I25" i="1"/>
  <c r="H25" i="1" s="1"/>
  <c r="E25" i="1"/>
  <c r="N24" i="1"/>
  <c r="M24" i="1"/>
  <c r="L24" i="1"/>
  <c r="K24" i="1"/>
  <c r="I24" i="1"/>
  <c r="H24" i="1" s="1"/>
  <c r="E24" i="1"/>
  <c r="N23" i="1"/>
  <c r="M23" i="1"/>
  <c r="L23" i="1"/>
  <c r="K23" i="1"/>
  <c r="I23" i="1"/>
  <c r="H23" i="1"/>
  <c r="E23" i="1"/>
  <c r="N22" i="1"/>
  <c r="M22" i="1"/>
  <c r="L22" i="1"/>
  <c r="K22" i="1" s="1"/>
  <c r="I22" i="1"/>
  <c r="H22" i="1"/>
  <c r="E22" i="1"/>
  <c r="N21" i="1"/>
  <c r="M21" i="1"/>
  <c r="L21" i="1"/>
  <c r="K21" i="1" s="1"/>
  <c r="I21" i="1"/>
  <c r="H21" i="1"/>
  <c r="E21" i="1"/>
  <c r="N20" i="1"/>
  <c r="M20" i="1"/>
  <c r="L20" i="1"/>
  <c r="K20" i="1" s="1"/>
  <c r="I20" i="1"/>
  <c r="H20" i="1" s="1"/>
  <c r="E20" i="1"/>
  <c r="N19" i="1"/>
  <c r="M19" i="1"/>
  <c r="L19" i="1"/>
  <c r="K19" i="1" s="1"/>
  <c r="I19" i="1"/>
  <c r="H19" i="1" s="1"/>
  <c r="E19" i="1"/>
  <c r="N18" i="1"/>
  <c r="M18" i="1"/>
  <c r="L18" i="1"/>
  <c r="K18" i="1" s="1"/>
  <c r="I18" i="1"/>
  <c r="H18" i="1" s="1"/>
  <c r="E18" i="1"/>
  <c r="N17" i="1"/>
  <c r="M17" i="1"/>
  <c r="L17" i="1"/>
  <c r="K17" i="1"/>
  <c r="I17" i="1"/>
  <c r="H17" i="1"/>
  <c r="E17" i="1"/>
  <c r="N16" i="1"/>
  <c r="M16" i="1"/>
  <c r="L16" i="1"/>
  <c r="K16" i="1" s="1"/>
  <c r="I16" i="1"/>
  <c r="H16" i="1" s="1"/>
  <c r="E16" i="1"/>
  <c r="N15" i="1"/>
  <c r="M15" i="1"/>
  <c r="L15" i="1"/>
  <c r="K15" i="1"/>
  <c r="I15" i="1"/>
  <c r="H15" i="1"/>
  <c r="E15" i="1"/>
  <c r="N14" i="1"/>
  <c r="M14" i="1"/>
  <c r="L14" i="1"/>
  <c r="K14" i="1"/>
  <c r="I14" i="1"/>
  <c r="H14" i="1" s="1"/>
  <c r="E14" i="1"/>
  <c r="N13" i="1"/>
  <c r="M13" i="1"/>
  <c r="L13" i="1"/>
  <c r="K13" i="1"/>
  <c r="I13" i="1"/>
  <c r="H13" i="1"/>
  <c r="E13" i="1"/>
  <c r="N12" i="1"/>
  <c r="M12" i="1"/>
  <c r="L12" i="1"/>
  <c r="K12" i="1"/>
  <c r="I12" i="1"/>
  <c r="H12" i="1"/>
  <c r="E12" i="1"/>
  <c r="N11" i="1"/>
  <c r="M11" i="1"/>
  <c r="L11" i="1"/>
  <c r="K11" i="1" s="1"/>
  <c r="I11" i="1"/>
  <c r="H11" i="1"/>
  <c r="E11" i="1"/>
  <c r="N10" i="1"/>
  <c r="M10" i="1"/>
  <c r="L10" i="1"/>
  <c r="K10" i="1" s="1"/>
  <c r="I10" i="1"/>
  <c r="H10" i="1"/>
  <c r="E10" i="1"/>
  <c r="N9" i="1"/>
  <c r="M9" i="1"/>
  <c r="L9" i="1"/>
  <c r="K9" i="1"/>
  <c r="I9" i="1"/>
  <c r="H9" i="1" s="1"/>
  <c r="E9" i="1"/>
  <c r="N8" i="1"/>
  <c r="M8" i="1"/>
  <c r="L8" i="1"/>
  <c r="K8" i="1"/>
  <c r="I8" i="1"/>
  <c r="H8" i="1" s="1"/>
  <c r="E8" i="1"/>
  <c r="N7" i="1"/>
  <c r="M7" i="1"/>
  <c r="L7" i="1"/>
  <c r="K7" i="1"/>
  <c r="I7" i="1"/>
  <c r="H7" i="1"/>
  <c r="E7" i="1"/>
  <c r="N6" i="1"/>
  <c r="M6" i="1"/>
  <c r="L6" i="1"/>
  <c r="K6" i="1" s="1"/>
  <c r="I6" i="1"/>
  <c r="H6" i="1"/>
  <c r="E6" i="1"/>
  <c r="N5" i="1"/>
  <c r="M5" i="1"/>
  <c r="L5" i="1"/>
  <c r="K5" i="1" s="1"/>
  <c r="I5" i="1"/>
  <c r="H5" i="1"/>
  <c r="E5" i="1"/>
  <c r="N4" i="1"/>
  <c r="M4" i="1"/>
  <c r="L4" i="1"/>
  <c r="K4" i="1" s="1"/>
  <c r="I4" i="1"/>
  <c r="H4" i="1" s="1"/>
  <c r="E4" i="1"/>
  <c r="N3" i="1"/>
  <c r="M3" i="1"/>
  <c r="L3" i="1"/>
  <c r="K3" i="1" s="1"/>
  <c r="I3" i="1"/>
  <c r="H3" i="1" s="1"/>
  <c r="E3" i="1"/>
  <c r="N2" i="1"/>
  <c r="M2" i="1"/>
  <c r="L2" i="1"/>
  <c r="K2" i="1" s="1"/>
  <c r="I2" i="1"/>
  <c r="H2" i="1" s="1"/>
  <c r="E2" i="1"/>
  <c r="N79" i="2"/>
  <c r="L79" i="2"/>
  <c r="K79" i="2"/>
  <c r="I79" i="2"/>
  <c r="H79" i="2"/>
  <c r="E79" i="2"/>
  <c r="N78" i="2"/>
  <c r="L78" i="2"/>
  <c r="K78" i="2" s="1"/>
  <c r="I78" i="2"/>
  <c r="H78" i="2" s="1"/>
  <c r="E78" i="2"/>
  <c r="N71" i="2"/>
  <c r="M71" i="2"/>
  <c r="L71" i="2"/>
  <c r="K71" i="2"/>
  <c r="I71" i="2"/>
  <c r="H71" i="2" s="1"/>
  <c r="E71" i="2"/>
  <c r="N70" i="2"/>
  <c r="M70" i="2"/>
  <c r="L70" i="2"/>
  <c r="K70" i="2" s="1"/>
  <c r="I70" i="2"/>
  <c r="H70" i="2" s="1"/>
  <c r="E70" i="2"/>
  <c r="N69" i="2"/>
  <c r="M69" i="2"/>
  <c r="L69" i="2"/>
  <c r="K69" i="2" s="1"/>
  <c r="I69" i="2"/>
  <c r="H69" i="2"/>
  <c r="E69" i="2"/>
  <c r="N68" i="2"/>
  <c r="M68" i="2"/>
  <c r="L68" i="2"/>
  <c r="K68" i="2" s="1"/>
  <c r="I68" i="2"/>
  <c r="H68" i="2" s="1"/>
  <c r="E68" i="2"/>
  <c r="N67" i="2"/>
  <c r="M67" i="2"/>
  <c r="L67" i="2"/>
  <c r="K67" i="2" s="1"/>
  <c r="I67" i="2"/>
  <c r="H67" i="2" s="1"/>
  <c r="E67" i="2"/>
  <c r="N66" i="2"/>
  <c r="M66" i="2"/>
  <c r="L66" i="2"/>
  <c r="K66" i="2"/>
  <c r="I66" i="2"/>
  <c r="H66" i="2" s="1"/>
  <c r="E66" i="2"/>
  <c r="N65" i="2"/>
  <c r="M65" i="2"/>
  <c r="L65" i="2"/>
  <c r="K65" i="2" s="1"/>
  <c r="I65" i="2"/>
  <c r="H65" i="2" s="1"/>
  <c r="E65" i="2"/>
  <c r="N64" i="2"/>
  <c r="M64" i="2"/>
  <c r="L64" i="2"/>
  <c r="K64" i="2"/>
  <c r="I64" i="2"/>
  <c r="H64" i="2"/>
  <c r="E64" i="2"/>
  <c r="N63" i="2"/>
  <c r="M63" i="2"/>
  <c r="L63" i="2"/>
  <c r="K63" i="2"/>
  <c r="I63" i="2"/>
  <c r="H63" i="2" s="1"/>
  <c r="E63" i="2"/>
  <c r="N62" i="2"/>
  <c r="M62" i="2"/>
  <c r="L62" i="2"/>
  <c r="K62" i="2" s="1"/>
  <c r="I62" i="2"/>
  <c r="H62" i="2"/>
  <c r="E62" i="2"/>
  <c r="N61" i="2"/>
  <c r="M61" i="2"/>
  <c r="L61" i="2"/>
  <c r="K61" i="2" s="1"/>
  <c r="I61" i="2"/>
  <c r="H61" i="2"/>
  <c r="E61" i="2"/>
  <c r="N60" i="2"/>
  <c r="M60" i="2"/>
  <c r="L60" i="2"/>
  <c r="K60" i="2"/>
  <c r="I60" i="2"/>
  <c r="H60" i="2" s="1"/>
  <c r="E60" i="2"/>
  <c r="N59" i="2"/>
  <c r="M59" i="2"/>
  <c r="L59" i="2"/>
  <c r="K59" i="2"/>
  <c r="I59" i="2"/>
  <c r="H59" i="2" s="1"/>
  <c r="E59" i="2"/>
  <c r="N58" i="2"/>
  <c r="M58" i="2"/>
  <c r="L58" i="2"/>
  <c r="K58" i="2"/>
  <c r="I58" i="2"/>
  <c r="H58" i="2"/>
  <c r="E58" i="2"/>
  <c r="N57" i="2"/>
  <c r="M57" i="2"/>
  <c r="L57" i="2"/>
  <c r="K57" i="2" s="1"/>
  <c r="I57" i="2"/>
  <c r="H57" i="2"/>
  <c r="E57" i="2"/>
  <c r="N56" i="2"/>
  <c r="M56" i="2"/>
  <c r="L56" i="2"/>
  <c r="K56" i="2" s="1"/>
  <c r="I56" i="2"/>
  <c r="H56" i="2"/>
  <c r="E56" i="2"/>
  <c r="N55" i="2"/>
  <c r="M55" i="2"/>
  <c r="L55" i="2"/>
  <c r="K55" i="2"/>
  <c r="I55" i="2"/>
  <c r="H55" i="2" s="1"/>
  <c r="E55" i="2"/>
  <c r="N54" i="2"/>
  <c r="M54" i="2"/>
  <c r="L54" i="2"/>
  <c r="K54" i="2" s="1"/>
  <c r="I54" i="2"/>
  <c r="H54" i="2" s="1"/>
  <c r="E54" i="2"/>
  <c r="N53" i="2"/>
  <c r="M53" i="2"/>
  <c r="L53" i="2"/>
  <c r="K53" i="2" s="1"/>
  <c r="I53" i="2"/>
  <c r="H53" i="2"/>
  <c r="E53" i="2"/>
  <c r="N52" i="2"/>
  <c r="M52" i="2"/>
  <c r="L52" i="2"/>
  <c r="K52" i="2" s="1"/>
  <c r="I52" i="2"/>
  <c r="H52" i="2" s="1"/>
  <c r="E52" i="2"/>
  <c r="N51" i="2"/>
  <c r="M51" i="2"/>
  <c r="L51" i="2"/>
  <c r="K51" i="2" s="1"/>
  <c r="I51" i="2"/>
  <c r="H51" i="2" s="1"/>
  <c r="E51" i="2"/>
  <c r="N50" i="2"/>
  <c r="M50" i="2"/>
  <c r="L50" i="2"/>
  <c r="K50" i="2"/>
  <c r="I50" i="2"/>
  <c r="H50" i="2" s="1"/>
  <c r="E50" i="2"/>
  <c r="N49" i="2"/>
  <c r="M49" i="2"/>
  <c r="L49" i="2"/>
  <c r="K49" i="2" s="1"/>
  <c r="I49" i="2"/>
  <c r="H49" i="2" s="1"/>
  <c r="E49" i="2"/>
  <c r="N48" i="2"/>
  <c r="M48" i="2"/>
  <c r="L48" i="2"/>
  <c r="K48" i="2"/>
  <c r="I48" i="2"/>
  <c r="H48" i="2"/>
  <c r="E48" i="2"/>
  <c r="N47" i="2"/>
  <c r="M47" i="2"/>
  <c r="L47" i="2"/>
  <c r="K47" i="2"/>
  <c r="I47" i="2"/>
  <c r="H47" i="2"/>
  <c r="E47" i="2"/>
  <c r="N46" i="2"/>
  <c r="M46" i="2"/>
  <c r="L46" i="2"/>
  <c r="K46" i="2" s="1"/>
  <c r="I46" i="2"/>
  <c r="H46" i="2"/>
  <c r="E46" i="2"/>
  <c r="N45" i="2"/>
  <c r="M45" i="2"/>
  <c r="L45" i="2"/>
  <c r="K45" i="2" s="1"/>
  <c r="I45" i="2"/>
  <c r="H45" i="2"/>
  <c r="E45" i="2"/>
  <c r="N44" i="2"/>
  <c r="M44" i="2"/>
  <c r="L44" i="2"/>
  <c r="K44" i="2" s="1"/>
  <c r="I44" i="2"/>
  <c r="H44" i="2" s="1"/>
  <c r="E44" i="2"/>
  <c r="N43" i="2"/>
  <c r="M43" i="2"/>
  <c r="L43" i="2"/>
  <c r="K43" i="2"/>
  <c r="I43" i="2"/>
  <c r="H43" i="2" s="1"/>
  <c r="E43" i="2"/>
  <c r="N42" i="2"/>
  <c r="M42" i="2"/>
  <c r="L42" i="2"/>
  <c r="K42" i="2"/>
  <c r="I42" i="2"/>
  <c r="H42" i="2"/>
  <c r="E42" i="2"/>
  <c r="N41" i="2"/>
  <c r="M41" i="2"/>
  <c r="L41" i="2"/>
  <c r="K41" i="2" s="1"/>
  <c r="I41" i="2"/>
  <c r="H41" i="2"/>
  <c r="E41" i="2"/>
  <c r="N40" i="2"/>
  <c r="M40" i="2"/>
  <c r="L40" i="2"/>
  <c r="K40" i="2" s="1"/>
  <c r="I40" i="2"/>
  <c r="H40" i="2"/>
  <c r="E40" i="2"/>
  <c r="N39" i="2"/>
  <c r="M39" i="2"/>
  <c r="L39" i="2"/>
  <c r="K39" i="2"/>
  <c r="I39" i="2"/>
  <c r="H39" i="2" s="1"/>
  <c r="E39" i="2"/>
  <c r="N38" i="2"/>
  <c r="M38" i="2"/>
  <c r="L38" i="2"/>
  <c r="K38" i="2" s="1"/>
  <c r="I38" i="2"/>
  <c r="H38" i="2" s="1"/>
  <c r="E38" i="2"/>
  <c r="N37" i="2"/>
  <c r="M37" i="2"/>
  <c r="L37" i="2"/>
  <c r="K37" i="2" s="1"/>
  <c r="I37" i="2"/>
  <c r="H37" i="2"/>
  <c r="E37" i="2"/>
  <c r="N36" i="2"/>
  <c r="M36" i="2"/>
  <c r="L36" i="2"/>
  <c r="K36" i="2" s="1"/>
  <c r="I36" i="2"/>
  <c r="H36" i="2" s="1"/>
  <c r="E36" i="2"/>
  <c r="N35" i="2"/>
  <c r="M35" i="2"/>
  <c r="L35" i="2"/>
  <c r="K35" i="2" s="1"/>
  <c r="I35" i="2"/>
  <c r="H35" i="2" s="1"/>
  <c r="E35" i="2"/>
  <c r="N34" i="2"/>
  <c r="M34" i="2"/>
  <c r="L34" i="2"/>
  <c r="K34" i="2"/>
  <c r="I34" i="2"/>
  <c r="H34" i="2" s="1"/>
  <c r="E34" i="2"/>
  <c r="N33" i="2"/>
  <c r="M33" i="2"/>
  <c r="L33" i="2"/>
  <c r="K33" i="2" s="1"/>
  <c r="I33" i="2"/>
  <c r="H33" i="2" s="1"/>
  <c r="E33" i="2"/>
  <c r="N32" i="2"/>
  <c r="M32" i="2"/>
  <c r="L32" i="2"/>
  <c r="K32" i="2"/>
  <c r="I32" i="2"/>
  <c r="H32" i="2"/>
  <c r="E32" i="2"/>
  <c r="N31" i="2"/>
  <c r="M31" i="2"/>
  <c r="L31" i="2"/>
  <c r="K31" i="2"/>
  <c r="I31" i="2"/>
  <c r="H31" i="2" s="1"/>
  <c r="E31" i="2"/>
  <c r="N30" i="2"/>
  <c r="M30" i="2"/>
  <c r="L30" i="2"/>
  <c r="K30" i="2" s="1"/>
  <c r="I30" i="2"/>
  <c r="H30" i="2"/>
  <c r="E30" i="2"/>
  <c r="N29" i="2"/>
  <c r="M29" i="2"/>
  <c r="L29" i="2"/>
  <c r="K29" i="2" s="1"/>
  <c r="I29" i="2"/>
  <c r="H29" i="2"/>
  <c r="E29" i="2"/>
  <c r="N28" i="2"/>
  <c r="M28" i="2"/>
  <c r="L28" i="2"/>
  <c r="K28" i="2" s="1"/>
  <c r="I28" i="2"/>
  <c r="H28" i="2" s="1"/>
  <c r="E28" i="2"/>
  <c r="N27" i="2"/>
  <c r="M27" i="2"/>
  <c r="L27" i="2"/>
  <c r="K27" i="2"/>
  <c r="I27" i="2"/>
  <c r="H27" i="2" s="1"/>
  <c r="E27" i="2"/>
  <c r="N26" i="2"/>
  <c r="M26" i="2"/>
  <c r="L26" i="2"/>
  <c r="K26" i="2"/>
  <c r="I26" i="2"/>
  <c r="H26" i="2" s="1"/>
  <c r="E26" i="2"/>
  <c r="N25" i="2"/>
  <c r="M25" i="2"/>
  <c r="L25" i="2"/>
  <c r="K25" i="2" s="1"/>
  <c r="I25" i="2"/>
  <c r="H25" i="2"/>
  <c r="E25" i="2"/>
  <c r="N24" i="2"/>
  <c r="M24" i="2"/>
  <c r="L24" i="2"/>
  <c r="K24" i="2" s="1"/>
  <c r="I24" i="2"/>
  <c r="H24" i="2"/>
  <c r="E24" i="2"/>
  <c r="N23" i="2"/>
  <c r="M23" i="2"/>
  <c r="L23" i="2"/>
  <c r="K23" i="2"/>
  <c r="I23" i="2"/>
  <c r="H23" i="2" s="1"/>
  <c r="E23" i="2"/>
  <c r="N22" i="2"/>
  <c r="M22" i="2"/>
  <c r="L22" i="2"/>
  <c r="K22" i="2" s="1"/>
  <c r="I22" i="2"/>
  <c r="H22" i="2" s="1"/>
  <c r="E22" i="2"/>
  <c r="N21" i="2"/>
  <c r="M21" i="2"/>
  <c r="L21" i="2"/>
  <c r="K21" i="2" s="1"/>
  <c r="I21" i="2"/>
  <c r="H21" i="2"/>
  <c r="E21" i="2"/>
  <c r="N20" i="2"/>
  <c r="M20" i="2"/>
  <c r="L20" i="2"/>
  <c r="K20" i="2" s="1"/>
  <c r="I20" i="2"/>
  <c r="H20" i="2" s="1"/>
  <c r="E20" i="2"/>
  <c r="N19" i="2"/>
  <c r="M19" i="2"/>
  <c r="L19" i="2"/>
  <c r="K19" i="2" s="1"/>
  <c r="I19" i="2"/>
  <c r="H19" i="2" s="1"/>
  <c r="E19" i="2"/>
  <c r="N18" i="2"/>
  <c r="M18" i="2"/>
  <c r="L18" i="2"/>
  <c r="K18" i="2"/>
  <c r="I18" i="2"/>
  <c r="H18" i="2" s="1"/>
  <c r="E18" i="2"/>
  <c r="N17" i="2"/>
  <c r="M17" i="2"/>
  <c r="L17" i="2"/>
  <c r="K17" i="2" s="1"/>
  <c r="I17" i="2"/>
  <c r="H17" i="2" s="1"/>
  <c r="E17" i="2"/>
  <c r="N16" i="2"/>
  <c r="M16" i="2"/>
  <c r="L16" i="2"/>
  <c r="K16" i="2"/>
  <c r="I16" i="2"/>
  <c r="H16" i="2"/>
  <c r="E16" i="2"/>
  <c r="N15" i="2"/>
  <c r="M15" i="2"/>
  <c r="L15" i="2"/>
  <c r="K15" i="2"/>
  <c r="I15" i="2"/>
  <c r="H15" i="2" s="1"/>
  <c r="E15" i="2"/>
  <c r="N14" i="2"/>
  <c r="M14" i="2"/>
  <c r="L14" i="2"/>
  <c r="K14" i="2" s="1"/>
  <c r="I14" i="2"/>
  <c r="H14" i="2"/>
  <c r="E14" i="2"/>
  <c r="N13" i="2"/>
  <c r="M13" i="2"/>
  <c r="L13" i="2"/>
  <c r="K13" i="2" s="1"/>
  <c r="I13" i="2"/>
  <c r="H13" i="2"/>
  <c r="E13" i="2"/>
  <c r="N12" i="2"/>
  <c r="M12" i="2"/>
  <c r="L12" i="2"/>
  <c r="K12" i="2" s="1"/>
  <c r="I12" i="2"/>
  <c r="H12" i="2" s="1"/>
  <c r="E12" i="2"/>
  <c r="N11" i="2"/>
  <c r="M11" i="2"/>
  <c r="L11" i="2"/>
  <c r="K11" i="2"/>
  <c r="I11" i="2"/>
  <c r="H11" i="2" s="1"/>
  <c r="E11" i="2"/>
  <c r="N10" i="2"/>
  <c r="M10" i="2"/>
  <c r="L10" i="2"/>
  <c r="K10" i="2" s="1"/>
  <c r="I10" i="2"/>
  <c r="H10" i="2" s="1"/>
  <c r="E10" i="2"/>
  <c r="N9" i="2"/>
  <c r="M9" i="2"/>
  <c r="L9" i="2"/>
  <c r="K9" i="2" s="1"/>
  <c r="I9" i="2"/>
  <c r="H9" i="2"/>
  <c r="E9" i="2"/>
  <c r="N8" i="2"/>
  <c r="M8" i="2"/>
  <c r="L8" i="2"/>
  <c r="K8" i="2" s="1"/>
  <c r="I8" i="2"/>
  <c r="H8" i="2"/>
  <c r="E8" i="2"/>
  <c r="N7" i="2"/>
  <c r="M7" i="2"/>
  <c r="L7" i="2"/>
  <c r="K7" i="2" s="1"/>
  <c r="I7" i="2"/>
  <c r="H7" i="2" s="1"/>
  <c r="E7" i="2"/>
  <c r="N6" i="2"/>
  <c r="M6" i="2"/>
  <c r="L6" i="2"/>
  <c r="K6" i="2" s="1"/>
  <c r="I6" i="2"/>
  <c r="H6" i="2" s="1"/>
  <c r="E6" i="2"/>
  <c r="N5" i="2"/>
  <c r="M5" i="2"/>
  <c r="L5" i="2"/>
  <c r="K5" i="2" s="1"/>
  <c r="I5" i="2"/>
  <c r="H5" i="2" s="1"/>
  <c r="E5" i="2"/>
  <c r="N4" i="2"/>
  <c r="M4" i="2"/>
  <c r="L4" i="2"/>
  <c r="K4" i="2" s="1"/>
  <c r="I4" i="2"/>
  <c r="H4" i="2" s="1"/>
  <c r="E4" i="2"/>
  <c r="N3" i="2"/>
  <c r="M3" i="2"/>
  <c r="L3" i="2"/>
  <c r="K3" i="2" s="1"/>
  <c r="I3" i="2"/>
  <c r="H3" i="2" s="1"/>
  <c r="E3" i="2"/>
  <c r="N2" i="2"/>
  <c r="M2" i="2"/>
  <c r="L2" i="2"/>
  <c r="K2" i="2"/>
  <c r="I2" i="2"/>
  <c r="H2" i="2" s="1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tc={4239B67E-3FB9-4CAD-A61B-6D80A622831A}</author>
    <author>Huang, Biao</author>
    <author>tc={F19618BB-562E-4679-A487-1EAC18DE27CE}</author>
    <author>tc={3CDFFC44-09D8-43BA-A61D-7879E48C7BC9}</author>
    <author>tc={1C5E693B-BD79-4E0D-8BB4-0BC464AA6033}</author>
    <author>tc={7D9926B7-746F-4469-A580-306AEB6D1626}</author>
    <author>tc={42D38A90-8982-48ED-BA18-A94F82A3E6B7}</author>
    <author>tc={385BA964-0FCB-4AA1-AE24-61AC96A354CC}</author>
    <author>tc={1DB9532C-0B9C-405C-B08C-25344FA68F52}</author>
  </authors>
  <commentList>
    <comment ref="R53" authorId="0" shapeId="0" xr:uid="{4239B67E-3FB9-4CAD-A61B-6D80A622831A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support S =8 here when using FDDC in 8T8R</t>
      </text>
    </comment>
    <comment ref="R64" authorId="1" shapeId="0" xr:uid="{0AD0E789-7186-452B-96B4-47A616AAA45E}">
      <text>
        <r>
          <rPr>
            <b/>
            <sz val="9"/>
            <color indexed="81"/>
            <rFont val="Tahoma"/>
            <family val="2"/>
          </rPr>
          <t>Huang, Biao:</t>
        </r>
        <r>
          <rPr>
            <sz val="9"/>
            <color indexed="81"/>
            <rFont val="Tahoma"/>
            <family val="2"/>
          </rPr>
          <t xml:space="preserve">
S =3 Can support only t_dec = 1</t>
        </r>
      </text>
    </comment>
    <comment ref="S64" authorId="1" shapeId="0" xr:uid="{2C00FF7D-79EC-4E67-814A-F961DE729A86}">
      <text>
        <r>
          <rPr>
            <b/>
            <sz val="9"/>
            <color indexed="81"/>
            <rFont val="Tahoma"/>
            <family val="2"/>
          </rPr>
          <t>Huang, Biao:</t>
        </r>
        <r>
          <rPr>
            <sz val="9"/>
            <color indexed="81"/>
            <rFont val="Tahoma"/>
            <family val="2"/>
          </rPr>
          <t xml:space="preserve">
Not supported in 4T4R.</t>
        </r>
      </text>
    </comment>
    <comment ref="R69" authorId="2" shapeId="0" xr:uid="{F19618BB-562E-4679-A487-1EAC18DE27CE}">
      <text>
        <t>[Threaded comment]
Your version of Excel allows you to read this threaded comment; however, any edits to it will get removed if the file is opened in a newer version of Excel. Learn more: https://go.microsoft.com/fwlink/?linkid=870924
Comment:
    ADC S=6 Can support only t_dec = 1</t>
      </text>
    </comment>
    <comment ref="S69" authorId="3" shapeId="0" xr:uid="{3CDFFC44-09D8-43BA-A61D-7879E48C7BC9}">
      <text>
        <t>[Threaded comment]
Your version of Excel allows you to read this threaded comment; however, any edits to it will get removed if the file is opened in a newer version of Excel. Learn more: https://go.microsoft.com/fwlink/?linkid=870924
Comment:
    ADC S=6 Can support only t_dec = 1</t>
      </text>
    </comment>
    <comment ref="R71" authorId="4" shapeId="0" xr:uid="{1C5E693B-BD79-4E0D-8BB4-0BC464AA6033}">
      <text>
        <t>[Threaded comment]
Your version of Excel allows you to read this threaded comment; however, any edits to it will get removed if the file is opened in a newer version of Excel. Learn more: https://go.microsoft.com/fwlink/?linkid=870924
Comment:
    ADC S=12 Can support only t_dec = 1</t>
      </text>
    </comment>
    <comment ref="S71" authorId="5" shapeId="0" xr:uid="{7D9926B7-746F-4469-A580-306AEB6D1626}">
      <text>
        <t>[Threaded comment]
Your version of Excel allows you to read this threaded comment; however, any edits to it will get removed if the file is opened in a newer version of Excel. Learn more: https://go.microsoft.com/fwlink/?linkid=870924
Comment:
    S=12 Can support only t_dec = 1</t>
      </text>
    </comment>
    <comment ref="R78" authorId="6" shapeId="0" xr:uid="{42D38A90-8982-48ED-BA18-A94F82A3E6B7}">
      <text>
        <t>[Threaded comment]
Your version of Excel allows you to read this threaded comment; however, any edits to it will get removed if the file is opened in a newer version of Excel. Learn more: https://go.microsoft.com/fwlink/?linkid=870924
Comment:
    ADC S=12 Can support only t_dec = 1</t>
      </text>
    </comment>
    <comment ref="S78" authorId="7" shapeId="0" xr:uid="{385BA964-0FCB-4AA1-AE24-61AC96A354CC}">
      <text>
        <t>[Threaded comment]
Your version of Excel allows you to read this threaded comment; however, any edits to it will get removed if the file is opened in a newer version of Excel. Learn more: https://go.microsoft.com/fwlink/?linkid=870924
Comment:
    S=12 Can support only t_dec = 1</t>
      </text>
    </comment>
    <comment ref="R79" authorId="8" shapeId="0" xr:uid="{1DB9532C-0B9C-405C-B08C-25344FA68F52}">
      <text>
        <t>[Threaded comment]
Your version of Excel allows you to read this threaded comment; however, any edits to it will get removed if the file is opened in a newer version of Excel. Learn more: https://go.microsoft.com/fwlink/?linkid=870924
Comment:
    ADC S=12 Can support only t_dec = 1</t>
      </text>
    </comment>
  </commentList>
</comments>
</file>

<file path=xl/sharedStrings.xml><?xml version="1.0" encoding="utf-8"?>
<sst xmlns="http://schemas.openxmlformats.org/spreadsheetml/2006/main" count="1977" uniqueCount="86">
  <si>
    <t>Parameter
/Mode</t>
  </si>
  <si>
    <t xml:space="preserve">M </t>
  </si>
  <si>
    <t>L</t>
  </si>
  <si>
    <t>S</t>
  </si>
  <si>
    <t>F</t>
  </si>
  <si>
    <t>N’</t>
  </si>
  <si>
    <t>204C -
Max LR (Gbps)</t>
  </si>
  <si>
    <t>204C Channel IBW(MHz)</t>
  </si>
  <si>
    <t>204C - 
channel Data Rate (I/Q) (MSPS)</t>
  </si>
  <si>
    <t>204B -
Max LR (Gbps)</t>
  </si>
  <si>
    <t>204B Channel IBW(MHz)</t>
  </si>
  <si>
    <t>204B - 
channel Data Rate (I/Q) (MSPS)</t>
  </si>
  <si>
    <t>C/FDDC</t>
  </si>
  <si>
    <t>Dual link 
supported</t>
  </si>
  <si>
    <t>Priority</t>
  </si>
  <si>
    <t>Notes</t>
  </si>
  <si>
    <t>Rev Changes</t>
  </si>
  <si>
    <t>8T8R</t>
  </si>
  <si>
    <t>4T4R</t>
  </si>
  <si>
    <t>1x-1x</t>
  </si>
  <si>
    <t>1x-2x</t>
  </si>
  <si>
    <t>1x-3x</t>
  </si>
  <si>
    <t>1x-4x
2x -2x</t>
  </si>
  <si>
    <t>1x-6x
2x - 3x</t>
  </si>
  <si>
    <t>2x-4x
4x-2x
1x-8x</t>
  </si>
  <si>
    <t>1x-12x
2x - 6x
4x - 3x</t>
  </si>
  <si>
    <t>4x - 4x
8x -2x
2x - 8x</t>
  </si>
  <si>
    <t>2x - 12x
4x - 6x
8x - 3x</t>
  </si>
  <si>
    <t>4x - 8x
8x - 4x
16x - 2x</t>
  </si>
  <si>
    <t>4x - 12x
8x - 6x
16x - 3x</t>
  </si>
  <si>
    <t>8x - 8x
16x - 4x
32x -2x</t>
  </si>
  <si>
    <t>8x - 12x
16x - 6x
32x - 3x</t>
  </si>
  <si>
    <t>16x - 8x
32x - 4x
64x - 2x</t>
  </si>
  <si>
    <t xml:space="preserve">
16x - 12x
32x - 6x
64x -3x</t>
  </si>
  <si>
    <t>32x - 8x
64x -4x</t>
  </si>
  <si>
    <t xml:space="preserve">
32x - 12x
64x - 6x</t>
  </si>
  <si>
    <t>64x - 8x</t>
  </si>
  <si>
    <t>64x - 12x</t>
  </si>
  <si>
    <t>MxNx</t>
    <phoneticPr fontId="0" type="noConversion"/>
  </si>
  <si>
    <t>Not Supported</t>
  </si>
  <si>
    <t>C</t>
  </si>
  <si>
    <t>BC</t>
  </si>
  <si>
    <t>MxNx, 1xNx with single link</t>
    <phoneticPr fontId="0" type="noConversion"/>
  </si>
  <si>
    <t>MxNx with single link</t>
    <phoneticPr fontId="0" type="noConversion"/>
  </si>
  <si>
    <t>B</t>
  </si>
  <si>
    <t>MxNx, 1xNx, 1x1x with single link</t>
    <phoneticPr fontId="0" type="noConversion"/>
  </si>
  <si>
    <t xml:space="preserve">MxNx, 1xNx, 1x1x </t>
    <phoneticPr fontId="0" type="noConversion"/>
  </si>
  <si>
    <t xml:space="preserve">MxNx, 1xNx, 1x1x with single link </t>
    <phoneticPr fontId="0" type="noConversion"/>
  </si>
  <si>
    <t>For FBW ONLY</t>
  </si>
  <si>
    <t>NEW</t>
  </si>
  <si>
    <t>1x1x</t>
    <phoneticPr fontId="0" type="noConversion"/>
  </si>
  <si>
    <t xml:space="preserve">1x1x </t>
    <phoneticPr fontId="0" type="noConversion"/>
  </si>
  <si>
    <t>1x1x with single link</t>
    <phoneticPr fontId="0" type="noConversion"/>
  </si>
  <si>
    <t>MxNx, 1xNx, 1x1x</t>
    <phoneticPr fontId="0" type="noConversion"/>
  </si>
  <si>
    <t>MxNx, 1xNx</t>
    <phoneticPr fontId="0" type="noConversion"/>
  </si>
  <si>
    <t>for FBW ONLY</t>
  </si>
  <si>
    <t>YES</t>
  </si>
  <si>
    <t>NO</t>
  </si>
  <si>
    <t>2x-4x
4x-2x</t>
  </si>
  <si>
    <t>4x - 4x
8x -2x</t>
  </si>
  <si>
    <t xml:space="preserve">
8x - 4x
16x - 2x</t>
  </si>
  <si>
    <t>16x - 4x
32x -2x</t>
  </si>
  <si>
    <t xml:space="preserve">
8x - 12x
16x - 6x
32x - 3x</t>
  </si>
  <si>
    <t>32x - 4x
64x - 2x</t>
  </si>
  <si>
    <t>16x - 12x
32x - 6x
64x -3x</t>
  </si>
  <si>
    <t>64x -4x</t>
  </si>
  <si>
    <t>32x - 12x
64x - 6x</t>
  </si>
  <si>
    <t>when ratio&gt;2x</t>
  </si>
  <si>
    <t>when ratio&gt;1x</t>
  </si>
  <si>
    <t>N/A</t>
  </si>
  <si>
    <t>when ratio=1x</t>
  </si>
  <si>
    <t>ONL when FDDC ratio = 1x</t>
  </si>
  <si>
    <t>when ratio = 1x</t>
  </si>
  <si>
    <t>This mode same as 28 with S=2,F=2. For 1x-3x with 204B use this mode. Otherwise use mode 28</t>
  </si>
  <si>
    <t>See Notes</t>
  </si>
  <si>
    <t>This mode same as 29 with S=2,F=2. For 1x-3x with 204B use this mode. Otherwise use mode 29</t>
  </si>
  <si>
    <t>This mode same as 38 with S=2,F=2. For 1x-3x with 204B use this mode. Otherwise use mode 38</t>
  </si>
  <si>
    <t>This mode same as 47 with S=2,F=2. For 1x-3x with 204B use this mode. Otherwise use mode 47</t>
  </si>
  <si>
    <t>This mode same as 59 with S=2,F=2. For 1x-3x with 204B use this mode. Otherwise use mode 59</t>
  </si>
  <si>
    <t>This mode same as 60 with S=2,F=2. For 1x-3x with 204B use this mode. Otherwise use mode 60</t>
  </si>
  <si>
    <t>Added for ADC debug</t>
  </si>
  <si>
    <t>Added for ADC debug. 1x-2x only in 4T4R</t>
  </si>
  <si>
    <t>M</t>
  </si>
  <si>
    <t>Np</t>
  </si>
  <si>
    <t>Mode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</si>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</sst>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rgb="FF92D050"/>
      <name val="Arial"/>
      <family val="2"/>
    </font>
    <font>
      <sz val="8"/>
      <name val="Arial"/>
      <family val="2"/>
    </font>
    <font>
      <sz val="8"/>
      <color rgb="FFFFC00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5">
    <xf numFmtId="0" fontId="0" fillId="0" borderId="0" xfId="0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1" fontId="6" fillId="4" borderId="3" xfId="0" applyNumberFormat="1" applyFont="1" applyFill="1" applyBorder="1" applyAlignment="1">
      <alignment horizontal="center" vertical="center" wrapText="1"/>
    </xf>
    <xf numFmtId="1" fontId="7" fillId="5" borderId="3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1" fontId="8" fillId="5" borderId="3" xfId="0" applyNumberFormat="1" applyFont="1" applyFill="1" applyBorder="1" applyAlignment="1">
      <alignment horizontal="center" vertical="center" wrapText="1"/>
    </xf>
    <xf numFmtId="1" fontId="9" fillId="5" borderId="3" xfId="0" applyNumberFormat="1" applyFont="1" applyFill="1" applyBorder="1" applyAlignment="1">
      <alignment horizontal="center" vertical="center" wrapText="1"/>
    </xf>
    <xf numFmtId="1" fontId="10" fillId="5" borderId="3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1" fillId="2" borderId="0" xfId="1"/>
    <xf numFmtId="0" fontId="11" fillId="7" borderId="0" xfId="2" applyFont="1" applyFill="1"/>
    <xf numFmtId="0" fontId="11" fillId="3" borderId="0" xfId="2" applyFont="1"/>
    <xf numFmtId="0" fontId="0" fillId="8" borderId="0" xfId="0" applyFill="1"/>
    <xf numFmtId="0" fontId="1" fillId="0" borderId="0" xfId="1" applyFill="1"/>
    <xf numFmtId="0" fontId="1" fillId="5" borderId="1" xfId="1" applyFill="1" applyBorder="1"/>
    <xf numFmtId="1" fontId="6" fillId="4" borderId="1" xfId="0" applyNumberFormat="1" applyFont="1" applyFill="1" applyBorder="1" applyAlignment="1">
      <alignment horizontal="center" vertical="center" wrapText="1"/>
    </xf>
    <xf numFmtId="1" fontId="7" fillId="5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" fontId="8" fillId="5" borderId="1" xfId="0" applyNumberFormat="1" applyFont="1" applyFill="1" applyBorder="1" applyAlignment="1">
      <alignment horizontal="center" vertical="center" wrapText="1"/>
    </xf>
    <xf numFmtId="1" fontId="9" fillId="5" borderId="1" xfId="0" applyNumberFormat="1" applyFont="1" applyFill="1" applyBorder="1" applyAlignment="1">
      <alignment horizontal="center" vertical="center" wrapText="1"/>
    </xf>
    <xf numFmtId="1" fontId="1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1" xfId="1" applyFill="1" applyBorder="1"/>
    <xf numFmtId="0" fontId="1" fillId="2" borderId="1" xfId="1" applyBorder="1"/>
    <xf numFmtId="0" fontId="0" fillId="9" borderId="0" xfId="0" applyFill="1"/>
    <xf numFmtId="1" fontId="6" fillId="4" borderId="4" xfId="0" applyNumberFormat="1" applyFont="1" applyFill="1" applyBorder="1" applyAlignment="1">
      <alignment horizontal="center" vertical="center" wrapText="1"/>
    </xf>
    <xf numFmtId="1" fontId="7" fillId="5" borderId="4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1" fontId="8" fillId="5" borderId="4" xfId="0" applyNumberFormat="1" applyFont="1" applyFill="1" applyBorder="1" applyAlignment="1">
      <alignment horizontal="center" vertical="center" wrapText="1"/>
    </xf>
    <xf numFmtId="1" fontId="9" fillId="5" borderId="4" xfId="0" applyNumberFormat="1" applyFont="1" applyFill="1" applyBorder="1" applyAlignment="1">
      <alignment horizontal="center" vertical="center" wrapText="1"/>
    </xf>
    <xf numFmtId="1" fontId="10" fillId="5" borderId="4" xfId="0" applyNumberFormat="1" applyFont="1" applyFill="1" applyBorder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uang, Biao" id="{68E8D412-97C7-40B4-8BD4-117FD5E68C52}" userId="S::Biao.Huang@analog.com::bfb3bdfa-d484-4353-a16b-e7e5743e71a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53" dT="2020-07-06T20:25:43.17" personId="{68E8D412-97C7-40B4-8BD4-117FD5E68C52}" id="{4239B67E-3FB9-4CAD-A61B-6D80A622831A}">
    <text>Cannot support S =8 here when using FDDC in 8T8R</text>
  </threadedComment>
  <threadedComment ref="R69" dT="2020-07-06T20:28:33.51" personId="{68E8D412-97C7-40B4-8BD4-117FD5E68C52}" id="{F19618BB-562E-4679-A487-1EAC18DE27CE}">
    <text>ADC S=6 Can support only t_dec = 1</text>
  </threadedComment>
  <threadedComment ref="S69" dT="2020-07-06T20:28:44.94" personId="{68E8D412-97C7-40B4-8BD4-117FD5E68C52}" id="{3CDFFC44-09D8-43BA-A61D-7879E48C7BC9}">
    <text>ADC S=6 Can support only t_dec = 1</text>
  </threadedComment>
  <threadedComment ref="R71" dT="2020-07-06T20:29:53.55" personId="{68E8D412-97C7-40B4-8BD4-117FD5E68C52}" id="{1C5E693B-BD79-4E0D-8BB4-0BC464AA6033}">
    <text>ADC S=12 Can support only t_dec = 1</text>
  </threadedComment>
  <threadedComment ref="S71" dT="2020-07-06T20:30:03.12" personId="{68E8D412-97C7-40B4-8BD4-117FD5E68C52}" id="{7D9926B7-746F-4469-A580-306AEB6D1626}">
    <text>S=12 Can support only t_dec = 1</text>
  </threadedComment>
  <threadedComment ref="R78" dT="2020-07-06T20:29:53.55" personId="{68E8D412-97C7-40B4-8BD4-117FD5E68C52}" id="{42D38A90-8982-48ED-BA18-A94F82A3E6B7}">
    <text>ADC S=12 Can support only t_dec = 1</text>
  </threadedComment>
  <threadedComment ref="S78" dT="2020-07-06T20:30:03.12" personId="{68E8D412-97C7-40B4-8BD4-117FD5E68C52}" id="{385BA964-0FCB-4AA1-AE24-61AC96A354CC}">
    <text>S=12 Can support only t_dec = 1</text>
  </threadedComment>
  <threadedComment ref="R79" dT="2020-07-06T20:29:53.55" personId="{68E8D412-97C7-40B4-8BD4-117FD5E68C52}" id="{1DB9532C-0B9C-405C-B08C-25344FA68F52}">
    <text>ADC S=12 Can support only t_dec =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2C3DA-F55D-471D-8839-6267CCC8C469}">
  <dimension ref="A1:AK79"/>
  <sheetViews>
    <sheetView tabSelected="1" workbookViewId="0">
      <selection activeCell="N2" sqref="N2"/>
    </sheetView>
  </sheetViews>
  <sheetFormatPr defaultRowHeight="15" x14ac:dyDescent="0.25"/>
  <sheetData>
    <row r="1" spans="1:37" ht="65.25" thickBot="1" x14ac:dyDescent="0.3">
      <c r="A1" s="1" t="s">
        <v>84</v>
      </c>
      <c r="B1" s="2" t="s">
        <v>82</v>
      </c>
      <c r="C1" s="2" t="s">
        <v>2</v>
      </c>
      <c r="D1" s="2" t="s">
        <v>3</v>
      </c>
      <c r="E1" s="2" t="s">
        <v>4</v>
      </c>
      <c r="F1" s="2" t="s">
        <v>83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85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58</v>
      </c>
      <c r="Z1" s="3" t="s">
        <v>25</v>
      </c>
      <c r="AA1" s="4" t="s">
        <v>59</v>
      </c>
      <c r="AB1" s="5" t="s">
        <v>27</v>
      </c>
      <c r="AC1" s="5" t="s">
        <v>60</v>
      </c>
      <c r="AD1" s="5" t="s">
        <v>29</v>
      </c>
      <c r="AE1" s="5" t="s">
        <v>61</v>
      </c>
      <c r="AF1" s="5" t="s">
        <v>62</v>
      </c>
      <c r="AG1" s="5" t="s">
        <v>63</v>
      </c>
      <c r="AH1" s="5" t="s">
        <v>64</v>
      </c>
      <c r="AI1" s="5" t="s">
        <v>65</v>
      </c>
      <c r="AJ1" s="5" t="s">
        <v>66</v>
      </c>
      <c r="AK1" s="5" t="s">
        <v>37</v>
      </c>
    </row>
    <row r="2" spans="1:37" ht="15.75" thickBot="1" x14ac:dyDescent="0.3">
      <c r="A2" s="6">
        <v>0</v>
      </c>
      <c r="B2" s="7">
        <v>16</v>
      </c>
      <c r="C2" s="7">
        <v>1</v>
      </c>
      <c r="D2" s="7">
        <v>1</v>
      </c>
      <c r="E2" s="8">
        <f t="shared" ref="E2:E65" si="0">B2*D2*F2/C2/8</f>
        <v>32</v>
      </c>
      <c r="F2" s="7">
        <v>16</v>
      </c>
      <c r="G2" s="7">
        <v>33</v>
      </c>
      <c r="H2" s="7">
        <f t="shared" ref="H2:H65" si="1">IF(B2&gt;1, I2*0.8, I2*0.4)</f>
        <v>100</v>
      </c>
      <c r="I2" s="9">
        <f t="shared" ref="I2:I65" si="2">G2*64/66*C2/B2/F2*1000</f>
        <v>125</v>
      </c>
      <c r="J2" s="7">
        <v>20</v>
      </c>
      <c r="K2" s="10">
        <f>IF(B2&gt;1, L2*0.8, L2*0.4)</f>
        <v>50</v>
      </c>
      <c r="L2" s="11">
        <f t="shared" ref="L2:L65" si="3">J2*8/10*C2/B2/F2*1000</f>
        <v>62.5</v>
      </c>
      <c r="M2" s="7">
        <f t="shared" ref="M2:M65" si="4">B2/2</f>
        <v>8</v>
      </c>
      <c r="N2" s="7" t="str">
        <f t="shared" ref="N2:N65" si="5">IF(AND(B2&lt;=8, C2&lt;=6), "YES", "NO")</f>
        <v>NO</v>
      </c>
      <c r="R2" t="s">
        <v>67</v>
      </c>
      <c r="S2" s="12" t="s">
        <v>39</v>
      </c>
      <c r="AB2" s="13" t="s">
        <v>40</v>
      </c>
      <c r="AC2" s="13" t="s">
        <v>40</v>
      </c>
      <c r="AD2" s="13" t="s">
        <v>40</v>
      </c>
      <c r="AE2" s="14" t="s">
        <v>41</v>
      </c>
      <c r="AF2" s="14" t="s">
        <v>41</v>
      </c>
      <c r="AG2" s="14" t="s">
        <v>41</v>
      </c>
      <c r="AH2" s="14" t="s">
        <v>41</v>
      </c>
      <c r="AI2" s="14" t="s">
        <v>41</v>
      </c>
      <c r="AJ2" s="14" t="s">
        <v>41</v>
      </c>
      <c r="AK2" s="14" t="s">
        <v>41</v>
      </c>
    </row>
    <row r="3" spans="1:37" ht="15.75" thickBot="1" x14ac:dyDescent="0.3">
      <c r="A3" s="6">
        <v>1</v>
      </c>
      <c r="B3" s="7">
        <v>16</v>
      </c>
      <c r="C3" s="7">
        <v>1</v>
      </c>
      <c r="D3" s="7">
        <v>1</v>
      </c>
      <c r="E3" s="8">
        <f t="shared" si="0"/>
        <v>24</v>
      </c>
      <c r="F3" s="7">
        <v>12</v>
      </c>
      <c r="G3" s="7">
        <v>33</v>
      </c>
      <c r="H3" s="7">
        <f t="shared" si="1"/>
        <v>133.33333333333334</v>
      </c>
      <c r="I3" s="9">
        <f t="shared" si="2"/>
        <v>166.66666666666666</v>
      </c>
      <c r="J3" s="7">
        <v>20</v>
      </c>
      <c r="K3" s="10">
        <f t="shared" ref="K3:K66" si="6">L3*0.8</f>
        <v>66.666666666666671</v>
      </c>
      <c r="L3" s="11">
        <f t="shared" si="3"/>
        <v>83.333333333333329</v>
      </c>
      <c r="M3" s="7">
        <f t="shared" si="4"/>
        <v>8</v>
      </c>
      <c r="N3" s="7" t="str">
        <f t="shared" si="5"/>
        <v>NO</v>
      </c>
      <c r="R3" t="s">
        <v>67</v>
      </c>
      <c r="S3" s="12" t="s">
        <v>39</v>
      </c>
      <c r="AB3" s="13" t="s">
        <v>40</v>
      </c>
      <c r="AC3" s="13" t="s">
        <v>40</v>
      </c>
      <c r="AD3" s="13" t="s">
        <v>40</v>
      </c>
      <c r="AE3" s="14" t="s">
        <v>41</v>
      </c>
      <c r="AF3" s="14" t="s">
        <v>41</v>
      </c>
      <c r="AG3" s="14" t="s">
        <v>41</v>
      </c>
      <c r="AH3" s="14" t="s">
        <v>41</v>
      </c>
      <c r="AI3" s="14" t="s">
        <v>41</v>
      </c>
      <c r="AJ3" s="14" t="s">
        <v>41</v>
      </c>
      <c r="AK3" s="14" t="s">
        <v>41</v>
      </c>
    </row>
    <row r="4" spans="1:37" ht="15.75" thickBot="1" x14ac:dyDescent="0.3">
      <c r="A4" s="6">
        <v>2</v>
      </c>
      <c r="B4" s="7">
        <v>8</v>
      </c>
      <c r="C4" s="7">
        <v>1</v>
      </c>
      <c r="D4" s="7">
        <v>1</v>
      </c>
      <c r="E4" s="8">
        <f t="shared" si="0"/>
        <v>16</v>
      </c>
      <c r="F4" s="7">
        <v>16</v>
      </c>
      <c r="G4" s="7">
        <v>33</v>
      </c>
      <c r="H4" s="7">
        <f t="shared" si="1"/>
        <v>200</v>
      </c>
      <c r="I4" s="9">
        <f t="shared" si="2"/>
        <v>250</v>
      </c>
      <c r="J4" s="7">
        <v>20</v>
      </c>
      <c r="K4" s="10">
        <f t="shared" si="6"/>
        <v>100</v>
      </c>
      <c r="L4" s="11">
        <f t="shared" si="3"/>
        <v>125</v>
      </c>
      <c r="M4" s="7">
        <f t="shared" si="4"/>
        <v>4</v>
      </c>
      <c r="N4" s="7" t="str">
        <f t="shared" si="5"/>
        <v>YES</v>
      </c>
      <c r="R4" t="s">
        <v>68</v>
      </c>
      <c r="S4" t="s">
        <v>67</v>
      </c>
      <c r="AA4" s="13" t="s">
        <v>40</v>
      </c>
      <c r="AB4" s="13" t="s">
        <v>40</v>
      </c>
      <c r="AC4" s="13" t="s">
        <v>40</v>
      </c>
      <c r="AD4" s="14" t="s">
        <v>41</v>
      </c>
      <c r="AE4" s="14" t="s">
        <v>41</v>
      </c>
      <c r="AF4" s="14" t="s">
        <v>41</v>
      </c>
      <c r="AG4" s="14" t="s">
        <v>41</v>
      </c>
      <c r="AH4" s="14" t="s">
        <v>41</v>
      </c>
      <c r="AI4" s="14" t="s">
        <v>41</v>
      </c>
      <c r="AJ4" s="14" t="s">
        <v>41</v>
      </c>
      <c r="AK4" s="14" t="s">
        <v>41</v>
      </c>
    </row>
    <row r="5" spans="1:37" ht="15.75" thickBot="1" x14ac:dyDescent="0.3">
      <c r="A5" s="6">
        <v>3</v>
      </c>
      <c r="B5" s="7">
        <v>8</v>
      </c>
      <c r="C5" s="7">
        <v>1</v>
      </c>
      <c r="D5" s="7">
        <v>1</v>
      </c>
      <c r="E5" s="8">
        <f t="shared" si="0"/>
        <v>12</v>
      </c>
      <c r="F5" s="7">
        <v>12</v>
      </c>
      <c r="G5" s="7">
        <v>33</v>
      </c>
      <c r="H5" s="7">
        <f t="shared" si="1"/>
        <v>266.66666666666669</v>
      </c>
      <c r="I5" s="9">
        <f t="shared" si="2"/>
        <v>333.33333333333331</v>
      </c>
      <c r="J5" s="7">
        <v>20</v>
      </c>
      <c r="K5" s="10">
        <f t="shared" si="6"/>
        <v>133.33333333333334</v>
      </c>
      <c r="L5" s="11">
        <f t="shared" si="3"/>
        <v>166.66666666666666</v>
      </c>
      <c r="M5" s="7">
        <f t="shared" si="4"/>
        <v>4</v>
      </c>
      <c r="N5" s="7" t="str">
        <f t="shared" si="5"/>
        <v>YES</v>
      </c>
      <c r="R5" t="s">
        <v>68</v>
      </c>
      <c r="S5" t="s">
        <v>67</v>
      </c>
      <c r="Z5" s="13" t="s">
        <v>40</v>
      </c>
      <c r="AA5" s="13" t="s">
        <v>40</v>
      </c>
      <c r="AB5" s="13" t="s">
        <v>40</v>
      </c>
      <c r="AC5" s="14" t="s">
        <v>41</v>
      </c>
      <c r="AD5" s="14" t="s">
        <v>41</v>
      </c>
      <c r="AE5" s="14" t="s">
        <v>41</v>
      </c>
      <c r="AF5" s="14" t="s">
        <v>41</v>
      </c>
      <c r="AG5" s="14" t="s">
        <v>41</v>
      </c>
      <c r="AH5" s="14" t="s">
        <v>41</v>
      </c>
      <c r="AI5" s="14" t="s">
        <v>41</v>
      </c>
      <c r="AJ5" s="14" t="s">
        <v>41</v>
      </c>
      <c r="AK5" s="15" t="s">
        <v>44</v>
      </c>
    </row>
    <row r="6" spans="1:37" ht="15.75" thickBot="1" x14ac:dyDescent="0.3">
      <c r="A6" s="6">
        <v>4</v>
      </c>
      <c r="B6" s="7">
        <v>4</v>
      </c>
      <c r="C6" s="7">
        <v>1</v>
      </c>
      <c r="D6" s="7">
        <v>1</v>
      </c>
      <c r="E6" s="8">
        <f t="shared" si="0"/>
        <v>8</v>
      </c>
      <c r="F6" s="7">
        <v>16</v>
      </c>
      <c r="G6" s="7">
        <v>33</v>
      </c>
      <c r="H6" s="7">
        <f t="shared" si="1"/>
        <v>400</v>
      </c>
      <c r="I6" s="9">
        <f t="shared" si="2"/>
        <v>500</v>
      </c>
      <c r="J6" s="7">
        <v>20</v>
      </c>
      <c r="K6" s="10">
        <f t="shared" si="6"/>
        <v>200</v>
      </c>
      <c r="L6" s="11">
        <f t="shared" si="3"/>
        <v>250</v>
      </c>
      <c r="M6" s="7">
        <f t="shared" si="4"/>
        <v>2</v>
      </c>
      <c r="N6" s="7" t="str">
        <f t="shared" si="5"/>
        <v>YES</v>
      </c>
      <c r="R6" t="s">
        <v>69</v>
      </c>
      <c r="S6" t="s">
        <v>68</v>
      </c>
      <c r="X6" s="13" t="s">
        <v>40</v>
      </c>
      <c r="Y6" s="13" t="s">
        <v>40</v>
      </c>
      <c r="Z6" s="13" t="s">
        <v>40</v>
      </c>
      <c r="AA6" s="13" t="s">
        <v>40</v>
      </c>
      <c r="AB6" s="13" t="s">
        <v>40</v>
      </c>
      <c r="AC6" s="14" t="s">
        <v>41</v>
      </c>
      <c r="AD6" s="14" t="s">
        <v>41</v>
      </c>
      <c r="AE6" s="14" t="s">
        <v>41</v>
      </c>
      <c r="AF6" s="14" t="s">
        <v>41</v>
      </c>
      <c r="AG6" s="14" t="s">
        <v>41</v>
      </c>
      <c r="AH6" s="14" t="s">
        <v>41</v>
      </c>
      <c r="AI6" s="14" t="s">
        <v>41</v>
      </c>
      <c r="AJ6" s="14" t="s">
        <v>41</v>
      </c>
      <c r="AK6" s="15" t="s">
        <v>44</v>
      </c>
    </row>
    <row r="7" spans="1:37" ht="15.75" thickBot="1" x14ac:dyDescent="0.3">
      <c r="A7" s="6">
        <v>5</v>
      </c>
      <c r="B7" s="7">
        <v>4</v>
      </c>
      <c r="C7" s="7">
        <v>1</v>
      </c>
      <c r="D7" s="7">
        <v>1</v>
      </c>
      <c r="E7" s="8">
        <f t="shared" si="0"/>
        <v>6</v>
      </c>
      <c r="F7" s="7">
        <v>12</v>
      </c>
      <c r="G7" s="7">
        <v>33</v>
      </c>
      <c r="H7" s="7">
        <f t="shared" si="1"/>
        <v>533.33333333333337</v>
      </c>
      <c r="I7" s="9">
        <f t="shared" si="2"/>
        <v>666.66666666666663</v>
      </c>
      <c r="J7" s="7">
        <v>20</v>
      </c>
      <c r="K7" s="10">
        <f t="shared" si="6"/>
        <v>266.66666666666669</v>
      </c>
      <c r="L7" s="11">
        <f t="shared" si="3"/>
        <v>333.33333333333331</v>
      </c>
      <c r="M7" s="7">
        <f t="shared" si="4"/>
        <v>2</v>
      </c>
      <c r="N7" s="7" t="str">
        <f t="shared" si="5"/>
        <v>YES</v>
      </c>
      <c r="R7" t="s">
        <v>69</v>
      </c>
      <c r="S7" t="s">
        <v>68</v>
      </c>
      <c r="X7" s="13" t="s">
        <v>40</v>
      </c>
      <c r="Y7" s="13" t="s">
        <v>40</v>
      </c>
      <c r="Z7" s="13" t="s">
        <v>40</v>
      </c>
      <c r="AA7" s="13" t="s">
        <v>40</v>
      </c>
      <c r="AB7" s="14" t="s">
        <v>41</v>
      </c>
      <c r="AC7" s="14" t="s">
        <v>41</v>
      </c>
      <c r="AD7" s="14" t="s">
        <v>41</v>
      </c>
      <c r="AE7" s="14" t="s">
        <v>41</v>
      </c>
      <c r="AF7" s="14" t="s">
        <v>41</v>
      </c>
      <c r="AG7" s="14" t="s">
        <v>41</v>
      </c>
      <c r="AH7" s="14" t="s">
        <v>41</v>
      </c>
      <c r="AI7" s="14" t="s">
        <v>41</v>
      </c>
      <c r="AJ7" s="15" t="s">
        <v>44</v>
      </c>
      <c r="AK7" s="15" t="s">
        <v>44</v>
      </c>
    </row>
    <row r="8" spans="1:37" ht="15.75" thickBot="1" x14ac:dyDescent="0.3">
      <c r="A8" s="6">
        <v>6</v>
      </c>
      <c r="B8" s="7">
        <v>2</v>
      </c>
      <c r="C8" s="7">
        <v>1</v>
      </c>
      <c r="D8" s="7">
        <v>1</v>
      </c>
      <c r="E8" s="8">
        <f t="shared" si="0"/>
        <v>4</v>
      </c>
      <c r="F8" s="7">
        <v>16</v>
      </c>
      <c r="G8" s="7">
        <v>33</v>
      </c>
      <c r="H8" s="7">
        <f t="shared" si="1"/>
        <v>800</v>
      </c>
      <c r="I8" s="9">
        <f t="shared" si="2"/>
        <v>1000</v>
      </c>
      <c r="J8" s="7">
        <v>20</v>
      </c>
      <c r="K8" s="10">
        <f t="shared" si="6"/>
        <v>400</v>
      </c>
      <c r="L8" s="11">
        <f t="shared" si="3"/>
        <v>500</v>
      </c>
      <c r="M8" s="7">
        <f t="shared" si="4"/>
        <v>1</v>
      </c>
      <c r="N8" s="7" t="str">
        <f t="shared" si="5"/>
        <v>YES</v>
      </c>
      <c r="R8" t="s">
        <v>69</v>
      </c>
      <c r="S8" t="s">
        <v>69</v>
      </c>
      <c r="V8" s="13" t="s">
        <v>40</v>
      </c>
      <c r="W8" s="13" t="s">
        <v>40</v>
      </c>
      <c r="X8" s="13" t="s">
        <v>40</v>
      </c>
      <c r="Y8" s="13" t="s">
        <v>40</v>
      </c>
      <c r="Z8" s="14" t="s">
        <v>41</v>
      </c>
      <c r="AA8" s="14" t="s">
        <v>41</v>
      </c>
      <c r="AB8" s="14" t="s">
        <v>41</v>
      </c>
      <c r="AC8" s="14" t="s">
        <v>41</v>
      </c>
      <c r="AD8" s="14" t="s">
        <v>41</v>
      </c>
      <c r="AE8" s="14" t="s">
        <v>41</v>
      </c>
      <c r="AF8" s="14" t="s">
        <v>41</v>
      </c>
      <c r="AG8" s="14" t="s">
        <v>41</v>
      </c>
      <c r="AH8" s="14" t="s">
        <v>41</v>
      </c>
      <c r="AI8" s="15" t="s">
        <v>44</v>
      </c>
      <c r="AJ8" s="15" t="s">
        <v>44</v>
      </c>
    </row>
    <row r="9" spans="1:37" ht="15.75" thickBot="1" x14ac:dyDescent="0.3">
      <c r="A9" s="6">
        <v>7</v>
      </c>
      <c r="B9" s="7">
        <v>16</v>
      </c>
      <c r="C9" s="7">
        <v>2</v>
      </c>
      <c r="D9" s="7">
        <v>1</v>
      </c>
      <c r="E9" s="8">
        <f t="shared" si="0"/>
        <v>16</v>
      </c>
      <c r="F9" s="7">
        <v>16</v>
      </c>
      <c r="G9" s="7">
        <v>33</v>
      </c>
      <c r="H9" s="7">
        <f t="shared" si="1"/>
        <v>200</v>
      </c>
      <c r="I9" s="9">
        <f t="shared" si="2"/>
        <v>250</v>
      </c>
      <c r="J9" s="7">
        <v>20</v>
      </c>
      <c r="K9" s="10">
        <f t="shared" si="6"/>
        <v>100</v>
      </c>
      <c r="L9" s="11">
        <f t="shared" si="3"/>
        <v>125</v>
      </c>
      <c r="M9" s="7">
        <f t="shared" si="4"/>
        <v>8</v>
      </c>
      <c r="N9" s="7" t="str">
        <f t="shared" si="5"/>
        <v>NO</v>
      </c>
      <c r="R9" t="s">
        <v>67</v>
      </c>
      <c r="S9" s="12" t="s">
        <v>39</v>
      </c>
      <c r="AA9" s="13" t="s">
        <v>40</v>
      </c>
      <c r="AB9" s="13" t="s">
        <v>40</v>
      </c>
      <c r="AC9" s="13" t="s">
        <v>40</v>
      </c>
      <c r="AD9" s="14" t="s">
        <v>41</v>
      </c>
      <c r="AE9" s="14" t="s">
        <v>41</v>
      </c>
      <c r="AF9" s="14" t="s">
        <v>41</v>
      </c>
      <c r="AG9" s="14" t="s">
        <v>41</v>
      </c>
      <c r="AH9" s="14" t="s">
        <v>41</v>
      </c>
      <c r="AI9" s="14" t="s">
        <v>41</v>
      </c>
      <c r="AJ9" s="14" t="s">
        <v>41</v>
      </c>
      <c r="AK9" s="14" t="s">
        <v>41</v>
      </c>
    </row>
    <row r="10" spans="1:37" ht="15.75" thickBot="1" x14ac:dyDescent="0.3">
      <c r="A10" s="6">
        <v>8</v>
      </c>
      <c r="B10" s="7">
        <v>16</v>
      </c>
      <c r="C10" s="7">
        <v>2</v>
      </c>
      <c r="D10" s="7">
        <v>1</v>
      </c>
      <c r="E10" s="8">
        <f t="shared" si="0"/>
        <v>12</v>
      </c>
      <c r="F10" s="7">
        <v>12</v>
      </c>
      <c r="G10" s="7">
        <v>33</v>
      </c>
      <c r="H10" s="7">
        <f t="shared" si="1"/>
        <v>266.66666666666669</v>
      </c>
      <c r="I10" s="9">
        <f t="shared" si="2"/>
        <v>333.33333333333331</v>
      </c>
      <c r="J10" s="7">
        <v>20</v>
      </c>
      <c r="K10" s="10">
        <f t="shared" si="6"/>
        <v>133.33333333333334</v>
      </c>
      <c r="L10" s="11">
        <f t="shared" si="3"/>
        <v>166.66666666666666</v>
      </c>
      <c r="M10" s="7">
        <f t="shared" si="4"/>
        <v>8</v>
      </c>
      <c r="N10" s="7" t="str">
        <f t="shared" si="5"/>
        <v>NO</v>
      </c>
      <c r="R10" t="s">
        <v>67</v>
      </c>
      <c r="S10" s="12" t="s">
        <v>39</v>
      </c>
      <c r="Z10" s="13" t="s">
        <v>40</v>
      </c>
      <c r="AA10" s="13" t="s">
        <v>40</v>
      </c>
      <c r="AB10" s="13" t="s">
        <v>40</v>
      </c>
      <c r="AC10" s="14" t="s">
        <v>41</v>
      </c>
      <c r="AD10" s="14" t="s">
        <v>41</v>
      </c>
      <c r="AE10" s="14" t="s">
        <v>41</v>
      </c>
      <c r="AF10" s="14" t="s">
        <v>41</v>
      </c>
      <c r="AG10" s="14" t="s">
        <v>41</v>
      </c>
      <c r="AH10" s="14" t="s">
        <v>41</v>
      </c>
      <c r="AI10" s="14" t="s">
        <v>41</v>
      </c>
      <c r="AJ10" s="14" t="s">
        <v>41</v>
      </c>
      <c r="AK10" s="15" t="s">
        <v>44</v>
      </c>
    </row>
    <row r="11" spans="1:37" ht="15.75" thickBot="1" x14ac:dyDescent="0.3">
      <c r="A11" s="6">
        <v>9</v>
      </c>
      <c r="B11" s="7">
        <v>8</v>
      </c>
      <c r="C11" s="7">
        <v>2</v>
      </c>
      <c r="D11" s="7">
        <v>1</v>
      </c>
      <c r="E11" s="8">
        <f t="shared" si="0"/>
        <v>8</v>
      </c>
      <c r="F11" s="7">
        <v>16</v>
      </c>
      <c r="G11" s="7">
        <v>33</v>
      </c>
      <c r="H11" s="7">
        <f t="shared" si="1"/>
        <v>400</v>
      </c>
      <c r="I11" s="9">
        <f t="shared" si="2"/>
        <v>500</v>
      </c>
      <c r="J11" s="7">
        <v>20</v>
      </c>
      <c r="K11" s="10">
        <f t="shared" si="6"/>
        <v>200</v>
      </c>
      <c r="L11" s="11">
        <f t="shared" si="3"/>
        <v>250</v>
      </c>
      <c r="M11" s="7">
        <f t="shared" si="4"/>
        <v>4</v>
      </c>
      <c r="N11" s="7" t="str">
        <f t="shared" si="5"/>
        <v>YES</v>
      </c>
      <c r="R11" t="s">
        <v>68</v>
      </c>
      <c r="S11" t="s">
        <v>67</v>
      </c>
      <c r="X11" s="13" t="s">
        <v>40</v>
      </c>
      <c r="Y11" s="13" t="s">
        <v>40</v>
      </c>
      <c r="Z11" s="13" t="s">
        <v>40</v>
      </c>
      <c r="AA11" s="13" t="s">
        <v>40</v>
      </c>
      <c r="AB11" s="13" t="s">
        <v>40</v>
      </c>
      <c r="AC11" s="14" t="s">
        <v>41</v>
      </c>
      <c r="AD11" s="14" t="s">
        <v>41</v>
      </c>
      <c r="AE11" s="14" t="s">
        <v>41</v>
      </c>
      <c r="AF11" s="14" t="s">
        <v>41</v>
      </c>
      <c r="AG11" s="14" t="s">
        <v>41</v>
      </c>
      <c r="AH11" s="14" t="s">
        <v>41</v>
      </c>
      <c r="AI11" s="14" t="s">
        <v>41</v>
      </c>
      <c r="AJ11" s="14" t="s">
        <v>41</v>
      </c>
      <c r="AK11" s="15" t="s">
        <v>44</v>
      </c>
    </row>
    <row r="12" spans="1:37" ht="15.75" thickBot="1" x14ac:dyDescent="0.3">
      <c r="A12" s="6">
        <v>10</v>
      </c>
      <c r="B12" s="7">
        <v>8</v>
      </c>
      <c r="C12" s="7">
        <v>2</v>
      </c>
      <c r="D12" s="7">
        <v>1</v>
      </c>
      <c r="E12" s="8">
        <f t="shared" si="0"/>
        <v>6</v>
      </c>
      <c r="F12" s="7">
        <v>12</v>
      </c>
      <c r="G12" s="7">
        <v>33</v>
      </c>
      <c r="H12" s="7">
        <f t="shared" si="1"/>
        <v>533.33333333333337</v>
      </c>
      <c r="I12" s="9">
        <f t="shared" si="2"/>
        <v>666.66666666666663</v>
      </c>
      <c r="J12" s="7">
        <v>20</v>
      </c>
      <c r="K12" s="10">
        <f t="shared" si="6"/>
        <v>266.66666666666669</v>
      </c>
      <c r="L12" s="11">
        <f t="shared" si="3"/>
        <v>333.33333333333331</v>
      </c>
      <c r="M12" s="7">
        <f t="shared" si="4"/>
        <v>4</v>
      </c>
      <c r="N12" s="7" t="str">
        <f t="shared" si="5"/>
        <v>YES</v>
      </c>
      <c r="R12" t="s">
        <v>68</v>
      </c>
      <c r="S12" t="s">
        <v>67</v>
      </c>
      <c r="X12" s="13" t="s">
        <v>40</v>
      </c>
      <c r="Y12" s="13" t="s">
        <v>40</v>
      </c>
      <c r="Z12" s="13" t="s">
        <v>40</v>
      </c>
      <c r="AA12" s="13" t="s">
        <v>40</v>
      </c>
      <c r="AB12" s="14" t="s">
        <v>41</v>
      </c>
      <c r="AC12" s="14" t="s">
        <v>41</v>
      </c>
      <c r="AD12" s="14" t="s">
        <v>41</v>
      </c>
      <c r="AE12" s="14" t="s">
        <v>41</v>
      </c>
      <c r="AF12" s="14" t="s">
        <v>41</v>
      </c>
      <c r="AG12" s="14" t="s">
        <v>41</v>
      </c>
      <c r="AH12" s="14" t="s">
        <v>41</v>
      </c>
      <c r="AI12" s="14" t="s">
        <v>41</v>
      </c>
      <c r="AJ12" s="15" t="s">
        <v>44</v>
      </c>
      <c r="AK12" s="15" t="s">
        <v>44</v>
      </c>
    </row>
    <row r="13" spans="1:37" ht="15.75" thickBot="1" x14ac:dyDescent="0.3">
      <c r="A13" s="6">
        <v>11</v>
      </c>
      <c r="B13" s="7">
        <v>4</v>
      </c>
      <c r="C13" s="7">
        <v>2</v>
      </c>
      <c r="D13" s="7">
        <v>1</v>
      </c>
      <c r="E13" s="8">
        <f t="shared" si="0"/>
        <v>4</v>
      </c>
      <c r="F13" s="7">
        <v>16</v>
      </c>
      <c r="G13" s="7">
        <v>33</v>
      </c>
      <c r="H13" s="7">
        <f t="shared" si="1"/>
        <v>800</v>
      </c>
      <c r="I13" s="9">
        <f t="shared" si="2"/>
        <v>1000</v>
      </c>
      <c r="J13" s="7">
        <v>20</v>
      </c>
      <c r="K13" s="10">
        <f t="shared" si="6"/>
        <v>400</v>
      </c>
      <c r="L13" s="11">
        <f t="shared" si="3"/>
        <v>500</v>
      </c>
      <c r="M13" s="7">
        <f t="shared" si="4"/>
        <v>2</v>
      </c>
      <c r="N13" s="7" t="str">
        <f t="shared" si="5"/>
        <v>YES</v>
      </c>
      <c r="R13" t="s">
        <v>69</v>
      </c>
      <c r="S13" t="s">
        <v>68</v>
      </c>
      <c r="V13" s="13" t="s">
        <v>40</v>
      </c>
      <c r="W13" s="13" t="s">
        <v>40</v>
      </c>
      <c r="X13" s="13" t="s">
        <v>40</v>
      </c>
      <c r="Y13" s="13" t="s">
        <v>40</v>
      </c>
      <c r="Z13" s="14" t="s">
        <v>41</v>
      </c>
      <c r="AA13" s="14" t="s">
        <v>41</v>
      </c>
      <c r="AB13" s="14" t="s">
        <v>41</v>
      </c>
      <c r="AC13" s="14" t="s">
        <v>41</v>
      </c>
      <c r="AD13" s="14" t="s">
        <v>41</v>
      </c>
      <c r="AE13" s="14" t="s">
        <v>41</v>
      </c>
      <c r="AF13" s="14" t="s">
        <v>41</v>
      </c>
      <c r="AG13" s="14" t="s">
        <v>41</v>
      </c>
      <c r="AH13" s="14" t="s">
        <v>41</v>
      </c>
      <c r="AI13" s="15" t="s">
        <v>44</v>
      </c>
      <c r="AJ13" s="15" t="s">
        <v>44</v>
      </c>
    </row>
    <row r="14" spans="1:37" ht="15.75" thickBot="1" x14ac:dyDescent="0.3">
      <c r="A14" s="6">
        <v>12</v>
      </c>
      <c r="B14" s="7">
        <v>4</v>
      </c>
      <c r="C14" s="7">
        <v>2</v>
      </c>
      <c r="D14" s="7">
        <v>1</v>
      </c>
      <c r="E14" s="8">
        <f t="shared" si="0"/>
        <v>3</v>
      </c>
      <c r="F14" s="7">
        <v>12</v>
      </c>
      <c r="G14" s="7">
        <v>33</v>
      </c>
      <c r="H14" s="7">
        <f t="shared" si="1"/>
        <v>1066.6666666666667</v>
      </c>
      <c r="I14" s="9">
        <f t="shared" si="2"/>
        <v>1333.3333333333333</v>
      </c>
      <c r="J14" s="7">
        <v>20</v>
      </c>
      <c r="K14" s="10">
        <f t="shared" si="6"/>
        <v>533.33333333333337</v>
      </c>
      <c r="L14" s="11">
        <f t="shared" si="3"/>
        <v>666.66666666666663</v>
      </c>
      <c r="M14" s="7">
        <f t="shared" si="4"/>
        <v>2</v>
      </c>
      <c r="N14" s="7" t="str">
        <f t="shared" si="5"/>
        <v>YES</v>
      </c>
      <c r="R14" t="s">
        <v>69</v>
      </c>
      <c r="S14" t="s">
        <v>68</v>
      </c>
      <c r="V14" s="13" t="s">
        <v>40</v>
      </c>
      <c r="W14" s="13" t="s">
        <v>40</v>
      </c>
      <c r="X14" s="13" t="s">
        <v>40</v>
      </c>
      <c r="Y14" s="13" t="s">
        <v>40</v>
      </c>
      <c r="Z14" s="14" t="s">
        <v>41</v>
      </c>
      <c r="AA14" s="14" t="s">
        <v>41</v>
      </c>
      <c r="AB14" s="14" t="s">
        <v>41</v>
      </c>
      <c r="AC14" s="14" t="s">
        <v>41</v>
      </c>
      <c r="AD14" s="14" t="s">
        <v>41</v>
      </c>
      <c r="AE14" s="14" t="s">
        <v>41</v>
      </c>
      <c r="AF14" s="14" t="s">
        <v>41</v>
      </c>
      <c r="AG14" s="14" t="s">
        <v>41</v>
      </c>
      <c r="AH14" s="14" t="s">
        <v>41</v>
      </c>
      <c r="AI14" s="15" t="s">
        <v>44</v>
      </c>
      <c r="AJ14" s="15" t="s">
        <v>44</v>
      </c>
    </row>
    <row r="15" spans="1:37" ht="15.75" thickBot="1" x14ac:dyDescent="0.3">
      <c r="A15" s="6">
        <v>13</v>
      </c>
      <c r="B15" s="7">
        <v>2</v>
      </c>
      <c r="C15" s="7">
        <v>2</v>
      </c>
      <c r="D15" s="7">
        <v>1</v>
      </c>
      <c r="E15" s="8">
        <f t="shared" si="0"/>
        <v>2</v>
      </c>
      <c r="F15" s="7">
        <v>16</v>
      </c>
      <c r="G15" s="7">
        <v>33</v>
      </c>
      <c r="H15" s="7">
        <f t="shared" si="1"/>
        <v>1600</v>
      </c>
      <c r="I15" s="9">
        <f t="shared" si="2"/>
        <v>2000</v>
      </c>
      <c r="J15" s="7">
        <v>20</v>
      </c>
      <c r="K15" s="10">
        <f t="shared" si="6"/>
        <v>800</v>
      </c>
      <c r="L15" s="11">
        <f t="shared" si="3"/>
        <v>1000</v>
      </c>
      <c r="M15" s="7">
        <f t="shared" si="4"/>
        <v>1</v>
      </c>
      <c r="N15" s="7" t="str">
        <f t="shared" si="5"/>
        <v>YES</v>
      </c>
      <c r="R15" t="s">
        <v>69</v>
      </c>
      <c r="S15" t="s">
        <v>69</v>
      </c>
      <c r="U15" s="13" t="s">
        <v>40</v>
      </c>
      <c r="V15" s="13" t="s">
        <v>40</v>
      </c>
      <c r="W15" s="13" t="s">
        <v>40</v>
      </c>
      <c r="X15" s="14" t="s">
        <v>41</v>
      </c>
      <c r="Y15" s="14" t="s">
        <v>41</v>
      </c>
      <c r="Z15" s="14" t="s">
        <v>41</v>
      </c>
      <c r="AA15" s="14" t="s">
        <v>41</v>
      </c>
      <c r="AB15" s="14" t="s">
        <v>41</v>
      </c>
      <c r="AC15" s="14" t="s">
        <v>41</v>
      </c>
      <c r="AD15" s="14" t="s">
        <v>41</v>
      </c>
      <c r="AE15" s="14" t="s">
        <v>41</v>
      </c>
      <c r="AF15" s="14" t="s">
        <v>41</v>
      </c>
      <c r="AG15" s="15" t="s">
        <v>44</v>
      </c>
      <c r="AH15" s="15" t="s">
        <v>44</v>
      </c>
      <c r="AI15" s="15" t="s">
        <v>44</v>
      </c>
    </row>
    <row r="16" spans="1:37" ht="15.75" thickBot="1" x14ac:dyDescent="0.3">
      <c r="A16" s="6">
        <v>14</v>
      </c>
      <c r="B16" s="7">
        <v>1</v>
      </c>
      <c r="C16" s="7">
        <v>2</v>
      </c>
      <c r="D16" s="7">
        <v>1</v>
      </c>
      <c r="E16" s="8">
        <f t="shared" si="0"/>
        <v>1</v>
      </c>
      <c r="F16" s="7">
        <v>16</v>
      </c>
      <c r="G16" s="7">
        <v>33</v>
      </c>
      <c r="H16" s="7">
        <f t="shared" si="1"/>
        <v>1600</v>
      </c>
      <c r="I16" s="9">
        <f t="shared" si="2"/>
        <v>4000</v>
      </c>
      <c r="J16" s="7">
        <v>20</v>
      </c>
      <c r="K16" s="10">
        <f t="shared" si="6"/>
        <v>1600</v>
      </c>
      <c r="L16" s="11">
        <f t="shared" si="3"/>
        <v>2000</v>
      </c>
      <c r="M16" s="7">
        <f t="shared" si="4"/>
        <v>0.5</v>
      </c>
      <c r="N16" s="7" t="str">
        <f t="shared" si="5"/>
        <v>YES</v>
      </c>
      <c r="P16" t="s">
        <v>48</v>
      </c>
      <c r="Q16" t="s">
        <v>49</v>
      </c>
      <c r="R16" t="s">
        <v>70</v>
      </c>
      <c r="S16" t="s">
        <v>70</v>
      </c>
      <c r="T16" s="13" t="s">
        <v>40</v>
      </c>
    </row>
    <row r="17" spans="1:37" ht="15.75" thickBot="1" x14ac:dyDescent="0.3">
      <c r="A17" s="6">
        <v>15</v>
      </c>
      <c r="B17" s="7">
        <v>12</v>
      </c>
      <c r="C17" s="7">
        <v>3</v>
      </c>
      <c r="D17" s="7">
        <v>1</v>
      </c>
      <c r="E17" s="8">
        <f t="shared" si="0"/>
        <v>8</v>
      </c>
      <c r="F17" s="7">
        <v>16</v>
      </c>
      <c r="G17" s="7">
        <v>33</v>
      </c>
      <c r="H17" s="7">
        <f t="shared" si="1"/>
        <v>400</v>
      </c>
      <c r="I17" s="9">
        <f t="shared" si="2"/>
        <v>500</v>
      </c>
      <c r="J17" s="7">
        <v>20</v>
      </c>
      <c r="K17" s="10">
        <f t="shared" si="6"/>
        <v>200</v>
      </c>
      <c r="L17" s="11">
        <f t="shared" si="3"/>
        <v>250</v>
      </c>
      <c r="M17" s="7">
        <f t="shared" si="4"/>
        <v>6</v>
      </c>
      <c r="N17" s="7" t="str">
        <f t="shared" si="5"/>
        <v>NO</v>
      </c>
      <c r="R17" t="s">
        <v>67</v>
      </c>
      <c r="S17" s="12" t="s">
        <v>39</v>
      </c>
      <c r="X17" s="13" t="s">
        <v>40</v>
      </c>
      <c r="Y17" s="13" t="s">
        <v>40</v>
      </c>
      <c r="Z17" s="13" t="s">
        <v>40</v>
      </c>
      <c r="AA17" s="13" t="s">
        <v>40</v>
      </c>
      <c r="AB17" s="13" t="s">
        <v>40</v>
      </c>
      <c r="AC17" s="14" t="s">
        <v>41</v>
      </c>
      <c r="AD17" s="14" t="s">
        <v>41</v>
      </c>
      <c r="AE17" s="14" t="s">
        <v>41</v>
      </c>
      <c r="AF17" s="14" t="s">
        <v>41</v>
      </c>
      <c r="AG17" s="14" t="s">
        <v>41</v>
      </c>
      <c r="AH17" s="14" t="s">
        <v>41</v>
      </c>
      <c r="AI17" s="14" t="s">
        <v>41</v>
      </c>
      <c r="AJ17" s="14" t="s">
        <v>41</v>
      </c>
      <c r="AK17" s="15" t="s">
        <v>44</v>
      </c>
    </row>
    <row r="18" spans="1:37" ht="15.75" thickBot="1" x14ac:dyDescent="0.3">
      <c r="A18" s="6">
        <v>16</v>
      </c>
      <c r="B18" s="7">
        <v>8</v>
      </c>
      <c r="C18" s="7">
        <v>3</v>
      </c>
      <c r="D18" s="7">
        <v>1</v>
      </c>
      <c r="E18" s="8">
        <f t="shared" si="0"/>
        <v>4</v>
      </c>
      <c r="F18" s="7">
        <v>12</v>
      </c>
      <c r="G18" s="7">
        <v>33</v>
      </c>
      <c r="H18" s="7">
        <f t="shared" si="1"/>
        <v>800</v>
      </c>
      <c r="I18" s="9">
        <f t="shared" si="2"/>
        <v>1000</v>
      </c>
      <c r="J18" s="7">
        <v>20</v>
      </c>
      <c r="K18" s="10">
        <f t="shared" si="6"/>
        <v>400</v>
      </c>
      <c r="L18" s="11">
        <f t="shared" si="3"/>
        <v>500</v>
      </c>
      <c r="M18" s="7">
        <f t="shared" si="4"/>
        <v>4</v>
      </c>
      <c r="N18" s="7" t="str">
        <f t="shared" si="5"/>
        <v>YES</v>
      </c>
      <c r="R18" t="s">
        <v>68</v>
      </c>
      <c r="S18" t="s">
        <v>67</v>
      </c>
      <c r="V18" s="13" t="s">
        <v>40</v>
      </c>
      <c r="W18" s="13" t="s">
        <v>40</v>
      </c>
      <c r="X18" s="13" t="s">
        <v>40</v>
      </c>
      <c r="Y18" s="13" t="s">
        <v>40</v>
      </c>
      <c r="Z18" s="14" t="s">
        <v>41</v>
      </c>
      <c r="AA18" s="14" t="s">
        <v>41</v>
      </c>
      <c r="AB18" s="14" t="s">
        <v>41</v>
      </c>
      <c r="AC18" s="14" t="s">
        <v>41</v>
      </c>
      <c r="AD18" s="14" t="s">
        <v>41</v>
      </c>
      <c r="AE18" s="14" t="s">
        <v>41</v>
      </c>
      <c r="AF18" s="14" t="s">
        <v>41</v>
      </c>
      <c r="AG18" s="14" t="s">
        <v>41</v>
      </c>
      <c r="AH18" s="14" t="s">
        <v>41</v>
      </c>
      <c r="AI18" s="15" t="s">
        <v>44</v>
      </c>
      <c r="AJ18" s="15" t="s">
        <v>44</v>
      </c>
    </row>
    <row r="19" spans="1:37" ht="15.75" thickBot="1" x14ac:dyDescent="0.3">
      <c r="A19" s="6">
        <v>17</v>
      </c>
      <c r="B19" s="7">
        <v>6</v>
      </c>
      <c r="C19" s="7">
        <v>3</v>
      </c>
      <c r="D19" s="7">
        <v>1</v>
      </c>
      <c r="E19" s="8">
        <f t="shared" si="0"/>
        <v>4</v>
      </c>
      <c r="F19" s="7">
        <v>16</v>
      </c>
      <c r="G19" s="7">
        <v>33</v>
      </c>
      <c r="H19" s="7">
        <f t="shared" si="1"/>
        <v>800</v>
      </c>
      <c r="I19" s="9">
        <f t="shared" si="2"/>
        <v>1000</v>
      </c>
      <c r="J19" s="7">
        <v>20</v>
      </c>
      <c r="K19" s="10">
        <f t="shared" si="6"/>
        <v>400</v>
      </c>
      <c r="L19" s="11">
        <f t="shared" si="3"/>
        <v>500</v>
      </c>
      <c r="M19" s="7">
        <f t="shared" si="4"/>
        <v>3</v>
      </c>
      <c r="N19" s="7" t="str">
        <f t="shared" si="5"/>
        <v>YES</v>
      </c>
      <c r="R19" t="s">
        <v>68</v>
      </c>
      <c r="S19" t="s">
        <v>67</v>
      </c>
      <c r="V19" s="13" t="s">
        <v>40</v>
      </c>
      <c r="W19" s="13" t="s">
        <v>40</v>
      </c>
      <c r="X19" s="13" t="s">
        <v>40</v>
      </c>
      <c r="Y19" s="13" t="s">
        <v>40</v>
      </c>
      <c r="Z19" s="14" t="s">
        <v>41</v>
      </c>
      <c r="AA19" s="14" t="s">
        <v>41</v>
      </c>
      <c r="AB19" s="14" t="s">
        <v>41</v>
      </c>
      <c r="AC19" s="14" t="s">
        <v>41</v>
      </c>
      <c r="AD19" s="14" t="s">
        <v>41</v>
      </c>
      <c r="AE19" s="14" t="s">
        <v>41</v>
      </c>
      <c r="AF19" s="14" t="s">
        <v>41</v>
      </c>
      <c r="AG19" s="14" t="s">
        <v>41</v>
      </c>
      <c r="AH19" s="14" t="s">
        <v>41</v>
      </c>
      <c r="AI19" s="15" t="s">
        <v>44</v>
      </c>
      <c r="AJ19" s="15" t="s">
        <v>44</v>
      </c>
    </row>
    <row r="20" spans="1:37" ht="15.75" thickBot="1" x14ac:dyDescent="0.3">
      <c r="A20" s="6">
        <v>18</v>
      </c>
      <c r="B20" s="7">
        <v>4</v>
      </c>
      <c r="C20" s="7">
        <v>3</v>
      </c>
      <c r="D20" s="7">
        <v>1</v>
      </c>
      <c r="E20" s="8">
        <f t="shared" si="0"/>
        <v>2</v>
      </c>
      <c r="F20" s="7">
        <v>12</v>
      </c>
      <c r="G20" s="7">
        <v>33</v>
      </c>
      <c r="H20" s="7">
        <f t="shared" si="1"/>
        <v>1600</v>
      </c>
      <c r="I20" s="9">
        <f t="shared" si="2"/>
        <v>2000</v>
      </c>
      <c r="J20" s="7">
        <v>20</v>
      </c>
      <c r="K20" s="10">
        <f t="shared" si="6"/>
        <v>800</v>
      </c>
      <c r="L20" s="11">
        <f t="shared" si="3"/>
        <v>1000</v>
      </c>
      <c r="M20" s="7">
        <f t="shared" si="4"/>
        <v>2</v>
      </c>
      <c r="N20" s="7" t="str">
        <f t="shared" si="5"/>
        <v>YES</v>
      </c>
      <c r="Q20" t="s">
        <v>49</v>
      </c>
      <c r="R20" t="s">
        <v>69</v>
      </c>
      <c r="S20" t="s">
        <v>68</v>
      </c>
      <c r="U20" s="13" t="s">
        <v>40</v>
      </c>
      <c r="V20" s="13" t="s">
        <v>40</v>
      </c>
      <c r="W20" s="13" t="s">
        <v>40</v>
      </c>
      <c r="X20" s="14" t="s">
        <v>41</v>
      </c>
      <c r="Y20" s="14" t="s">
        <v>41</v>
      </c>
      <c r="Z20" s="14" t="s">
        <v>41</v>
      </c>
      <c r="AA20" s="14" t="s">
        <v>41</v>
      </c>
      <c r="AB20" s="14" t="s">
        <v>41</v>
      </c>
      <c r="AC20" s="14" t="s">
        <v>41</v>
      </c>
      <c r="AD20" s="14" t="s">
        <v>41</v>
      </c>
      <c r="AE20" s="14" t="s">
        <v>41</v>
      </c>
      <c r="AF20" s="14" t="s">
        <v>41</v>
      </c>
      <c r="AG20" s="15" t="s">
        <v>44</v>
      </c>
      <c r="AH20" s="15" t="s">
        <v>44</v>
      </c>
      <c r="AI20" s="15" t="s">
        <v>44</v>
      </c>
    </row>
    <row r="21" spans="1:37" ht="15.75" thickBot="1" x14ac:dyDescent="0.3">
      <c r="A21" s="6">
        <v>19</v>
      </c>
      <c r="B21" s="7">
        <v>3</v>
      </c>
      <c r="C21" s="7">
        <v>3</v>
      </c>
      <c r="D21" s="7">
        <v>1</v>
      </c>
      <c r="E21" s="8">
        <f t="shared" si="0"/>
        <v>2</v>
      </c>
      <c r="F21" s="7">
        <v>16</v>
      </c>
      <c r="G21" s="7">
        <v>33</v>
      </c>
      <c r="H21" s="7">
        <f t="shared" si="1"/>
        <v>1600</v>
      </c>
      <c r="I21" s="9">
        <f t="shared" si="2"/>
        <v>2000</v>
      </c>
      <c r="J21" s="7">
        <v>20</v>
      </c>
      <c r="K21" s="10">
        <f t="shared" si="6"/>
        <v>800</v>
      </c>
      <c r="L21" s="11">
        <f t="shared" si="3"/>
        <v>1000</v>
      </c>
      <c r="M21" s="7">
        <f t="shared" si="4"/>
        <v>1.5</v>
      </c>
      <c r="N21" s="7" t="str">
        <f t="shared" si="5"/>
        <v>YES</v>
      </c>
      <c r="Q21" t="s">
        <v>49</v>
      </c>
      <c r="R21" t="s">
        <v>70</v>
      </c>
      <c r="S21" s="12" t="s">
        <v>39</v>
      </c>
      <c r="T21" s="13" t="s">
        <v>40</v>
      </c>
    </row>
    <row r="22" spans="1:37" ht="15.75" thickBot="1" x14ac:dyDescent="0.3">
      <c r="A22" s="6">
        <v>20</v>
      </c>
      <c r="B22" s="7">
        <v>2</v>
      </c>
      <c r="C22" s="7">
        <v>3</v>
      </c>
      <c r="D22" s="7">
        <v>1</v>
      </c>
      <c r="E22" s="8">
        <f t="shared" si="0"/>
        <v>1</v>
      </c>
      <c r="F22" s="7">
        <v>12</v>
      </c>
      <c r="G22" s="7">
        <v>33</v>
      </c>
      <c r="H22" s="7">
        <f t="shared" si="1"/>
        <v>3200</v>
      </c>
      <c r="I22" s="9">
        <f t="shared" si="2"/>
        <v>4000</v>
      </c>
      <c r="J22" s="7">
        <v>20</v>
      </c>
      <c r="K22" s="10">
        <f t="shared" si="6"/>
        <v>1600</v>
      </c>
      <c r="L22" s="11">
        <f t="shared" si="3"/>
        <v>2000</v>
      </c>
      <c r="M22" s="7">
        <f t="shared" si="4"/>
        <v>1</v>
      </c>
      <c r="N22" s="7" t="str">
        <f t="shared" si="5"/>
        <v>YES</v>
      </c>
      <c r="P22" t="s">
        <v>48</v>
      </c>
      <c r="Q22" t="s">
        <v>49</v>
      </c>
      <c r="R22" t="s">
        <v>69</v>
      </c>
      <c r="S22" t="s">
        <v>69</v>
      </c>
      <c r="T22" s="13" t="s">
        <v>40</v>
      </c>
    </row>
    <row r="23" spans="1:37" ht="15.75" thickBot="1" x14ac:dyDescent="0.3">
      <c r="A23" s="6">
        <v>21</v>
      </c>
      <c r="B23" s="7">
        <v>1</v>
      </c>
      <c r="C23" s="7">
        <v>3</v>
      </c>
      <c r="D23" s="7">
        <v>2</v>
      </c>
      <c r="E23" s="8">
        <f t="shared" si="0"/>
        <v>1</v>
      </c>
      <c r="F23" s="7">
        <v>12</v>
      </c>
      <c r="G23" s="7">
        <v>33</v>
      </c>
      <c r="H23" s="7">
        <f t="shared" si="1"/>
        <v>3200</v>
      </c>
      <c r="I23" s="9">
        <f t="shared" si="2"/>
        <v>8000</v>
      </c>
      <c r="J23" s="7">
        <v>20</v>
      </c>
      <c r="K23" s="10">
        <f t="shared" si="6"/>
        <v>3200</v>
      </c>
      <c r="L23" s="11">
        <f t="shared" si="3"/>
        <v>4000</v>
      </c>
      <c r="M23" s="7">
        <f t="shared" si="4"/>
        <v>0.5</v>
      </c>
      <c r="N23" s="7" t="str">
        <f t="shared" si="5"/>
        <v>YES</v>
      </c>
      <c r="P23" t="s">
        <v>48</v>
      </c>
      <c r="Q23" t="s">
        <v>49</v>
      </c>
      <c r="R23" t="s">
        <v>70</v>
      </c>
      <c r="S23" t="s">
        <v>70</v>
      </c>
      <c r="T23" s="13" t="s">
        <v>40</v>
      </c>
    </row>
    <row r="24" spans="1:37" ht="15.75" thickBot="1" x14ac:dyDescent="0.3">
      <c r="A24" s="6">
        <v>22</v>
      </c>
      <c r="B24" s="7">
        <v>16</v>
      </c>
      <c r="C24" s="7">
        <v>4</v>
      </c>
      <c r="D24" s="7">
        <v>1</v>
      </c>
      <c r="E24" s="8">
        <f t="shared" si="0"/>
        <v>8</v>
      </c>
      <c r="F24" s="7">
        <v>16</v>
      </c>
      <c r="G24" s="7">
        <v>33</v>
      </c>
      <c r="H24" s="7">
        <f t="shared" si="1"/>
        <v>400</v>
      </c>
      <c r="I24" s="9">
        <f t="shared" si="2"/>
        <v>500</v>
      </c>
      <c r="J24" s="7">
        <v>20</v>
      </c>
      <c r="K24" s="10">
        <f t="shared" si="6"/>
        <v>200</v>
      </c>
      <c r="L24" s="11">
        <f t="shared" si="3"/>
        <v>250</v>
      </c>
      <c r="M24" s="7">
        <f t="shared" si="4"/>
        <v>8</v>
      </c>
      <c r="N24" s="7" t="str">
        <f t="shared" si="5"/>
        <v>NO</v>
      </c>
      <c r="R24" t="s">
        <v>67</v>
      </c>
      <c r="S24" s="12" t="s">
        <v>39</v>
      </c>
      <c r="X24" s="13" t="s">
        <v>40</v>
      </c>
      <c r="Y24" s="13" t="s">
        <v>40</v>
      </c>
      <c r="Z24" s="13" t="s">
        <v>40</v>
      </c>
      <c r="AA24" s="13" t="s">
        <v>40</v>
      </c>
      <c r="AB24" s="13" t="s">
        <v>40</v>
      </c>
      <c r="AC24" s="14" t="s">
        <v>41</v>
      </c>
      <c r="AD24" s="14" t="s">
        <v>41</v>
      </c>
      <c r="AE24" s="14" t="s">
        <v>41</v>
      </c>
      <c r="AF24" s="14" t="s">
        <v>41</v>
      </c>
      <c r="AG24" s="14" t="s">
        <v>41</v>
      </c>
      <c r="AH24" s="14" t="s">
        <v>41</v>
      </c>
      <c r="AI24" s="14" t="s">
        <v>41</v>
      </c>
      <c r="AJ24" s="14" t="s">
        <v>41</v>
      </c>
      <c r="AK24" s="15" t="s">
        <v>44</v>
      </c>
    </row>
    <row r="25" spans="1:37" ht="15.75" thickBot="1" x14ac:dyDescent="0.3">
      <c r="A25" s="6">
        <v>23</v>
      </c>
      <c r="B25" s="7">
        <v>16</v>
      </c>
      <c r="C25" s="7">
        <v>4</v>
      </c>
      <c r="D25" s="7">
        <v>1</v>
      </c>
      <c r="E25" s="8">
        <f t="shared" si="0"/>
        <v>6</v>
      </c>
      <c r="F25" s="7">
        <v>12</v>
      </c>
      <c r="G25" s="7">
        <v>33</v>
      </c>
      <c r="H25" s="7">
        <f t="shared" si="1"/>
        <v>533.33333333333337</v>
      </c>
      <c r="I25" s="9">
        <f t="shared" si="2"/>
        <v>666.66666666666663</v>
      </c>
      <c r="J25" s="7">
        <v>20</v>
      </c>
      <c r="K25" s="10">
        <f t="shared" si="6"/>
        <v>266.66666666666669</v>
      </c>
      <c r="L25" s="11">
        <f t="shared" si="3"/>
        <v>333.33333333333331</v>
      </c>
      <c r="M25" s="7">
        <f t="shared" si="4"/>
        <v>8</v>
      </c>
      <c r="N25" s="7" t="str">
        <f t="shared" si="5"/>
        <v>NO</v>
      </c>
      <c r="R25" t="s">
        <v>67</v>
      </c>
      <c r="S25" s="12" t="s">
        <v>39</v>
      </c>
      <c r="X25" s="13" t="s">
        <v>40</v>
      </c>
      <c r="Y25" s="13" t="s">
        <v>40</v>
      </c>
      <c r="Z25" s="13" t="s">
        <v>40</v>
      </c>
      <c r="AA25" s="13" t="s">
        <v>40</v>
      </c>
      <c r="AB25" s="14" t="s">
        <v>41</v>
      </c>
      <c r="AC25" s="14" t="s">
        <v>41</v>
      </c>
      <c r="AD25" s="14" t="s">
        <v>41</v>
      </c>
      <c r="AE25" s="14" t="s">
        <v>41</v>
      </c>
      <c r="AF25" s="14" t="s">
        <v>41</v>
      </c>
      <c r="AG25" s="14" t="s">
        <v>41</v>
      </c>
      <c r="AH25" s="14" t="s">
        <v>41</v>
      </c>
      <c r="AI25" s="14" t="s">
        <v>41</v>
      </c>
      <c r="AJ25" s="15" t="s">
        <v>44</v>
      </c>
      <c r="AK25" s="15" t="s">
        <v>44</v>
      </c>
    </row>
    <row r="26" spans="1:37" ht="15.75" thickBot="1" x14ac:dyDescent="0.3">
      <c r="A26" s="6">
        <v>24</v>
      </c>
      <c r="B26" s="7">
        <v>8</v>
      </c>
      <c r="C26" s="7">
        <v>4</v>
      </c>
      <c r="D26" s="7">
        <v>1</v>
      </c>
      <c r="E26" s="8">
        <f t="shared" si="0"/>
        <v>4</v>
      </c>
      <c r="F26" s="7">
        <v>16</v>
      </c>
      <c r="G26" s="7">
        <v>33</v>
      </c>
      <c r="H26" s="7">
        <f t="shared" si="1"/>
        <v>800</v>
      </c>
      <c r="I26" s="9">
        <f t="shared" si="2"/>
        <v>1000</v>
      </c>
      <c r="J26" s="7">
        <v>20</v>
      </c>
      <c r="K26" s="10">
        <f t="shared" si="6"/>
        <v>400</v>
      </c>
      <c r="L26" s="11">
        <f t="shared" si="3"/>
        <v>500</v>
      </c>
      <c r="M26" s="7">
        <f t="shared" si="4"/>
        <v>4</v>
      </c>
      <c r="N26" s="7" t="str">
        <f t="shared" si="5"/>
        <v>YES</v>
      </c>
      <c r="R26" t="s">
        <v>68</v>
      </c>
      <c r="S26" t="s">
        <v>67</v>
      </c>
      <c r="V26" s="13" t="s">
        <v>40</v>
      </c>
      <c r="W26" s="13" t="s">
        <v>40</v>
      </c>
      <c r="X26" s="13" t="s">
        <v>40</v>
      </c>
      <c r="Y26" s="13" t="s">
        <v>40</v>
      </c>
      <c r="Z26" s="14" t="s">
        <v>41</v>
      </c>
      <c r="AA26" s="14" t="s">
        <v>41</v>
      </c>
      <c r="AB26" s="14" t="s">
        <v>41</v>
      </c>
      <c r="AC26" s="14" t="s">
        <v>41</v>
      </c>
      <c r="AD26" s="14" t="s">
        <v>41</v>
      </c>
      <c r="AE26" s="14" t="s">
        <v>41</v>
      </c>
      <c r="AF26" s="14" t="s">
        <v>41</v>
      </c>
      <c r="AG26" s="14" t="s">
        <v>41</v>
      </c>
      <c r="AH26" s="14" t="s">
        <v>41</v>
      </c>
      <c r="AI26" s="15" t="s">
        <v>44</v>
      </c>
      <c r="AJ26" s="15" t="s">
        <v>44</v>
      </c>
    </row>
    <row r="27" spans="1:37" ht="15.75" thickBot="1" x14ac:dyDescent="0.3">
      <c r="A27" s="6">
        <v>25</v>
      </c>
      <c r="B27" s="7">
        <v>8</v>
      </c>
      <c r="C27" s="7">
        <v>4</v>
      </c>
      <c r="D27" s="7">
        <v>1</v>
      </c>
      <c r="E27" s="8">
        <f t="shared" si="0"/>
        <v>3</v>
      </c>
      <c r="F27" s="7">
        <v>12</v>
      </c>
      <c r="G27" s="7">
        <v>33</v>
      </c>
      <c r="H27" s="7">
        <f t="shared" si="1"/>
        <v>1066.6666666666667</v>
      </c>
      <c r="I27" s="9">
        <f t="shared" si="2"/>
        <v>1333.3333333333333</v>
      </c>
      <c r="J27" s="7">
        <v>20</v>
      </c>
      <c r="K27" s="10">
        <f t="shared" si="6"/>
        <v>533.33333333333337</v>
      </c>
      <c r="L27" s="11">
        <f t="shared" si="3"/>
        <v>666.66666666666663</v>
      </c>
      <c r="M27" s="7">
        <f t="shared" si="4"/>
        <v>4</v>
      </c>
      <c r="N27" s="7" t="str">
        <f t="shared" si="5"/>
        <v>YES</v>
      </c>
      <c r="R27" t="s">
        <v>68</v>
      </c>
      <c r="S27" t="s">
        <v>67</v>
      </c>
      <c r="V27" s="13" t="s">
        <v>40</v>
      </c>
      <c r="W27" s="13" t="s">
        <v>40</v>
      </c>
      <c r="X27" s="13" t="s">
        <v>40</v>
      </c>
      <c r="Y27" s="13" t="s">
        <v>40</v>
      </c>
      <c r="Z27" s="14" t="s">
        <v>41</v>
      </c>
      <c r="AA27" s="14" t="s">
        <v>41</v>
      </c>
      <c r="AB27" s="14" t="s">
        <v>41</v>
      </c>
      <c r="AC27" s="14" t="s">
        <v>41</v>
      </c>
      <c r="AD27" s="14" t="s">
        <v>41</v>
      </c>
      <c r="AE27" s="14" t="s">
        <v>41</v>
      </c>
      <c r="AF27" s="14" t="s">
        <v>41</v>
      </c>
      <c r="AG27" s="14" t="s">
        <v>41</v>
      </c>
      <c r="AH27" s="14" t="s">
        <v>41</v>
      </c>
      <c r="AI27" s="15" t="s">
        <v>44</v>
      </c>
      <c r="AJ27" s="15" t="s">
        <v>44</v>
      </c>
    </row>
    <row r="28" spans="1:37" ht="15.75" thickBot="1" x14ac:dyDescent="0.3">
      <c r="A28" s="6">
        <v>26</v>
      </c>
      <c r="B28" s="7">
        <v>4</v>
      </c>
      <c r="C28" s="7">
        <v>4</v>
      </c>
      <c r="D28" s="7">
        <v>1</v>
      </c>
      <c r="E28" s="8">
        <f t="shared" si="0"/>
        <v>2</v>
      </c>
      <c r="F28" s="7">
        <v>16</v>
      </c>
      <c r="G28" s="7">
        <v>33</v>
      </c>
      <c r="H28" s="7">
        <f t="shared" si="1"/>
        <v>1600</v>
      </c>
      <c r="I28" s="9">
        <f t="shared" si="2"/>
        <v>2000</v>
      </c>
      <c r="J28" s="7">
        <v>20</v>
      </c>
      <c r="K28" s="10">
        <f t="shared" si="6"/>
        <v>800</v>
      </c>
      <c r="L28" s="11">
        <f t="shared" si="3"/>
        <v>1000</v>
      </c>
      <c r="M28" s="7">
        <f t="shared" si="4"/>
        <v>2</v>
      </c>
      <c r="N28" s="7" t="str">
        <f t="shared" si="5"/>
        <v>YES</v>
      </c>
      <c r="R28" t="s">
        <v>69</v>
      </c>
      <c r="S28" t="s">
        <v>68</v>
      </c>
      <c r="U28" s="13" t="s">
        <v>40</v>
      </c>
      <c r="V28" s="13" t="s">
        <v>40</v>
      </c>
      <c r="W28" s="13" t="s">
        <v>40</v>
      </c>
      <c r="X28" s="14" t="s">
        <v>41</v>
      </c>
      <c r="Y28" s="14" t="s">
        <v>41</v>
      </c>
      <c r="Z28" s="14" t="s">
        <v>41</v>
      </c>
      <c r="AA28" s="14" t="s">
        <v>41</v>
      </c>
      <c r="AB28" s="14" t="s">
        <v>41</v>
      </c>
      <c r="AC28" s="14" t="s">
        <v>41</v>
      </c>
      <c r="AD28" s="14" t="s">
        <v>41</v>
      </c>
      <c r="AE28" s="14" t="s">
        <v>41</v>
      </c>
      <c r="AF28" s="14" t="s">
        <v>41</v>
      </c>
      <c r="AG28" s="15" t="s">
        <v>44</v>
      </c>
      <c r="AH28" s="15" t="s">
        <v>44</v>
      </c>
      <c r="AI28" s="15" t="s">
        <v>44</v>
      </c>
    </row>
    <row r="29" spans="1:37" ht="15.75" thickBot="1" x14ac:dyDescent="0.3">
      <c r="A29" s="6">
        <v>27</v>
      </c>
      <c r="B29" s="7">
        <v>4</v>
      </c>
      <c r="C29" s="7">
        <v>4</v>
      </c>
      <c r="D29" s="7">
        <v>2</v>
      </c>
      <c r="E29" s="8">
        <f t="shared" si="0"/>
        <v>3</v>
      </c>
      <c r="F29" s="7">
        <v>12</v>
      </c>
      <c r="G29" s="7">
        <v>33</v>
      </c>
      <c r="H29" s="7">
        <f t="shared" si="1"/>
        <v>2133.3333333333335</v>
      </c>
      <c r="I29" s="9">
        <f t="shared" si="2"/>
        <v>2666.6666666666665</v>
      </c>
      <c r="J29" s="7">
        <v>20</v>
      </c>
      <c r="K29" s="10">
        <f t="shared" si="6"/>
        <v>1066.6666666666667</v>
      </c>
      <c r="L29" s="11">
        <f t="shared" si="3"/>
        <v>1333.3333333333333</v>
      </c>
      <c r="M29" s="7">
        <f t="shared" si="4"/>
        <v>2</v>
      </c>
      <c r="N29" s="7" t="str">
        <f t="shared" si="5"/>
        <v>YES</v>
      </c>
      <c r="R29" t="s">
        <v>69</v>
      </c>
      <c r="S29" t="s">
        <v>68</v>
      </c>
      <c r="U29" s="13" t="s">
        <v>40</v>
      </c>
      <c r="V29" s="13" t="s">
        <v>40</v>
      </c>
      <c r="W29" s="13" t="s">
        <v>40</v>
      </c>
      <c r="X29" s="14" t="s">
        <v>41</v>
      </c>
      <c r="Y29" s="14" t="s">
        <v>41</v>
      </c>
      <c r="Z29" s="14" t="s">
        <v>41</v>
      </c>
      <c r="AA29" s="14" t="s">
        <v>41</v>
      </c>
      <c r="AB29" s="14" t="s">
        <v>41</v>
      </c>
      <c r="AC29" s="14" t="s">
        <v>41</v>
      </c>
      <c r="AD29" s="14" t="s">
        <v>41</v>
      </c>
      <c r="AE29" s="14" t="s">
        <v>41</v>
      </c>
      <c r="AF29" s="14" t="s">
        <v>41</v>
      </c>
      <c r="AG29" s="15" t="s">
        <v>44</v>
      </c>
      <c r="AH29" s="15" t="s">
        <v>44</v>
      </c>
      <c r="AI29" s="15" t="s">
        <v>44</v>
      </c>
    </row>
    <row r="30" spans="1:37" ht="15.75" thickBot="1" x14ac:dyDescent="0.3">
      <c r="A30" s="6">
        <v>28</v>
      </c>
      <c r="B30" s="7">
        <v>4</v>
      </c>
      <c r="C30" s="7">
        <v>4</v>
      </c>
      <c r="D30" s="7">
        <v>1</v>
      </c>
      <c r="E30" s="8">
        <f t="shared" si="0"/>
        <v>1</v>
      </c>
      <c r="F30" s="7">
        <v>8</v>
      </c>
      <c r="G30" s="7">
        <v>33</v>
      </c>
      <c r="H30" s="7">
        <f t="shared" si="1"/>
        <v>3200</v>
      </c>
      <c r="I30" s="9">
        <f t="shared" si="2"/>
        <v>4000</v>
      </c>
      <c r="J30" s="7">
        <v>20</v>
      </c>
      <c r="K30" s="10">
        <f t="shared" si="6"/>
        <v>1600</v>
      </c>
      <c r="L30" s="11">
        <f t="shared" si="3"/>
        <v>2000</v>
      </c>
      <c r="M30" s="7">
        <f t="shared" si="4"/>
        <v>2</v>
      </c>
      <c r="N30" s="7" t="str">
        <f t="shared" si="5"/>
        <v>YES</v>
      </c>
      <c r="R30" t="s">
        <v>69</v>
      </c>
      <c r="S30" t="s">
        <v>68</v>
      </c>
      <c r="T30" s="13" t="s">
        <v>40</v>
      </c>
      <c r="U30" s="13" t="s">
        <v>40</v>
      </c>
      <c r="V30" s="13" t="s">
        <v>40</v>
      </c>
      <c r="W30" s="14" t="s">
        <v>41</v>
      </c>
      <c r="X30" s="14" t="s">
        <v>41</v>
      </c>
      <c r="Y30" s="14" t="s">
        <v>41</v>
      </c>
      <c r="Z30" s="14" t="s">
        <v>41</v>
      </c>
      <c r="AA30" s="14" t="s">
        <v>41</v>
      </c>
      <c r="AB30" s="14" t="s">
        <v>41</v>
      </c>
      <c r="AC30" s="14" t="s">
        <v>41</v>
      </c>
      <c r="AD30" s="14" t="s">
        <v>41</v>
      </c>
      <c r="AE30" s="15" t="s">
        <v>44</v>
      </c>
      <c r="AF30" s="15" t="s">
        <v>44</v>
      </c>
      <c r="AG30" s="15" t="s">
        <v>44</v>
      </c>
    </row>
    <row r="31" spans="1:37" ht="15.75" thickBot="1" x14ac:dyDescent="0.3">
      <c r="A31" s="6">
        <v>29</v>
      </c>
      <c r="B31" s="7">
        <v>2</v>
      </c>
      <c r="C31" s="7">
        <v>4</v>
      </c>
      <c r="D31" s="7">
        <v>1</v>
      </c>
      <c r="E31" s="8">
        <f t="shared" si="0"/>
        <v>1</v>
      </c>
      <c r="F31" s="7">
        <v>16</v>
      </c>
      <c r="G31" s="7">
        <v>33</v>
      </c>
      <c r="H31" s="7">
        <f t="shared" si="1"/>
        <v>3200</v>
      </c>
      <c r="I31" s="9">
        <f t="shared" si="2"/>
        <v>4000</v>
      </c>
      <c r="J31" s="7">
        <v>20</v>
      </c>
      <c r="K31" s="10">
        <f t="shared" si="6"/>
        <v>1600</v>
      </c>
      <c r="L31" s="11">
        <f t="shared" si="3"/>
        <v>2000</v>
      </c>
      <c r="M31" s="7">
        <f t="shared" si="4"/>
        <v>1</v>
      </c>
      <c r="N31" s="7" t="str">
        <f t="shared" si="5"/>
        <v>YES</v>
      </c>
      <c r="R31" t="s">
        <v>69</v>
      </c>
      <c r="S31" t="s">
        <v>69</v>
      </c>
      <c r="T31" s="13" t="s">
        <v>40</v>
      </c>
      <c r="U31" s="13" t="s">
        <v>40</v>
      </c>
      <c r="V31" s="13" t="s">
        <v>40</v>
      </c>
      <c r="W31" s="14" t="s">
        <v>41</v>
      </c>
      <c r="X31" s="14" t="s">
        <v>41</v>
      </c>
      <c r="Y31" s="14" t="s">
        <v>41</v>
      </c>
      <c r="Z31" s="14" t="s">
        <v>41</v>
      </c>
      <c r="AA31" s="14" t="s">
        <v>41</v>
      </c>
      <c r="AB31" s="14" t="s">
        <v>41</v>
      </c>
      <c r="AC31" s="14" t="s">
        <v>41</v>
      </c>
      <c r="AD31" s="14" t="s">
        <v>41</v>
      </c>
      <c r="AE31" s="15" t="s">
        <v>44</v>
      </c>
      <c r="AF31" s="15" t="s">
        <v>44</v>
      </c>
      <c r="AG31" s="15" t="s">
        <v>44</v>
      </c>
    </row>
    <row r="32" spans="1:37" ht="15.75" thickBot="1" x14ac:dyDescent="0.3">
      <c r="A32" s="6">
        <v>30</v>
      </c>
      <c r="B32" s="7">
        <v>2</v>
      </c>
      <c r="C32" s="7">
        <v>4</v>
      </c>
      <c r="D32" s="7">
        <v>4</v>
      </c>
      <c r="E32" s="8">
        <f t="shared" si="0"/>
        <v>3</v>
      </c>
      <c r="F32" s="7">
        <v>12</v>
      </c>
      <c r="G32" s="7">
        <v>33</v>
      </c>
      <c r="H32" s="7">
        <f t="shared" si="1"/>
        <v>4266.666666666667</v>
      </c>
      <c r="I32" s="9">
        <f t="shared" si="2"/>
        <v>5333.333333333333</v>
      </c>
      <c r="J32" s="7">
        <v>20</v>
      </c>
      <c r="K32" s="10">
        <f t="shared" si="6"/>
        <v>2133.3333333333335</v>
      </c>
      <c r="L32" s="11">
        <f t="shared" si="3"/>
        <v>2666.6666666666665</v>
      </c>
      <c r="M32" s="7">
        <f t="shared" si="4"/>
        <v>1</v>
      </c>
      <c r="N32" s="7" t="str">
        <f t="shared" si="5"/>
        <v>YES</v>
      </c>
      <c r="R32" t="s">
        <v>69</v>
      </c>
      <c r="S32" t="s">
        <v>69</v>
      </c>
      <c r="T32" s="13" t="s">
        <v>40</v>
      </c>
      <c r="U32" s="14" t="s">
        <v>41</v>
      </c>
      <c r="V32" s="14" t="s">
        <v>41</v>
      </c>
      <c r="W32" s="14" t="s">
        <v>41</v>
      </c>
      <c r="X32" s="14" t="s">
        <v>41</v>
      </c>
      <c r="Y32" s="14" t="s">
        <v>41</v>
      </c>
      <c r="Z32" s="14" t="s">
        <v>41</v>
      </c>
      <c r="AA32" s="14" t="s">
        <v>41</v>
      </c>
      <c r="AB32" s="14" t="s">
        <v>41</v>
      </c>
      <c r="AC32" s="14" t="s">
        <v>41</v>
      </c>
      <c r="AD32" s="15" t="s">
        <v>44</v>
      </c>
      <c r="AE32" s="15" t="s">
        <v>44</v>
      </c>
      <c r="AF32" s="15" t="s">
        <v>44</v>
      </c>
    </row>
    <row r="33" spans="1:36" ht="15.75" thickBot="1" x14ac:dyDescent="0.3">
      <c r="A33" s="6">
        <v>31</v>
      </c>
      <c r="B33" s="7">
        <v>2</v>
      </c>
      <c r="C33" s="7">
        <v>4</v>
      </c>
      <c r="D33" s="7">
        <v>2</v>
      </c>
      <c r="E33" s="8">
        <f t="shared" si="0"/>
        <v>1</v>
      </c>
      <c r="F33" s="7">
        <v>8</v>
      </c>
      <c r="G33" s="7">
        <v>33</v>
      </c>
      <c r="H33" s="7">
        <f t="shared" si="1"/>
        <v>6400</v>
      </c>
      <c r="I33" s="9">
        <f t="shared" si="2"/>
        <v>8000</v>
      </c>
      <c r="J33" s="7">
        <v>20</v>
      </c>
      <c r="K33" s="10">
        <f t="shared" si="6"/>
        <v>3200</v>
      </c>
      <c r="L33" s="11">
        <f t="shared" si="3"/>
        <v>4000</v>
      </c>
      <c r="M33" s="7">
        <f t="shared" si="4"/>
        <v>1</v>
      </c>
      <c r="N33" s="7" t="str">
        <f t="shared" si="5"/>
        <v>YES</v>
      </c>
      <c r="R33" t="s">
        <v>69</v>
      </c>
      <c r="S33" t="s">
        <v>69</v>
      </c>
      <c r="T33" s="13" t="s">
        <v>40</v>
      </c>
      <c r="U33" s="14" t="s">
        <v>41</v>
      </c>
      <c r="V33" s="14" t="s">
        <v>41</v>
      </c>
      <c r="W33" s="14" t="s">
        <v>41</v>
      </c>
      <c r="X33" s="14" t="s">
        <v>41</v>
      </c>
      <c r="Y33" s="14" t="s">
        <v>41</v>
      </c>
      <c r="Z33" s="14" t="s">
        <v>41</v>
      </c>
      <c r="AA33" s="14" t="s">
        <v>41</v>
      </c>
      <c r="AB33" s="14" t="s">
        <v>41</v>
      </c>
      <c r="AC33" s="15" t="s">
        <v>44</v>
      </c>
      <c r="AD33" s="15" t="s">
        <v>44</v>
      </c>
      <c r="AE33" s="15" t="s">
        <v>44</v>
      </c>
    </row>
    <row r="34" spans="1:36" ht="15.75" thickBot="1" x14ac:dyDescent="0.3">
      <c r="A34" s="6">
        <v>32</v>
      </c>
      <c r="B34" s="7">
        <v>1</v>
      </c>
      <c r="C34" s="7">
        <v>4</v>
      </c>
      <c r="D34" s="7">
        <v>2</v>
      </c>
      <c r="E34" s="8">
        <f t="shared" si="0"/>
        <v>1</v>
      </c>
      <c r="F34" s="7">
        <v>16</v>
      </c>
      <c r="G34" s="7">
        <v>33</v>
      </c>
      <c r="H34" s="7">
        <f t="shared" si="1"/>
        <v>3200</v>
      </c>
      <c r="I34" s="9">
        <f t="shared" si="2"/>
        <v>8000</v>
      </c>
      <c r="J34" s="7">
        <v>20</v>
      </c>
      <c r="K34" s="10">
        <f t="shared" si="6"/>
        <v>3200</v>
      </c>
      <c r="L34" s="11">
        <f t="shared" si="3"/>
        <v>4000</v>
      </c>
      <c r="M34" s="7">
        <f t="shared" si="4"/>
        <v>0.5</v>
      </c>
      <c r="N34" s="7" t="str">
        <f t="shared" si="5"/>
        <v>YES</v>
      </c>
      <c r="R34" t="s">
        <v>70</v>
      </c>
      <c r="S34" t="s">
        <v>70</v>
      </c>
      <c r="T34" s="13" t="s">
        <v>40</v>
      </c>
    </row>
    <row r="35" spans="1:36" ht="15.75" thickBot="1" x14ac:dyDescent="0.3">
      <c r="A35" s="6">
        <v>33</v>
      </c>
      <c r="B35" s="7">
        <v>1</v>
      </c>
      <c r="C35" s="7">
        <v>4</v>
      </c>
      <c r="D35" s="7">
        <v>8</v>
      </c>
      <c r="E35" s="8">
        <f t="shared" si="0"/>
        <v>3</v>
      </c>
      <c r="F35" s="7">
        <v>12</v>
      </c>
      <c r="G35" s="7">
        <v>33</v>
      </c>
      <c r="H35" s="7">
        <f t="shared" si="1"/>
        <v>4266.666666666667</v>
      </c>
      <c r="I35" s="9">
        <f t="shared" si="2"/>
        <v>10666.666666666666</v>
      </c>
      <c r="J35" s="7">
        <v>20</v>
      </c>
      <c r="K35" s="10">
        <f t="shared" si="6"/>
        <v>4266.666666666667</v>
      </c>
      <c r="L35" s="11">
        <f t="shared" si="3"/>
        <v>5333.333333333333</v>
      </c>
      <c r="M35" s="7">
        <f t="shared" si="4"/>
        <v>0.5</v>
      </c>
      <c r="N35" s="7" t="str">
        <f t="shared" si="5"/>
        <v>YES</v>
      </c>
      <c r="R35" t="s">
        <v>70</v>
      </c>
      <c r="S35" t="s">
        <v>70</v>
      </c>
      <c r="T35" s="14" t="s">
        <v>41</v>
      </c>
    </row>
    <row r="36" spans="1:36" ht="15.75" thickBot="1" x14ac:dyDescent="0.3">
      <c r="A36" s="6">
        <v>34</v>
      </c>
      <c r="B36" s="7">
        <v>1</v>
      </c>
      <c r="C36" s="7">
        <v>4</v>
      </c>
      <c r="D36" s="7">
        <v>4</v>
      </c>
      <c r="E36" s="8">
        <f t="shared" si="0"/>
        <v>1</v>
      </c>
      <c r="F36" s="7">
        <v>8</v>
      </c>
      <c r="G36" s="7">
        <v>33</v>
      </c>
      <c r="H36" s="7">
        <f t="shared" si="1"/>
        <v>6400</v>
      </c>
      <c r="I36" s="9">
        <f t="shared" si="2"/>
        <v>16000</v>
      </c>
      <c r="J36" s="7">
        <v>20</v>
      </c>
      <c r="K36" s="10">
        <f t="shared" si="6"/>
        <v>6400</v>
      </c>
      <c r="L36" s="11">
        <f t="shared" si="3"/>
        <v>8000</v>
      </c>
      <c r="M36" s="7">
        <f t="shared" si="4"/>
        <v>0.5</v>
      </c>
      <c r="N36" s="7" t="str">
        <f t="shared" si="5"/>
        <v>YES</v>
      </c>
      <c r="R36" t="s">
        <v>70</v>
      </c>
      <c r="S36" t="s">
        <v>70</v>
      </c>
      <c r="T36" s="14" t="s">
        <v>41</v>
      </c>
    </row>
    <row r="37" spans="1:36" ht="15.75" thickBot="1" x14ac:dyDescent="0.3">
      <c r="A37" s="6">
        <v>35</v>
      </c>
      <c r="B37" s="7">
        <v>12</v>
      </c>
      <c r="C37" s="7">
        <v>6</v>
      </c>
      <c r="D37" s="7">
        <v>1</v>
      </c>
      <c r="E37" s="8">
        <f t="shared" si="0"/>
        <v>4</v>
      </c>
      <c r="F37" s="7">
        <v>16</v>
      </c>
      <c r="G37" s="7">
        <v>33</v>
      </c>
      <c r="H37" s="7">
        <f t="shared" si="1"/>
        <v>800</v>
      </c>
      <c r="I37" s="9">
        <f t="shared" si="2"/>
        <v>1000</v>
      </c>
      <c r="J37" s="7">
        <v>20</v>
      </c>
      <c r="K37" s="10">
        <f t="shared" si="6"/>
        <v>400</v>
      </c>
      <c r="L37" s="11">
        <f t="shared" si="3"/>
        <v>500</v>
      </c>
      <c r="M37" s="7">
        <f t="shared" si="4"/>
        <v>6</v>
      </c>
      <c r="N37" s="7" t="str">
        <f t="shared" si="5"/>
        <v>NO</v>
      </c>
      <c r="R37" t="s">
        <v>67</v>
      </c>
      <c r="S37" s="12" t="s">
        <v>39</v>
      </c>
      <c r="V37" s="13" t="s">
        <v>40</v>
      </c>
      <c r="W37" s="13" t="s">
        <v>40</v>
      </c>
      <c r="X37" s="13" t="s">
        <v>40</v>
      </c>
      <c r="Y37" s="13" t="s">
        <v>40</v>
      </c>
      <c r="Z37" s="14" t="s">
        <v>41</v>
      </c>
      <c r="AA37" s="14" t="s">
        <v>41</v>
      </c>
      <c r="AB37" s="14" t="s">
        <v>41</v>
      </c>
      <c r="AC37" s="14" t="s">
        <v>41</v>
      </c>
      <c r="AD37" s="14" t="s">
        <v>41</v>
      </c>
      <c r="AE37" s="14" t="s">
        <v>41</v>
      </c>
      <c r="AF37" s="14" t="s">
        <v>41</v>
      </c>
      <c r="AG37" s="14" t="s">
        <v>41</v>
      </c>
      <c r="AH37" s="14" t="s">
        <v>41</v>
      </c>
      <c r="AI37" s="15" t="s">
        <v>44</v>
      </c>
      <c r="AJ37" s="15" t="s">
        <v>44</v>
      </c>
    </row>
    <row r="38" spans="1:36" ht="15.75" thickBot="1" x14ac:dyDescent="0.3">
      <c r="A38" s="6">
        <v>36</v>
      </c>
      <c r="B38" s="7">
        <v>8</v>
      </c>
      <c r="C38" s="7">
        <v>6</v>
      </c>
      <c r="D38" s="7">
        <v>1</v>
      </c>
      <c r="E38" s="8">
        <f t="shared" si="0"/>
        <v>2</v>
      </c>
      <c r="F38" s="7">
        <v>12</v>
      </c>
      <c r="G38" s="7">
        <v>33</v>
      </c>
      <c r="H38" s="7">
        <f t="shared" si="1"/>
        <v>1600</v>
      </c>
      <c r="I38" s="9">
        <f t="shared" si="2"/>
        <v>2000</v>
      </c>
      <c r="J38" s="7">
        <v>20</v>
      </c>
      <c r="K38" s="10">
        <f t="shared" si="6"/>
        <v>800</v>
      </c>
      <c r="L38" s="11">
        <f t="shared" si="3"/>
        <v>1000</v>
      </c>
      <c r="M38" s="7">
        <f t="shared" si="4"/>
        <v>4</v>
      </c>
      <c r="N38" s="7" t="str">
        <f t="shared" si="5"/>
        <v>YES</v>
      </c>
      <c r="Q38" t="s">
        <v>49</v>
      </c>
      <c r="R38" t="s">
        <v>68</v>
      </c>
      <c r="S38" t="s">
        <v>67</v>
      </c>
      <c r="U38" s="13" t="s">
        <v>40</v>
      </c>
      <c r="V38" s="13" t="s">
        <v>40</v>
      </c>
      <c r="W38" s="13" t="s">
        <v>40</v>
      </c>
      <c r="X38" s="14" t="s">
        <v>41</v>
      </c>
      <c r="Y38" s="14" t="s">
        <v>41</v>
      </c>
      <c r="Z38" s="14" t="s">
        <v>41</v>
      </c>
      <c r="AA38" s="14" t="s">
        <v>41</v>
      </c>
      <c r="AB38" s="14" t="s">
        <v>41</v>
      </c>
      <c r="AC38" s="14" t="s">
        <v>41</v>
      </c>
      <c r="AD38" s="14" t="s">
        <v>41</v>
      </c>
      <c r="AE38" s="14" t="s">
        <v>41</v>
      </c>
      <c r="AF38" s="14" t="s">
        <v>41</v>
      </c>
      <c r="AG38" s="15" t="s">
        <v>44</v>
      </c>
      <c r="AH38" s="15" t="s">
        <v>44</v>
      </c>
      <c r="AI38" s="15" t="s">
        <v>44</v>
      </c>
    </row>
    <row r="39" spans="1:36" ht="15.75" thickBot="1" x14ac:dyDescent="0.3">
      <c r="A39" s="6">
        <v>37</v>
      </c>
      <c r="B39" s="7">
        <v>6</v>
      </c>
      <c r="C39" s="7">
        <v>6</v>
      </c>
      <c r="D39" s="7">
        <v>1</v>
      </c>
      <c r="E39" s="8">
        <f t="shared" si="0"/>
        <v>2</v>
      </c>
      <c r="F39" s="7">
        <v>16</v>
      </c>
      <c r="G39" s="7">
        <v>33</v>
      </c>
      <c r="H39" s="7">
        <f t="shared" si="1"/>
        <v>1600</v>
      </c>
      <c r="I39" s="9">
        <f t="shared" si="2"/>
        <v>2000</v>
      </c>
      <c r="J39" s="7">
        <v>20</v>
      </c>
      <c r="K39" s="10">
        <f t="shared" si="6"/>
        <v>800</v>
      </c>
      <c r="L39" s="11">
        <f t="shared" si="3"/>
        <v>1000</v>
      </c>
      <c r="M39" s="7">
        <f t="shared" si="4"/>
        <v>3</v>
      </c>
      <c r="N39" s="7" t="str">
        <f t="shared" si="5"/>
        <v>YES</v>
      </c>
      <c r="R39" t="s">
        <v>68</v>
      </c>
      <c r="S39" t="s">
        <v>67</v>
      </c>
      <c r="U39" s="13" t="s">
        <v>40</v>
      </c>
      <c r="V39" s="13" t="s">
        <v>40</v>
      </c>
      <c r="W39" s="13" t="s">
        <v>40</v>
      </c>
      <c r="X39" s="14" t="s">
        <v>41</v>
      </c>
      <c r="Y39" s="14" t="s">
        <v>41</v>
      </c>
      <c r="Z39" s="14" t="s">
        <v>41</v>
      </c>
      <c r="AA39" s="14" t="s">
        <v>41</v>
      </c>
      <c r="AB39" s="14" t="s">
        <v>41</v>
      </c>
      <c r="AC39" s="14" t="s">
        <v>41</v>
      </c>
      <c r="AD39" s="14" t="s">
        <v>41</v>
      </c>
      <c r="AE39" s="14" t="s">
        <v>41</v>
      </c>
      <c r="AF39" s="14" t="s">
        <v>41</v>
      </c>
      <c r="AG39" s="15" t="s">
        <v>44</v>
      </c>
      <c r="AH39" s="15" t="s">
        <v>44</v>
      </c>
      <c r="AI39" s="15" t="s">
        <v>44</v>
      </c>
    </row>
    <row r="40" spans="1:36" ht="15.75" thickBot="1" x14ac:dyDescent="0.3">
      <c r="A40" s="6">
        <v>38</v>
      </c>
      <c r="B40" s="7">
        <v>4</v>
      </c>
      <c r="C40" s="7">
        <v>6</v>
      </c>
      <c r="D40" s="7">
        <v>1</v>
      </c>
      <c r="E40" s="8">
        <f t="shared" si="0"/>
        <v>1</v>
      </c>
      <c r="F40" s="7">
        <v>12</v>
      </c>
      <c r="G40" s="7">
        <v>33</v>
      </c>
      <c r="H40" s="7">
        <f t="shared" si="1"/>
        <v>3200</v>
      </c>
      <c r="I40" s="9">
        <f t="shared" si="2"/>
        <v>4000</v>
      </c>
      <c r="J40" s="7">
        <v>20</v>
      </c>
      <c r="K40" s="10">
        <f t="shared" si="6"/>
        <v>1600</v>
      </c>
      <c r="L40" s="11">
        <f t="shared" si="3"/>
        <v>2000</v>
      </c>
      <c r="M40" s="7">
        <f t="shared" si="4"/>
        <v>2</v>
      </c>
      <c r="N40" s="7" t="str">
        <f t="shared" si="5"/>
        <v>YES</v>
      </c>
      <c r="Q40" t="s">
        <v>49</v>
      </c>
      <c r="R40" t="s">
        <v>69</v>
      </c>
      <c r="S40" t="s">
        <v>68</v>
      </c>
      <c r="T40" s="13" t="s">
        <v>40</v>
      </c>
      <c r="U40" s="13" t="s">
        <v>40</v>
      </c>
      <c r="V40" s="13" t="s">
        <v>40</v>
      </c>
      <c r="W40" s="14" t="s">
        <v>41</v>
      </c>
      <c r="X40" s="14" t="s">
        <v>41</v>
      </c>
      <c r="Y40" s="14" t="s">
        <v>41</v>
      </c>
      <c r="Z40" s="14" t="s">
        <v>41</v>
      </c>
      <c r="AA40" s="14" t="s">
        <v>41</v>
      </c>
      <c r="AB40" s="14" t="s">
        <v>41</v>
      </c>
      <c r="AC40" s="14" t="s">
        <v>41</v>
      </c>
      <c r="AD40" s="14" t="s">
        <v>41</v>
      </c>
      <c r="AE40" s="15" t="s">
        <v>44</v>
      </c>
      <c r="AF40" s="15" t="s">
        <v>44</v>
      </c>
      <c r="AG40" s="15" t="s">
        <v>44</v>
      </c>
    </row>
    <row r="41" spans="1:36" ht="15.75" thickBot="1" x14ac:dyDescent="0.3">
      <c r="A41" s="6">
        <v>39</v>
      </c>
      <c r="B41" s="7">
        <v>3</v>
      </c>
      <c r="C41" s="7">
        <v>6</v>
      </c>
      <c r="D41" s="7">
        <v>4</v>
      </c>
      <c r="E41" s="8">
        <f t="shared" si="0"/>
        <v>3</v>
      </c>
      <c r="F41" s="7">
        <v>12</v>
      </c>
      <c r="G41" s="7">
        <v>33</v>
      </c>
      <c r="H41" s="7">
        <f t="shared" si="1"/>
        <v>4266.666666666667</v>
      </c>
      <c r="I41" s="9">
        <f t="shared" si="2"/>
        <v>5333.333333333333</v>
      </c>
      <c r="J41" s="7">
        <v>20</v>
      </c>
      <c r="K41" s="10">
        <f t="shared" si="6"/>
        <v>2133.3333333333335</v>
      </c>
      <c r="L41" s="11">
        <f t="shared" si="3"/>
        <v>2666.6666666666665</v>
      </c>
      <c r="M41" s="7">
        <f t="shared" si="4"/>
        <v>1.5</v>
      </c>
      <c r="N41" s="7" t="str">
        <f t="shared" si="5"/>
        <v>YES</v>
      </c>
      <c r="Q41" t="s">
        <v>49</v>
      </c>
      <c r="R41" t="s">
        <v>70</v>
      </c>
      <c r="S41" s="12" t="s">
        <v>39</v>
      </c>
      <c r="T41" s="13" t="s">
        <v>40</v>
      </c>
      <c r="U41" s="14" t="s">
        <v>41</v>
      </c>
      <c r="V41" s="14" t="s">
        <v>41</v>
      </c>
      <c r="W41" s="14" t="s">
        <v>41</v>
      </c>
      <c r="X41" s="14" t="s">
        <v>41</v>
      </c>
      <c r="Y41" s="14" t="s">
        <v>41</v>
      </c>
      <c r="Z41" s="14" t="s">
        <v>41</v>
      </c>
      <c r="AA41" s="14" t="s">
        <v>41</v>
      </c>
      <c r="AB41" s="14" t="s">
        <v>41</v>
      </c>
      <c r="AC41" s="14" t="s">
        <v>41</v>
      </c>
      <c r="AD41" s="15" t="s">
        <v>44</v>
      </c>
      <c r="AE41" s="15" t="s">
        <v>44</v>
      </c>
      <c r="AF41" s="15" t="s">
        <v>44</v>
      </c>
    </row>
    <row r="42" spans="1:36" ht="15.75" thickBot="1" x14ac:dyDescent="0.3">
      <c r="A42" s="6">
        <v>40</v>
      </c>
      <c r="B42" s="7">
        <v>3</v>
      </c>
      <c r="C42" s="7">
        <v>6</v>
      </c>
      <c r="D42" s="7">
        <v>1</v>
      </c>
      <c r="E42" s="8">
        <f t="shared" si="0"/>
        <v>1</v>
      </c>
      <c r="F42" s="7">
        <v>16</v>
      </c>
      <c r="G42" s="7">
        <v>33</v>
      </c>
      <c r="H42" s="7">
        <f t="shared" si="1"/>
        <v>3200</v>
      </c>
      <c r="I42" s="9">
        <f t="shared" si="2"/>
        <v>4000</v>
      </c>
      <c r="J42" s="7">
        <v>20</v>
      </c>
      <c r="K42" s="10">
        <f t="shared" si="6"/>
        <v>1600</v>
      </c>
      <c r="L42" s="11">
        <f t="shared" si="3"/>
        <v>2000</v>
      </c>
      <c r="M42" s="7">
        <f t="shared" si="4"/>
        <v>1.5</v>
      </c>
      <c r="N42" s="7" t="str">
        <f t="shared" si="5"/>
        <v>YES</v>
      </c>
      <c r="P42" t="s">
        <v>48</v>
      </c>
      <c r="Q42" t="s">
        <v>49</v>
      </c>
      <c r="R42" t="s">
        <v>70</v>
      </c>
      <c r="S42" s="12" t="s">
        <v>39</v>
      </c>
      <c r="T42" s="13" t="s">
        <v>40</v>
      </c>
    </row>
    <row r="43" spans="1:36" ht="15.75" thickBot="1" x14ac:dyDescent="0.3">
      <c r="A43" s="6">
        <v>41</v>
      </c>
      <c r="B43" s="7">
        <v>2</v>
      </c>
      <c r="C43" s="7">
        <v>6</v>
      </c>
      <c r="D43" s="7">
        <v>2</v>
      </c>
      <c r="E43" s="8">
        <f t="shared" si="0"/>
        <v>1</v>
      </c>
      <c r="F43" s="7">
        <v>12</v>
      </c>
      <c r="G43" s="7">
        <v>33</v>
      </c>
      <c r="H43" s="7">
        <f t="shared" si="1"/>
        <v>6400</v>
      </c>
      <c r="I43" s="9">
        <f t="shared" si="2"/>
        <v>8000</v>
      </c>
      <c r="J43" s="7">
        <v>20</v>
      </c>
      <c r="K43" s="10">
        <f t="shared" si="6"/>
        <v>3200</v>
      </c>
      <c r="L43" s="11">
        <f t="shared" si="3"/>
        <v>4000</v>
      </c>
      <c r="M43" s="7">
        <f t="shared" si="4"/>
        <v>1</v>
      </c>
      <c r="N43" s="7" t="str">
        <f t="shared" si="5"/>
        <v>YES</v>
      </c>
      <c r="Q43" t="s">
        <v>49</v>
      </c>
      <c r="R43" t="s">
        <v>69</v>
      </c>
      <c r="S43" t="s">
        <v>69</v>
      </c>
      <c r="T43" s="13" t="s">
        <v>40</v>
      </c>
      <c r="U43" s="14" t="s">
        <v>41</v>
      </c>
      <c r="V43" s="14" t="s">
        <v>41</v>
      </c>
      <c r="W43" s="14" t="s">
        <v>41</v>
      </c>
      <c r="X43" s="14" t="s">
        <v>41</v>
      </c>
      <c r="Y43" s="14" t="s">
        <v>41</v>
      </c>
      <c r="Z43" s="14" t="s">
        <v>41</v>
      </c>
      <c r="AA43" s="14" t="s">
        <v>41</v>
      </c>
      <c r="AB43" s="14" t="s">
        <v>41</v>
      </c>
      <c r="AC43" s="15" t="s">
        <v>44</v>
      </c>
      <c r="AD43" s="15" t="s">
        <v>44</v>
      </c>
      <c r="AE43" s="15" t="s">
        <v>44</v>
      </c>
    </row>
    <row r="44" spans="1:36" ht="15.75" thickBot="1" x14ac:dyDescent="0.3">
      <c r="A44" s="6">
        <v>42</v>
      </c>
      <c r="B44" s="7">
        <v>1</v>
      </c>
      <c r="C44" s="7">
        <v>6</v>
      </c>
      <c r="D44" s="7">
        <v>4</v>
      </c>
      <c r="E44" s="8">
        <f t="shared" si="0"/>
        <v>1</v>
      </c>
      <c r="F44" s="7">
        <v>12</v>
      </c>
      <c r="G44" s="7">
        <v>33</v>
      </c>
      <c r="H44" s="7">
        <f t="shared" si="1"/>
        <v>6400</v>
      </c>
      <c r="I44" s="9">
        <f t="shared" si="2"/>
        <v>16000</v>
      </c>
      <c r="J44" s="7">
        <v>20</v>
      </c>
      <c r="K44" s="10">
        <f t="shared" si="6"/>
        <v>6400</v>
      </c>
      <c r="L44" s="11">
        <f t="shared" si="3"/>
        <v>8000</v>
      </c>
      <c r="M44" s="7">
        <f t="shared" si="4"/>
        <v>0.5</v>
      </c>
      <c r="N44" s="7" t="str">
        <f t="shared" si="5"/>
        <v>YES</v>
      </c>
      <c r="P44" t="s">
        <v>48</v>
      </c>
      <c r="Q44" t="s">
        <v>49</v>
      </c>
      <c r="R44" t="s">
        <v>70</v>
      </c>
      <c r="S44" t="s">
        <v>70</v>
      </c>
      <c r="T44" s="14" t="s">
        <v>41</v>
      </c>
    </row>
    <row r="45" spans="1:36" ht="15.75" thickBot="1" x14ac:dyDescent="0.3">
      <c r="A45" s="6">
        <v>43</v>
      </c>
      <c r="B45" s="7">
        <v>16</v>
      </c>
      <c r="C45" s="7">
        <v>8</v>
      </c>
      <c r="D45" s="7">
        <v>1</v>
      </c>
      <c r="E45" s="8">
        <f t="shared" si="0"/>
        <v>4</v>
      </c>
      <c r="F45" s="7">
        <v>16</v>
      </c>
      <c r="G45" s="7">
        <v>33</v>
      </c>
      <c r="H45" s="7">
        <f t="shared" si="1"/>
        <v>800</v>
      </c>
      <c r="I45" s="9">
        <f t="shared" si="2"/>
        <v>1000</v>
      </c>
      <c r="J45" s="7">
        <v>20</v>
      </c>
      <c r="K45" s="10">
        <f t="shared" si="6"/>
        <v>400</v>
      </c>
      <c r="L45" s="11">
        <f t="shared" si="3"/>
        <v>500</v>
      </c>
      <c r="M45" s="7">
        <f t="shared" si="4"/>
        <v>8</v>
      </c>
      <c r="N45" s="7" t="str">
        <f t="shared" si="5"/>
        <v>NO</v>
      </c>
      <c r="R45" t="s">
        <v>67</v>
      </c>
      <c r="S45" s="12" t="s">
        <v>39</v>
      </c>
      <c r="V45" s="13" t="s">
        <v>40</v>
      </c>
      <c r="W45" s="13" t="s">
        <v>40</v>
      </c>
      <c r="X45" s="13" t="s">
        <v>40</v>
      </c>
      <c r="Y45" s="13" t="s">
        <v>40</v>
      </c>
      <c r="Z45" s="14" t="s">
        <v>41</v>
      </c>
      <c r="AA45" s="14" t="s">
        <v>41</v>
      </c>
      <c r="AB45" s="14" t="s">
        <v>41</v>
      </c>
      <c r="AC45" s="14" t="s">
        <v>41</v>
      </c>
      <c r="AD45" s="14" t="s">
        <v>41</v>
      </c>
      <c r="AE45" s="14" t="s">
        <v>41</v>
      </c>
      <c r="AF45" s="14" t="s">
        <v>41</v>
      </c>
      <c r="AG45" s="14" t="s">
        <v>41</v>
      </c>
      <c r="AH45" s="14" t="s">
        <v>41</v>
      </c>
      <c r="AI45" s="15" t="s">
        <v>44</v>
      </c>
      <c r="AJ45" s="15" t="s">
        <v>44</v>
      </c>
    </row>
    <row r="46" spans="1:36" ht="15.75" thickBot="1" x14ac:dyDescent="0.3">
      <c r="A46" s="6">
        <v>44</v>
      </c>
      <c r="B46" s="7">
        <v>16</v>
      </c>
      <c r="C46" s="7">
        <v>8</v>
      </c>
      <c r="D46" s="7">
        <v>1</v>
      </c>
      <c r="E46" s="8">
        <f t="shared" si="0"/>
        <v>3</v>
      </c>
      <c r="F46" s="7">
        <v>12</v>
      </c>
      <c r="G46" s="7">
        <v>33</v>
      </c>
      <c r="H46" s="7">
        <f t="shared" si="1"/>
        <v>1066.6666666666667</v>
      </c>
      <c r="I46" s="9">
        <f t="shared" si="2"/>
        <v>1333.3333333333333</v>
      </c>
      <c r="J46" s="7">
        <v>20</v>
      </c>
      <c r="K46" s="10">
        <f t="shared" si="6"/>
        <v>533.33333333333337</v>
      </c>
      <c r="L46" s="11">
        <f t="shared" si="3"/>
        <v>666.66666666666663</v>
      </c>
      <c r="M46" s="7">
        <f t="shared" si="4"/>
        <v>8</v>
      </c>
      <c r="N46" s="7" t="str">
        <f t="shared" si="5"/>
        <v>NO</v>
      </c>
      <c r="R46" t="s">
        <v>67</v>
      </c>
      <c r="S46" s="12" t="s">
        <v>39</v>
      </c>
      <c r="V46" s="13" t="s">
        <v>40</v>
      </c>
      <c r="W46" s="13" t="s">
        <v>40</v>
      </c>
      <c r="X46" s="13" t="s">
        <v>40</v>
      </c>
      <c r="Y46" s="13" t="s">
        <v>40</v>
      </c>
      <c r="Z46" s="14" t="s">
        <v>41</v>
      </c>
      <c r="AA46" s="14" t="s">
        <v>41</v>
      </c>
      <c r="AB46" s="14" t="s">
        <v>41</v>
      </c>
      <c r="AC46" s="14" t="s">
        <v>41</v>
      </c>
      <c r="AD46" s="14" t="s">
        <v>41</v>
      </c>
      <c r="AE46" s="14" t="s">
        <v>41</v>
      </c>
      <c r="AF46" s="14" t="s">
        <v>41</v>
      </c>
      <c r="AG46" s="14" t="s">
        <v>41</v>
      </c>
      <c r="AH46" s="14" t="s">
        <v>41</v>
      </c>
      <c r="AI46" s="15" t="s">
        <v>44</v>
      </c>
      <c r="AJ46" s="15" t="s">
        <v>44</v>
      </c>
    </row>
    <row r="47" spans="1:36" ht="15.75" thickBot="1" x14ac:dyDescent="0.3">
      <c r="A47" s="6">
        <v>45</v>
      </c>
      <c r="B47" s="7">
        <v>8</v>
      </c>
      <c r="C47" s="7">
        <v>8</v>
      </c>
      <c r="D47" s="7">
        <v>1</v>
      </c>
      <c r="E47" s="8">
        <f t="shared" si="0"/>
        <v>2</v>
      </c>
      <c r="F47" s="7">
        <v>16</v>
      </c>
      <c r="G47" s="7">
        <v>33</v>
      </c>
      <c r="H47" s="7">
        <f t="shared" si="1"/>
        <v>1600</v>
      </c>
      <c r="I47" s="9">
        <f t="shared" si="2"/>
        <v>2000</v>
      </c>
      <c r="J47" s="7">
        <v>20</v>
      </c>
      <c r="K47" s="10">
        <f t="shared" si="6"/>
        <v>800</v>
      </c>
      <c r="L47" s="11">
        <f t="shared" si="3"/>
        <v>1000</v>
      </c>
      <c r="M47" s="7">
        <f t="shared" si="4"/>
        <v>4</v>
      </c>
      <c r="N47" s="7" t="str">
        <f t="shared" si="5"/>
        <v>NO</v>
      </c>
      <c r="R47" t="s">
        <v>68</v>
      </c>
      <c r="S47" t="s">
        <v>67</v>
      </c>
      <c r="U47" s="13" t="s">
        <v>40</v>
      </c>
      <c r="V47" s="13" t="s">
        <v>40</v>
      </c>
      <c r="W47" s="13" t="s">
        <v>40</v>
      </c>
      <c r="X47" s="14" t="s">
        <v>41</v>
      </c>
      <c r="Y47" s="14" t="s">
        <v>41</v>
      </c>
      <c r="Z47" s="14" t="s">
        <v>41</v>
      </c>
      <c r="AA47" s="14" t="s">
        <v>41</v>
      </c>
      <c r="AB47" s="14" t="s">
        <v>41</v>
      </c>
      <c r="AC47" s="14" t="s">
        <v>41</v>
      </c>
      <c r="AD47" s="14" t="s">
        <v>41</v>
      </c>
      <c r="AE47" s="14" t="s">
        <v>41</v>
      </c>
      <c r="AF47" s="14" t="s">
        <v>41</v>
      </c>
      <c r="AG47" s="15" t="s">
        <v>44</v>
      </c>
      <c r="AH47" s="15" t="s">
        <v>44</v>
      </c>
      <c r="AI47" s="15" t="s">
        <v>44</v>
      </c>
    </row>
    <row r="48" spans="1:36" ht="15.75" thickBot="1" x14ac:dyDescent="0.3">
      <c r="A48" s="6">
        <v>46</v>
      </c>
      <c r="B48" s="7">
        <v>8</v>
      </c>
      <c r="C48" s="7">
        <v>8</v>
      </c>
      <c r="D48" s="7">
        <v>2</v>
      </c>
      <c r="E48" s="8">
        <f t="shared" si="0"/>
        <v>3</v>
      </c>
      <c r="F48" s="7">
        <v>12</v>
      </c>
      <c r="G48" s="7">
        <v>33</v>
      </c>
      <c r="H48" s="7">
        <f t="shared" si="1"/>
        <v>2133.3333333333335</v>
      </c>
      <c r="I48" s="9">
        <f t="shared" si="2"/>
        <v>2666.6666666666665</v>
      </c>
      <c r="J48" s="7">
        <v>20</v>
      </c>
      <c r="K48" s="10">
        <f t="shared" si="6"/>
        <v>1066.6666666666667</v>
      </c>
      <c r="L48" s="11">
        <f t="shared" si="3"/>
        <v>1333.3333333333333</v>
      </c>
      <c r="M48" s="7">
        <f t="shared" si="4"/>
        <v>4</v>
      </c>
      <c r="N48" s="7" t="str">
        <f t="shared" si="5"/>
        <v>NO</v>
      </c>
      <c r="R48" t="s">
        <v>68</v>
      </c>
      <c r="S48" t="s">
        <v>67</v>
      </c>
      <c r="U48" s="13" t="s">
        <v>40</v>
      </c>
      <c r="V48" s="13" t="s">
        <v>40</v>
      </c>
      <c r="W48" s="13" t="s">
        <v>40</v>
      </c>
      <c r="X48" s="14" t="s">
        <v>41</v>
      </c>
      <c r="Y48" s="14" t="s">
        <v>41</v>
      </c>
      <c r="Z48" s="14" t="s">
        <v>41</v>
      </c>
      <c r="AA48" s="14" t="s">
        <v>41</v>
      </c>
      <c r="AB48" s="14" t="s">
        <v>41</v>
      </c>
      <c r="AC48" s="14" t="s">
        <v>41</v>
      </c>
      <c r="AD48" s="14" t="s">
        <v>41</v>
      </c>
      <c r="AE48" s="14" t="s">
        <v>41</v>
      </c>
      <c r="AF48" s="14" t="s">
        <v>41</v>
      </c>
      <c r="AG48" s="15" t="s">
        <v>44</v>
      </c>
      <c r="AH48" s="15" t="s">
        <v>44</v>
      </c>
      <c r="AI48" s="15" t="s">
        <v>44</v>
      </c>
    </row>
    <row r="49" spans="1:35" ht="15.75" thickBot="1" x14ac:dyDescent="0.3">
      <c r="A49" s="6">
        <v>47</v>
      </c>
      <c r="B49" s="7">
        <v>4</v>
      </c>
      <c r="C49" s="7">
        <v>8</v>
      </c>
      <c r="D49" s="7">
        <v>1</v>
      </c>
      <c r="E49" s="8">
        <f t="shared" si="0"/>
        <v>1</v>
      </c>
      <c r="F49" s="7">
        <v>16</v>
      </c>
      <c r="G49" s="7">
        <v>33</v>
      </c>
      <c r="H49" s="7">
        <f t="shared" si="1"/>
        <v>3200</v>
      </c>
      <c r="I49" s="9">
        <f t="shared" si="2"/>
        <v>4000</v>
      </c>
      <c r="J49" s="7">
        <v>20</v>
      </c>
      <c r="K49" s="10">
        <f t="shared" si="6"/>
        <v>1600</v>
      </c>
      <c r="L49" s="11">
        <f t="shared" si="3"/>
        <v>2000</v>
      </c>
      <c r="M49" s="7">
        <f t="shared" si="4"/>
        <v>2</v>
      </c>
      <c r="N49" s="7" t="str">
        <f t="shared" si="5"/>
        <v>NO</v>
      </c>
      <c r="R49" t="s">
        <v>69</v>
      </c>
      <c r="S49" t="s">
        <v>68</v>
      </c>
      <c r="T49" s="13" t="s">
        <v>40</v>
      </c>
      <c r="U49" s="13" t="s">
        <v>40</v>
      </c>
      <c r="V49" s="13" t="s">
        <v>40</v>
      </c>
      <c r="W49" s="14" t="s">
        <v>41</v>
      </c>
      <c r="X49" s="14" t="s">
        <v>41</v>
      </c>
      <c r="Y49" s="14" t="s">
        <v>41</v>
      </c>
      <c r="Z49" s="14" t="s">
        <v>41</v>
      </c>
      <c r="AA49" s="14" t="s">
        <v>41</v>
      </c>
      <c r="AB49" s="14" t="s">
        <v>41</v>
      </c>
      <c r="AC49" s="14" t="s">
        <v>41</v>
      </c>
      <c r="AD49" s="14" t="s">
        <v>41</v>
      </c>
      <c r="AE49" s="15" t="s">
        <v>44</v>
      </c>
      <c r="AF49" s="15" t="s">
        <v>44</v>
      </c>
      <c r="AG49" s="15" t="s">
        <v>44</v>
      </c>
    </row>
    <row r="50" spans="1:35" ht="15.75" thickBot="1" x14ac:dyDescent="0.3">
      <c r="A50" s="6">
        <v>48</v>
      </c>
      <c r="B50" s="7">
        <v>4</v>
      </c>
      <c r="C50" s="7">
        <v>8</v>
      </c>
      <c r="D50" s="7">
        <v>4</v>
      </c>
      <c r="E50" s="8">
        <f t="shared" si="0"/>
        <v>3</v>
      </c>
      <c r="F50" s="7">
        <v>12</v>
      </c>
      <c r="G50" s="7">
        <v>33</v>
      </c>
      <c r="H50" s="7">
        <f t="shared" si="1"/>
        <v>4266.666666666667</v>
      </c>
      <c r="I50" s="9">
        <f t="shared" si="2"/>
        <v>5333.333333333333</v>
      </c>
      <c r="J50" s="7">
        <v>20</v>
      </c>
      <c r="K50" s="10">
        <f t="shared" si="6"/>
        <v>2133.3333333333335</v>
      </c>
      <c r="L50" s="11">
        <f t="shared" si="3"/>
        <v>2666.6666666666665</v>
      </c>
      <c r="M50" s="7">
        <f t="shared" si="4"/>
        <v>2</v>
      </c>
      <c r="N50" s="7" t="str">
        <f t="shared" si="5"/>
        <v>NO</v>
      </c>
      <c r="R50" t="s">
        <v>69</v>
      </c>
      <c r="S50" t="s">
        <v>68</v>
      </c>
      <c r="T50" s="13" t="s">
        <v>40</v>
      </c>
      <c r="U50" s="14" t="s">
        <v>41</v>
      </c>
      <c r="V50" s="14" t="s">
        <v>41</v>
      </c>
      <c r="W50" s="14" t="s">
        <v>41</v>
      </c>
      <c r="X50" s="14" t="s">
        <v>41</v>
      </c>
      <c r="Y50" s="14" t="s">
        <v>41</v>
      </c>
      <c r="Z50" s="14" t="s">
        <v>41</v>
      </c>
      <c r="AA50" s="14" t="s">
        <v>41</v>
      </c>
      <c r="AB50" s="14" t="s">
        <v>41</v>
      </c>
      <c r="AC50" s="14" t="s">
        <v>41</v>
      </c>
      <c r="AD50" s="15" t="s">
        <v>44</v>
      </c>
      <c r="AE50" s="15" t="s">
        <v>44</v>
      </c>
      <c r="AF50" s="15" t="s">
        <v>44</v>
      </c>
    </row>
    <row r="51" spans="1:35" ht="15.75" thickBot="1" x14ac:dyDescent="0.3">
      <c r="A51" s="6">
        <v>49</v>
      </c>
      <c r="B51" s="7">
        <v>4</v>
      </c>
      <c r="C51" s="7">
        <v>8</v>
      </c>
      <c r="D51" s="7">
        <v>2</v>
      </c>
      <c r="E51" s="8">
        <f t="shared" si="0"/>
        <v>1</v>
      </c>
      <c r="F51" s="7">
        <v>8</v>
      </c>
      <c r="G51" s="7">
        <v>33</v>
      </c>
      <c r="H51" s="7">
        <f t="shared" si="1"/>
        <v>6400</v>
      </c>
      <c r="I51" s="9">
        <f t="shared" si="2"/>
        <v>8000</v>
      </c>
      <c r="J51" s="7">
        <v>20</v>
      </c>
      <c r="K51" s="10">
        <f t="shared" si="6"/>
        <v>3200</v>
      </c>
      <c r="L51" s="11">
        <f t="shared" si="3"/>
        <v>4000</v>
      </c>
      <c r="M51" s="7">
        <f t="shared" si="4"/>
        <v>2</v>
      </c>
      <c r="N51" s="7" t="str">
        <f t="shared" si="5"/>
        <v>NO</v>
      </c>
      <c r="R51" t="s">
        <v>69</v>
      </c>
      <c r="S51" t="s">
        <v>68</v>
      </c>
      <c r="T51" s="13" t="s">
        <v>40</v>
      </c>
      <c r="U51" s="14" t="s">
        <v>41</v>
      </c>
      <c r="V51" s="14" t="s">
        <v>41</v>
      </c>
      <c r="W51" s="14" t="s">
        <v>41</v>
      </c>
      <c r="X51" s="14" t="s">
        <v>41</v>
      </c>
      <c r="Y51" s="14" t="s">
        <v>41</v>
      </c>
      <c r="Z51" s="14" t="s">
        <v>41</v>
      </c>
      <c r="AA51" s="14" t="s">
        <v>41</v>
      </c>
      <c r="AB51" s="14" t="s">
        <v>41</v>
      </c>
      <c r="AC51" s="15" t="s">
        <v>44</v>
      </c>
      <c r="AD51" s="15" t="s">
        <v>44</v>
      </c>
      <c r="AE51" s="15" t="s">
        <v>44</v>
      </c>
    </row>
    <row r="52" spans="1:35" ht="15.75" thickBot="1" x14ac:dyDescent="0.3">
      <c r="A52" s="6">
        <v>50</v>
      </c>
      <c r="B52" s="7">
        <v>2</v>
      </c>
      <c r="C52" s="7">
        <v>8</v>
      </c>
      <c r="D52" s="7">
        <v>2</v>
      </c>
      <c r="E52" s="8">
        <f t="shared" si="0"/>
        <v>1</v>
      </c>
      <c r="F52" s="7">
        <v>16</v>
      </c>
      <c r="G52" s="7">
        <v>33</v>
      </c>
      <c r="H52" s="7">
        <f t="shared" si="1"/>
        <v>6400</v>
      </c>
      <c r="I52" s="9">
        <f t="shared" si="2"/>
        <v>8000</v>
      </c>
      <c r="J52" s="7">
        <v>20</v>
      </c>
      <c r="K52" s="10">
        <f t="shared" si="6"/>
        <v>3200</v>
      </c>
      <c r="L52" s="11">
        <f t="shared" si="3"/>
        <v>4000</v>
      </c>
      <c r="M52" s="7">
        <f t="shared" si="4"/>
        <v>1</v>
      </c>
      <c r="N52" s="7" t="str">
        <f t="shared" si="5"/>
        <v>NO</v>
      </c>
      <c r="R52" t="s">
        <v>69</v>
      </c>
      <c r="S52" t="s">
        <v>69</v>
      </c>
      <c r="T52" s="13" t="s">
        <v>40</v>
      </c>
      <c r="U52" s="14" t="s">
        <v>41</v>
      </c>
      <c r="V52" s="14" t="s">
        <v>41</v>
      </c>
      <c r="W52" s="14" t="s">
        <v>41</v>
      </c>
      <c r="X52" s="14" t="s">
        <v>41</v>
      </c>
      <c r="Y52" s="14" t="s">
        <v>41</v>
      </c>
      <c r="Z52" s="14" t="s">
        <v>41</v>
      </c>
      <c r="AA52" s="14" t="s">
        <v>41</v>
      </c>
      <c r="AB52" s="14" t="s">
        <v>41</v>
      </c>
      <c r="AC52" s="15" t="s">
        <v>44</v>
      </c>
      <c r="AD52" s="15" t="s">
        <v>44</v>
      </c>
      <c r="AE52" s="15" t="s">
        <v>44</v>
      </c>
    </row>
    <row r="53" spans="1:35" ht="15.75" thickBot="1" x14ac:dyDescent="0.3">
      <c r="A53" s="6">
        <v>51</v>
      </c>
      <c r="B53" s="7">
        <v>2</v>
      </c>
      <c r="C53" s="7">
        <v>8</v>
      </c>
      <c r="D53" s="7">
        <v>8</v>
      </c>
      <c r="E53" s="8">
        <f t="shared" si="0"/>
        <v>3</v>
      </c>
      <c r="F53" s="7">
        <v>12</v>
      </c>
      <c r="G53" s="7">
        <v>33</v>
      </c>
      <c r="H53" s="7">
        <f t="shared" si="1"/>
        <v>8533.3333333333339</v>
      </c>
      <c r="I53" s="9">
        <f t="shared" si="2"/>
        <v>10666.666666666666</v>
      </c>
      <c r="J53" s="7">
        <v>20</v>
      </c>
      <c r="K53" s="10">
        <f t="shared" si="6"/>
        <v>4266.666666666667</v>
      </c>
      <c r="L53" s="11">
        <f t="shared" si="3"/>
        <v>5333.333333333333</v>
      </c>
      <c r="M53" s="7">
        <f t="shared" si="4"/>
        <v>1</v>
      </c>
      <c r="N53" s="7" t="str">
        <f t="shared" si="5"/>
        <v>NO</v>
      </c>
      <c r="R53" s="28" t="s">
        <v>71</v>
      </c>
      <c r="S53" t="s">
        <v>69</v>
      </c>
      <c r="T53" s="14" t="s">
        <v>41</v>
      </c>
      <c r="U53" s="14" t="s">
        <v>41</v>
      </c>
      <c r="V53" s="14" t="s">
        <v>41</v>
      </c>
      <c r="W53" s="14" t="s">
        <v>41</v>
      </c>
      <c r="X53" s="14" t="s">
        <v>41</v>
      </c>
      <c r="Y53" s="14" t="s">
        <v>41</v>
      </c>
      <c r="Z53" s="14" t="s">
        <v>41</v>
      </c>
      <c r="AA53" s="14" t="s">
        <v>41</v>
      </c>
      <c r="AB53" s="14" t="s">
        <v>41</v>
      </c>
      <c r="AC53" s="15" t="s">
        <v>44</v>
      </c>
      <c r="AD53" s="15" t="s">
        <v>44</v>
      </c>
      <c r="AE53" s="15" t="s">
        <v>44</v>
      </c>
    </row>
    <row r="54" spans="1:35" ht="15.75" thickBot="1" x14ac:dyDescent="0.3">
      <c r="A54" s="6">
        <v>52</v>
      </c>
      <c r="B54" s="7">
        <v>2</v>
      </c>
      <c r="C54" s="7">
        <v>8</v>
      </c>
      <c r="D54" s="7">
        <v>4</v>
      </c>
      <c r="E54" s="8">
        <f t="shared" si="0"/>
        <v>1</v>
      </c>
      <c r="F54" s="7">
        <v>8</v>
      </c>
      <c r="G54" s="7">
        <v>33</v>
      </c>
      <c r="H54" s="7">
        <f t="shared" si="1"/>
        <v>12800</v>
      </c>
      <c r="I54" s="9">
        <f t="shared" si="2"/>
        <v>16000</v>
      </c>
      <c r="J54" s="7">
        <v>20</v>
      </c>
      <c r="K54" s="10">
        <f t="shared" si="6"/>
        <v>6400</v>
      </c>
      <c r="L54" s="11">
        <f t="shared" si="3"/>
        <v>8000</v>
      </c>
      <c r="M54" s="7">
        <f t="shared" si="4"/>
        <v>1</v>
      </c>
      <c r="N54" s="7" t="str">
        <f t="shared" si="5"/>
        <v>NO</v>
      </c>
      <c r="R54" t="s">
        <v>69</v>
      </c>
      <c r="S54" t="s">
        <v>69</v>
      </c>
      <c r="T54" s="14" t="s">
        <v>41</v>
      </c>
      <c r="U54" s="14" t="s">
        <v>41</v>
      </c>
      <c r="V54" s="14" t="s">
        <v>41</v>
      </c>
      <c r="W54" s="14" t="s">
        <v>41</v>
      </c>
      <c r="X54" s="14" t="s">
        <v>41</v>
      </c>
      <c r="Y54" s="14" t="s">
        <v>41</v>
      </c>
      <c r="Z54" s="14" t="s">
        <v>41</v>
      </c>
      <c r="AA54" s="14" t="s">
        <v>41</v>
      </c>
      <c r="AB54" s="15" t="s">
        <v>44</v>
      </c>
      <c r="AC54" s="15" t="s">
        <v>44</v>
      </c>
    </row>
    <row r="55" spans="1:35" ht="15.75" thickBot="1" x14ac:dyDescent="0.3">
      <c r="A55" s="6">
        <v>53</v>
      </c>
      <c r="B55" s="7">
        <v>1</v>
      </c>
      <c r="C55" s="7">
        <v>8</v>
      </c>
      <c r="D55" s="7">
        <v>4</v>
      </c>
      <c r="E55" s="8">
        <f t="shared" si="0"/>
        <v>1</v>
      </c>
      <c r="F55" s="7">
        <v>16</v>
      </c>
      <c r="G55" s="7">
        <v>33</v>
      </c>
      <c r="H55" s="7">
        <f t="shared" si="1"/>
        <v>6400</v>
      </c>
      <c r="I55" s="9">
        <f t="shared" si="2"/>
        <v>16000</v>
      </c>
      <c r="J55" s="7">
        <v>20</v>
      </c>
      <c r="K55" s="10">
        <f t="shared" si="6"/>
        <v>6400</v>
      </c>
      <c r="L55" s="11">
        <f t="shared" si="3"/>
        <v>8000</v>
      </c>
      <c r="M55" s="7">
        <f t="shared" si="4"/>
        <v>0.5</v>
      </c>
      <c r="N55" s="7" t="str">
        <f t="shared" si="5"/>
        <v>NO</v>
      </c>
      <c r="R55" t="s">
        <v>70</v>
      </c>
      <c r="S55" t="s">
        <v>70</v>
      </c>
      <c r="T55" s="14" t="s">
        <v>41</v>
      </c>
    </row>
    <row r="56" spans="1:35" ht="15.75" thickBot="1" x14ac:dyDescent="0.3">
      <c r="A56" s="6">
        <v>54</v>
      </c>
      <c r="B56" s="7">
        <v>1</v>
      </c>
      <c r="C56" s="7">
        <v>8</v>
      </c>
      <c r="D56" s="7">
        <v>16</v>
      </c>
      <c r="E56" s="8">
        <f t="shared" si="0"/>
        <v>3</v>
      </c>
      <c r="F56" s="7">
        <v>12</v>
      </c>
      <c r="G56" s="7">
        <v>33</v>
      </c>
      <c r="H56" s="7">
        <f t="shared" si="1"/>
        <v>8533.3333333333339</v>
      </c>
      <c r="I56" s="9">
        <f t="shared" si="2"/>
        <v>21333.333333333332</v>
      </c>
      <c r="J56" s="7">
        <v>20</v>
      </c>
      <c r="K56" s="10">
        <f t="shared" si="6"/>
        <v>8533.3333333333339</v>
      </c>
      <c r="L56" s="11">
        <f t="shared" si="3"/>
        <v>10666.666666666666</v>
      </c>
      <c r="M56" s="7">
        <f t="shared" si="4"/>
        <v>0.5</v>
      </c>
      <c r="N56" s="7" t="str">
        <f t="shared" si="5"/>
        <v>NO</v>
      </c>
      <c r="R56" t="s">
        <v>70</v>
      </c>
      <c r="S56" t="s">
        <v>70</v>
      </c>
      <c r="T56" s="14" t="s">
        <v>41</v>
      </c>
    </row>
    <row r="57" spans="1:35" ht="15.75" thickBot="1" x14ac:dyDescent="0.3">
      <c r="A57" s="6">
        <v>55</v>
      </c>
      <c r="B57" s="7">
        <v>1</v>
      </c>
      <c r="C57" s="7">
        <v>8</v>
      </c>
      <c r="D57" s="7">
        <v>8</v>
      </c>
      <c r="E57" s="8">
        <f t="shared" si="0"/>
        <v>1</v>
      </c>
      <c r="F57" s="7">
        <v>8</v>
      </c>
      <c r="G57" s="7">
        <v>28.87</v>
      </c>
      <c r="H57" s="7">
        <f t="shared" si="1"/>
        <v>11198.060606060608</v>
      </c>
      <c r="I57" s="9">
        <f t="shared" si="2"/>
        <v>27995.151515151516</v>
      </c>
      <c r="J57" s="7">
        <v>20</v>
      </c>
      <c r="K57" s="10">
        <f t="shared" si="6"/>
        <v>12800</v>
      </c>
      <c r="L57" s="11">
        <f t="shared" si="3"/>
        <v>16000</v>
      </c>
      <c r="M57" s="7">
        <f t="shared" si="4"/>
        <v>0.5</v>
      </c>
      <c r="N57" s="7" t="str">
        <f t="shared" si="5"/>
        <v>NO</v>
      </c>
      <c r="R57" t="s">
        <v>70</v>
      </c>
      <c r="S57" t="s">
        <v>70</v>
      </c>
      <c r="T57" s="14" t="s">
        <v>41</v>
      </c>
    </row>
    <row r="58" spans="1:35" ht="15.75" thickBot="1" x14ac:dyDescent="0.3">
      <c r="A58" s="6">
        <v>56</v>
      </c>
      <c r="B58" s="7">
        <v>16</v>
      </c>
      <c r="C58" s="7">
        <v>12</v>
      </c>
      <c r="D58" s="7">
        <v>1</v>
      </c>
      <c r="E58" s="8">
        <f t="shared" si="0"/>
        <v>2</v>
      </c>
      <c r="F58" s="7">
        <v>12</v>
      </c>
      <c r="G58" s="7">
        <v>33</v>
      </c>
      <c r="H58" s="7">
        <f t="shared" si="1"/>
        <v>1600</v>
      </c>
      <c r="I58" s="9">
        <f t="shared" si="2"/>
        <v>2000</v>
      </c>
      <c r="J58" s="7">
        <v>20</v>
      </c>
      <c r="K58" s="10">
        <f t="shared" si="6"/>
        <v>800</v>
      </c>
      <c r="L58" s="11">
        <f t="shared" si="3"/>
        <v>1000</v>
      </c>
      <c r="M58" s="7">
        <f t="shared" si="4"/>
        <v>8</v>
      </c>
      <c r="N58" s="7" t="str">
        <f t="shared" si="5"/>
        <v>NO</v>
      </c>
      <c r="R58" t="s">
        <v>67</v>
      </c>
      <c r="S58" s="12" t="s">
        <v>39</v>
      </c>
      <c r="U58" s="13" t="s">
        <v>40</v>
      </c>
      <c r="V58" s="13" t="s">
        <v>40</v>
      </c>
      <c r="W58" s="13" t="s">
        <v>40</v>
      </c>
      <c r="X58" s="14" t="s">
        <v>41</v>
      </c>
      <c r="Y58" s="14" t="s">
        <v>41</v>
      </c>
      <c r="Z58" s="14" t="s">
        <v>41</v>
      </c>
      <c r="AA58" s="14" t="s">
        <v>41</v>
      </c>
      <c r="AB58" s="14" t="s">
        <v>41</v>
      </c>
      <c r="AC58" s="14" t="s">
        <v>41</v>
      </c>
      <c r="AD58" s="14" t="s">
        <v>41</v>
      </c>
      <c r="AE58" s="14" t="s">
        <v>41</v>
      </c>
      <c r="AF58" s="14" t="s">
        <v>41</v>
      </c>
      <c r="AG58" s="15" t="s">
        <v>44</v>
      </c>
      <c r="AH58" s="15" t="s">
        <v>44</v>
      </c>
      <c r="AI58" s="15" t="s">
        <v>44</v>
      </c>
    </row>
    <row r="59" spans="1:35" ht="15.75" thickBot="1" x14ac:dyDescent="0.3">
      <c r="A59" s="6">
        <v>57</v>
      </c>
      <c r="B59" s="7">
        <v>12</v>
      </c>
      <c r="C59" s="7">
        <v>12</v>
      </c>
      <c r="D59" s="7">
        <v>1</v>
      </c>
      <c r="E59" s="8">
        <f t="shared" si="0"/>
        <v>2</v>
      </c>
      <c r="F59" s="7">
        <v>16</v>
      </c>
      <c r="G59" s="7">
        <v>33</v>
      </c>
      <c r="H59" s="7">
        <f t="shared" si="1"/>
        <v>1600</v>
      </c>
      <c r="I59" s="9">
        <f t="shared" si="2"/>
        <v>2000</v>
      </c>
      <c r="J59" s="7">
        <v>20</v>
      </c>
      <c r="K59" s="10">
        <f t="shared" si="6"/>
        <v>800</v>
      </c>
      <c r="L59" s="11">
        <f t="shared" si="3"/>
        <v>1000</v>
      </c>
      <c r="M59" s="7">
        <f t="shared" si="4"/>
        <v>6</v>
      </c>
      <c r="N59" s="7" t="str">
        <f t="shared" si="5"/>
        <v>NO</v>
      </c>
      <c r="R59" t="s">
        <v>67</v>
      </c>
      <c r="S59" s="12" t="s">
        <v>39</v>
      </c>
      <c r="U59" s="13" t="s">
        <v>40</v>
      </c>
      <c r="V59" s="13" t="s">
        <v>40</v>
      </c>
      <c r="W59" s="13" t="s">
        <v>40</v>
      </c>
      <c r="X59" s="14" t="s">
        <v>41</v>
      </c>
      <c r="Y59" s="14" t="s">
        <v>41</v>
      </c>
      <c r="Z59" s="14" t="s">
        <v>41</v>
      </c>
      <c r="AA59" s="14" t="s">
        <v>41</v>
      </c>
      <c r="AB59" s="14" t="s">
        <v>41</v>
      </c>
      <c r="AC59" s="14" t="s">
        <v>41</v>
      </c>
      <c r="AD59" s="14" t="s">
        <v>41</v>
      </c>
      <c r="AE59" s="14" t="s">
        <v>41</v>
      </c>
      <c r="AF59" s="14" t="s">
        <v>41</v>
      </c>
      <c r="AG59" s="15" t="s">
        <v>44</v>
      </c>
      <c r="AH59" s="15" t="s">
        <v>44</v>
      </c>
      <c r="AI59" s="15" t="s">
        <v>44</v>
      </c>
    </row>
    <row r="60" spans="1:35" ht="15.75" thickBot="1" x14ac:dyDescent="0.3">
      <c r="A60" s="6">
        <v>58</v>
      </c>
      <c r="B60" s="7">
        <v>12</v>
      </c>
      <c r="C60" s="7">
        <v>12</v>
      </c>
      <c r="D60" s="7">
        <v>2</v>
      </c>
      <c r="E60" s="8">
        <f t="shared" si="0"/>
        <v>3</v>
      </c>
      <c r="F60" s="7">
        <v>12</v>
      </c>
      <c r="G60" s="7">
        <v>33</v>
      </c>
      <c r="H60" s="7">
        <f t="shared" si="1"/>
        <v>2133.3333333333335</v>
      </c>
      <c r="I60" s="9">
        <f t="shared" si="2"/>
        <v>2666.6666666666665</v>
      </c>
      <c r="J60" s="7">
        <v>20</v>
      </c>
      <c r="K60" s="10">
        <f t="shared" si="6"/>
        <v>1066.6666666666667</v>
      </c>
      <c r="L60" s="11">
        <f t="shared" si="3"/>
        <v>1333.3333333333333</v>
      </c>
      <c r="M60" s="7">
        <f t="shared" si="4"/>
        <v>6</v>
      </c>
      <c r="N60" s="7" t="str">
        <f t="shared" si="5"/>
        <v>NO</v>
      </c>
      <c r="R60" t="s">
        <v>67</v>
      </c>
      <c r="S60" s="12" t="s">
        <v>39</v>
      </c>
      <c r="U60" s="13" t="s">
        <v>40</v>
      </c>
      <c r="V60" s="13" t="s">
        <v>40</v>
      </c>
      <c r="W60" s="13" t="s">
        <v>40</v>
      </c>
      <c r="X60" s="14" t="s">
        <v>41</v>
      </c>
      <c r="Y60" s="14" t="s">
        <v>41</v>
      </c>
      <c r="Z60" s="14" t="s">
        <v>41</v>
      </c>
      <c r="AA60" s="14" t="s">
        <v>41</v>
      </c>
      <c r="AB60" s="14" t="s">
        <v>41</v>
      </c>
      <c r="AC60" s="14" t="s">
        <v>41</v>
      </c>
      <c r="AD60" s="14" t="s">
        <v>41</v>
      </c>
      <c r="AE60" s="14" t="s">
        <v>41</v>
      </c>
      <c r="AF60" s="14" t="s">
        <v>41</v>
      </c>
      <c r="AG60" s="15" t="s">
        <v>44</v>
      </c>
      <c r="AH60" s="15" t="s">
        <v>44</v>
      </c>
      <c r="AI60" s="15" t="s">
        <v>44</v>
      </c>
    </row>
    <row r="61" spans="1:35" ht="15.75" thickBot="1" x14ac:dyDescent="0.3">
      <c r="A61" s="6">
        <v>59</v>
      </c>
      <c r="B61" s="7">
        <v>8</v>
      </c>
      <c r="C61" s="7">
        <v>12</v>
      </c>
      <c r="D61" s="7">
        <v>1</v>
      </c>
      <c r="E61" s="8">
        <f t="shared" si="0"/>
        <v>1</v>
      </c>
      <c r="F61" s="7">
        <v>12</v>
      </c>
      <c r="G61" s="7">
        <v>33</v>
      </c>
      <c r="H61" s="7">
        <f t="shared" si="1"/>
        <v>3200</v>
      </c>
      <c r="I61" s="9">
        <f t="shared" si="2"/>
        <v>4000</v>
      </c>
      <c r="J61" s="7">
        <v>20</v>
      </c>
      <c r="K61" s="10">
        <f t="shared" si="6"/>
        <v>1600</v>
      </c>
      <c r="L61" s="11">
        <f t="shared" si="3"/>
        <v>2000</v>
      </c>
      <c r="M61" s="7">
        <f t="shared" si="4"/>
        <v>4</v>
      </c>
      <c r="N61" s="7" t="str">
        <f t="shared" si="5"/>
        <v>NO</v>
      </c>
      <c r="R61" t="s">
        <v>68</v>
      </c>
      <c r="S61" t="s">
        <v>67</v>
      </c>
      <c r="T61" s="13" t="s">
        <v>40</v>
      </c>
      <c r="U61" s="13" t="s">
        <v>40</v>
      </c>
      <c r="V61" s="13" t="s">
        <v>40</v>
      </c>
      <c r="W61" s="14" t="s">
        <v>41</v>
      </c>
      <c r="X61" s="14" t="s">
        <v>41</v>
      </c>
      <c r="Y61" s="14" t="s">
        <v>41</v>
      </c>
      <c r="Z61" s="14" t="s">
        <v>41</v>
      </c>
      <c r="AA61" s="14" t="s">
        <v>41</v>
      </c>
      <c r="AB61" s="14" t="s">
        <v>41</v>
      </c>
      <c r="AC61" s="14" t="s">
        <v>41</v>
      </c>
      <c r="AD61" s="14" t="s">
        <v>41</v>
      </c>
      <c r="AE61" s="15" t="s">
        <v>44</v>
      </c>
      <c r="AF61" s="15" t="s">
        <v>44</v>
      </c>
      <c r="AG61" s="15" t="s">
        <v>44</v>
      </c>
    </row>
    <row r="62" spans="1:35" ht="15.75" thickBot="1" x14ac:dyDescent="0.3">
      <c r="A62" s="6">
        <v>60</v>
      </c>
      <c r="B62" s="7">
        <v>6</v>
      </c>
      <c r="C62" s="7">
        <v>12</v>
      </c>
      <c r="D62" s="7">
        <v>1</v>
      </c>
      <c r="E62" s="8">
        <f t="shared" si="0"/>
        <v>1</v>
      </c>
      <c r="F62" s="7">
        <v>16</v>
      </c>
      <c r="G62" s="7">
        <v>33</v>
      </c>
      <c r="H62" s="7">
        <f t="shared" si="1"/>
        <v>3200</v>
      </c>
      <c r="I62" s="9">
        <f t="shared" si="2"/>
        <v>4000</v>
      </c>
      <c r="J62" s="7">
        <v>20</v>
      </c>
      <c r="K62" s="10">
        <f t="shared" si="6"/>
        <v>1600</v>
      </c>
      <c r="L62" s="11">
        <f t="shared" si="3"/>
        <v>2000</v>
      </c>
      <c r="M62" s="7">
        <f t="shared" si="4"/>
        <v>3</v>
      </c>
      <c r="N62" s="7" t="str">
        <f t="shared" si="5"/>
        <v>NO</v>
      </c>
      <c r="R62" t="s">
        <v>68</v>
      </c>
      <c r="S62" t="s">
        <v>67</v>
      </c>
      <c r="T62" s="13" t="s">
        <v>40</v>
      </c>
      <c r="U62" s="13" t="s">
        <v>40</v>
      </c>
      <c r="V62" s="13" t="s">
        <v>40</v>
      </c>
      <c r="W62" s="14" t="s">
        <v>41</v>
      </c>
      <c r="X62" s="14" t="s">
        <v>41</v>
      </c>
      <c r="Y62" s="14" t="s">
        <v>41</v>
      </c>
      <c r="Z62" s="14" t="s">
        <v>41</v>
      </c>
      <c r="AA62" s="14" t="s">
        <v>41</v>
      </c>
      <c r="AB62" s="14" t="s">
        <v>41</v>
      </c>
      <c r="AC62" s="14" t="s">
        <v>41</v>
      </c>
      <c r="AD62" s="14" t="s">
        <v>41</v>
      </c>
      <c r="AE62" s="15" t="s">
        <v>44</v>
      </c>
      <c r="AF62" s="15" t="s">
        <v>44</v>
      </c>
      <c r="AG62" s="15" t="s">
        <v>44</v>
      </c>
    </row>
    <row r="63" spans="1:35" ht="15.75" thickBot="1" x14ac:dyDescent="0.3">
      <c r="A63" s="6">
        <v>61</v>
      </c>
      <c r="B63" s="7">
        <v>4</v>
      </c>
      <c r="C63" s="7">
        <v>12</v>
      </c>
      <c r="D63" s="7">
        <v>2</v>
      </c>
      <c r="E63" s="8">
        <f t="shared" si="0"/>
        <v>1</v>
      </c>
      <c r="F63" s="7">
        <v>12</v>
      </c>
      <c r="G63" s="7">
        <v>33</v>
      </c>
      <c r="H63" s="7">
        <f t="shared" si="1"/>
        <v>6400</v>
      </c>
      <c r="I63" s="9">
        <f t="shared" si="2"/>
        <v>8000</v>
      </c>
      <c r="J63" s="7">
        <v>20</v>
      </c>
      <c r="K63" s="10">
        <f t="shared" si="6"/>
        <v>3200</v>
      </c>
      <c r="L63" s="11">
        <f t="shared" si="3"/>
        <v>4000</v>
      </c>
      <c r="M63" s="7">
        <f t="shared" si="4"/>
        <v>2</v>
      </c>
      <c r="N63" s="7" t="str">
        <f t="shared" si="5"/>
        <v>NO</v>
      </c>
      <c r="R63" t="s">
        <v>69</v>
      </c>
      <c r="S63" t="s">
        <v>68</v>
      </c>
      <c r="T63" s="13" t="s">
        <v>40</v>
      </c>
      <c r="U63" s="14" t="s">
        <v>41</v>
      </c>
      <c r="V63" s="14" t="s">
        <v>41</v>
      </c>
      <c r="W63" s="14" t="s">
        <v>41</v>
      </c>
      <c r="X63" s="14" t="s">
        <v>41</v>
      </c>
      <c r="Y63" s="14" t="s">
        <v>41</v>
      </c>
      <c r="Z63" s="14" t="s">
        <v>41</v>
      </c>
      <c r="AA63" s="14" t="s">
        <v>41</v>
      </c>
      <c r="AB63" s="14" t="s">
        <v>41</v>
      </c>
      <c r="AC63" s="15" t="s">
        <v>44</v>
      </c>
      <c r="AD63" s="15" t="s">
        <v>44</v>
      </c>
      <c r="AE63" s="15" t="s">
        <v>44</v>
      </c>
    </row>
    <row r="64" spans="1:35" ht="15.75" thickBot="1" x14ac:dyDescent="0.3">
      <c r="A64" s="6">
        <v>62</v>
      </c>
      <c r="B64" s="7">
        <v>4</v>
      </c>
      <c r="C64" s="7">
        <v>12</v>
      </c>
      <c r="D64" s="7">
        <v>3</v>
      </c>
      <c r="E64" s="8">
        <f t="shared" si="0"/>
        <v>1</v>
      </c>
      <c r="F64" s="7">
        <v>8</v>
      </c>
      <c r="G64" s="7">
        <v>33</v>
      </c>
      <c r="H64" s="7">
        <f t="shared" si="1"/>
        <v>9600</v>
      </c>
      <c r="I64" s="9">
        <f t="shared" si="2"/>
        <v>12000</v>
      </c>
      <c r="J64" s="7">
        <v>20</v>
      </c>
      <c r="K64" s="10">
        <f t="shared" si="6"/>
        <v>4800</v>
      </c>
      <c r="L64" s="11">
        <f t="shared" si="3"/>
        <v>6000</v>
      </c>
      <c r="M64" s="7">
        <f t="shared" si="4"/>
        <v>2</v>
      </c>
      <c r="N64" s="7" t="str">
        <f t="shared" si="5"/>
        <v>NO</v>
      </c>
      <c r="P64" s="16" t="s">
        <v>55</v>
      </c>
      <c r="Q64" t="s">
        <v>49</v>
      </c>
      <c r="R64" s="28" t="s">
        <v>70</v>
      </c>
      <c r="S64" s="12" t="s">
        <v>39</v>
      </c>
      <c r="T64" s="14" t="s">
        <v>41</v>
      </c>
    </row>
    <row r="65" spans="1:31" ht="15.75" thickBot="1" x14ac:dyDescent="0.3">
      <c r="A65" s="6">
        <v>63</v>
      </c>
      <c r="B65" s="7">
        <v>3</v>
      </c>
      <c r="C65" s="7">
        <v>12</v>
      </c>
      <c r="D65" s="7">
        <v>2</v>
      </c>
      <c r="E65" s="8">
        <f t="shared" si="0"/>
        <v>1</v>
      </c>
      <c r="F65" s="7">
        <v>16</v>
      </c>
      <c r="G65" s="7">
        <v>33</v>
      </c>
      <c r="H65" s="7">
        <f t="shared" si="1"/>
        <v>6400</v>
      </c>
      <c r="I65" s="9">
        <f t="shared" si="2"/>
        <v>8000</v>
      </c>
      <c r="J65" s="7">
        <v>20</v>
      </c>
      <c r="K65" s="10">
        <f t="shared" si="6"/>
        <v>3200</v>
      </c>
      <c r="L65" s="11">
        <f t="shared" si="3"/>
        <v>4000</v>
      </c>
      <c r="M65" s="7">
        <f t="shared" si="4"/>
        <v>1.5</v>
      </c>
      <c r="N65" s="7" t="str">
        <f t="shared" si="5"/>
        <v>NO</v>
      </c>
      <c r="R65" t="s">
        <v>70</v>
      </c>
      <c r="S65" s="12" t="s">
        <v>39</v>
      </c>
      <c r="T65" s="13" t="s">
        <v>40</v>
      </c>
      <c r="U65" s="14" t="s">
        <v>41</v>
      </c>
      <c r="V65" s="14" t="s">
        <v>41</v>
      </c>
      <c r="W65" s="14" t="s">
        <v>41</v>
      </c>
      <c r="X65" s="14" t="s">
        <v>41</v>
      </c>
      <c r="Y65" s="14" t="s">
        <v>41</v>
      </c>
      <c r="Z65" s="14" t="s">
        <v>41</v>
      </c>
      <c r="AA65" s="14" t="s">
        <v>41</v>
      </c>
      <c r="AB65" s="14" t="s">
        <v>41</v>
      </c>
      <c r="AC65" s="15" t="s">
        <v>44</v>
      </c>
      <c r="AD65" s="15" t="s">
        <v>44</v>
      </c>
      <c r="AE65" s="15" t="s">
        <v>44</v>
      </c>
    </row>
    <row r="66" spans="1:31" ht="15.75" thickBot="1" x14ac:dyDescent="0.3">
      <c r="A66" s="6">
        <v>64</v>
      </c>
      <c r="B66" s="7">
        <v>3</v>
      </c>
      <c r="C66" s="7">
        <v>12</v>
      </c>
      <c r="D66" s="7">
        <v>8</v>
      </c>
      <c r="E66" s="8">
        <f t="shared" ref="E66:E71" si="7">B66*D66*F66/C66/8</f>
        <v>3</v>
      </c>
      <c r="F66" s="7">
        <v>12</v>
      </c>
      <c r="G66" s="7">
        <v>33</v>
      </c>
      <c r="H66" s="7">
        <f t="shared" ref="H66:H71" si="8">IF(B66&gt;1, I66*0.8, I66*0.4)</f>
        <v>8533.3333333333339</v>
      </c>
      <c r="I66" s="9">
        <f t="shared" ref="I66:I71" si="9">G66*64/66*C66/B66/F66*1000</f>
        <v>10666.666666666666</v>
      </c>
      <c r="J66" s="7">
        <v>20</v>
      </c>
      <c r="K66" s="10">
        <f t="shared" si="6"/>
        <v>4266.666666666667</v>
      </c>
      <c r="L66" s="11">
        <f t="shared" ref="L66:L71" si="10">J66*8/10*C66/B66/F66*1000</f>
        <v>5333.333333333333</v>
      </c>
      <c r="M66" s="7">
        <f t="shared" ref="M66:M71" si="11">B66/2</f>
        <v>1.5</v>
      </c>
      <c r="N66" s="7" t="str">
        <f t="shared" ref="N66:N71" si="12">IF(AND(B66&lt;=8, C66&lt;=6), "YES", "NO")</f>
        <v>NO</v>
      </c>
      <c r="R66" t="s">
        <v>70</v>
      </c>
      <c r="S66" s="12" t="s">
        <v>39</v>
      </c>
      <c r="T66" s="14" t="s">
        <v>41</v>
      </c>
      <c r="U66" s="14" t="s">
        <v>41</v>
      </c>
      <c r="V66" s="14" t="s">
        <v>41</v>
      </c>
      <c r="W66" s="14" t="s">
        <v>41</v>
      </c>
      <c r="X66" s="14" t="s">
        <v>41</v>
      </c>
      <c r="Y66" s="14" t="s">
        <v>41</v>
      </c>
      <c r="Z66" s="14" t="s">
        <v>41</v>
      </c>
      <c r="AA66" s="14" t="s">
        <v>41</v>
      </c>
      <c r="AB66" s="14" t="s">
        <v>41</v>
      </c>
      <c r="AC66" s="15" t="s">
        <v>44</v>
      </c>
      <c r="AD66" s="15" t="s">
        <v>44</v>
      </c>
      <c r="AE66" s="15" t="s">
        <v>44</v>
      </c>
    </row>
    <row r="67" spans="1:31" ht="15.75" thickBot="1" x14ac:dyDescent="0.3">
      <c r="A67" s="6">
        <v>65</v>
      </c>
      <c r="B67" s="7">
        <v>3</v>
      </c>
      <c r="C67" s="7">
        <v>12</v>
      </c>
      <c r="D67" s="7">
        <v>4</v>
      </c>
      <c r="E67" s="8">
        <f t="shared" si="7"/>
        <v>1</v>
      </c>
      <c r="F67" s="7">
        <v>8</v>
      </c>
      <c r="G67" s="7">
        <v>33</v>
      </c>
      <c r="H67" s="7">
        <f t="shared" si="8"/>
        <v>12800</v>
      </c>
      <c r="I67" s="9">
        <f t="shared" si="9"/>
        <v>16000</v>
      </c>
      <c r="J67" s="7">
        <v>20</v>
      </c>
      <c r="K67" s="10">
        <f t="shared" ref="K67:K71" si="13">L67*0.8</f>
        <v>6400</v>
      </c>
      <c r="L67" s="11">
        <f t="shared" si="10"/>
        <v>8000</v>
      </c>
      <c r="M67" s="7">
        <f t="shared" si="11"/>
        <v>1.5</v>
      </c>
      <c r="N67" s="7" t="str">
        <f t="shared" si="12"/>
        <v>NO</v>
      </c>
      <c r="R67" t="s">
        <v>70</v>
      </c>
      <c r="S67" s="12" t="s">
        <v>39</v>
      </c>
      <c r="T67" s="14" t="s">
        <v>41</v>
      </c>
      <c r="U67" s="14" t="s">
        <v>41</v>
      </c>
      <c r="V67" s="14" t="s">
        <v>41</v>
      </c>
      <c r="W67" s="14" t="s">
        <v>41</v>
      </c>
      <c r="X67" s="14" t="s">
        <v>41</v>
      </c>
      <c r="Y67" s="14" t="s">
        <v>41</v>
      </c>
      <c r="Z67" s="14" t="s">
        <v>41</v>
      </c>
      <c r="AA67" s="14" t="s">
        <v>41</v>
      </c>
      <c r="AB67" s="15" t="s">
        <v>44</v>
      </c>
      <c r="AC67" s="15" t="s">
        <v>44</v>
      </c>
    </row>
    <row r="68" spans="1:31" ht="15.75" thickBot="1" x14ac:dyDescent="0.3">
      <c r="A68" s="6">
        <v>66</v>
      </c>
      <c r="B68" s="7">
        <v>2</v>
      </c>
      <c r="C68" s="7">
        <v>12</v>
      </c>
      <c r="D68" s="7">
        <v>4</v>
      </c>
      <c r="E68" s="8">
        <f t="shared" si="7"/>
        <v>1</v>
      </c>
      <c r="F68" s="7">
        <v>12</v>
      </c>
      <c r="G68" s="7">
        <v>33</v>
      </c>
      <c r="H68" s="7">
        <f t="shared" si="8"/>
        <v>12800</v>
      </c>
      <c r="I68" s="9">
        <f t="shared" si="9"/>
        <v>16000</v>
      </c>
      <c r="J68" s="7">
        <v>20</v>
      </c>
      <c r="K68" s="10">
        <f t="shared" si="13"/>
        <v>6400</v>
      </c>
      <c r="L68" s="11">
        <f t="shared" si="10"/>
        <v>8000</v>
      </c>
      <c r="M68" s="7">
        <f t="shared" si="11"/>
        <v>1</v>
      </c>
      <c r="N68" s="7" t="str">
        <f t="shared" si="12"/>
        <v>NO</v>
      </c>
      <c r="R68" t="s">
        <v>69</v>
      </c>
      <c r="S68" t="s">
        <v>69</v>
      </c>
      <c r="T68" s="14" t="s">
        <v>41</v>
      </c>
      <c r="U68" s="14" t="s">
        <v>41</v>
      </c>
      <c r="V68" s="14" t="s">
        <v>41</v>
      </c>
      <c r="W68" s="14" t="s">
        <v>41</v>
      </c>
      <c r="X68" s="14" t="s">
        <v>41</v>
      </c>
      <c r="Y68" s="14" t="s">
        <v>41</v>
      </c>
      <c r="Z68" s="14" t="s">
        <v>41</v>
      </c>
      <c r="AA68" s="14" t="s">
        <v>41</v>
      </c>
      <c r="AB68" s="15" t="s">
        <v>44</v>
      </c>
      <c r="AC68" s="15" t="s">
        <v>44</v>
      </c>
    </row>
    <row r="69" spans="1:31" ht="15.75" thickBot="1" x14ac:dyDescent="0.3">
      <c r="A69" s="6">
        <v>67</v>
      </c>
      <c r="B69" s="7">
        <v>2</v>
      </c>
      <c r="C69" s="7">
        <v>12</v>
      </c>
      <c r="D69" s="7">
        <v>6</v>
      </c>
      <c r="E69" s="8">
        <f t="shared" si="7"/>
        <v>1</v>
      </c>
      <c r="F69" s="7">
        <v>8</v>
      </c>
      <c r="G69" s="7">
        <v>33</v>
      </c>
      <c r="H69" s="7">
        <f t="shared" si="8"/>
        <v>19200</v>
      </c>
      <c r="I69" s="9">
        <f t="shared" si="9"/>
        <v>24000</v>
      </c>
      <c r="J69" s="7">
        <v>20</v>
      </c>
      <c r="K69" s="10">
        <f t="shared" si="13"/>
        <v>9600</v>
      </c>
      <c r="L69" s="11">
        <f t="shared" si="10"/>
        <v>12000</v>
      </c>
      <c r="M69" s="7">
        <f t="shared" si="11"/>
        <v>1</v>
      </c>
      <c r="N69" s="7" t="str">
        <f t="shared" si="12"/>
        <v>NO</v>
      </c>
      <c r="P69" t="s">
        <v>55</v>
      </c>
      <c r="R69" t="s">
        <v>72</v>
      </c>
      <c r="S69" t="s">
        <v>72</v>
      </c>
      <c r="T69" s="14" t="s">
        <v>41</v>
      </c>
    </row>
    <row r="70" spans="1:31" ht="15.75" thickBot="1" x14ac:dyDescent="0.3">
      <c r="A70" s="6">
        <v>68</v>
      </c>
      <c r="B70" s="7">
        <v>1</v>
      </c>
      <c r="C70" s="7">
        <v>12</v>
      </c>
      <c r="D70" s="7">
        <v>8</v>
      </c>
      <c r="E70" s="8">
        <f t="shared" si="7"/>
        <v>1</v>
      </c>
      <c r="F70" s="7">
        <v>12</v>
      </c>
      <c r="G70" s="7">
        <v>33</v>
      </c>
      <c r="H70" s="7">
        <f t="shared" si="8"/>
        <v>12800</v>
      </c>
      <c r="I70" s="9">
        <f t="shared" si="9"/>
        <v>32000</v>
      </c>
      <c r="J70" s="7">
        <v>20</v>
      </c>
      <c r="K70" s="10">
        <f t="shared" si="13"/>
        <v>12800</v>
      </c>
      <c r="L70" s="11">
        <f t="shared" si="10"/>
        <v>16000</v>
      </c>
      <c r="M70" s="7">
        <f t="shared" si="11"/>
        <v>0.5</v>
      </c>
      <c r="N70" s="7" t="str">
        <f t="shared" si="12"/>
        <v>NO</v>
      </c>
      <c r="R70" t="s">
        <v>70</v>
      </c>
      <c r="S70" t="s">
        <v>70</v>
      </c>
      <c r="T70" s="14" t="s">
        <v>41</v>
      </c>
    </row>
    <row r="71" spans="1:31" ht="15.75" thickBot="1" x14ac:dyDescent="0.3">
      <c r="A71" s="29">
        <v>69</v>
      </c>
      <c r="B71" s="30">
        <v>1</v>
      </c>
      <c r="C71" s="30">
        <v>12</v>
      </c>
      <c r="D71" s="30">
        <v>12</v>
      </c>
      <c r="E71" s="31">
        <f t="shared" si="7"/>
        <v>1</v>
      </c>
      <c r="F71" s="30">
        <v>8</v>
      </c>
      <c r="G71" s="30">
        <v>33</v>
      </c>
      <c r="H71" s="30">
        <f t="shared" si="8"/>
        <v>19200</v>
      </c>
      <c r="I71" s="32">
        <f t="shared" si="9"/>
        <v>48000</v>
      </c>
      <c r="J71" s="7">
        <v>20</v>
      </c>
      <c r="K71" s="33">
        <f t="shared" si="13"/>
        <v>19200</v>
      </c>
      <c r="L71" s="34">
        <f t="shared" si="10"/>
        <v>24000</v>
      </c>
      <c r="M71" s="30">
        <f t="shared" si="11"/>
        <v>0.5</v>
      </c>
      <c r="N71" s="30" t="str">
        <f t="shared" si="12"/>
        <v>NO</v>
      </c>
      <c r="P71" t="s">
        <v>55</v>
      </c>
      <c r="R71" t="s">
        <v>70</v>
      </c>
      <c r="S71" t="s">
        <v>70</v>
      </c>
      <c r="T71" s="14" t="s">
        <v>41</v>
      </c>
    </row>
    <row r="72" spans="1:31" ht="15.75" thickBot="1" x14ac:dyDescent="0.3">
      <c r="A72" s="6">
        <v>70</v>
      </c>
      <c r="B72" s="7">
        <v>4</v>
      </c>
      <c r="C72" s="7">
        <v>4</v>
      </c>
      <c r="D72" s="7">
        <v>2</v>
      </c>
      <c r="E72" s="8">
        <v>2</v>
      </c>
      <c r="F72" s="7">
        <v>8</v>
      </c>
      <c r="G72" s="7">
        <v>33</v>
      </c>
      <c r="H72" s="7">
        <v>3200</v>
      </c>
      <c r="I72" s="9">
        <v>4000</v>
      </c>
      <c r="J72" s="7">
        <v>20</v>
      </c>
      <c r="K72" s="10">
        <v>1200</v>
      </c>
      <c r="L72" s="11">
        <v>1500</v>
      </c>
      <c r="M72" s="7">
        <v>2</v>
      </c>
      <c r="N72" s="7" t="s">
        <v>56</v>
      </c>
      <c r="O72" t="s">
        <v>69</v>
      </c>
      <c r="P72" t="s">
        <v>73</v>
      </c>
      <c r="Q72" s="13" t="s">
        <v>40</v>
      </c>
      <c r="R72" t="s">
        <v>74</v>
      </c>
      <c r="S72" t="s">
        <v>74</v>
      </c>
      <c r="T72" s="18"/>
      <c r="U72" s="18"/>
      <c r="V72" s="15" t="s">
        <v>44</v>
      </c>
    </row>
    <row r="73" spans="1:31" ht="15.75" thickBot="1" x14ac:dyDescent="0.3">
      <c r="A73" s="6">
        <v>71</v>
      </c>
      <c r="B73" s="7">
        <v>2</v>
      </c>
      <c r="C73" s="7">
        <v>4</v>
      </c>
      <c r="D73" s="7">
        <v>2</v>
      </c>
      <c r="E73" s="8">
        <v>2</v>
      </c>
      <c r="F73" s="7">
        <v>16</v>
      </c>
      <c r="G73" s="7">
        <v>33</v>
      </c>
      <c r="H73" s="7">
        <v>3200</v>
      </c>
      <c r="I73" s="9">
        <v>4000</v>
      </c>
      <c r="J73" s="7">
        <v>20</v>
      </c>
      <c r="K73" s="10">
        <v>1200</v>
      </c>
      <c r="L73" s="11">
        <v>1500</v>
      </c>
      <c r="M73" s="7">
        <v>1</v>
      </c>
      <c r="N73" s="7" t="s">
        <v>56</v>
      </c>
      <c r="O73" t="s">
        <v>69</v>
      </c>
      <c r="P73" t="s">
        <v>75</v>
      </c>
      <c r="Q73" s="13" t="s">
        <v>40</v>
      </c>
      <c r="R73" t="s">
        <v>74</v>
      </c>
      <c r="S73" t="s">
        <v>74</v>
      </c>
      <c r="T73" s="18"/>
      <c r="U73" s="18"/>
      <c r="V73" s="15" t="s">
        <v>44</v>
      </c>
    </row>
    <row r="74" spans="1:31" ht="15.75" thickBot="1" x14ac:dyDescent="0.3">
      <c r="A74" s="6">
        <v>72</v>
      </c>
      <c r="B74" s="7">
        <v>4</v>
      </c>
      <c r="C74" s="7">
        <v>6</v>
      </c>
      <c r="D74" s="7">
        <v>2</v>
      </c>
      <c r="E74" s="8">
        <v>2</v>
      </c>
      <c r="F74" s="7">
        <v>12</v>
      </c>
      <c r="G74" s="7">
        <v>33</v>
      </c>
      <c r="H74" s="7">
        <v>3200</v>
      </c>
      <c r="I74" s="9">
        <v>4000</v>
      </c>
      <c r="J74" s="7">
        <v>20</v>
      </c>
      <c r="K74" s="10">
        <v>1200</v>
      </c>
      <c r="L74" s="11">
        <v>1500</v>
      </c>
      <c r="M74" s="7">
        <v>2</v>
      </c>
      <c r="N74" s="7" t="s">
        <v>56</v>
      </c>
      <c r="O74" t="s">
        <v>69</v>
      </c>
      <c r="P74" t="s">
        <v>76</v>
      </c>
      <c r="Q74" s="13" t="s">
        <v>40</v>
      </c>
      <c r="R74" t="s">
        <v>74</v>
      </c>
      <c r="S74" t="s">
        <v>74</v>
      </c>
      <c r="T74" s="18"/>
      <c r="U74" s="18"/>
      <c r="V74" s="15" t="s">
        <v>44</v>
      </c>
    </row>
    <row r="75" spans="1:31" ht="15.75" thickBot="1" x14ac:dyDescent="0.3">
      <c r="A75" s="6">
        <v>73</v>
      </c>
      <c r="B75" s="7">
        <v>4</v>
      </c>
      <c r="C75" s="7">
        <v>8</v>
      </c>
      <c r="D75" s="7">
        <v>2</v>
      </c>
      <c r="E75" s="8">
        <v>2</v>
      </c>
      <c r="F75" s="7">
        <v>16</v>
      </c>
      <c r="G75" s="7">
        <v>33</v>
      </c>
      <c r="H75" s="7">
        <v>3200</v>
      </c>
      <c r="I75" s="9">
        <v>4000</v>
      </c>
      <c r="J75" s="7">
        <v>20</v>
      </c>
      <c r="K75" s="10">
        <v>1200</v>
      </c>
      <c r="L75" s="11">
        <v>1500</v>
      </c>
      <c r="M75" s="7">
        <v>2</v>
      </c>
      <c r="N75" s="7" t="s">
        <v>57</v>
      </c>
      <c r="O75" t="s">
        <v>69</v>
      </c>
      <c r="P75" t="s">
        <v>77</v>
      </c>
      <c r="Q75" s="13" t="s">
        <v>40</v>
      </c>
      <c r="R75" t="s">
        <v>74</v>
      </c>
      <c r="S75" t="s">
        <v>74</v>
      </c>
      <c r="T75" s="18"/>
      <c r="U75" s="18"/>
      <c r="V75" s="15" t="s">
        <v>44</v>
      </c>
    </row>
    <row r="76" spans="1:31" ht="15.75" thickBot="1" x14ac:dyDescent="0.3">
      <c r="A76" s="6">
        <v>74</v>
      </c>
      <c r="B76" s="7">
        <v>8</v>
      </c>
      <c r="C76" s="7">
        <v>12</v>
      </c>
      <c r="D76" s="7">
        <v>2</v>
      </c>
      <c r="E76" s="8">
        <v>2</v>
      </c>
      <c r="F76" s="7">
        <v>12</v>
      </c>
      <c r="G76" s="7">
        <v>33</v>
      </c>
      <c r="H76" s="7">
        <v>3200</v>
      </c>
      <c r="I76" s="9">
        <v>4000</v>
      </c>
      <c r="J76" s="7">
        <v>20</v>
      </c>
      <c r="K76" s="10">
        <v>1200</v>
      </c>
      <c r="L76" s="11">
        <v>1500</v>
      </c>
      <c r="M76" s="7">
        <v>4</v>
      </c>
      <c r="N76" s="7" t="s">
        <v>57</v>
      </c>
      <c r="O76" t="s">
        <v>68</v>
      </c>
      <c r="P76" t="s">
        <v>78</v>
      </c>
      <c r="Q76" s="13" t="s">
        <v>40</v>
      </c>
      <c r="R76" t="s">
        <v>74</v>
      </c>
      <c r="S76" t="s">
        <v>74</v>
      </c>
      <c r="T76" s="18"/>
      <c r="U76" s="18"/>
      <c r="V76" s="15" t="s">
        <v>44</v>
      </c>
    </row>
    <row r="77" spans="1:31" ht="15.75" thickBot="1" x14ac:dyDescent="0.3">
      <c r="A77" s="6">
        <v>75</v>
      </c>
      <c r="B77" s="7">
        <v>6</v>
      </c>
      <c r="C77" s="7">
        <v>12</v>
      </c>
      <c r="D77" s="7">
        <v>2</v>
      </c>
      <c r="E77" s="8">
        <v>2</v>
      </c>
      <c r="F77" s="7">
        <v>16</v>
      </c>
      <c r="G77" s="7">
        <v>33</v>
      </c>
      <c r="H77" s="7">
        <v>3200</v>
      </c>
      <c r="I77" s="9">
        <v>4000</v>
      </c>
      <c r="J77" s="7">
        <v>20</v>
      </c>
      <c r="K77" s="10">
        <v>1200</v>
      </c>
      <c r="L77" s="11">
        <v>1500</v>
      </c>
      <c r="M77" s="7">
        <v>3</v>
      </c>
      <c r="N77" s="7" t="s">
        <v>57</v>
      </c>
      <c r="O77" t="s">
        <v>68</v>
      </c>
      <c r="P77" t="s">
        <v>79</v>
      </c>
      <c r="Q77" s="13" t="s">
        <v>40</v>
      </c>
      <c r="R77" t="s">
        <v>74</v>
      </c>
      <c r="S77" t="s">
        <v>74</v>
      </c>
      <c r="T77" s="18"/>
      <c r="U77" s="18"/>
      <c r="V77" s="15" t="s">
        <v>44</v>
      </c>
    </row>
    <row r="78" spans="1:31" ht="15.75" thickBot="1" x14ac:dyDescent="0.3">
      <c r="A78" s="19">
        <v>76</v>
      </c>
      <c r="B78" s="20">
        <v>1</v>
      </c>
      <c r="C78" s="20">
        <v>12</v>
      </c>
      <c r="D78" s="20">
        <v>6</v>
      </c>
      <c r="E78" s="21">
        <f t="shared" ref="E78:E79" si="14">B78*D78*F78/C78/8</f>
        <v>1</v>
      </c>
      <c r="F78" s="20">
        <v>16</v>
      </c>
      <c r="G78" s="20">
        <v>33</v>
      </c>
      <c r="H78" s="20">
        <f t="shared" ref="H78:H79" si="15">IF(B78&gt;1, I78*0.8, I78*0.4)</f>
        <v>9600</v>
      </c>
      <c r="I78" s="22">
        <f t="shared" ref="I78:I79" si="16">G78*64/66*C78/B78/F78*1000</f>
        <v>24000</v>
      </c>
      <c r="J78" s="7">
        <v>20</v>
      </c>
      <c r="K78" s="23">
        <f t="shared" ref="K78:K79" si="17">L78*0.8</f>
        <v>9600</v>
      </c>
      <c r="L78" s="24">
        <f t="shared" ref="L78:L79" si="18">J78*8/10*C78/B78/F78*1000</f>
        <v>12000</v>
      </c>
      <c r="M78" s="20">
        <v>1</v>
      </c>
      <c r="N78" s="7" t="str">
        <f t="shared" ref="N78:N79" si="19">IF(AND(B78&lt;=8, C78&lt;=6), "YES", "NO")</f>
        <v>NO</v>
      </c>
      <c r="O78" s="25"/>
      <c r="P78" s="25" t="s">
        <v>80</v>
      </c>
      <c r="Q78" s="27"/>
      <c r="R78" t="s">
        <v>70</v>
      </c>
      <c r="S78" t="s">
        <v>70</v>
      </c>
      <c r="T78" s="27" t="s">
        <v>40</v>
      </c>
      <c r="U78" s="18"/>
      <c r="V78" s="25"/>
    </row>
    <row r="79" spans="1:31" ht="15.75" thickBot="1" x14ac:dyDescent="0.3">
      <c r="A79" s="19">
        <v>77</v>
      </c>
      <c r="B79" s="20">
        <v>2</v>
      </c>
      <c r="C79" s="20">
        <v>12</v>
      </c>
      <c r="D79" s="20">
        <v>3</v>
      </c>
      <c r="E79" s="21">
        <f t="shared" si="14"/>
        <v>1</v>
      </c>
      <c r="F79" s="20">
        <v>16</v>
      </c>
      <c r="G79" s="20">
        <v>33</v>
      </c>
      <c r="H79" s="20">
        <f t="shared" si="15"/>
        <v>9600</v>
      </c>
      <c r="I79" s="22">
        <f t="shared" si="16"/>
        <v>12000</v>
      </c>
      <c r="J79" s="7">
        <v>20</v>
      </c>
      <c r="K79" s="23">
        <f t="shared" si="17"/>
        <v>4800</v>
      </c>
      <c r="L79" s="24">
        <f t="shared" si="18"/>
        <v>6000</v>
      </c>
      <c r="M79" s="20">
        <v>1</v>
      </c>
      <c r="N79" s="7" t="str">
        <f t="shared" si="19"/>
        <v>NO</v>
      </c>
      <c r="O79" s="25"/>
      <c r="P79" s="25" t="s">
        <v>81</v>
      </c>
      <c r="Q79" s="27"/>
      <c r="R79" t="s">
        <v>70</v>
      </c>
      <c r="S79" t="s">
        <v>74</v>
      </c>
      <c r="T79" s="27" t="s">
        <v>40</v>
      </c>
      <c r="U79" s="27" t="s">
        <v>40</v>
      </c>
      <c r="V79" s="25"/>
    </row>
  </sheetData>
  <conditionalFormatting sqref="I2:I14 I16:I37 I39:I71">
    <cfRule type="cellIs" dxfId="9" priority="5" operator="greaterThan">
      <formula>28000</formula>
    </cfRule>
  </conditionalFormatting>
  <conditionalFormatting sqref="I38">
    <cfRule type="cellIs" dxfId="8" priority="4" operator="greaterThan">
      <formula>28000</formula>
    </cfRule>
  </conditionalFormatting>
  <conditionalFormatting sqref="I15">
    <cfRule type="cellIs" dxfId="7" priority="3" operator="greaterThan">
      <formula>28000</formula>
    </cfRule>
  </conditionalFormatting>
  <conditionalFormatting sqref="I72:I77">
    <cfRule type="cellIs" dxfId="6" priority="2" operator="greaterThan">
      <formula>28000</formula>
    </cfRule>
  </conditionalFormatting>
  <conditionalFormatting sqref="I78:I79">
    <cfRule type="cellIs" dxfId="5" priority="1" operator="greaterThan">
      <formula>28000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E094D-70D2-40F4-A390-617B712E85DC}">
  <dimension ref="A1:AL79"/>
  <sheetViews>
    <sheetView workbookViewId="0">
      <selection sqref="A1:AL79"/>
    </sheetView>
  </sheetViews>
  <sheetFormatPr defaultRowHeight="15" x14ac:dyDescent="0.25"/>
  <sheetData>
    <row r="1" spans="1:38" ht="65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4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</row>
    <row r="2" spans="1:38" ht="15.75" thickBot="1" x14ac:dyDescent="0.3">
      <c r="A2" s="6">
        <v>0</v>
      </c>
      <c r="B2" s="7">
        <v>16</v>
      </c>
      <c r="C2" s="7">
        <v>1</v>
      </c>
      <c r="D2" s="7">
        <v>1</v>
      </c>
      <c r="E2" s="8">
        <f t="shared" ref="E2:E65" si="0">B2*D2*F2/C2/8</f>
        <v>32</v>
      </c>
      <c r="F2" s="7">
        <v>16</v>
      </c>
      <c r="G2" s="7">
        <v>33</v>
      </c>
      <c r="H2" s="7">
        <f t="shared" ref="H2:H65" si="1">IF(B2&gt;1, I2*0.8, I2*0.4)</f>
        <v>100</v>
      </c>
      <c r="I2" s="9">
        <f t="shared" ref="I2:I65" si="2">G2*64/66*C2/B2/F2*1000</f>
        <v>125</v>
      </c>
      <c r="J2" s="7">
        <v>20</v>
      </c>
      <c r="K2" s="10">
        <f>IF(B2&gt;1, L2*0.8, L2*0.4)</f>
        <v>50</v>
      </c>
      <c r="L2" s="11">
        <f t="shared" ref="L2:L65" si="3">J2*8/10*C2/B2/F2*1000</f>
        <v>62.5</v>
      </c>
      <c r="M2" s="7">
        <f t="shared" ref="M2:M65" si="4">B2/2</f>
        <v>8</v>
      </c>
      <c r="N2" s="7" t="str">
        <f t="shared" ref="N2:N65" si="5">IF(AND(B2&lt;=8, C2&lt;=6), "YES", "NO")</f>
        <v>NO</v>
      </c>
      <c r="R2" t="s">
        <v>38</v>
      </c>
      <c r="S2" s="12" t="s">
        <v>39</v>
      </c>
      <c r="AB2" s="13" t="s">
        <v>40</v>
      </c>
      <c r="AC2" s="13" t="s">
        <v>40</v>
      </c>
      <c r="AD2" s="13" t="s">
        <v>40</v>
      </c>
      <c r="AE2" s="14" t="s">
        <v>41</v>
      </c>
      <c r="AF2" s="14" t="s">
        <v>41</v>
      </c>
      <c r="AG2" s="14" t="s">
        <v>41</v>
      </c>
      <c r="AH2" s="14" t="s">
        <v>41</v>
      </c>
      <c r="AI2" s="14" t="s">
        <v>41</v>
      </c>
      <c r="AJ2" s="14" t="s">
        <v>41</v>
      </c>
      <c r="AK2" s="14" t="s">
        <v>41</v>
      </c>
      <c r="AL2" s="14" t="s">
        <v>41</v>
      </c>
    </row>
    <row r="3" spans="1:38" ht="15.75" thickBot="1" x14ac:dyDescent="0.3">
      <c r="A3" s="6">
        <v>1</v>
      </c>
      <c r="B3" s="7">
        <v>16</v>
      </c>
      <c r="C3" s="7">
        <v>1</v>
      </c>
      <c r="D3" s="7">
        <v>1</v>
      </c>
      <c r="E3" s="8">
        <f t="shared" si="0"/>
        <v>24</v>
      </c>
      <c r="F3" s="7">
        <v>12</v>
      </c>
      <c r="G3" s="7">
        <v>33</v>
      </c>
      <c r="H3" s="7">
        <f t="shared" si="1"/>
        <v>133.33333333333334</v>
      </c>
      <c r="I3" s="9">
        <f t="shared" si="2"/>
        <v>166.66666666666666</v>
      </c>
      <c r="J3" s="7">
        <v>20</v>
      </c>
      <c r="K3" s="10">
        <f t="shared" ref="K3:K66" si="6">L3*0.8</f>
        <v>66.666666666666671</v>
      </c>
      <c r="L3" s="11">
        <f t="shared" si="3"/>
        <v>83.333333333333329</v>
      </c>
      <c r="M3" s="7">
        <f t="shared" si="4"/>
        <v>8</v>
      </c>
      <c r="N3" s="7" t="str">
        <f t="shared" si="5"/>
        <v>NO</v>
      </c>
      <c r="R3" t="s">
        <v>38</v>
      </c>
      <c r="S3" s="12" t="s">
        <v>39</v>
      </c>
      <c r="AB3" s="13" t="s">
        <v>40</v>
      </c>
      <c r="AC3" s="13" t="s">
        <v>40</v>
      </c>
      <c r="AD3" s="13" t="s">
        <v>40</v>
      </c>
      <c r="AE3" s="14" t="s">
        <v>41</v>
      </c>
      <c r="AF3" s="14" t="s">
        <v>41</v>
      </c>
      <c r="AG3" s="14" t="s">
        <v>41</v>
      </c>
      <c r="AH3" s="14" t="s">
        <v>41</v>
      </c>
      <c r="AI3" s="14" t="s">
        <v>41</v>
      </c>
      <c r="AJ3" s="14" t="s">
        <v>41</v>
      </c>
      <c r="AK3" s="14" t="s">
        <v>41</v>
      </c>
      <c r="AL3" s="14" t="s">
        <v>41</v>
      </c>
    </row>
    <row r="4" spans="1:38" ht="15.75" thickBot="1" x14ac:dyDescent="0.3">
      <c r="A4" s="6">
        <v>2</v>
      </c>
      <c r="B4" s="7">
        <v>8</v>
      </c>
      <c r="C4" s="7">
        <v>1</v>
      </c>
      <c r="D4" s="7">
        <v>1</v>
      </c>
      <c r="E4" s="8">
        <f t="shared" si="0"/>
        <v>16</v>
      </c>
      <c r="F4" s="7">
        <v>16</v>
      </c>
      <c r="G4" s="7">
        <v>33</v>
      </c>
      <c r="H4" s="7">
        <f t="shared" si="1"/>
        <v>200</v>
      </c>
      <c r="I4" s="9">
        <f t="shared" si="2"/>
        <v>250</v>
      </c>
      <c r="J4" s="7">
        <v>20</v>
      </c>
      <c r="K4" s="10">
        <f t="shared" si="6"/>
        <v>100</v>
      </c>
      <c r="L4" s="11">
        <f t="shared" si="3"/>
        <v>125</v>
      </c>
      <c r="M4" s="7">
        <f t="shared" si="4"/>
        <v>4</v>
      </c>
      <c r="N4" s="7" t="str">
        <f t="shared" si="5"/>
        <v>YES</v>
      </c>
      <c r="R4" t="s">
        <v>42</v>
      </c>
      <c r="S4" t="s">
        <v>43</v>
      </c>
      <c r="AA4" s="13" t="s">
        <v>40</v>
      </c>
      <c r="AB4" s="13" t="s">
        <v>40</v>
      </c>
      <c r="AC4" s="13" t="s">
        <v>40</v>
      </c>
      <c r="AD4" s="14" t="s">
        <v>41</v>
      </c>
      <c r="AE4" s="14" t="s">
        <v>41</v>
      </c>
      <c r="AF4" s="14" t="s">
        <v>41</v>
      </c>
      <c r="AG4" s="14" t="s">
        <v>41</v>
      </c>
      <c r="AH4" s="14" t="s">
        <v>41</v>
      </c>
      <c r="AI4" s="14" t="s">
        <v>41</v>
      </c>
      <c r="AJ4" s="14" t="s">
        <v>41</v>
      </c>
      <c r="AK4" s="14" t="s">
        <v>41</v>
      </c>
      <c r="AL4" s="14" t="s">
        <v>41</v>
      </c>
    </row>
    <row r="5" spans="1:38" ht="15.75" thickBot="1" x14ac:dyDescent="0.3">
      <c r="A5" s="6">
        <v>3</v>
      </c>
      <c r="B5" s="7">
        <v>8</v>
      </c>
      <c r="C5" s="7">
        <v>1</v>
      </c>
      <c r="D5" s="7">
        <v>1</v>
      </c>
      <c r="E5" s="8">
        <f t="shared" si="0"/>
        <v>12</v>
      </c>
      <c r="F5" s="7">
        <v>12</v>
      </c>
      <c r="G5" s="7">
        <v>33</v>
      </c>
      <c r="H5" s="7">
        <f t="shared" si="1"/>
        <v>266.66666666666669</v>
      </c>
      <c r="I5" s="9">
        <f t="shared" si="2"/>
        <v>333.33333333333331</v>
      </c>
      <c r="J5" s="7">
        <v>20</v>
      </c>
      <c r="K5" s="10">
        <f t="shared" si="6"/>
        <v>133.33333333333334</v>
      </c>
      <c r="L5" s="11">
        <f t="shared" si="3"/>
        <v>166.66666666666666</v>
      </c>
      <c r="M5" s="7">
        <f t="shared" si="4"/>
        <v>4</v>
      </c>
      <c r="N5" s="7" t="str">
        <f t="shared" si="5"/>
        <v>YES</v>
      </c>
      <c r="R5" t="s">
        <v>42</v>
      </c>
      <c r="S5" t="s">
        <v>43</v>
      </c>
      <c r="Z5" s="13" t="s">
        <v>40</v>
      </c>
      <c r="AA5" s="13" t="s">
        <v>40</v>
      </c>
      <c r="AB5" s="13" t="s">
        <v>40</v>
      </c>
      <c r="AC5" s="14" t="s">
        <v>41</v>
      </c>
      <c r="AD5" s="14" t="s">
        <v>41</v>
      </c>
      <c r="AE5" s="14" t="s">
        <v>41</v>
      </c>
      <c r="AF5" s="14" t="s">
        <v>41</v>
      </c>
      <c r="AG5" s="14" t="s">
        <v>41</v>
      </c>
      <c r="AH5" s="14" t="s">
        <v>41</v>
      </c>
      <c r="AI5" s="14" t="s">
        <v>41</v>
      </c>
      <c r="AJ5" s="14" t="s">
        <v>41</v>
      </c>
      <c r="AK5" s="15" t="s">
        <v>44</v>
      </c>
      <c r="AL5" s="15" t="s">
        <v>44</v>
      </c>
    </row>
    <row r="6" spans="1:38" ht="15.75" thickBot="1" x14ac:dyDescent="0.3">
      <c r="A6" s="6">
        <v>4</v>
      </c>
      <c r="B6" s="7">
        <v>4</v>
      </c>
      <c r="C6" s="7">
        <v>1</v>
      </c>
      <c r="D6" s="7">
        <v>1</v>
      </c>
      <c r="E6" s="8">
        <f t="shared" si="0"/>
        <v>8</v>
      </c>
      <c r="F6" s="7">
        <v>16</v>
      </c>
      <c r="G6" s="7">
        <v>33</v>
      </c>
      <c r="H6" s="7">
        <f t="shared" si="1"/>
        <v>400</v>
      </c>
      <c r="I6" s="9">
        <f t="shared" si="2"/>
        <v>500</v>
      </c>
      <c r="J6" s="7">
        <v>20</v>
      </c>
      <c r="K6" s="10">
        <f t="shared" si="6"/>
        <v>200</v>
      </c>
      <c r="L6" s="11">
        <f t="shared" si="3"/>
        <v>250</v>
      </c>
      <c r="M6" s="7">
        <f t="shared" si="4"/>
        <v>2</v>
      </c>
      <c r="N6" s="7" t="str">
        <f t="shared" si="5"/>
        <v>YES</v>
      </c>
      <c r="R6" t="s">
        <v>45</v>
      </c>
      <c r="S6" t="s">
        <v>42</v>
      </c>
      <c r="X6" s="13" t="s">
        <v>40</v>
      </c>
      <c r="Y6" s="13" t="s">
        <v>40</v>
      </c>
      <c r="Z6" s="13" t="s">
        <v>40</v>
      </c>
      <c r="AA6" s="13" t="s">
        <v>40</v>
      </c>
      <c r="AB6" s="13" t="s">
        <v>40</v>
      </c>
      <c r="AC6" s="14" t="s">
        <v>41</v>
      </c>
      <c r="AD6" s="14" t="s">
        <v>41</v>
      </c>
      <c r="AE6" s="14" t="s">
        <v>41</v>
      </c>
      <c r="AF6" s="14" t="s">
        <v>41</v>
      </c>
      <c r="AG6" s="14" t="s">
        <v>41</v>
      </c>
      <c r="AH6" s="14" t="s">
        <v>41</v>
      </c>
      <c r="AI6" s="14" t="s">
        <v>41</v>
      </c>
      <c r="AJ6" s="14" t="s">
        <v>41</v>
      </c>
      <c r="AK6" s="15" t="s">
        <v>44</v>
      </c>
      <c r="AL6" s="15" t="s">
        <v>44</v>
      </c>
    </row>
    <row r="7" spans="1:38" ht="15.75" thickBot="1" x14ac:dyDescent="0.3">
      <c r="A7" s="6">
        <v>5</v>
      </c>
      <c r="B7" s="7">
        <v>4</v>
      </c>
      <c r="C7" s="7">
        <v>1</v>
      </c>
      <c r="D7" s="7">
        <v>1</v>
      </c>
      <c r="E7" s="8">
        <f t="shared" si="0"/>
        <v>6</v>
      </c>
      <c r="F7" s="7">
        <v>12</v>
      </c>
      <c r="G7" s="7">
        <v>33</v>
      </c>
      <c r="H7" s="7">
        <f t="shared" si="1"/>
        <v>533.33333333333337</v>
      </c>
      <c r="I7" s="9">
        <f t="shared" si="2"/>
        <v>666.66666666666663</v>
      </c>
      <c r="J7" s="7">
        <v>20</v>
      </c>
      <c r="K7" s="10">
        <f t="shared" si="6"/>
        <v>266.66666666666669</v>
      </c>
      <c r="L7" s="11">
        <f t="shared" si="3"/>
        <v>333.33333333333331</v>
      </c>
      <c r="M7" s="7">
        <f t="shared" si="4"/>
        <v>2</v>
      </c>
      <c r="N7" s="7" t="str">
        <f t="shared" si="5"/>
        <v>YES</v>
      </c>
      <c r="R7" t="s">
        <v>45</v>
      </c>
      <c r="S7" t="s">
        <v>42</v>
      </c>
      <c r="X7" s="13" t="s">
        <v>40</v>
      </c>
      <c r="Y7" s="13" t="s">
        <v>40</v>
      </c>
      <c r="Z7" s="13" t="s">
        <v>40</v>
      </c>
      <c r="AA7" s="13" t="s">
        <v>40</v>
      </c>
      <c r="AB7" s="14" t="s">
        <v>41</v>
      </c>
      <c r="AC7" s="14" t="s">
        <v>41</v>
      </c>
      <c r="AD7" s="14" t="s">
        <v>41</v>
      </c>
      <c r="AE7" s="14" t="s">
        <v>41</v>
      </c>
      <c r="AF7" s="14" t="s">
        <v>41</v>
      </c>
      <c r="AG7" s="14" t="s">
        <v>41</v>
      </c>
      <c r="AH7" s="14" t="s">
        <v>41</v>
      </c>
      <c r="AI7" s="14" t="s">
        <v>41</v>
      </c>
      <c r="AJ7" s="15" t="s">
        <v>44</v>
      </c>
      <c r="AK7" s="15" t="s">
        <v>44</v>
      </c>
      <c r="AL7" s="15" t="s">
        <v>44</v>
      </c>
    </row>
    <row r="8" spans="1:38" ht="15.75" thickBot="1" x14ac:dyDescent="0.3">
      <c r="A8" s="6">
        <v>6</v>
      </c>
      <c r="B8" s="7">
        <v>2</v>
      </c>
      <c r="C8" s="7">
        <v>1</v>
      </c>
      <c r="D8" s="7">
        <v>1</v>
      </c>
      <c r="E8" s="8">
        <f t="shared" si="0"/>
        <v>4</v>
      </c>
      <c r="F8" s="7">
        <v>16</v>
      </c>
      <c r="G8" s="7">
        <v>33</v>
      </c>
      <c r="H8" s="7">
        <f t="shared" si="1"/>
        <v>800</v>
      </c>
      <c r="I8" s="9">
        <f t="shared" si="2"/>
        <v>1000</v>
      </c>
      <c r="J8" s="7">
        <v>20</v>
      </c>
      <c r="K8" s="10">
        <f t="shared" si="6"/>
        <v>400</v>
      </c>
      <c r="L8" s="11">
        <f t="shared" si="3"/>
        <v>500</v>
      </c>
      <c r="M8" s="7">
        <f t="shared" si="4"/>
        <v>1</v>
      </c>
      <c r="N8" s="7" t="str">
        <f t="shared" si="5"/>
        <v>YES</v>
      </c>
      <c r="R8" t="s">
        <v>46</v>
      </c>
      <c r="S8" t="s">
        <v>47</v>
      </c>
      <c r="V8" s="13" t="s">
        <v>40</v>
      </c>
      <c r="W8" s="13" t="s">
        <v>40</v>
      </c>
      <c r="X8" s="13" t="s">
        <v>40</v>
      </c>
      <c r="Y8" s="13" t="s">
        <v>40</v>
      </c>
      <c r="Z8" s="14" t="s">
        <v>41</v>
      </c>
      <c r="AA8" s="14" t="s">
        <v>41</v>
      </c>
      <c r="AB8" s="14" t="s">
        <v>41</v>
      </c>
      <c r="AC8" s="14" t="s">
        <v>41</v>
      </c>
      <c r="AD8" s="14" t="s">
        <v>41</v>
      </c>
      <c r="AE8" s="14" t="s">
        <v>41</v>
      </c>
      <c r="AF8" s="14" t="s">
        <v>41</v>
      </c>
      <c r="AG8" s="14" t="s">
        <v>41</v>
      </c>
      <c r="AH8" s="14" t="s">
        <v>41</v>
      </c>
      <c r="AI8" s="15" t="s">
        <v>44</v>
      </c>
      <c r="AJ8" s="15" t="s">
        <v>44</v>
      </c>
    </row>
    <row r="9" spans="1:38" ht="15.75" thickBot="1" x14ac:dyDescent="0.3">
      <c r="A9" s="6">
        <v>7</v>
      </c>
      <c r="B9" s="7">
        <v>16</v>
      </c>
      <c r="C9" s="7">
        <v>2</v>
      </c>
      <c r="D9" s="7">
        <v>1</v>
      </c>
      <c r="E9" s="8">
        <f t="shared" si="0"/>
        <v>16</v>
      </c>
      <c r="F9" s="7">
        <v>16</v>
      </c>
      <c r="G9" s="7">
        <v>33</v>
      </c>
      <c r="H9" s="7">
        <f t="shared" si="1"/>
        <v>200</v>
      </c>
      <c r="I9" s="9">
        <f t="shared" si="2"/>
        <v>250</v>
      </c>
      <c r="J9" s="7">
        <v>20</v>
      </c>
      <c r="K9" s="10">
        <f t="shared" si="6"/>
        <v>100</v>
      </c>
      <c r="L9" s="11">
        <f t="shared" si="3"/>
        <v>125</v>
      </c>
      <c r="M9" s="7">
        <f t="shared" si="4"/>
        <v>8</v>
      </c>
      <c r="N9" s="7" t="str">
        <f t="shared" si="5"/>
        <v>NO</v>
      </c>
      <c r="R9" t="s">
        <v>38</v>
      </c>
      <c r="S9" s="12" t="s">
        <v>39</v>
      </c>
      <c r="AA9" s="13" t="s">
        <v>40</v>
      </c>
      <c r="AB9" s="13" t="s">
        <v>40</v>
      </c>
      <c r="AC9" s="13" t="s">
        <v>40</v>
      </c>
      <c r="AD9" s="14" t="s">
        <v>41</v>
      </c>
      <c r="AE9" s="14" t="s">
        <v>41</v>
      </c>
      <c r="AF9" s="14" t="s">
        <v>41</v>
      </c>
      <c r="AG9" s="14" t="s">
        <v>41</v>
      </c>
      <c r="AH9" s="14" t="s">
        <v>41</v>
      </c>
      <c r="AI9" s="14" t="s">
        <v>41</v>
      </c>
      <c r="AJ9" s="14" t="s">
        <v>41</v>
      </c>
      <c r="AK9" s="14" t="s">
        <v>41</v>
      </c>
      <c r="AL9" s="14" t="s">
        <v>41</v>
      </c>
    </row>
    <row r="10" spans="1:38" ht="15.75" thickBot="1" x14ac:dyDescent="0.3">
      <c r="A10" s="6">
        <v>8</v>
      </c>
      <c r="B10" s="7">
        <v>16</v>
      </c>
      <c r="C10" s="7">
        <v>2</v>
      </c>
      <c r="D10" s="7">
        <v>1</v>
      </c>
      <c r="E10" s="8">
        <f t="shared" si="0"/>
        <v>12</v>
      </c>
      <c r="F10" s="7">
        <v>12</v>
      </c>
      <c r="G10" s="7">
        <v>33</v>
      </c>
      <c r="H10" s="7">
        <f t="shared" si="1"/>
        <v>266.66666666666669</v>
      </c>
      <c r="I10" s="9">
        <f t="shared" si="2"/>
        <v>333.33333333333331</v>
      </c>
      <c r="J10" s="7">
        <v>20</v>
      </c>
      <c r="K10" s="10">
        <f t="shared" si="6"/>
        <v>133.33333333333334</v>
      </c>
      <c r="L10" s="11">
        <f t="shared" si="3"/>
        <v>166.66666666666666</v>
      </c>
      <c r="M10" s="7">
        <f t="shared" si="4"/>
        <v>8</v>
      </c>
      <c r="N10" s="7" t="str">
        <f t="shared" si="5"/>
        <v>NO</v>
      </c>
      <c r="R10" t="s">
        <v>38</v>
      </c>
      <c r="S10" s="12" t="s">
        <v>39</v>
      </c>
      <c r="Z10" s="13" t="s">
        <v>40</v>
      </c>
      <c r="AA10" s="13" t="s">
        <v>40</v>
      </c>
      <c r="AB10" s="13" t="s">
        <v>40</v>
      </c>
      <c r="AC10" s="14" t="s">
        <v>41</v>
      </c>
      <c r="AD10" s="14" t="s">
        <v>41</v>
      </c>
      <c r="AE10" s="14" t="s">
        <v>41</v>
      </c>
      <c r="AF10" s="14" t="s">
        <v>41</v>
      </c>
      <c r="AG10" s="14" t="s">
        <v>41</v>
      </c>
      <c r="AH10" s="14" t="s">
        <v>41</v>
      </c>
      <c r="AI10" s="14" t="s">
        <v>41</v>
      </c>
      <c r="AJ10" s="14" t="s">
        <v>41</v>
      </c>
      <c r="AK10" s="15" t="s">
        <v>44</v>
      </c>
      <c r="AL10" s="15" t="s">
        <v>44</v>
      </c>
    </row>
    <row r="11" spans="1:38" ht="15.75" thickBot="1" x14ac:dyDescent="0.3">
      <c r="A11" s="6">
        <v>9</v>
      </c>
      <c r="B11" s="7">
        <v>8</v>
      </c>
      <c r="C11" s="7">
        <v>2</v>
      </c>
      <c r="D11" s="7">
        <v>1</v>
      </c>
      <c r="E11" s="8">
        <f t="shared" si="0"/>
        <v>8</v>
      </c>
      <c r="F11" s="7">
        <v>16</v>
      </c>
      <c r="G11" s="7">
        <v>33</v>
      </c>
      <c r="H11" s="7">
        <f t="shared" si="1"/>
        <v>400</v>
      </c>
      <c r="I11" s="9">
        <f t="shared" si="2"/>
        <v>500</v>
      </c>
      <c r="J11" s="7">
        <v>20</v>
      </c>
      <c r="K11" s="10">
        <f t="shared" si="6"/>
        <v>200</v>
      </c>
      <c r="L11" s="11">
        <f t="shared" si="3"/>
        <v>250</v>
      </c>
      <c r="M11" s="7">
        <f t="shared" si="4"/>
        <v>4</v>
      </c>
      <c r="N11" s="7" t="str">
        <f t="shared" si="5"/>
        <v>YES</v>
      </c>
      <c r="R11" t="s">
        <v>42</v>
      </c>
      <c r="S11" t="s">
        <v>43</v>
      </c>
      <c r="X11" s="13" t="s">
        <v>40</v>
      </c>
      <c r="Y11" s="13" t="s">
        <v>40</v>
      </c>
      <c r="Z11" s="13" t="s">
        <v>40</v>
      </c>
      <c r="AA11" s="13" t="s">
        <v>40</v>
      </c>
      <c r="AB11" s="13" t="s">
        <v>40</v>
      </c>
      <c r="AC11" s="14" t="s">
        <v>41</v>
      </c>
      <c r="AD11" s="14" t="s">
        <v>41</v>
      </c>
      <c r="AE11" s="14" t="s">
        <v>41</v>
      </c>
      <c r="AF11" s="14" t="s">
        <v>41</v>
      </c>
      <c r="AG11" s="14" t="s">
        <v>41</v>
      </c>
      <c r="AH11" s="14" t="s">
        <v>41</v>
      </c>
      <c r="AI11" s="14" t="s">
        <v>41</v>
      </c>
      <c r="AJ11" s="14" t="s">
        <v>41</v>
      </c>
      <c r="AK11" s="15" t="s">
        <v>44</v>
      </c>
      <c r="AL11" s="15" t="s">
        <v>44</v>
      </c>
    </row>
    <row r="12" spans="1:38" ht="15.75" thickBot="1" x14ac:dyDescent="0.3">
      <c r="A12" s="6">
        <v>10</v>
      </c>
      <c r="B12" s="7">
        <v>8</v>
      </c>
      <c r="C12" s="7">
        <v>2</v>
      </c>
      <c r="D12" s="7">
        <v>1</v>
      </c>
      <c r="E12" s="8">
        <f t="shared" si="0"/>
        <v>6</v>
      </c>
      <c r="F12" s="7">
        <v>12</v>
      </c>
      <c r="G12" s="7">
        <v>33</v>
      </c>
      <c r="H12" s="7">
        <f t="shared" si="1"/>
        <v>533.33333333333337</v>
      </c>
      <c r="I12" s="9">
        <f t="shared" si="2"/>
        <v>666.66666666666663</v>
      </c>
      <c r="J12" s="7">
        <v>20</v>
      </c>
      <c r="K12" s="10">
        <f t="shared" si="6"/>
        <v>266.66666666666669</v>
      </c>
      <c r="L12" s="11">
        <f t="shared" si="3"/>
        <v>333.33333333333331</v>
      </c>
      <c r="M12" s="7">
        <f t="shared" si="4"/>
        <v>4</v>
      </c>
      <c r="N12" s="7" t="str">
        <f t="shared" si="5"/>
        <v>YES</v>
      </c>
      <c r="R12" t="s">
        <v>42</v>
      </c>
      <c r="S12" t="s">
        <v>43</v>
      </c>
      <c r="X12" s="13" t="s">
        <v>40</v>
      </c>
      <c r="Y12" s="13" t="s">
        <v>40</v>
      </c>
      <c r="Z12" s="13" t="s">
        <v>40</v>
      </c>
      <c r="AA12" s="13" t="s">
        <v>40</v>
      </c>
      <c r="AB12" s="14" t="s">
        <v>41</v>
      </c>
      <c r="AC12" s="14" t="s">
        <v>41</v>
      </c>
      <c r="AD12" s="14" t="s">
        <v>41</v>
      </c>
      <c r="AE12" s="14" t="s">
        <v>41</v>
      </c>
      <c r="AF12" s="14" t="s">
        <v>41</v>
      </c>
      <c r="AG12" s="14" t="s">
        <v>41</v>
      </c>
      <c r="AH12" s="14" t="s">
        <v>41</v>
      </c>
      <c r="AI12" s="14" t="s">
        <v>41</v>
      </c>
      <c r="AJ12" s="15" t="s">
        <v>44</v>
      </c>
      <c r="AK12" s="15" t="s">
        <v>44</v>
      </c>
      <c r="AL12" s="15" t="s">
        <v>44</v>
      </c>
    </row>
    <row r="13" spans="1:38" ht="15.75" thickBot="1" x14ac:dyDescent="0.3">
      <c r="A13" s="6">
        <v>11</v>
      </c>
      <c r="B13" s="7">
        <v>4</v>
      </c>
      <c r="C13" s="7">
        <v>2</v>
      </c>
      <c r="D13" s="7">
        <v>1</v>
      </c>
      <c r="E13" s="8">
        <f t="shared" si="0"/>
        <v>4</v>
      </c>
      <c r="F13" s="7">
        <v>16</v>
      </c>
      <c r="G13" s="7">
        <v>33</v>
      </c>
      <c r="H13" s="7">
        <f t="shared" si="1"/>
        <v>800</v>
      </c>
      <c r="I13" s="9">
        <f t="shared" si="2"/>
        <v>1000</v>
      </c>
      <c r="J13" s="7">
        <v>20</v>
      </c>
      <c r="K13" s="10">
        <f t="shared" si="6"/>
        <v>400</v>
      </c>
      <c r="L13" s="11">
        <f t="shared" si="3"/>
        <v>500</v>
      </c>
      <c r="M13" s="7">
        <f t="shared" si="4"/>
        <v>2</v>
      </c>
      <c r="N13" s="7" t="str">
        <f t="shared" si="5"/>
        <v>YES</v>
      </c>
      <c r="R13" t="s">
        <v>45</v>
      </c>
      <c r="S13" t="s">
        <v>42</v>
      </c>
      <c r="V13" s="13" t="s">
        <v>40</v>
      </c>
      <c r="W13" s="13" t="s">
        <v>40</v>
      </c>
      <c r="X13" s="13" t="s">
        <v>40</v>
      </c>
      <c r="Y13" s="13" t="s">
        <v>40</v>
      </c>
      <c r="Z13" s="14" t="s">
        <v>41</v>
      </c>
      <c r="AA13" s="14" t="s">
        <v>41</v>
      </c>
      <c r="AB13" s="14" t="s">
        <v>41</v>
      </c>
      <c r="AC13" s="14" t="s">
        <v>41</v>
      </c>
      <c r="AD13" s="14" t="s">
        <v>41</v>
      </c>
      <c r="AE13" s="14" t="s">
        <v>41</v>
      </c>
      <c r="AF13" s="14" t="s">
        <v>41</v>
      </c>
      <c r="AG13" s="14" t="s">
        <v>41</v>
      </c>
      <c r="AH13" s="14" t="s">
        <v>41</v>
      </c>
      <c r="AI13" s="15" t="s">
        <v>44</v>
      </c>
      <c r="AJ13" s="15" t="s">
        <v>44</v>
      </c>
    </row>
    <row r="14" spans="1:38" ht="15.75" thickBot="1" x14ac:dyDescent="0.3">
      <c r="A14" s="6">
        <v>12</v>
      </c>
      <c r="B14" s="7">
        <v>4</v>
      </c>
      <c r="C14" s="7">
        <v>2</v>
      </c>
      <c r="D14" s="7">
        <v>1</v>
      </c>
      <c r="E14" s="8">
        <f t="shared" si="0"/>
        <v>3</v>
      </c>
      <c r="F14" s="7">
        <v>12</v>
      </c>
      <c r="G14" s="7">
        <v>33</v>
      </c>
      <c r="H14" s="7">
        <f t="shared" si="1"/>
        <v>1066.6666666666667</v>
      </c>
      <c r="I14" s="9">
        <f t="shared" si="2"/>
        <v>1333.3333333333333</v>
      </c>
      <c r="J14" s="7">
        <v>20</v>
      </c>
      <c r="K14" s="10">
        <f t="shared" si="6"/>
        <v>533.33333333333337</v>
      </c>
      <c r="L14" s="11">
        <f t="shared" si="3"/>
        <v>666.66666666666663</v>
      </c>
      <c r="M14" s="7">
        <f t="shared" si="4"/>
        <v>2</v>
      </c>
      <c r="N14" s="7" t="str">
        <f t="shared" si="5"/>
        <v>YES</v>
      </c>
      <c r="R14" t="s">
        <v>45</v>
      </c>
      <c r="S14" t="s">
        <v>42</v>
      </c>
      <c r="V14" s="13" t="s">
        <v>40</v>
      </c>
      <c r="W14" s="13" t="s">
        <v>40</v>
      </c>
      <c r="X14" s="13" t="s">
        <v>40</v>
      </c>
      <c r="Y14" s="13" t="s">
        <v>40</v>
      </c>
      <c r="Z14" s="14" t="s">
        <v>41</v>
      </c>
      <c r="AA14" s="14" t="s">
        <v>41</v>
      </c>
      <c r="AB14" s="14" t="s">
        <v>41</v>
      </c>
      <c r="AC14" s="14" t="s">
        <v>41</v>
      </c>
      <c r="AD14" s="14" t="s">
        <v>41</v>
      </c>
      <c r="AE14" s="14" t="s">
        <v>41</v>
      </c>
      <c r="AF14" s="14" t="s">
        <v>41</v>
      </c>
      <c r="AG14" s="14" t="s">
        <v>41</v>
      </c>
      <c r="AH14" s="14" t="s">
        <v>41</v>
      </c>
      <c r="AI14" s="15" t="s">
        <v>44</v>
      </c>
      <c r="AJ14" s="15" t="s">
        <v>44</v>
      </c>
    </row>
    <row r="15" spans="1:38" ht="15.75" thickBot="1" x14ac:dyDescent="0.3">
      <c r="A15" s="6">
        <v>13</v>
      </c>
      <c r="B15" s="7">
        <v>2</v>
      </c>
      <c r="C15" s="7">
        <v>2</v>
      </c>
      <c r="D15" s="7">
        <v>1</v>
      </c>
      <c r="E15" s="8">
        <f t="shared" si="0"/>
        <v>2</v>
      </c>
      <c r="F15" s="7">
        <v>16</v>
      </c>
      <c r="G15" s="7">
        <v>33</v>
      </c>
      <c r="H15" s="7">
        <f t="shared" si="1"/>
        <v>1600</v>
      </c>
      <c r="I15" s="9">
        <f t="shared" si="2"/>
        <v>2000</v>
      </c>
      <c r="J15" s="7">
        <v>20</v>
      </c>
      <c r="K15" s="10">
        <f t="shared" si="6"/>
        <v>800</v>
      </c>
      <c r="L15" s="11">
        <f t="shared" si="3"/>
        <v>1000</v>
      </c>
      <c r="M15" s="7">
        <f t="shared" si="4"/>
        <v>1</v>
      </c>
      <c r="N15" s="7" t="str">
        <f t="shared" si="5"/>
        <v>YES</v>
      </c>
      <c r="R15" t="s">
        <v>46</v>
      </c>
      <c r="S15" t="s">
        <v>47</v>
      </c>
      <c r="U15" s="13" t="s">
        <v>40</v>
      </c>
      <c r="V15" s="13" t="s">
        <v>40</v>
      </c>
      <c r="W15" s="13" t="s">
        <v>40</v>
      </c>
      <c r="X15" s="14" t="s">
        <v>41</v>
      </c>
      <c r="Y15" s="14" t="s">
        <v>41</v>
      </c>
      <c r="Z15" s="14" t="s">
        <v>41</v>
      </c>
      <c r="AA15" s="14" t="s">
        <v>41</v>
      </c>
      <c r="AB15" s="14" t="s">
        <v>41</v>
      </c>
      <c r="AC15" s="14" t="s">
        <v>41</v>
      </c>
      <c r="AD15" s="14" t="s">
        <v>41</v>
      </c>
      <c r="AE15" s="14" t="s">
        <v>41</v>
      </c>
      <c r="AF15" s="14" t="s">
        <v>41</v>
      </c>
      <c r="AG15" s="15" t="s">
        <v>44</v>
      </c>
      <c r="AH15" s="15" t="s">
        <v>44</v>
      </c>
      <c r="AI15" s="15" t="s">
        <v>44</v>
      </c>
    </row>
    <row r="16" spans="1:38" ht="15.75" thickBot="1" x14ac:dyDescent="0.3">
      <c r="A16" s="6">
        <v>14</v>
      </c>
      <c r="B16" s="7">
        <v>1</v>
      </c>
      <c r="C16" s="7">
        <v>2</v>
      </c>
      <c r="D16" s="7">
        <v>1</v>
      </c>
      <c r="E16" s="8">
        <f t="shared" si="0"/>
        <v>1</v>
      </c>
      <c r="F16" s="7">
        <v>16</v>
      </c>
      <c r="G16" s="7">
        <v>33</v>
      </c>
      <c r="H16" s="7">
        <f t="shared" si="1"/>
        <v>1600</v>
      </c>
      <c r="I16" s="9">
        <f t="shared" si="2"/>
        <v>4000</v>
      </c>
      <c r="J16" s="7">
        <v>20</v>
      </c>
      <c r="K16" s="10">
        <f t="shared" si="6"/>
        <v>1600</v>
      </c>
      <c r="L16" s="11">
        <f t="shared" si="3"/>
        <v>2000</v>
      </c>
      <c r="M16" s="7">
        <f t="shared" si="4"/>
        <v>0.5</v>
      </c>
      <c r="N16" s="7" t="str">
        <f t="shared" si="5"/>
        <v>YES</v>
      </c>
      <c r="P16" t="s">
        <v>48</v>
      </c>
      <c r="Q16" t="s">
        <v>49</v>
      </c>
      <c r="R16" t="s">
        <v>50</v>
      </c>
      <c r="S16" t="s">
        <v>51</v>
      </c>
      <c r="T16" s="13" t="s">
        <v>40</v>
      </c>
    </row>
    <row r="17" spans="1:38" ht="15.75" thickBot="1" x14ac:dyDescent="0.3">
      <c r="A17" s="6">
        <v>15</v>
      </c>
      <c r="B17" s="7">
        <v>12</v>
      </c>
      <c r="C17" s="7">
        <v>3</v>
      </c>
      <c r="D17" s="7">
        <v>1</v>
      </c>
      <c r="E17" s="8">
        <f t="shared" si="0"/>
        <v>8</v>
      </c>
      <c r="F17" s="7">
        <v>16</v>
      </c>
      <c r="G17" s="7">
        <v>33</v>
      </c>
      <c r="H17" s="7">
        <f t="shared" si="1"/>
        <v>400</v>
      </c>
      <c r="I17" s="9">
        <f t="shared" si="2"/>
        <v>500</v>
      </c>
      <c r="J17" s="7">
        <v>20</v>
      </c>
      <c r="K17" s="10">
        <f t="shared" si="6"/>
        <v>200</v>
      </c>
      <c r="L17" s="11">
        <f t="shared" si="3"/>
        <v>250</v>
      </c>
      <c r="M17" s="7">
        <f t="shared" si="4"/>
        <v>6</v>
      </c>
      <c r="N17" s="7" t="str">
        <f t="shared" si="5"/>
        <v>NO</v>
      </c>
      <c r="R17" t="s">
        <v>38</v>
      </c>
      <c r="S17" s="12" t="s">
        <v>39</v>
      </c>
      <c r="X17" s="13" t="s">
        <v>40</v>
      </c>
      <c r="Y17" s="13" t="s">
        <v>40</v>
      </c>
      <c r="Z17" s="13" t="s">
        <v>40</v>
      </c>
      <c r="AA17" s="13" t="s">
        <v>40</v>
      </c>
      <c r="AB17" s="13" t="s">
        <v>40</v>
      </c>
      <c r="AC17" s="14" t="s">
        <v>41</v>
      </c>
      <c r="AD17" s="14" t="s">
        <v>41</v>
      </c>
      <c r="AE17" s="14" t="s">
        <v>41</v>
      </c>
      <c r="AF17" s="14" t="s">
        <v>41</v>
      </c>
      <c r="AG17" s="14" t="s">
        <v>41</v>
      </c>
      <c r="AH17" s="14" t="s">
        <v>41</v>
      </c>
      <c r="AI17" s="14" t="s">
        <v>41</v>
      </c>
      <c r="AJ17" s="14" t="s">
        <v>41</v>
      </c>
      <c r="AK17" s="15" t="s">
        <v>44</v>
      </c>
      <c r="AL17" s="15" t="s">
        <v>44</v>
      </c>
    </row>
    <row r="18" spans="1:38" ht="15.75" thickBot="1" x14ac:dyDescent="0.3">
      <c r="A18" s="6">
        <v>16</v>
      </c>
      <c r="B18" s="7">
        <v>8</v>
      </c>
      <c r="C18" s="7">
        <v>3</v>
      </c>
      <c r="D18" s="7">
        <v>1</v>
      </c>
      <c r="E18" s="8">
        <f t="shared" si="0"/>
        <v>4</v>
      </c>
      <c r="F18" s="7">
        <v>12</v>
      </c>
      <c r="G18" s="7">
        <v>33</v>
      </c>
      <c r="H18" s="7">
        <f t="shared" si="1"/>
        <v>800</v>
      </c>
      <c r="I18" s="9">
        <f t="shared" si="2"/>
        <v>1000</v>
      </c>
      <c r="J18" s="7">
        <v>20</v>
      </c>
      <c r="K18" s="10">
        <f t="shared" si="6"/>
        <v>400</v>
      </c>
      <c r="L18" s="11">
        <f t="shared" si="3"/>
        <v>500</v>
      </c>
      <c r="M18" s="7">
        <f t="shared" si="4"/>
        <v>4</v>
      </c>
      <c r="N18" s="7" t="str">
        <f t="shared" si="5"/>
        <v>YES</v>
      </c>
      <c r="R18" t="s">
        <v>42</v>
      </c>
      <c r="S18" t="s">
        <v>43</v>
      </c>
      <c r="V18" s="13" t="s">
        <v>40</v>
      </c>
      <c r="W18" s="13" t="s">
        <v>40</v>
      </c>
      <c r="X18" s="13" t="s">
        <v>40</v>
      </c>
      <c r="Y18" s="13" t="s">
        <v>40</v>
      </c>
      <c r="Z18" s="14" t="s">
        <v>41</v>
      </c>
      <c r="AA18" s="14" t="s">
        <v>41</v>
      </c>
      <c r="AB18" s="14" t="s">
        <v>41</v>
      </c>
      <c r="AC18" s="14" t="s">
        <v>41</v>
      </c>
      <c r="AD18" s="14" t="s">
        <v>41</v>
      </c>
      <c r="AE18" s="14" t="s">
        <v>41</v>
      </c>
      <c r="AF18" s="14" t="s">
        <v>41</v>
      </c>
      <c r="AG18" s="14" t="s">
        <v>41</v>
      </c>
      <c r="AH18" s="14" t="s">
        <v>41</v>
      </c>
      <c r="AI18" s="15" t="s">
        <v>44</v>
      </c>
      <c r="AJ18" s="15" t="s">
        <v>44</v>
      </c>
    </row>
    <row r="19" spans="1:38" ht="15.75" thickBot="1" x14ac:dyDescent="0.3">
      <c r="A19" s="6">
        <v>17</v>
      </c>
      <c r="B19" s="7">
        <v>6</v>
      </c>
      <c r="C19" s="7">
        <v>3</v>
      </c>
      <c r="D19" s="7">
        <v>1</v>
      </c>
      <c r="E19" s="8">
        <f t="shared" si="0"/>
        <v>4</v>
      </c>
      <c r="F19" s="7">
        <v>16</v>
      </c>
      <c r="G19" s="7">
        <v>33</v>
      </c>
      <c r="H19" s="7">
        <f t="shared" si="1"/>
        <v>800</v>
      </c>
      <c r="I19" s="9">
        <f t="shared" si="2"/>
        <v>1000</v>
      </c>
      <c r="J19" s="7">
        <v>20</v>
      </c>
      <c r="K19" s="10">
        <f t="shared" si="6"/>
        <v>400</v>
      </c>
      <c r="L19" s="11">
        <f t="shared" si="3"/>
        <v>500</v>
      </c>
      <c r="M19" s="7">
        <f t="shared" si="4"/>
        <v>3</v>
      </c>
      <c r="N19" s="7" t="str">
        <f t="shared" si="5"/>
        <v>YES</v>
      </c>
      <c r="R19" t="s">
        <v>42</v>
      </c>
      <c r="S19" t="s">
        <v>43</v>
      </c>
      <c r="V19" s="13" t="s">
        <v>40</v>
      </c>
      <c r="W19" s="13" t="s">
        <v>40</v>
      </c>
      <c r="X19" s="13" t="s">
        <v>40</v>
      </c>
      <c r="Y19" s="13" t="s">
        <v>40</v>
      </c>
      <c r="Z19" s="14" t="s">
        <v>41</v>
      </c>
      <c r="AA19" s="14" t="s">
        <v>41</v>
      </c>
      <c r="AB19" s="14" t="s">
        <v>41</v>
      </c>
      <c r="AC19" s="14" t="s">
        <v>41</v>
      </c>
      <c r="AD19" s="14" t="s">
        <v>41</v>
      </c>
      <c r="AE19" s="14" t="s">
        <v>41</v>
      </c>
      <c r="AF19" s="14" t="s">
        <v>41</v>
      </c>
      <c r="AG19" s="14" t="s">
        <v>41</v>
      </c>
      <c r="AH19" s="14" t="s">
        <v>41</v>
      </c>
      <c r="AI19" s="15" t="s">
        <v>44</v>
      </c>
      <c r="AJ19" s="15" t="s">
        <v>44</v>
      </c>
    </row>
    <row r="20" spans="1:38" ht="15.75" thickBot="1" x14ac:dyDescent="0.3">
      <c r="A20" s="6">
        <v>18</v>
      </c>
      <c r="B20" s="7">
        <v>4</v>
      </c>
      <c r="C20" s="7">
        <v>3</v>
      </c>
      <c r="D20" s="7">
        <v>1</v>
      </c>
      <c r="E20" s="8">
        <f t="shared" si="0"/>
        <v>2</v>
      </c>
      <c r="F20" s="7">
        <v>12</v>
      </c>
      <c r="G20" s="7">
        <v>33</v>
      </c>
      <c r="H20" s="7">
        <f t="shared" si="1"/>
        <v>1600</v>
      </c>
      <c r="I20" s="9">
        <f t="shared" si="2"/>
        <v>2000</v>
      </c>
      <c r="J20" s="7">
        <v>20</v>
      </c>
      <c r="K20" s="10">
        <f t="shared" si="6"/>
        <v>800</v>
      </c>
      <c r="L20" s="11">
        <f t="shared" si="3"/>
        <v>1000</v>
      </c>
      <c r="M20" s="7">
        <f t="shared" si="4"/>
        <v>2</v>
      </c>
      <c r="N20" s="7" t="str">
        <f t="shared" si="5"/>
        <v>YES</v>
      </c>
      <c r="Q20" t="s">
        <v>49</v>
      </c>
      <c r="R20" t="s">
        <v>45</v>
      </c>
      <c r="S20" t="s">
        <v>42</v>
      </c>
      <c r="U20" s="13" t="s">
        <v>40</v>
      </c>
      <c r="V20" s="13" t="s">
        <v>40</v>
      </c>
      <c r="W20" s="13" t="s">
        <v>40</v>
      </c>
      <c r="X20" s="14" t="s">
        <v>41</v>
      </c>
      <c r="Y20" s="14" t="s">
        <v>41</v>
      </c>
      <c r="Z20" s="14" t="s">
        <v>41</v>
      </c>
      <c r="AA20" s="14" t="s">
        <v>41</v>
      </c>
      <c r="AB20" s="14" t="s">
        <v>41</v>
      </c>
      <c r="AC20" s="14" t="s">
        <v>41</v>
      </c>
      <c r="AD20" s="14" t="s">
        <v>41</v>
      </c>
      <c r="AE20" s="14" t="s">
        <v>41</v>
      </c>
      <c r="AF20" s="14" t="s">
        <v>41</v>
      </c>
      <c r="AG20" s="15" t="s">
        <v>44</v>
      </c>
      <c r="AH20" s="15" t="s">
        <v>44</v>
      </c>
      <c r="AI20" s="15" t="s">
        <v>44</v>
      </c>
    </row>
    <row r="21" spans="1:38" ht="15.75" thickBot="1" x14ac:dyDescent="0.3">
      <c r="A21" s="6">
        <v>19</v>
      </c>
      <c r="B21" s="7">
        <v>3</v>
      </c>
      <c r="C21" s="7">
        <v>3</v>
      </c>
      <c r="D21" s="7">
        <v>1</v>
      </c>
      <c r="E21" s="8">
        <f t="shared" si="0"/>
        <v>2</v>
      </c>
      <c r="F21" s="7">
        <v>16</v>
      </c>
      <c r="G21" s="7">
        <v>33</v>
      </c>
      <c r="H21" s="7">
        <f t="shared" si="1"/>
        <v>1600</v>
      </c>
      <c r="I21" s="9">
        <f t="shared" si="2"/>
        <v>2000</v>
      </c>
      <c r="J21" s="7">
        <v>20</v>
      </c>
      <c r="K21" s="10">
        <f t="shared" si="6"/>
        <v>800</v>
      </c>
      <c r="L21" s="11">
        <f t="shared" si="3"/>
        <v>1000</v>
      </c>
      <c r="M21" s="7">
        <f t="shared" si="4"/>
        <v>1.5</v>
      </c>
      <c r="N21" s="7" t="str">
        <f t="shared" si="5"/>
        <v>YES</v>
      </c>
      <c r="Q21" t="s">
        <v>49</v>
      </c>
      <c r="R21" t="s">
        <v>52</v>
      </c>
      <c r="S21" s="12" t="s">
        <v>39</v>
      </c>
      <c r="T21" s="13" t="s">
        <v>40</v>
      </c>
    </row>
    <row r="22" spans="1:38" ht="15.75" thickBot="1" x14ac:dyDescent="0.3">
      <c r="A22" s="6">
        <v>20</v>
      </c>
      <c r="B22" s="7">
        <v>2</v>
      </c>
      <c r="C22" s="7">
        <v>3</v>
      </c>
      <c r="D22" s="7">
        <v>1</v>
      </c>
      <c r="E22" s="8">
        <f t="shared" si="0"/>
        <v>1</v>
      </c>
      <c r="F22" s="7">
        <v>12</v>
      </c>
      <c r="G22" s="7">
        <v>33</v>
      </c>
      <c r="H22" s="7">
        <f t="shared" si="1"/>
        <v>3200</v>
      </c>
      <c r="I22" s="9">
        <f t="shared" si="2"/>
        <v>4000</v>
      </c>
      <c r="J22" s="7">
        <v>20</v>
      </c>
      <c r="K22" s="10">
        <f t="shared" si="6"/>
        <v>1600</v>
      </c>
      <c r="L22" s="11">
        <f t="shared" si="3"/>
        <v>2000</v>
      </c>
      <c r="M22" s="7">
        <f t="shared" si="4"/>
        <v>1</v>
      </c>
      <c r="N22" s="7" t="str">
        <f t="shared" si="5"/>
        <v>YES</v>
      </c>
      <c r="P22" t="s">
        <v>48</v>
      </c>
      <c r="Q22" t="s">
        <v>49</v>
      </c>
      <c r="R22" t="s">
        <v>46</v>
      </c>
      <c r="S22" t="s">
        <v>47</v>
      </c>
      <c r="T22" s="13" t="s">
        <v>40</v>
      </c>
    </row>
    <row r="23" spans="1:38" ht="15.75" thickBot="1" x14ac:dyDescent="0.3">
      <c r="A23" s="6">
        <v>21</v>
      </c>
      <c r="B23" s="7">
        <v>1</v>
      </c>
      <c r="C23" s="7">
        <v>3</v>
      </c>
      <c r="D23" s="7">
        <v>2</v>
      </c>
      <c r="E23" s="8">
        <f t="shared" si="0"/>
        <v>1</v>
      </c>
      <c r="F23" s="7">
        <v>12</v>
      </c>
      <c r="G23" s="7">
        <v>33</v>
      </c>
      <c r="H23" s="7">
        <f t="shared" si="1"/>
        <v>3200</v>
      </c>
      <c r="I23" s="9">
        <f t="shared" si="2"/>
        <v>8000</v>
      </c>
      <c r="J23" s="7">
        <v>20</v>
      </c>
      <c r="K23" s="10">
        <f t="shared" si="6"/>
        <v>3200</v>
      </c>
      <c r="L23" s="11">
        <f t="shared" si="3"/>
        <v>4000</v>
      </c>
      <c r="M23" s="7">
        <f t="shared" si="4"/>
        <v>0.5</v>
      </c>
      <c r="N23" s="7" t="str">
        <f t="shared" si="5"/>
        <v>YES</v>
      </c>
      <c r="P23" t="s">
        <v>48</v>
      </c>
      <c r="Q23" t="s">
        <v>49</v>
      </c>
      <c r="R23" t="s">
        <v>50</v>
      </c>
      <c r="S23" t="s">
        <v>51</v>
      </c>
      <c r="T23" s="13" t="s">
        <v>40</v>
      </c>
    </row>
    <row r="24" spans="1:38" ht="15.75" thickBot="1" x14ac:dyDescent="0.3">
      <c r="A24" s="6">
        <v>22</v>
      </c>
      <c r="B24" s="7">
        <v>16</v>
      </c>
      <c r="C24" s="7">
        <v>4</v>
      </c>
      <c r="D24" s="7">
        <v>1</v>
      </c>
      <c r="E24" s="8">
        <f t="shared" si="0"/>
        <v>8</v>
      </c>
      <c r="F24" s="7">
        <v>16</v>
      </c>
      <c r="G24" s="7">
        <v>33</v>
      </c>
      <c r="H24" s="7">
        <f t="shared" si="1"/>
        <v>400</v>
      </c>
      <c r="I24" s="9">
        <f t="shared" si="2"/>
        <v>500</v>
      </c>
      <c r="J24" s="7">
        <v>20</v>
      </c>
      <c r="K24" s="10">
        <f t="shared" si="6"/>
        <v>200</v>
      </c>
      <c r="L24" s="11">
        <f t="shared" si="3"/>
        <v>250</v>
      </c>
      <c r="M24" s="7">
        <f t="shared" si="4"/>
        <v>8</v>
      </c>
      <c r="N24" s="7" t="str">
        <f t="shared" si="5"/>
        <v>NO</v>
      </c>
      <c r="R24" t="s">
        <v>38</v>
      </c>
      <c r="S24" s="12" t="s">
        <v>39</v>
      </c>
      <c r="X24" s="13" t="s">
        <v>40</v>
      </c>
      <c r="Y24" s="13" t="s">
        <v>40</v>
      </c>
      <c r="Z24" s="13" t="s">
        <v>40</v>
      </c>
      <c r="AA24" s="13" t="s">
        <v>40</v>
      </c>
      <c r="AB24" s="13" t="s">
        <v>40</v>
      </c>
      <c r="AC24" s="14" t="s">
        <v>41</v>
      </c>
      <c r="AD24" s="14" t="s">
        <v>41</v>
      </c>
      <c r="AE24" s="14" t="s">
        <v>41</v>
      </c>
      <c r="AF24" s="14" t="s">
        <v>41</v>
      </c>
      <c r="AG24" s="14" t="s">
        <v>41</v>
      </c>
      <c r="AH24" s="14" t="s">
        <v>41</v>
      </c>
      <c r="AI24" s="14" t="s">
        <v>41</v>
      </c>
      <c r="AJ24" s="14" t="s">
        <v>41</v>
      </c>
      <c r="AK24" s="15" t="s">
        <v>44</v>
      </c>
      <c r="AL24" s="15" t="s">
        <v>44</v>
      </c>
    </row>
    <row r="25" spans="1:38" ht="15.75" thickBot="1" x14ac:dyDescent="0.3">
      <c r="A25" s="6">
        <v>23</v>
      </c>
      <c r="B25" s="7">
        <v>16</v>
      </c>
      <c r="C25" s="7">
        <v>4</v>
      </c>
      <c r="D25" s="7">
        <v>1</v>
      </c>
      <c r="E25" s="8">
        <f t="shared" si="0"/>
        <v>6</v>
      </c>
      <c r="F25" s="7">
        <v>12</v>
      </c>
      <c r="G25" s="7">
        <v>33</v>
      </c>
      <c r="H25" s="7">
        <f t="shared" si="1"/>
        <v>533.33333333333337</v>
      </c>
      <c r="I25" s="9">
        <f t="shared" si="2"/>
        <v>666.66666666666663</v>
      </c>
      <c r="J25" s="7">
        <v>20</v>
      </c>
      <c r="K25" s="10">
        <f t="shared" si="6"/>
        <v>266.66666666666669</v>
      </c>
      <c r="L25" s="11">
        <f t="shared" si="3"/>
        <v>333.33333333333331</v>
      </c>
      <c r="M25" s="7">
        <f t="shared" si="4"/>
        <v>8</v>
      </c>
      <c r="N25" s="7" t="str">
        <f t="shared" si="5"/>
        <v>NO</v>
      </c>
      <c r="R25" t="s">
        <v>38</v>
      </c>
      <c r="S25" s="12" t="s">
        <v>39</v>
      </c>
      <c r="X25" s="13" t="s">
        <v>40</v>
      </c>
      <c r="Y25" s="13" t="s">
        <v>40</v>
      </c>
      <c r="Z25" s="13" t="s">
        <v>40</v>
      </c>
      <c r="AA25" s="13" t="s">
        <v>40</v>
      </c>
      <c r="AB25" s="14" t="s">
        <v>41</v>
      </c>
      <c r="AC25" s="14" t="s">
        <v>41</v>
      </c>
      <c r="AD25" s="14" t="s">
        <v>41</v>
      </c>
      <c r="AE25" s="14" t="s">
        <v>41</v>
      </c>
      <c r="AF25" s="14" t="s">
        <v>41</v>
      </c>
      <c r="AG25" s="14" t="s">
        <v>41</v>
      </c>
      <c r="AH25" s="14" t="s">
        <v>41</v>
      </c>
      <c r="AI25" s="14" t="s">
        <v>41</v>
      </c>
      <c r="AJ25" s="15" t="s">
        <v>44</v>
      </c>
      <c r="AK25" s="15" t="s">
        <v>44</v>
      </c>
      <c r="AL25" s="15" t="s">
        <v>44</v>
      </c>
    </row>
    <row r="26" spans="1:38" ht="15.75" thickBot="1" x14ac:dyDescent="0.3">
      <c r="A26" s="6">
        <v>24</v>
      </c>
      <c r="B26" s="7">
        <v>8</v>
      </c>
      <c r="C26" s="7">
        <v>4</v>
      </c>
      <c r="D26" s="7">
        <v>1</v>
      </c>
      <c r="E26" s="8">
        <f t="shared" si="0"/>
        <v>4</v>
      </c>
      <c r="F26" s="7">
        <v>16</v>
      </c>
      <c r="G26" s="7">
        <v>33</v>
      </c>
      <c r="H26" s="7">
        <f t="shared" si="1"/>
        <v>800</v>
      </c>
      <c r="I26" s="9">
        <f t="shared" si="2"/>
        <v>1000</v>
      </c>
      <c r="J26" s="7">
        <v>20</v>
      </c>
      <c r="K26" s="10">
        <f t="shared" si="6"/>
        <v>400</v>
      </c>
      <c r="L26" s="11">
        <f t="shared" si="3"/>
        <v>500</v>
      </c>
      <c r="M26" s="7">
        <f t="shared" si="4"/>
        <v>4</v>
      </c>
      <c r="N26" s="7" t="str">
        <f t="shared" si="5"/>
        <v>YES</v>
      </c>
      <c r="R26" t="s">
        <v>42</v>
      </c>
      <c r="S26" t="s">
        <v>43</v>
      </c>
      <c r="V26" s="13" t="s">
        <v>40</v>
      </c>
      <c r="W26" s="13" t="s">
        <v>40</v>
      </c>
      <c r="X26" s="13" t="s">
        <v>40</v>
      </c>
      <c r="Y26" s="13" t="s">
        <v>40</v>
      </c>
      <c r="Z26" s="14" t="s">
        <v>41</v>
      </c>
      <c r="AA26" s="14" t="s">
        <v>41</v>
      </c>
      <c r="AB26" s="14" t="s">
        <v>41</v>
      </c>
      <c r="AC26" s="14" t="s">
        <v>41</v>
      </c>
      <c r="AD26" s="14" t="s">
        <v>41</v>
      </c>
      <c r="AE26" s="14" t="s">
        <v>41</v>
      </c>
      <c r="AF26" s="14" t="s">
        <v>41</v>
      </c>
      <c r="AG26" s="14" t="s">
        <v>41</v>
      </c>
      <c r="AH26" s="14" t="s">
        <v>41</v>
      </c>
      <c r="AI26" s="15" t="s">
        <v>44</v>
      </c>
      <c r="AJ26" s="15" t="s">
        <v>44</v>
      </c>
    </row>
    <row r="27" spans="1:38" ht="15.75" thickBot="1" x14ac:dyDescent="0.3">
      <c r="A27" s="6">
        <v>25</v>
      </c>
      <c r="B27" s="7">
        <v>8</v>
      </c>
      <c r="C27" s="7">
        <v>4</v>
      </c>
      <c r="D27" s="7">
        <v>1</v>
      </c>
      <c r="E27" s="8">
        <f t="shared" si="0"/>
        <v>3</v>
      </c>
      <c r="F27" s="7">
        <v>12</v>
      </c>
      <c r="G27" s="7">
        <v>33</v>
      </c>
      <c r="H27" s="7">
        <f t="shared" si="1"/>
        <v>1066.6666666666667</v>
      </c>
      <c r="I27" s="9">
        <f t="shared" si="2"/>
        <v>1333.3333333333333</v>
      </c>
      <c r="J27" s="7">
        <v>20</v>
      </c>
      <c r="K27" s="10">
        <f t="shared" si="6"/>
        <v>533.33333333333337</v>
      </c>
      <c r="L27" s="11">
        <f t="shared" si="3"/>
        <v>666.66666666666663</v>
      </c>
      <c r="M27" s="7">
        <f t="shared" si="4"/>
        <v>4</v>
      </c>
      <c r="N27" s="7" t="str">
        <f t="shared" si="5"/>
        <v>YES</v>
      </c>
      <c r="R27" t="s">
        <v>42</v>
      </c>
      <c r="S27" t="s">
        <v>43</v>
      </c>
      <c r="V27" s="13" t="s">
        <v>40</v>
      </c>
      <c r="W27" s="13" t="s">
        <v>40</v>
      </c>
      <c r="X27" s="13" t="s">
        <v>40</v>
      </c>
      <c r="Y27" s="13" t="s">
        <v>40</v>
      </c>
      <c r="Z27" s="14" t="s">
        <v>41</v>
      </c>
      <c r="AA27" s="14" t="s">
        <v>41</v>
      </c>
      <c r="AB27" s="14" t="s">
        <v>41</v>
      </c>
      <c r="AC27" s="14" t="s">
        <v>41</v>
      </c>
      <c r="AD27" s="14" t="s">
        <v>41</v>
      </c>
      <c r="AE27" s="14" t="s">
        <v>41</v>
      </c>
      <c r="AF27" s="14" t="s">
        <v>41</v>
      </c>
      <c r="AG27" s="14" t="s">
        <v>41</v>
      </c>
      <c r="AH27" s="14" t="s">
        <v>41</v>
      </c>
      <c r="AI27" s="15" t="s">
        <v>44</v>
      </c>
      <c r="AJ27" s="15" t="s">
        <v>44</v>
      </c>
    </row>
    <row r="28" spans="1:38" ht="15.75" thickBot="1" x14ac:dyDescent="0.3">
      <c r="A28" s="6">
        <v>26</v>
      </c>
      <c r="B28" s="7">
        <v>4</v>
      </c>
      <c r="C28" s="7">
        <v>4</v>
      </c>
      <c r="D28" s="7">
        <v>1</v>
      </c>
      <c r="E28" s="8">
        <f t="shared" si="0"/>
        <v>2</v>
      </c>
      <c r="F28" s="7">
        <v>16</v>
      </c>
      <c r="G28" s="7">
        <v>33</v>
      </c>
      <c r="H28" s="7">
        <f t="shared" si="1"/>
        <v>1600</v>
      </c>
      <c r="I28" s="9">
        <f t="shared" si="2"/>
        <v>2000</v>
      </c>
      <c r="J28" s="7">
        <v>20</v>
      </c>
      <c r="K28" s="10">
        <f t="shared" si="6"/>
        <v>800</v>
      </c>
      <c r="L28" s="11">
        <f t="shared" si="3"/>
        <v>1000</v>
      </c>
      <c r="M28" s="7">
        <f t="shared" si="4"/>
        <v>2</v>
      </c>
      <c r="N28" s="7" t="str">
        <f t="shared" si="5"/>
        <v>YES</v>
      </c>
      <c r="R28" t="s">
        <v>45</v>
      </c>
      <c r="S28" t="s">
        <v>42</v>
      </c>
      <c r="U28" s="13" t="s">
        <v>40</v>
      </c>
      <c r="V28" s="13" t="s">
        <v>40</v>
      </c>
      <c r="W28" s="13" t="s">
        <v>40</v>
      </c>
      <c r="X28" s="14" t="s">
        <v>41</v>
      </c>
      <c r="Y28" s="14" t="s">
        <v>41</v>
      </c>
      <c r="Z28" s="14" t="s">
        <v>41</v>
      </c>
      <c r="AA28" s="14" t="s">
        <v>41</v>
      </c>
      <c r="AB28" s="14" t="s">
        <v>41</v>
      </c>
      <c r="AC28" s="14" t="s">
        <v>41</v>
      </c>
      <c r="AD28" s="14" t="s">
        <v>41</v>
      </c>
      <c r="AE28" s="14" t="s">
        <v>41</v>
      </c>
      <c r="AF28" s="14" t="s">
        <v>41</v>
      </c>
      <c r="AG28" s="15" t="s">
        <v>44</v>
      </c>
      <c r="AH28" s="15" t="s">
        <v>44</v>
      </c>
      <c r="AI28" s="15" t="s">
        <v>44</v>
      </c>
    </row>
    <row r="29" spans="1:38" ht="15.75" thickBot="1" x14ac:dyDescent="0.3">
      <c r="A29" s="6">
        <v>27</v>
      </c>
      <c r="B29" s="7">
        <v>4</v>
      </c>
      <c r="C29" s="7">
        <v>4</v>
      </c>
      <c r="D29" s="7">
        <v>2</v>
      </c>
      <c r="E29" s="8">
        <f t="shared" si="0"/>
        <v>3</v>
      </c>
      <c r="F29" s="7">
        <v>12</v>
      </c>
      <c r="G29" s="7">
        <v>33</v>
      </c>
      <c r="H29" s="7">
        <f t="shared" si="1"/>
        <v>2133.3333333333335</v>
      </c>
      <c r="I29" s="9">
        <f t="shared" si="2"/>
        <v>2666.6666666666665</v>
      </c>
      <c r="J29" s="7">
        <v>20</v>
      </c>
      <c r="K29" s="10">
        <f t="shared" si="6"/>
        <v>1066.6666666666667</v>
      </c>
      <c r="L29" s="11">
        <f t="shared" si="3"/>
        <v>1333.3333333333333</v>
      </c>
      <c r="M29" s="7">
        <f t="shared" si="4"/>
        <v>2</v>
      </c>
      <c r="N29" s="7" t="str">
        <f t="shared" si="5"/>
        <v>YES</v>
      </c>
      <c r="R29" t="s">
        <v>45</v>
      </c>
      <c r="S29" t="s">
        <v>42</v>
      </c>
      <c r="U29" s="13" t="s">
        <v>40</v>
      </c>
      <c r="V29" s="13" t="s">
        <v>40</v>
      </c>
      <c r="W29" s="13" t="s">
        <v>40</v>
      </c>
      <c r="X29" s="14" t="s">
        <v>41</v>
      </c>
      <c r="Y29" s="14" t="s">
        <v>41</v>
      </c>
      <c r="Z29" s="14" t="s">
        <v>41</v>
      </c>
      <c r="AA29" s="14" t="s">
        <v>41</v>
      </c>
      <c r="AB29" s="14" t="s">
        <v>41</v>
      </c>
      <c r="AC29" s="14" t="s">
        <v>41</v>
      </c>
      <c r="AD29" s="14" t="s">
        <v>41</v>
      </c>
      <c r="AE29" s="14" t="s">
        <v>41</v>
      </c>
      <c r="AF29" s="14" t="s">
        <v>41</v>
      </c>
      <c r="AG29" s="15" t="s">
        <v>44</v>
      </c>
      <c r="AH29" s="15" t="s">
        <v>44</v>
      </c>
      <c r="AI29" s="15" t="s">
        <v>44</v>
      </c>
    </row>
    <row r="30" spans="1:38" ht="15.75" thickBot="1" x14ac:dyDescent="0.3">
      <c r="A30" s="6">
        <v>28</v>
      </c>
      <c r="B30" s="7">
        <v>4</v>
      </c>
      <c r="C30" s="7">
        <v>4</v>
      </c>
      <c r="D30" s="7">
        <v>1</v>
      </c>
      <c r="E30" s="8">
        <f t="shared" si="0"/>
        <v>1</v>
      </c>
      <c r="F30" s="7">
        <v>8</v>
      </c>
      <c r="G30" s="7">
        <v>33</v>
      </c>
      <c r="H30" s="7">
        <f t="shared" si="1"/>
        <v>3200</v>
      </c>
      <c r="I30" s="9">
        <f t="shared" si="2"/>
        <v>4000</v>
      </c>
      <c r="J30" s="7">
        <v>20</v>
      </c>
      <c r="K30" s="10">
        <f t="shared" si="6"/>
        <v>1600</v>
      </c>
      <c r="L30" s="11">
        <f t="shared" si="3"/>
        <v>2000</v>
      </c>
      <c r="M30" s="7">
        <f t="shared" si="4"/>
        <v>2</v>
      </c>
      <c r="N30" s="7" t="str">
        <f t="shared" si="5"/>
        <v>YES</v>
      </c>
      <c r="R30" t="s">
        <v>45</v>
      </c>
      <c r="S30" t="s">
        <v>42</v>
      </c>
      <c r="T30" s="13" t="s">
        <v>40</v>
      </c>
      <c r="U30" s="13" t="s">
        <v>40</v>
      </c>
      <c r="V30" s="14" t="s">
        <v>41</v>
      </c>
      <c r="W30" s="14" t="s">
        <v>41</v>
      </c>
      <c r="X30" s="14" t="s">
        <v>41</v>
      </c>
      <c r="Y30" s="14" t="s">
        <v>41</v>
      </c>
      <c r="Z30" s="14" t="s">
        <v>41</v>
      </c>
      <c r="AA30" s="14" t="s">
        <v>41</v>
      </c>
      <c r="AB30" s="14" t="s">
        <v>41</v>
      </c>
      <c r="AC30" s="14" t="s">
        <v>41</v>
      </c>
      <c r="AD30" s="14" t="s">
        <v>41</v>
      </c>
      <c r="AE30" s="15" t="s">
        <v>44</v>
      </c>
      <c r="AF30" s="15" t="s">
        <v>44</v>
      </c>
      <c r="AG30" s="15" t="s">
        <v>44</v>
      </c>
    </row>
    <row r="31" spans="1:38" ht="15.75" thickBot="1" x14ac:dyDescent="0.3">
      <c r="A31" s="6">
        <v>29</v>
      </c>
      <c r="B31" s="7">
        <v>2</v>
      </c>
      <c r="C31" s="7">
        <v>4</v>
      </c>
      <c r="D31" s="7">
        <v>1</v>
      </c>
      <c r="E31" s="8">
        <f t="shared" si="0"/>
        <v>1</v>
      </c>
      <c r="F31" s="7">
        <v>16</v>
      </c>
      <c r="G31" s="7">
        <v>33</v>
      </c>
      <c r="H31" s="7">
        <f t="shared" si="1"/>
        <v>3200</v>
      </c>
      <c r="I31" s="9">
        <f t="shared" si="2"/>
        <v>4000</v>
      </c>
      <c r="J31" s="7">
        <v>20</v>
      </c>
      <c r="K31" s="10">
        <f t="shared" si="6"/>
        <v>1600</v>
      </c>
      <c r="L31" s="11">
        <f t="shared" si="3"/>
        <v>2000</v>
      </c>
      <c r="M31" s="7">
        <f t="shared" si="4"/>
        <v>1</v>
      </c>
      <c r="N31" s="7" t="str">
        <f t="shared" si="5"/>
        <v>YES</v>
      </c>
      <c r="R31" t="s">
        <v>53</v>
      </c>
      <c r="S31" t="s">
        <v>47</v>
      </c>
      <c r="T31" s="13" t="s">
        <v>40</v>
      </c>
      <c r="U31" s="13" t="s">
        <v>40</v>
      </c>
      <c r="V31" s="14" t="s">
        <v>41</v>
      </c>
      <c r="W31" s="14" t="s">
        <v>41</v>
      </c>
      <c r="X31" s="14" t="s">
        <v>41</v>
      </c>
      <c r="Y31" s="14" t="s">
        <v>41</v>
      </c>
      <c r="Z31" s="14" t="s">
        <v>41</v>
      </c>
      <c r="AA31" s="14" t="s">
        <v>41</v>
      </c>
      <c r="AB31" s="14" t="s">
        <v>41</v>
      </c>
      <c r="AC31" s="14" t="s">
        <v>41</v>
      </c>
      <c r="AD31" s="14" t="s">
        <v>41</v>
      </c>
      <c r="AE31" s="15" t="s">
        <v>44</v>
      </c>
      <c r="AF31" s="15" t="s">
        <v>44</v>
      </c>
      <c r="AG31" s="15" t="s">
        <v>44</v>
      </c>
    </row>
    <row r="32" spans="1:38" ht="15.75" thickBot="1" x14ac:dyDescent="0.3">
      <c r="A32" s="6">
        <v>30</v>
      </c>
      <c r="B32" s="7">
        <v>2</v>
      </c>
      <c r="C32" s="7">
        <v>4</v>
      </c>
      <c r="D32" s="7">
        <v>4</v>
      </c>
      <c r="E32" s="8">
        <f t="shared" si="0"/>
        <v>3</v>
      </c>
      <c r="F32" s="7">
        <v>12</v>
      </c>
      <c r="G32" s="7">
        <v>33</v>
      </c>
      <c r="H32" s="7">
        <f t="shared" si="1"/>
        <v>4266.666666666667</v>
      </c>
      <c r="I32" s="9">
        <f t="shared" si="2"/>
        <v>5333.333333333333</v>
      </c>
      <c r="J32" s="7">
        <v>20</v>
      </c>
      <c r="K32" s="10">
        <f t="shared" si="6"/>
        <v>2133.3333333333335</v>
      </c>
      <c r="L32" s="11">
        <f t="shared" si="3"/>
        <v>2666.6666666666665</v>
      </c>
      <c r="M32" s="7">
        <f t="shared" si="4"/>
        <v>1</v>
      </c>
      <c r="N32" s="7" t="str">
        <f t="shared" si="5"/>
        <v>YES</v>
      </c>
      <c r="R32" t="s">
        <v>46</v>
      </c>
      <c r="S32" t="s">
        <v>47</v>
      </c>
      <c r="T32" s="13" t="s">
        <v>40</v>
      </c>
      <c r="U32" s="14" t="s">
        <v>41</v>
      </c>
      <c r="V32" s="14" t="s">
        <v>41</v>
      </c>
      <c r="W32" s="14" t="s">
        <v>41</v>
      </c>
      <c r="X32" s="14" t="s">
        <v>41</v>
      </c>
      <c r="Y32" s="14" t="s">
        <v>41</v>
      </c>
      <c r="Z32" s="14" t="s">
        <v>41</v>
      </c>
      <c r="AA32" s="14" t="s">
        <v>41</v>
      </c>
      <c r="AB32" s="14" t="s">
        <v>41</v>
      </c>
      <c r="AC32" s="14" t="s">
        <v>41</v>
      </c>
      <c r="AD32" s="15" t="s">
        <v>44</v>
      </c>
      <c r="AE32" s="15" t="s">
        <v>44</v>
      </c>
      <c r="AF32" s="15" t="s">
        <v>44</v>
      </c>
    </row>
    <row r="33" spans="1:36" ht="15.75" thickBot="1" x14ac:dyDescent="0.3">
      <c r="A33" s="6">
        <v>31</v>
      </c>
      <c r="B33" s="7">
        <v>2</v>
      </c>
      <c r="C33" s="7">
        <v>4</v>
      </c>
      <c r="D33" s="7">
        <v>2</v>
      </c>
      <c r="E33" s="8">
        <f t="shared" si="0"/>
        <v>1</v>
      </c>
      <c r="F33" s="7">
        <v>8</v>
      </c>
      <c r="G33" s="7">
        <v>33</v>
      </c>
      <c r="H33" s="7">
        <f t="shared" si="1"/>
        <v>6400</v>
      </c>
      <c r="I33" s="9">
        <f t="shared" si="2"/>
        <v>8000</v>
      </c>
      <c r="J33" s="7">
        <v>20</v>
      </c>
      <c r="K33" s="10">
        <f t="shared" si="6"/>
        <v>3200</v>
      </c>
      <c r="L33" s="11">
        <f t="shared" si="3"/>
        <v>4000</v>
      </c>
      <c r="M33" s="7">
        <f t="shared" si="4"/>
        <v>1</v>
      </c>
      <c r="N33" s="7" t="str">
        <f t="shared" si="5"/>
        <v>YES</v>
      </c>
      <c r="R33" t="s">
        <v>46</v>
      </c>
      <c r="S33" t="s">
        <v>47</v>
      </c>
      <c r="T33" s="13" t="s">
        <v>40</v>
      </c>
      <c r="U33" s="14" t="s">
        <v>41</v>
      </c>
      <c r="V33" s="14" t="s">
        <v>41</v>
      </c>
      <c r="W33" s="14" t="s">
        <v>41</v>
      </c>
      <c r="X33" s="14" t="s">
        <v>41</v>
      </c>
      <c r="Y33" s="14" t="s">
        <v>41</v>
      </c>
      <c r="Z33" s="14" t="s">
        <v>41</v>
      </c>
      <c r="AA33" s="14" t="s">
        <v>41</v>
      </c>
      <c r="AB33" s="14" t="s">
        <v>41</v>
      </c>
      <c r="AC33" s="15" t="s">
        <v>44</v>
      </c>
      <c r="AD33" s="15" t="s">
        <v>44</v>
      </c>
      <c r="AE33" s="15" t="s">
        <v>44</v>
      </c>
    </row>
    <row r="34" spans="1:36" ht="15.75" thickBot="1" x14ac:dyDescent="0.3">
      <c r="A34" s="6">
        <v>32</v>
      </c>
      <c r="B34" s="7">
        <v>1</v>
      </c>
      <c r="C34" s="7">
        <v>4</v>
      </c>
      <c r="D34" s="7">
        <v>2</v>
      </c>
      <c r="E34" s="8">
        <f t="shared" si="0"/>
        <v>1</v>
      </c>
      <c r="F34" s="7">
        <v>16</v>
      </c>
      <c r="G34" s="7">
        <v>33</v>
      </c>
      <c r="H34" s="7">
        <f t="shared" si="1"/>
        <v>3200</v>
      </c>
      <c r="I34" s="9">
        <f t="shared" si="2"/>
        <v>8000</v>
      </c>
      <c r="J34" s="7">
        <v>20</v>
      </c>
      <c r="K34" s="10">
        <f t="shared" si="6"/>
        <v>3200</v>
      </c>
      <c r="L34" s="11">
        <f t="shared" si="3"/>
        <v>4000</v>
      </c>
      <c r="M34" s="7">
        <f t="shared" si="4"/>
        <v>0.5</v>
      </c>
      <c r="N34" s="7" t="str">
        <f t="shared" si="5"/>
        <v>YES</v>
      </c>
      <c r="R34" t="s">
        <v>50</v>
      </c>
      <c r="S34" t="s">
        <v>50</v>
      </c>
      <c r="T34" s="13" t="s">
        <v>40</v>
      </c>
    </row>
    <row r="35" spans="1:36" ht="15.75" thickBot="1" x14ac:dyDescent="0.3">
      <c r="A35" s="6">
        <v>33</v>
      </c>
      <c r="B35" s="7">
        <v>1</v>
      </c>
      <c r="C35" s="7">
        <v>4</v>
      </c>
      <c r="D35" s="7">
        <v>8</v>
      </c>
      <c r="E35" s="8">
        <f t="shared" si="0"/>
        <v>3</v>
      </c>
      <c r="F35" s="7">
        <v>12</v>
      </c>
      <c r="G35" s="7">
        <v>33</v>
      </c>
      <c r="H35" s="7">
        <f t="shared" si="1"/>
        <v>4266.666666666667</v>
      </c>
      <c r="I35" s="9">
        <f t="shared" si="2"/>
        <v>10666.666666666666</v>
      </c>
      <c r="J35" s="7">
        <v>20</v>
      </c>
      <c r="K35" s="10">
        <f t="shared" si="6"/>
        <v>4266.666666666667</v>
      </c>
      <c r="L35" s="11">
        <f t="shared" si="3"/>
        <v>5333.333333333333</v>
      </c>
      <c r="M35" s="7">
        <f t="shared" si="4"/>
        <v>0.5</v>
      </c>
      <c r="N35" s="7" t="str">
        <f t="shared" si="5"/>
        <v>YES</v>
      </c>
      <c r="R35" t="s">
        <v>50</v>
      </c>
      <c r="S35" t="s">
        <v>50</v>
      </c>
      <c r="T35" s="14" t="s">
        <v>41</v>
      </c>
    </row>
    <row r="36" spans="1:36" ht="15.75" thickBot="1" x14ac:dyDescent="0.3">
      <c r="A36" s="6">
        <v>34</v>
      </c>
      <c r="B36" s="7">
        <v>1</v>
      </c>
      <c r="C36" s="7">
        <v>4</v>
      </c>
      <c r="D36" s="7">
        <v>4</v>
      </c>
      <c r="E36" s="8">
        <f t="shared" si="0"/>
        <v>1</v>
      </c>
      <c r="F36" s="7">
        <v>8</v>
      </c>
      <c r="G36" s="7">
        <v>33</v>
      </c>
      <c r="H36" s="7">
        <f t="shared" si="1"/>
        <v>6400</v>
      </c>
      <c r="I36" s="9">
        <f t="shared" si="2"/>
        <v>16000</v>
      </c>
      <c r="J36" s="7">
        <v>20</v>
      </c>
      <c r="K36" s="10">
        <f t="shared" si="6"/>
        <v>6400</v>
      </c>
      <c r="L36" s="11">
        <f t="shared" si="3"/>
        <v>8000</v>
      </c>
      <c r="M36" s="7">
        <f t="shared" si="4"/>
        <v>0.5</v>
      </c>
      <c r="N36" s="7" t="str">
        <f t="shared" si="5"/>
        <v>YES</v>
      </c>
      <c r="R36" t="s">
        <v>50</v>
      </c>
      <c r="S36" t="s">
        <v>50</v>
      </c>
      <c r="T36" s="14" t="s">
        <v>41</v>
      </c>
    </row>
    <row r="37" spans="1:36" ht="15.75" thickBot="1" x14ac:dyDescent="0.3">
      <c r="A37" s="6">
        <v>35</v>
      </c>
      <c r="B37" s="7">
        <v>12</v>
      </c>
      <c r="C37" s="7">
        <v>6</v>
      </c>
      <c r="D37" s="7">
        <v>1</v>
      </c>
      <c r="E37" s="8">
        <f t="shared" si="0"/>
        <v>4</v>
      </c>
      <c r="F37" s="7">
        <v>16</v>
      </c>
      <c r="G37" s="7">
        <v>33</v>
      </c>
      <c r="H37" s="7">
        <f t="shared" si="1"/>
        <v>800</v>
      </c>
      <c r="I37" s="9">
        <f t="shared" si="2"/>
        <v>1000</v>
      </c>
      <c r="J37" s="7">
        <v>20</v>
      </c>
      <c r="K37" s="10">
        <f t="shared" si="6"/>
        <v>400</v>
      </c>
      <c r="L37" s="11">
        <f t="shared" si="3"/>
        <v>500</v>
      </c>
      <c r="M37" s="7">
        <f t="shared" si="4"/>
        <v>6</v>
      </c>
      <c r="N37" s="7" t="str">
        <f t="shared" si="5"/>
        <v>NO</v>
      </c>
      <c r="R37" t="s">
        <v>38</v>
      </c>
      <c r="S37" s="12" t="s">
        <v>39</v>
      </c>
      <c r="V37" s="13" t="s">
        <v>40</v>
      </c>
      <c r="W37" s="13" t="s">
        <v>40</v>
      </c>
      <c r="X37" s="13" t="s">
        <v>40</v>
      </c>
      <c r="Y37" s="13" t="s">
        <v>40</v>
      </c>
      <c r="Z37" s="14" t="s">
        <v>41</v>
      </c>
      <c r="AA37" s="14" t="s">
        <v>41</v>
      </c>
      <c r="AB37" s="14" t="s">
        <v>41</v>
      </c>
      <c r="AC37" s="14" t="s">
        <v>41</v>
      </c>
      <c r="AD37" s="14" t="s">
        <v>41</v>
      </c>
      <c r="AE37" s="14" t="s">
        <v>41</v>
      </c>
      <c r="AF37" s="14" t="s">
        <v>41</v>
      </c>
      <c r="AG37" s="14" t="s">
        <v>41</v>
      </c>
      <c r="AH37" s="14" t="s">
        <v>41</v>
      </c>
      <c r="AI37" s="15" t="s">
        <v>44</v>
      </c>
      <c r="AJ37" s="15" t="s">
        <v>44</v>
      </c>
    </row>
    <row r="38" spans="1:36" ht="15.75" thickBot="1" x14ac:dyDescent="0.3">
      <c r="A38" s="6">
        <v>36</v>
      </c>
      <c r="B38" s="7">
        <v>8</v>
      </c>
      <c r="C38" s="7">
        <v>6</v>
      </c>
      <c r="D38" s="7">
        <v>1</v>
      </c>
      <c r="E38" s="8">
        <f t="shared" si="0"/>
        <v>2</v>
      </c>
      <c r="F38" s="7">
        <v>12</v>
      </c>
      <c r="G38" s="7">
        <v>33</v>
      </c>
      <c r="H38" s="7">
        <f t="shared" si="1"/>
        <v>1600</v>
      </c>
      <c r="I38" s="9">
        <f t="shared" si="2"/>
        <v>2000</v>
      </c>
      <c r="J38" s="7">
        <v>20</v>
      </c>
      <c r="K38" s="10">
        <f t="shared" si="6"/>
        <v>800</v>
      </c>
      <c r="L38" s="11">
        <f t="shared" si="3"/>
        <v>1000</v>
      </c>
      <c r="M38" s="7">
        <f t="shared" si="4"/>
        <v>4</v>
      </c>
      <c r="N38" s="7" t="str">
        <f t="shared" si="5"/>
        <v>YES</v>
      </c>
      <c r="Q38" t="s">
        <v>49</v>
      </c>
      <c r="R38" t="s">
        <v>42</v>
      </c>
      <c r="S38" t="s">
        <v>43</v>
      </c>
      <c r="U38" s="13" t="s">
        <v>40</v>
      </c>
      <c r="V38" s="13" t="s">
        <v>40</v>
      </c>
      <c r="W38" s="13" t="s">
        <v>40</v>
      </c>
      <c r="X38" s="14" t="s">
        <v>41</v>
      </c>
      <c r="Y38" s="14" t="s">
        <v>41</v>
      </c>
      <c r="Z38" s="14" t="s">
        <v>41</v>
      </c>
      <c r="AA38" s="14" t="s">
        <v>41</v>
      </c>
      <c r="AB38" s="14" t="s">
        <v>41</v>
      </c>
      <c r="AC38" s="14" t="s">
        <v>41</v>
      </c>
      <c r="AD38" s="14" t="s">
        <v>41</v>
      </c>
      <c r="AE38" s="14" t="s">
        <v>41</v>
      </c>
      <c r="AF38" s="14" t="s">
        <v>41</v>
      </c>
      <c r="AG38" s="15" t="s">
        <v>44</v>
      </c>
      <c r="AH38" s="15" t="s">
        <v>44</v>
      </c>
      <c r="AI38" s="15" t="s">
        <v>44</v>
      </c>
    </row>
    <row r="39" spans="1:36" ht="15.75" thickBot="1" x14ac:dyDescent="0.3">
      <c r="A39" s="6">
        <v>37</v>
      </c>
      <c r="B39" s="7">
        <v>6</v>
      </c>
      <c r="C39" s="7">
        <v>6</v>
      </c>
      <c r="D39" s="7">
        <v>1</v>
      </c>
      <c r="E39" s="8">
        <f t="shared" si="0"/>
        <v>2</v>
      </c>
      <c r="F39" s="7">
        <v>16</v>
      </c>
      <c r="G39" s="7">
        <v>33</v>
      </c>
      <c r="H39" s="7">
        <f t="shared" si="1"/>
        <v>1600</v>
      </c>
      <c r="I39" s="9">
        <f t="shared" si="2"/>
        <v>2000</v>
      </c>
      <c r="J39" s="7">
        <v>20</v>
      </c>
      <c r="K39" s="10">
        <f t="shared" si="6"/>
        <v>800</v>
      </c>
      <c r="L39" s="11">
        <f t="shared" si="3"/>
        <v>1000</v>
      </c>
      <c r="M39" s="7">
        <f t="shared" si="4"/>
        <v>3</v>
      </c>
      <c r="N39" s="7" t="str">
        <f t="shared" si="5"/>
        <v>YES</v>
      </c>
      <c r="R39" t="s">
        <v>42</v>
      </c>
      <c r="S39" t="s">
        <v>43</v>
      </c>
      <c r="U39" s="13" t="s">
        <v>40</v>
      </c>
      <c r="V39" s="13" t="s">
        <v>40</v>
      </c>
      <c r="W39" s="13" t="s">
        <v>40</v>
      </c>
      <c r="X39" s="14" t="s">
        <v>41</v>
      </c>
      <c r="Y39" s="14" t="s">
        <v>41</v>
      </c>
      <c r="Z39" s="14" t="s">
        <v>41</v>
      </c>
      <c r="AA39" s="14" t="s">
        <v>41</v>
      </c>
      <c r="AB39" s="14" t="s">
        <v>41</v>
      </c>
      <c r="AC39" s="14" t="s">
        <v>41</v>
      </c>
      <c r="AD39" s="14" t="s">
        <v>41</v>
      </c>
      <c r="AE39" s="14" t="s">
        <v>41</v>
      </c>
      <c r="AF39" s="14" t="s">
        <v>41</v>
      </c>
      <c r="AG39" s="15" t="s">
        <v>44</v>
      </c>
      <c r="AH39" s="15" t="s">
        <v>44</v>
      </c>
      <c r="AI39" s="15" t="s">
        <v>44</v>
      </c>
    </row>
    <row r="40" spans="1:36" ht="15.75" thickBot="1" x14ac:dyDescent="0.3">
      <c r="A40" s="6">
        <v>38</v>
      </c>
      <c r="B40" s="7">
        <v>4</v>
      </c>
      <c r="C40" s="7">
        <v>6</v>
      </c>
      <c r="D40" s="7">
        <v>1</v>
      </c>
      <c r="E40" s="8">
        <f t="shared" si="0"/>
        <v>1</v>
      </c>
      <c r="F40" s="7">
        <v>12</v>
      </c>
      <c r="G40" s="7">
        <v>33</v>
      </c>
      <c r="H40" s="7">
        <f t="shared" si="1"/>
        <v>3200</v>
      </c>
      <c r="I40" s="9">
        <f t="shared" si="2"/>
        <v>4000</v>
      </c>
      <c r="J40" s="7">
        <v>20</v>
      </c>
      <c r="K40" s="10">
        <f t="shared" si="6"/>
        <v>1600</v>
      </c>
      <c r="L40" s="11">
        <f t="shared" si="3"/>
        <v>2000</v>
      </c>
      <c r="M40" s="7">
        <f t="shared" si="4"/>
        <v>2</v>
      </c>
      <c r="N40" s="7" t="str">
        <f t="shared" si="5"/>
        <v>YES</v>
      </c>
      <c r="Q40" t="s">
        <v>49</v>
      </c>
      <c r="R40" t="s">
        <v>45</v>
      </c>
      <c r="S40" t="s">
        <v>42</v>
      </c>
      <c r="T40" s="13" t="s">
        <v>40</v>
      </c>
      <c r="U40" s="13" t="s">
        <v>40</v>
      </c>
      <c r="V40" s="14" t="s">
        <v>41</v>
      </c>
      <c r="W40" s="14" t="s">
        <v>41</v>
      </c>
      <c r="X40" s="14" t="s">
        <v>41</v>
      </c>
      <c r="Y40" s="14" t="s">
        <v>41</v>
      </c>
      <c r="Z40" s="14" t="s">
        <v>41</v>
      </c>
      <c r="AA40" s="14" t="s">
        <v>41</v>
      </c>
      <c r="AB40" s="14" t="s">
        <v>41</v>
      </c>
      <c r="AC40" s="14" t="s">
        <v>41</v>
      </c>
      <c r="AD40" s="14" t="s">
        <v>41</v>
      </c>
      <c r="AE40" s="15" t="s">
        <v>44</v>
      </c>
      <c r="AF40" s="15" t="s">
        <v>44</v>
      </c>
      <c r="AG40" s="15" t="s">
        <v>44</v>
      </c>
    </row>
    <row r="41" spans="1:36" ht="15.75" thickBot="1" x14ac:dyDescent="0.3">
      <c r="A41" s="6">
        <v>39</v>
      </c>
      <c r="B41" s="7">
        <v>3</v>
      </c>
      <c r="C41" s="7">
        <v>6</v>
      </c>
      <c r="D41" s="7">
        <v>4</v>
      </c>
      <c r="E41" s="8">
        <f t="shared" si="0"/>
        <v>3</v>
      </c>
      <c r="F41" s="7">
        <v>12</v>
      </c>
      <c r="G41" s="7">
        <v>33</v>
      </c>
      <c r="H41" s="7">
        <f t="shared" si="1"/>
        <v>4266.666666666667</v>
      </c>
      <c r="I41" s="9">
        <f t="shared" si="2"/>
        <v>5333.333333333333</v>
      </c>
      <c r="J41" s="7">
        <v>20</v>
      </c>
      <c r="K41" s="10">
        <f t="shared" si="6"/>
        <v>2133.3333333333335</v>
      </c>
      <c r="L41" s="11">
        <f t="shared" si="3"/>
        <v>2666.6666666666665</v>
      </c>
      <c r="M41" s="7">
        <f t="shared" si="4"/>
        <v>1.5</v>
      </c>
      <c r="N41" s="7" t="str">
        <f t="shared" si="5"/>
        <v>YES</v>
      </c>
      <c r="Q41" t="s">
        <v>49</v>
      </c>
      <c r="R41" t="s">
        <v>52</v>
      </c>
      <c r="S41" s="12" t="s">
        <v>39</v>
      </c>
      <c r="T41" s="13" t="s">
        <v>40</v>
      </c>
      <c r="U41" s="14" t="s">
        <v>41</v>
      </c>
      <c r="V41" s="14" t="s">
        <v>41</v>
      </c>
      <c r="W41" s="14" t="s">
        <v>41</v>
      </c>
      <c r="X41" s="14" t="s">
        <v>41</v>
      </c>
      <c r="Y41" s="14" t="s">
        <v>41</v>
      </c>
      <c r="Z41" s="14" t="s">
        <v>41</v>
      </c>
      <c r="AA41" s="14" t="s">
        <v>41</v>
      </c>
      <c r="AB41" s="14" t="s">
        <v>41</v>
      </c>
      <c r="AC41" s="14" t="s">
        <v>41</v>
      </c>
      <c r="AD41" s="15" t="s">
        <v>44</v>
      </c>
      <c r="AE41" s="15" t="s">
        <v>44</v>
      </c>
      <c r="AF41" s="15" t="s">
        <v>44</v>
      </c>
    </row>
    <row r="42" spans="1:36" ht="15.75" thickBot="1" x14ac:dyDescent="0.3">
      <c r="A42" s="6">
        <v>40</v>
      </c>
      <c r="B42" s="7">
        <v>3</v>
      </c>
      <c r="C42" s="7">
        <v>6</v>
      </c>
      <c r="D42" s="7">
        <v>1</v>
      </c>
      <c r="E42" s="8">
        <f t="shared" si="0"/>
        <v>1</v>
      </c>
      <c r="F42" s="7">
        <v>16</v>
      </c>
      <c r="G42" s="7">
        <v>33</v>
      </c>
      <c r="H42" s="7">
        <f t="shared" si="1"/>
        <v>3200</v>
      </c>
      <c r="I42" s="9">
        <f t="shared" si="2"/>
        <v>4000</v>
      </c>
      <c r="J42" s="7">
        <v>20</v>
      </c>
      <c r="K42" s="10">
        <f t="shared" si="6"/>
        <v>1600</v>
      </c>
      <c r="L42" s="11">
        <f t="shared" si="3"/>
        <v>2000</v>
      </c>
      <c r="M42" s="7">
        <f t="shared" si="4"/>
        <v>1.5</v>
      </c>
      <c r="N42" s="7" t="str">
        <f t="shared" si="5"/>
        <v>YES</v>
      </c>
      <c r="P42" t="s">
        <v>48</v>
      </c>
      <c r="Q42" t="s">
        <v>49</v>
      </c>
      <c r="R42" t="s">
        <v>52</v>
      </c>
      <c r="S42" s="12" t="s">
        <v>39</v>
      </c>
      <c r="T42" s="13" t="s">
        <v>40</v>
      </c>
    </row>
    <row r="43" spans="1:36" ht="15.75" thickBot="1" x14ac:dyDescent="0.3">
      <c r="A43" s="6">
        <v>41</v>
      </c>
      <c r="B43" s="7">
        <v>2</v>
      </c>
      <c r="C43" s="7">
        <v>6</v>
      </c>
      <c r="D43" s="7">
        <v>2</v>
      </c>
      <c r="E43" s="8">
        <f t="shared" si="0"/>
        <v>1</v>
      </c>
      <c r="F43" s="7">
        <v>12</v>
      </c>
      <c r="G43" s="7">
        <v>33</v>
      </c>
      <c r="H43" s="7">
        <f t="shared" si="1"/>
        <v>6400</v>
      </c>
      <c r="I43" s="9">
        <f t="shared" si="2"/>
        <v>8000</v>
      </c>
      <c r="J43" s="7">
        <v>20</v>
      </c>
      <c r="K43" s="10">
        <f t="shared" si="6"/>
        <v>3200</v>
      </c>
      <c r="L43" s="11">
        <f t="shared" si="3"/>
        <v>4000</v>
      </c>
      <c r="M43" s="7">
        <f t="shared" si="4"/>
        <v>1</v>
      </c>
      <c r="N43" s="7" t="str">
        <f t="shared" si="5"/>
        <v>YES</v>
      </c>
      <c r="Q43" t="s">
        <v>49</v>
      </c>
      <c r="R43" t="s">
        <v>46</v>
      </c>
      <c r="S43" t="s">
        <v>47</v>
      </c>
      <c r="T43" s="13" t="s">
        <v>40</v>
      </c>
      <c r="U43" s="14" t="s">
        <v>41</v>
      </c>
      <c r="V43" s="14" t="s">
        <v>41</v>
      </c>
      <c r="W43" s="14" t="s">
        <v>41</v>
      </c>
      <c r="X43" s="14" t="s">
        <v>41</v>
      </c>
      <c r="Y43" s="14"/>
      <c r="Z43" s="14" t="s">
        <v>41</v>
      </c>
      <c r="AA43" s="14" t="s">
        <v>41</v>
      </c>
      <c r="AB43" s="14" t="s">
        <v>41</v>
      </c>
      <c r="AC43" s="15" t="s">
        <v>44</v>
      </c>
      <c r="AD43" s="15" t="s">
        <v>44</v>
      </c>
      <c r="AE43" s="15" t="s">
        <v>44</v>
      </c>
    </row>
    <row r="44" spans="1:36" ht="15.75" thickBot="1" x14ac:dyDescent="0.3">
      <c r="A44" s="6">
        <v>42</v>
      </c>
      <c r="B44" s="7">
        <v>1</v>
      </c>
      <c r="C44" s="7">
        <v>6</v>
      </c>
      <c r="D44" s="7">
        <v>4</v>
      </c>
      <c r="E44" s="8">
        <f t="shared" si="0"/>
        <v>1</v>
      </c>
      <c r="F44" s="7">
        <v>12</v>
      </c>
      <c r="G44" s="7">
        <v>33</v>
      </c>
      <c r="H44" s="7">
        <f t="shared" si="1"/>
        <v>6400</v>
      </c>
      <c r="I44" s="9">
        <f t="shared" si="2"/>
        <v>16000</v>
      </c>
      <c r="J44" s="7">
        <v>20</v>
      </c>
      <c r="K44" s="10">
        <f t="shared" si="6"/>
        <v>6400</v>
      </c>
      <c r="L44" s="11">
        <f t="shared" si="3"/>
        <v>8000</v>
      </c>
      <c r="M44" s="7">
        <f t="shared" si="4"/>
        <v>0.5</v>
      </c>
      <c r="N44" s="7" t="str">
        <f t="shared" si="5"/>
        <v>YES</v>
      </c>
      <c r="P44" t="s">
        <v>48</v>
      </c>
      <c r="Q44" t="s">
        <v>49</v>
      </c>
      <c r="R44" t="s">
        <v>50</v>
      </c>
      <c r="S44" t="s">
        <v>51</v>
      </c>
      <c r="T44" s="14" t="s">
        <v>41</v>
      </c>
    </row>
    <row r="45" spans="1:36" ht="15.75" thickBot="1" x14ac:dyDescent="0.3">
      <c r="A45" s="6">
        <v>43</v>
      </c>
      <c r="B45" s="7">
        <v>16</v>
      </c>
      <c r="C45" s="7">
        <v>8</v>
      </c>
      <c r="D45" s="7">
        <v>1</v>
      </c>
      <c r="E45" s="8">
        <f t="shared" si="0"/>
        <v>4</v>
      </c>
      <c r="F45" s="7">
        <v>16</v>
      </c>
      <c r="G45" s="7">
        <v>33</v>
      </c>
      <c r="H45" s="7">
        <f t="shared" si="1"/>
        <v>800</v>
      </c>
      <c r="I45" s="9">
        <f t="shared" si="2"/>
        <v>1000</v>
      </c>
      <c r="J45" s="7">
        <v>20</v>
      </c>
      <c r="K45" s="10">
        <f t="shared" si="6"/>
        <v>400</v>
      </c>
      <c r="L45" s="11">
        <f t="shared" si="3"/>
        <v>500</v>
      </c>
      <c r="M45" s="7">
        <f t="shared" si="4"/>
        <v>8</v>
      </c>
      <c r="N45" s="7" t="str">
        <f t="shared" si="5"/>
        <v>NO</v>
      </c>
      <c r="R45" t="s">
        <v>38</v>
      </c>
      <c r="S45" s="12" t="s">
        <v>39</v>
      </c>
      <c r="V45" s="13" t="s">
        <v>40</v>
      </c>
      <c r="W45" s="13" t="s">
        <v>40</v>
      </c>
      <c r="X45" s="13" t="s">
        <v>40</v>
      </c>
      <c r="Y45" s="13" t="s">
        <v>40</v>
      </c>
      <c r="Z45" s="14" t="s">
        <v>41</v>
      </c>
      <c r="AA45" s="14" t="s">
        <v>41</v>
      </c>
      <c r="AB45" s="14" t="s">
        <v>41</v>
      </c>
      <c r="AC45" s="14" t="s">
        <v>41</v>
      </c>
      <c r="AD45" s="14" t="s">
        <v>41</v>
      </c>
      <c r="AE45" s="14" t="s">
        <v>41</v>
      </c>
      <c r="AF45" s="14" t="s">
        <v>41</v>
      </c>
      <c r="AG45" s="14" t="s">
        <v>41</v>
      </c>
      <c r="AH45" s="14" t="s">
        <v>41</v>
      </c>
      <c r="AI45" s="15" t="s">
        <v>44</v>
      </c>
      <c r="AJ45" s="15" t="s">
        <v>44</v>
      </c>
    </row>
    <row r="46" spans="1:36" ht="15.75" thickBot="1" x14ac:dyDescent="0.3">
      <c r="A46" s="6">
        <v>44</v>
      </c>
      <c r="B46" s="7">
        <v>16</v>
      </c>
      <c r="C46" s="7">
        <v>8</v>
      </c>
      <c r="D46" s="7">
        <v>1</v>
      </c>
      <c r="E46" s="8">
        <f t="shared" si="0"/>
        <v>3</v>
      </c>
      <c r="F46" s="7">
        <v>12</v>
      </c>
      <c r="G46" s="7">
        <v>33</v>
      </c>
      <c r="H46" s="7">
        <f t="shared" si="1"/>
        <v>1066.6666666666667</v>
      </c>
      <c r="I46" s="9">
        <f t="shared" si="2"/>
        <v>1333.3333333333333</v>
      </c>
      <c r="J46" s="7">
        <v>20</v>
      </c>
      <c r="K46" s="10">
        <f t="shared" si="6"/>
        <v>533.33333333333337</v>
      </c>
      <c r="L46" s="11">
        <f t="shared" si="3"/>
        <v>666.66666666666663</v>
      </c>
      <c r="M46" s="7">
        <f t="shared" si="4"/>
        <v>8</v>
      </c>
      <c r="N46" s="7" t="str">
        <f t="shared" si="5"/>
        <v>NO</v>
      </c>
      <c r="R46" t="s">
        <v>38</v>
      </c>
      <c r="S46" s="12" t="s">
        <v>39</v>
      </c>
      <c r="V46" s="13" t="s">
        <v>40</v>
      </c>
      <c r="W46" s="13" t="s">
        <v>40</v>
      </c>
      <c r="X46" s="13" t="s">
        <v>40</v>
      </c>
      <c r="Y46" s="13" t="s">
        <v>40</v>
      </c>
      <c r="Z46" s="14" t="s">
        <v>41</v>
      </c>
      <c r="AA46" s="14" t="s">
        <v>41</v>
      </c>
      <c r="AB46" s="14" t="s">
        <v>41</v>
      </c>
      <c r="AC46" s="14" t="s">
        <v>41</v>
      </c>
      <c r="AD46" s="14" t="s">
        <v>41</v>
      </c>
      <c r="AE46" s="14" t="s">
        <v>41</v>
      </c>
      <c r="AF46" s="14" t="s">
        <v>41</v>
      </c>
      <c r="AG46" s="14" t="s">
        <v>41</v>
      </c>
      <c r="AH46" s="14" t="s">
        <v>41</v>
      </c>
      <c r="AI46" s="15" t="s">
        <v>44</v>
      </c>
      <c r="AJ46" s="15" t="s">
        <v>44</v>
      </c>
    </row>
    <row r="47" spans="1:36" ht="15.75" thickBot="1" x14ac:dyDescent="0.3">
      <c r="A47" s="6">
        <v>45</v>
      </c>
      <c r="B47" s="7">
        <v>8</v>
      </c>
      <c r="C47" s="7">
        <v>8</v>
      </c>
      <c r="D47" s="7">
        <v>1</v>
      </c>
      <c r="E47" s="8">
        <f t="shared" si="0"/>
        <v>2</v>
      </c>
      <c r="F47" s="7">
        <v>16</v>
      </c>
      <c r="G47" s="7">
        <v>33</v>
      </c>
      <c r="H47" s="7">
        <f t="shared" si="1"/>
        <v>1600</v>
      </c>
      <c r="I47" s="9">
        <f t="shared" si="2"/>
        <v>2000</v>
      </c>
      <c r="J47" s="7">
        <v>20</v>
      </c>
      <c r="K47" s="10">
        <f t="shared" si="6"/>
        <v>800</v>
      </c>
      <c r="L47" s="11">
        <f t="shared" si="3"/>
        <v>1000</v>
      </c>
      <c r="M47" s="7">
        <f t="shared" si="4"/>
        <v>4</v>
      </c>
      <c r="N47" s="7" t="str">
        <f t="shared" si="5"/>
        <v>NO</v>
      </c>
      <c r="R47" t="s">
        <v>54</v>
      </c>
      <c r="S47" t="s">
        <v>43</v>
      </c>
      <c r="U47" s="13" t="s">
        <v>40</v>
      </c>
      <c r="V47" s="13" t="s">
        <v>40</v>
      </c>
      <c r="W47" s="13" t="s">
        <v>40</v>
      </c>
      <c r="X47" s="14" t="s">
        <v>41</v>
      </c>
      <c r="Y47" s="14" t="s">
        <v>41</v>
      </c>
      <c r="Z47" s="14" t="s">
        <v>41</v>
      </c>
      <c r="AA47" s="14" t="s">
        <v>41</v>
      </c>
      <c r="AB47" s="14" t="s">
        <v>41</v>
      </c>
      <c r="AC47" s="14" t="s">
        <v>41</v>
      </c>
      <c r="AD47" s="14" t="s">
        <v>41</v>
      </c>
      <c r="AE47" s="14" t="s">
        <v>41</v>
      </c>
      <c r="AF47" s="14" t="s">
        <v>41</v>
      </c>
      <c r="AG47" s="15" t="s">
        <v>44</v>
      </c>
      <c r="AH47" s="15" t="s">
        <v>44</v>
      </c>
      <c r="AI47" s="15" t="s">
        <v>44</v>
      </c>
    </row>
    <row r="48" spans="1:36" ht="15.75" thickBot="1" x14ac:dyDescent="0.3">
      <c r="A48" s="6">
        <v>46</v>
      </c>
      <c r="B48" s="7">
        <v>8</v>
      </c>
      <c r="C48" s="7">
        <v>8</v>
      </c>
      <c r="D48" s="7">
        <v>2</v>
      </c>
      <c r="E48" s="8">
        <f t="shared" si="0"/>
        <v>3</v>
      </c>
      <c r="F48" s="7">
        <v>12</v>
      </c>
      <c r="G48" s="7">
        <v>33</v>
      </c>
      <c r="H48" s="7">
        <f t="shared" si="1"/>
        <v>2133.3333333333335</v>
      </c>
      <c r="I48" s="9">
        <f t="shared" si="2"/>
        <v>2666.6666666666665</v>
      </c>
      <c r="J48" s="7">
        <v>20</v>
      </c>
      <c r="K48" s="10">
        <f t="shared" si="6"/>
        <v>1066.6666666666667</v>
      </c>
      <c r="L48" s="11">
        <f t="shared" si="3"/>
        <v>1333.3333333333333</v>
      </c>
      <c r="M48" s="7">
        <f t="shared" si="4"/>
        <v>4</v>
      </c>
      <c r="N48" s="7" t="str">
        <f t="shared" si="5"/>
        <v>NO</v>
      </c>
      <c r="R48" t="s">
        <v>54</v>
      </c>
      <c r="S48" t="s">
        <v>43</v>
      </c>
      <c r="U48" s="13" t="s">
        <v>40</v>
      </c>
      <c r="V48" s="13" t="s">
        <v>40</v>
      </c>
      <c r="W48" s="13" t="s">
        <v>40</v>
      </c>
      <c r="X48" s="14" t="s">
        <v>41</v>
      </c>
      <c r="Y48" s="14" t="s">
        <v>41</v>
      </c>
      <c r="Z48" s="14" t="s">
        <v>41</v>
      </c>
      <c r="AA48" s="14" t="s">
        <v>41</v>
      </c>
      <c r="AB48" s="14" t="s">
        <v>41</v>
      </c>
      <c r="AC48" s="14" t="s">
        <v>41</v>
      </c>
      <c r="AD48" s="14" t="s">
        <v>41</v>
      </c>
      <c r="AE48" s="14" t="s">
        <v>41</v>
      </c>
      <c r="AF48" s="14" t="s">
        <v>41</v>
      </c>
      <c r="AG48" s="15" t="s">
        <v>44</v>
      </c>
      <c r="AH48" s="15" t="s">
        <v>44</v>
      </c>
      <c r="AI48" s="15" t="s">
        <v>44</v>
      </c>
    </row>
    <row r="49" spans="1:35" ht="15.75" thickBot="1" x14ac:dyDescent="0.3">
      <c r="A49" s="6">
        <v>47</v>
      </c>
      <c r="B49" s="7">
        <v>4</v>
      </c>
      <c r="C49" s="7">
        <v>8</v>
      </c>
      <c r="D49" s="7">
        <v>1</v>
      </c>
      <c r="E49" s="8">
        <f t="shared" si="0"/>
        <v>1</v>
      </c>
      <c r="F49" s="7">
        <v>16</v>
      </c>
      <c r="G49" s="7">
        <v>33</v>
      </c>
      <c r="H49" s="7">
        <f t="shared" si="1"/>
        <v>3200</v>
      </c>
      <c r="I49" s="9">
        <f t="shared" si="2"/>
        <v>4000</v>
      </c>
      <c r="J49" s="7">
        <v>20</v>
      </c>
      <c r="K49" s="10">
        <f t="shared" si="6"/>
        <v>1600</v>
      </c>
      <c r="L49" s="11">
        <f t="shared" si="3"/>
        <v>2000</v>
      </c>
      <c r="M49" s="7">
        <f t="shared" si="4"/>
        <v>2</v>
      </c>
      <c r="N49" s="7" t="str">
        <f t="shared" si="5"/>
        <v>NO</v>
      </c>
      <c r="R49" t="s">
        <v>53</v>
      </c>
      <c r="S49" t="s">
        <v>54</v>
      </c>
      <c r="T49" s="13" t="s">
        <v>40</v>
      </c>
      <c r="U49" s="13" t="s">
        <v>40</v>
      </c>
      <c r="V49" s="14" t="s">
        <v>41</v>
      </c>
      <c r="W49" s="14" t="s">
        <v>41</v>
      </c>
      <c r="X49" s="14" t="s">
        <v>41</v>
      </c>
      <c r="Y49" s="14" t="s">
        <v>41</v>
      </c>
      <c r="Z49" s="14" t="s">
        <v>41</v>
      </c>
      <c r="AA49" s="14" t="s">
        <v>41</v>
      </c>
      <c r="AB49" s="14" t="s">
        <v>41</v>
      </c>
      <c r="AC49" s="14" t="s">
        <v>41</v>
      </c>
      <c r="AD49" s="14" t="s">
        <v>41</v>
      </c>
      <c r="AE49" s="15" t="s">
        <v>44</v>
      </c>
      <c r="AF49" s="15" t="s">
        <v>44</v>
      </c>
      <c r="AG49" s="15" t="s">
        <v>44</v>
      </c>
    </row>
    <row r="50" spans="1:35" ht="15.75" thickBot="1" x14ac:dyDescent="0.3">
      <c r="A50" s="6">
        <v>48</v>
      </c>
      <c r="B50" s="7">
        <v>4</v>
      </c>
      <c r="C50" s="7">
        <v>8</v>
      </c>
      <c r="D50" s="7">
        <v>4</v>
      </c>
      <c r="E50" s="8">
        <f t="shared" si="0"/>
        <v>3</v>
      </c>
      <c r="F50" s="7">
        <v>12</v>
      </c>
      <c r="G50" s="7">
        <v>33</v>
      </c>
      <c r="H50" s="7">
        <f t="shared" si="1"/>
        <v>4266.666666666667</v>
      </c>
      <c r="I50" s="9">
        <f t="shared" si="2"/>
        <v>5333.333333333333</v>
      </c>
      <c r="J50" s="7">
        <v>20</v>
      </c>
      <c r="K50" s="10">
        <f t="shared" si="6"/>
        <v>2133.3333333333335</v>
      </c>
      <c r="L50" s="11">
        <f t="shared" si="3"/>
        <v>2666.6666666666665</v>
      </c>
      <c r="M50" s="7">
        <f t="shared" si="4"/>
        <v>2</v>
      </c>
      <c r="N50" s="7" t="str">
        <f t="shared" si="5"/>
        <v>NO</v>
      </c>
      <c r="R50" t="s">
        <v>53</v>
      </c>
      <c r="S50" t="s">
        <v>54</v>
      </c>
      <c r="T50" s="13" t="s">
        <v>40</v>
      </c>
      <c r="U50" s="14" t="s">
        <v>41</v>
      </c>
      <c r="V50" s="14" t="s">
        <v>41</v>
      </c>
      <c r="W50" s="14" t="s">
        <v>41</v>
      </c>
      <c r="X50" s="14" t="s">
        <v>41</v>
      </c>
      <c r="Y50" s="14" t="s">
        <v>41</v>
      </c>
      <c r="Z50" s="14" t="s">
        <v>41</v>
      </c>
      <c r="AA50" s="14" t="s">
        <v>41</v>
      </c>
      <c r="AB50" s="14" t="s">
        <v>41</v>
      </c>
      <c r="AC50" s="14" t="s">
        <v>41</v>
      </c>
      <c r="AD50" s="15" t="s">
        <v>44</v>
      </c>
      <c r="AE50" s="15" t="s">
        <v>44</v>
      </c>
      <c r="AF50" s="15" t="s">
        <v>44</v>
      </c>
    </row>
    <row r="51" spans="1:35" ht="15.75" thickBot="1" x14ac:dyDescent="0.3">
      <c r="A51" s="6">
        <v>49</v>
      </c>
      <c r="B51" s="7">
        <v>4</v>
      </c>
      <c r="C51" s="7">
        <v>8</v>
      </c>
      <c r="D51" s="7">
        <v>2</v>
      </c>
      <c r="E51" s="8">
        <f t="shared" si="0"/>
        <v>1</v>
      </c>
      <c r="F51" s="7">
        <v>8</v>
      </c>
      <c r="G51" s="7">
        <v>33</v>
      </c>
      <c r="H51" s="7">
        <f t="shared" si="1"/>
        <v>6400</v>
      </c>
      <c r="I51" s="9">
        <f t="shared" si="2"/>
        <v>8000</v>
      </c>
      <c r="J51" s="7">
        <v>20</v>
      </c>
      <c r="K51" s="10">
        <f t="shared" si="6"/>
        <v>3200</v>
      </c>
      <c r="L51" s="11">
        <f t="shared" si="3"/>
        <v>4000</v>
      </c>
      <c r="M51" s="7">
        <f t="shared" si="4"/>
        <v>2</v>
      </c>
      <c r="N51" s="7" t="str">
        <f t="shared" si="5"/>
        <v>NO</v>
      </c>
      <c r="R51" t="s">
        <v>53</v>
      </c>
      <c r="S51" t="s">
        <v>54</v>
      </c>
      <c r="T51" s="13" t="s">
        <v>40</v>
      </c>
      <c r="U51" s="14" t="s">
        <v>41</v>
      </c>
      <c r="V51" s="14" t="s">
        <v>41</v>
      </c>
      <c r="W51" s="14" t="s">
        <v>41</v>
      </c>
      <c r="X51" s="14" t="s">
        <v>41</v>
      </c>
      <c r="Y51" s="14" t="s">
        <v>41</v>
      </c>
      <c r="Z51" s="14" t="s">
        <v>41</v>
      </c>
      <c r="AA51" s="14" t="s">
        <v>41</v>
      </c>
      <c r="AB51" s="14" t="s">
        <v>41</v>
      </c>
      <c r="AC51" s="15" t="s">
        <v>44</v>
      </c>
      <c r="AD51" s="15" t="s">
        <v>44</v>
      </c>
      <c r="AE51" s="15" t="s">
        <v>44</v>
      </c>
    </row>
    <row r="52" spans="1:35" ht="15.75" thickBot="1" x14ac:dyDescent="0.3">
      <c r="A52" s="6">
        <v>50</v>
      </c>
      <c r="B52" s="7">
        <v>2</v>
      </c>
      <c r="C52" s="7">
        <v>8</v>
      </c>
      <c r="D52" s="7">
        <v>2</v>
      </c>
      <c r="E52" s="8">
        <f t="shared" si="0"/>
        <v>1</v>
      </c>
      <c r="F52" s="7">
        <v>16</v>
      </c>
      <c r="G52" s="7">
        <v>33</v>
      </c>
      <c r="H52" s="7">
        <f t="shared" si="1"/>
        <v>6400</v>
      </c>
      <c r="I52" s="9">
        <f t="shared" si="2"/>
        <v>8000</v>
      </c>
      <c r="J52" s="7">
        <v>20</v>
      </c>
      <c r="K52" s="10">
        <f t="shared" si="6"/>
        <v>3200</v>
      </c>
      <c r="L52" s="11">
        <f t="shared" si="3"/>
        <v>4000</v>
      </c>
      <c r="M52" s="7">
        <f t="shared" si="4"/>
        <v>1</v>
      </c>
      <c r="N52" s="7" t="str">
        <f t="shared" si="5"/>
        <v>NO</v>
      </c>
      <c r="R52" t="s">
        <v>46</v>
      </c>
      <c r="S52" t="s">
        <v>46</v>
      </c>
      <c r="T52" s="13" t="s">
        <v>40</v>
      </c>
      <c r="U52" s="14" t="s">
        <v>41</v>
      </c>
      <c r="V52" s="14" t="s">
        <v>41</v>
      </c>
      <c r="W52" s="14" t="s">
        <v>41</v>
      </c>
      <c r="X52" s="14" t="s">
        <v>41</v>
      </c>
      <c r="Y52" s="14" t="s">
        <v>41</v>
      </c>
      <c r="Z52" s="14" t="s">
        <v>41</v>
      </c>
      <c r="AA52" s="14" t="s">
        <v>41</v>
      </c>
      <c r="AB52" s="14" t="s">
        <v>41</v>
      </c>
      <c r="AC52" s="15" t="s">
        <v>44</v>
      </c>
      <c r="AD52" s="15" t="s">
        <v>44</v>
      </c>
      <c r="AE52" s="15" t="s">
        <v>44</v>
      </c>
    </row>
    <row r="53" spans="1:35" ht="15.75" thickBot="1" x14ac:dyDescent="0.3">
      <c r="A53" s="6">
        <v>51</v>
      </c>
      <c r="B53" s="7">
        <v>2</v>
      </c>
      <c r="C53" s="7">
        <v>8</v>
      </c>
      <c r="D53" s="7">
        <v>8</v>
      </c>
      <c r="E53" s="8">
        <f t="shared" si="0"/>
        <v>3</v>
      </c>
      <c r="F53" s="7">
        <v>12</v>
      </c>
      <c r="G53" s="7">
        <v>33</v>
      </c>
      <c r="H53" s="7">
        <f t="shared" si="1"/>
        <v>8533.3333333333339</v>
      </c>
      <c r="I53" s="9">
        <f t="shared" si="2"/>
        <v>10666.666666666666</v>
      </c>
      <c r="J53" s="7">
        <v>20</v>
      </c>
      <c r="K53" s="10">
        <f t="shared" si="6"/>
        <v>4266.666666666667</v>
      </c>
      <c r="L53" s="11">
        <f t="shared" si="3"/>
        <v>5333.333333333333</v>
      </c>
      <c r="M53" s="7">
        <f t="shared" si="4"/>
        <v>1</v>
      </c>
      <c r="N53" s="7" t="str">
        <f t="shared" si="5"/>
        <v>NO</v>
      </c>
      <c r="R53" t="s">
        <v>46</v>
      </c>
      <c r="S53" t="s">
        <v>46</v>
      </c>
      <c r="T53" s="14" t="s">
        <v>41</v>
      </c>
      <c r="U53" s="14" t="s">
        <v>41</v>
      </c>
      <c r="V53" s="14" t="s">
        <v>41</v>
      </c>
      <c r="W53" s="14" t="s">
        <v>41</v>
      </c>
      <c r="X53" s="14" t="s">
        <v>41</v>
      </c>
      <c r="Y53" s="14" t="s">
        <v>41</v>
      </c>
      <c r="Z53" s="14" t="s">
        <v>41</v>
      </c>
      <c r="AA53" s="14" t="s">
        <v>41</v>
      </c>
      <c r="AB53" s="14" t="s">
        <v>41</v>
      </c>
      <c r="AC53" s="15" t="s">
        <v>44</v>
      </c>
      <c r="AD53" s="15" t="s">
        <v>44</v>
      </c>
      <c r="AE53" s="15" t="s">
        <v>44</v>
      </c>
    </row>
    <row r="54" spans="1:35" ht="15.75" thickBot="1" x14ac:dyDescent="0.3">
      <c r="A54" s="6">
        <v>52</v>
      </c>
      <c r="B54" s="7">
        <v>2</v>
      </c>
      <c r="C54" s="7">
        <v>8</v>
      </c>
      <c r="D54" s="7">
        <v>4</v>
      </c>
      <c r="E54" s="8">
        <f t="shared" si="0"/>
        <v>1</v>
      </c>
      <c r="F54" s="7">
        <v>8</v>
      </c>
      <c r="G54" s="7">
        <v>33</v>
      </c>
      <c r="H54" s="7">
        <f t="shared" si="1"/>
        <v>12800</v>
      </c>
      <c r="I54" s="9">
        <f t="shared" si="2"/>
        <v>16000</v>
      </c>
      <c r="J54" s="7">
        <v>20</v>
      </c>
      <c r="K54" s="10">
        <f t="shared" si="6"/>
        <v>6400</v>
      </c>
      <c r="L54" s="11">
        <f t="shared" si="3"/>
        <v>8000</v>
      </c>
      <c r="M54" s="7">
        <f t="shared" si="4"/>
        <v>1</v>
      </c>
      <c r="N54" s="7" t="str">
        <f t="shared" si="5"/>
        <v>NO</v>
      </c>
      <c r="R54" t="s">
        <v>46</v>
      </c>
      <c r="S54" t="s">
        <v>46</v>
      </c>
      <c r="T54" s="14" t="s">
        <v>41</v>
      </c>
      <c r="U54" s="14" t="s">
        <v>41</v>
      </c>
      <c r="V54" s="14" t="s">
        <v>41</v>
      </c>
      <c r="W54" s="14" t="s">
        <v>41</v>
      </c>
      <c r="X54" s="14" t="s">
        <v>41</v>
      </c>
      <c r="Y54" s="14" t="s">
        <v>41</v>
      </c>
      <c r="Z54" s="14" t="s">
        <v>41</v>
      </c>
      <c r="AA54" s="14" t="s">
        <v>41</v>
      </c>
      <c r="AB54" s="15" t="s">
        <v>44</v>
      </c>
      <c r="AC54" s="15" t="s">
        <v>44</v>
      </c>
    </row>
    <row r="55" spans="1:35" ht="15.75" thickBot="1" x14ac:dyDescent="0.3">
      <c r="A55" s="6">
        <v>53</v>
      </c>
      <c r="B55" s="7">
        <v>1</v>
      </c>
      <c r="C55" s="7">
        <v>8</v>
      </c>
      <c r="D55" s="7">
        <v>4</v>
      </c>
      <c r="E55" s="8">
        <f t="shared" si="0"/>
        <v>1</v>
      </c>
      <c r="F55" s="7">
        <v>16</v>
      </c>
      <c r="G55" s="7">
        <v>33</v>
      </c>
      <c r="H55" s="7">
        <f t="shared" si="1"/>
        <v>6400</v>
      </c>
      <c r="I55" s="9">
        <f t="shared" si="2"/>
        <v>16000</v>
      </c>
      <c r="J55" s="7">
        <v>20</v>
      </c>
      <c r="K55" s="10">
        <f t="shared" si="6"/>
        <v>6400</v>
      </c>
      <c r="L55" s="11">
        <f t="shared" si="3"/>
        <v>8000</v>
      </c>
      <c r="M55" s="7">
        <f t="shared" si="4"/>
        <v>0.5</v>
      </c>
      <c r="N55" s="7" t="str">
        <f t="shared" si="5"/>
        <v>NO</v>
      </c>
      <c r="R55" t="s">
        <v>50</v>
      </c>
      <c r="S55" t="s">
        <v>50</v>
      </c>
      <c r="T55" s="14" t="s">
        <v>41</v>
      </c>
    </row>
    <row r="56" spans="1:35" ht="15.75" thickBot="1" x14ac:dyDescent="0.3">
      <c r="A56" s="6">
        <v>54</v>
      </c>
      <c r="B56" s="7">
        <v>1</v>
      </c>
      <c r="C56" s="7">
        <v>8</v>
      </c>
      <c r="D56" s="7">
        <v>16</v>
      </c>
      <c r="E56" s="8">
        <f t="shared" si="0"/>
        <v>3</v>
      </c>
      <c r="F56" s="7">
        <v>12</v>
      </c>
      <c r="G56" s="7">
        <v>33</v>
      </c>
      <c r="H56" s="7">
        <f t="shared" si="1"/>
        <v>8533.3333333333339</v>
      </c>
      <c r="I56" s="9">
        <f t="shared" si="2"/>
        <v>21333.333333333332</v>
      </c>
      <c r="J56" s="7">
        <v>20</v>
      </c>
      <c r="K56" s="10">
        <f t="shared" si="6"/>
        <v>8533.3333333333339</v>
      </c>
      <c r="L56" s="11">
        <f t="shared" si="3"/>
        <v>10666.666666666666</v>
      </c>
      <c r="M56" s="7">
        <f t="shared" si="4"/>
        <v>0.5</v>
      </c>
      <c r="N56" s="7" t="str">
        <f t="shared" si="5"/>
        <v>NO</v>
      </c>
      <c r="R56" t="s">
        <v>50</v>
      </c>
      <c r="S56" t="s">
        <v>50</v>
      </c>
      <c r="T56" s="14" t="s">
        <v>41</v>
      </c>
    </row>
    <row r="57" spans="1:35" ht="15.75" thickBot="1" x14ac:dyDescent="0.3">
      <c r="A57" s="6">
        <v>55</v>
      </c>
      <c r="B57" s="7">
        <v>1</v>
      </c>
      <c r="C57" s="7">
        <v>8</v>
      </c>
      <c r="D57" s="7">
        <v>8</v>
      </c>
      <c r="E57" s="8">
        <f t="shared" si="0"/>
        <v>1</v>
      </c>
      <c r="F57" s="7">
        <v>8</v>
      </c>
      <c r="G57" s="7">
        <v>28.87</v>
      </c>
      <c r="H57" s="7">
        <f t="shared" si="1"/>
        <v>11198.060606060608</v>
      </c>
      <c r="I57" s="9">
        <f t="shared" si="2"/>
        <v>27995.151515151516</v>
      </c>
      <c r="J57" s="7">
        <v>20</v>
      </c>
      <c r="K57" s="10">
        <f t="shared" si="6"/>
        <v>12800</v>
      </c>
      <c r="L57" s="11">
        <f t="shared" si="3"/>
        <v>16000</v>
      </c>
      <c r="M57" s="7">
        <f t="shared" si="4"/>
        <v>0.5</v>
      </c>
      <c r="N57" s="7" t="str">
        <f t="shared" si="5"/>
        <v>NO</v>
      </c>
      <c r="R57" t="s">
        <v>50</v>
      </c>
      <c r="S57" t="s">
        <v>50</v>
      </c>
      <c r="T57" s="14" t="s">
        <v>41</v>
      </c>
    </row>
    <row r="58" spans="1:35" ht="15.75" thickBot="1" x14ac:dyDescent="0.3">
      <c r="A58" s="6">
        <v>56</v>
      </c>
      <c r="B58" s="7">
        <v>16</v>
      </c>
      <c r="C58" s="7">
        <v>12</v>
      </c>
      <c r="D58" s="7">
        <v>1</v>
      </c>
      <c r="E58" s="8">
        <f t="shared" si="0"/>
        <v>2</v>
      </c>
      <c r="F58" s="7">
        <v>12</v>
      </c>
      <c r="G58" s="7">
        <v>33</v>
      </c>
      <c r="H58" s="7">
        <f t="shared" si="1"/>
        <v>1600</v>
      </c>
      <c r="I58" s="9">
        <f t="shared" si="2"/>
        <v>2000</v>
      </c>
      <c r="J58" s="7">
        <v>20</v>
      </c>
      <c r="K58" s="10">
        <f t="shared" si="6"/>
        <v>800</v>
      </c>
      <c r="L58" s="11">
        <f t="shared" si="3"/>
        <v>1000</v>
      </c>
      <c r="M58" s="7">
        <f t="shared" si="4"/>
        <v>8</v>
      </c>
      <c r="N58" s="7" t="str">
        <f t="shared" si="5"/>
        <v>NO</v>
      </c>
      <c r="R58" t="s">
        <v>38</v>
      </c>
      <c r="S58" s="12" t="s">
        <v>39</v>
      </c>
      <c r="U58" s="13" t="s">
        <v>40</v>
      </c>
      <c r="V58" s="13" t="s">
        <v>40</v>
      </c>
      <c r="W58" s="13" t="s">
        <v>40</v>
      </c>
      <c r="X58" s="14" t="s">
        <v>41</v>
      </c>
      <c r="Y58" s="14" t="s">
        <v>41</v>
      </c>
      <c r="Z58" s="14" t="s">
        <v>41</v>
      </c>
      <c r="AA58" s="14" t="s">
        <v>41</v>
      </c>
      <c r="AB58" s="14" t="s">
        <v>41</v>
      </c>
      <c r="AC58" s="14" t="s">
        <v>41</v>
      </c>
      <c r="AD58" s="14" t="s">
        <v>41</v>
      </c>
      <c r="AE58" s="14" t="s">
        <v>41</v>
      </c>
      <c r="AF58" s="14" t="s">
        <v>41</v>
      </c>
      <c r="AG58" s="15" t="s">
        <v>44</v>
      </c>
      <c r="AH58" s="15" t="s">
        <v>44</v>
      </c>
      <c r="AI58" s="15" t="s">
        <v>44</v>
      </c>
    </row>
    <row r="59" spans="1:35" ht="15.75" thickBot="1" x14ac:dyDescent="0.3">
      <c r="A59" s="6">
        <v>57</v>
      </c>
      <c r="B59" s="7">
        <v>12</v>
      </c>
      <c r="C59" s="7">
        <v>12</v>
      </c>
      <c r="D59" s="7">
        <v>1</v>
      </c>
      <c r="E59" s="8">
        <f t="shared" si="0"/>
        <v>2</v>
      </c>
      <c r="F59" s="7">
        <v>16</v>
      </c>
      <c r="G59" s="7">
        <v>33</v>
      </c>
      <c r="H59" s="7">
        <f t="shared" si="1"/>
        <v>1600</v>
      </c>
      <c r="I59" s="9">
        <f t="shared" si="2"/>
        <v>2000</v>
      </c>
      <c r="J59" s="7">
        <v>20</v>
      </c>
      <c r="K59" s="10">
        <f t="shared" si="6"/>
        <v>800</v>
      </c>
      <c r="L59" s="11">
        <f t="shared" si="3"/>
        <v>1000</v>
      </c>
      <c r="M59" s="7">
        <f t="shared" si="4"/>
        <v>6</v>
      </c>
      <c r="N59" s="7" t="str">
        <f t="shared" si="5"/>
        <v>NO</v>
      </c>
      <c r="R59" t="s">
        <v>38</v>
      </c>
      <c r="S59" s="12" t="s">
        <v>39</v>
      </c>
      <c r="U59" s="13" t="s">
        <v>40</v>
      </c>
      <c r="V59" s="13" t="s">
        <v>40</v>
      </c>
      <c r="W59" s="13" t="s">
        <v>40</v>
      </c>
      <c r="X59" s="14" t="s">
        <v>41</v>
      </c>
      <c r="Y59" s="14" t="s">
        <v>41</v>
      </c>
      <c r="Z59" s="14" t="s">
        <v>41</v>
      </c>
      <c r="AA59" s="14" t="s">
        <v>41</v>
      </c>
      <c r="AB59" s="14" t="s">
        <v>41</v>
      </c>
      <c r="AC59" s="14" t="s">
        <v>41</v>
      </c>
      <c r="AD59" s="14" t="s">
        <v>41</v>
      </c>
      <c r="AE59" s="14" t="s">
        <v>41</v>
      </c>
      <c r="AF59" s="14" t="s">
        <v>41</v>
      </c>
      <c r="AG59" s="15" t="s">
        <v>44</v>
      </c>
      <c r="AH59" s="15" t="s">
        <v>44</v>
      </c>
      <c r="AI59" s="15" t="s">
        <v>44</v>
      </c>
    </row>
    <row r="60" spans="1:35" ht="15.75" thickBot="1" x14ac:dyDescent="0.3">
      <c r="A60" s="6">
        <v>58</v>
      </c>
      <c r="B60" s="7">
        <v>12</v>
      </c>
      <c r="C60" s="7">
        <v>12</v>
      </c>
      <c r="D60" s="7">
        <v>2</v>
      </c>
      <c r="E60" s="8">
        <f t="shared" si="0"/>
        <v>3</v>
      </c>
      <c r="F60" s="7">
        <v>12</v>
      </c>
      <c r="G60" s="7">
        <v>33</v>
      </c>
      <c r="H60" s="7">
        <f t="shared" si="1"/>
        <v>2133.3333333333335</v>
      </c>
      <c r="I60" s="9">
        <f t="shared" si="2"/>
        <v>2666.6666666666665</v>
      </c>
      <c r="J60" s="7">
        <v>20</v>
      </c>
      <c r="K60" s="10">
        <f t="shared" si="6"/>
        <v>1066.6666666666667</v>
      </c>
      <c r="L60" s="11">
        <f t="shared" si="3"/>
        <v>1333.3333333333333</v>
      </c>
      <c r="M60" s="7">
        <f t="shared" si="4"/>
        <v>6</v>
      </c>
      <c r="N60" s="7" t="str">
        <f t="shared" si="5"/>
        <v>NO</v>
      </c>
      <c r="R60" t="s">
        <v>38</v>
      </c>
      <c r="S60" s="12" t="s">
        <v>39</v>
      </c>
      <c r="U60" s="13" t="s">
        <v>40</v>
      </c>
      <c r="V60" s="13" t="s">
        <v>40</v>
      </c>
      <c r="W60" s="13" t="s">
        <v>40</v>
      </c>
      <c r="X60" s="14" t="s">
        <v>41</v>
      </c>
      <c r="Y60" s="14" t="s">
        <v>41</v>
      </c>
      <c r="Z60" s="14" t="s">
        <v>41</v>
      </c>
      <c r="AA60" s="14" t="s">
        <v>41</v>
      </c>
      <c r="AB60" s="14" t="s">
        <v>41</v>
      </c>
      <c r="AC60" s="14" t="s">
        <v>41</v>
      </c>
      <c r="AD60" s="14" t="s">
        <v>41</v>
      </c>
      <c r="AE60" s="14" t="s">
        <v>41</v>
      </c>
      <c r="AF60" s="14" t="s">
        <v>41</v>
      </c>
      <c r="AG60" s="15" t="s">
        <v>44</v>
      </c>
      <c r="AH60" s="15" t="s">
        <v>44</v>
      </c>
      <c r="AI60" s="15" t="s">
        <v>44</v>
      </c>
    </row>
    <row r="61" spans="1:35" ht="15.75" thickBot="1" x14ac:dyDescent="0.3">
      <c r="A61" s="6">
        <v>59</v>
      </c>
      <c r="B61" s="7">
        <v>8</v>
      </c>
      <c r="C61" s="7">
        <v>12</v>
      </c>
      <c r="D61" s="7">
        <v>1</v>
      </c>
      <c r="E61" s="8">
        <f t="shared" si="0"/>
        <v>1</v>
      </c>
      <c r="F61" s="7">
        <v>12</v>
      </c>
      <c r="G61" s="7">
        <v>33</v>
      </c>
      <c r="H61" s="7">
        <f t="shared" si="1"/>
        <v>3200</v>
      </c>
      <c r="I61" s="9">
        <f t="shared" si="2"/>
        <v>4000</v>
      </c>
      <c r="J61" s="7">
        <v>20</v>
      </c>
      <c r="K61" s="10">
        <f t="shared" si="6"/>
        <v>1600</v>
      </c>
      <c r="L61" s="11">
        <f t="shared" si="3"/>
        <v>2000</v>
      </c>
      <c r="M61" s="7">
        <f t="shared" si="4"/>
        <v>4</v>
      </c>
      <c r="N61" s="7" t="str">
        <f t="shared" si="5"/>
        <v>NO</v>
      </c>
      <c r="R61" t="s">
        <v>54</v>
      </c>
      <c r="S61" t="s">
        <v>43</v>
      </c>
      <c r="T61" s="13" t="s">
        <v>40</v>
      </c>
      <c r="U61" s="13" t="s">
        <v>40</v>
      </c>
      <c r="V61" s="14" t="s">
        <v>41</v>
      </c>
      <c r="W61" s="14" t="s">
        <v>41</v>
      </c>
      <c r="X61" s="14" t="s">
        <v>41</v>
      </c>
      <c r="Y61" s="14" t="s">
        <v>41</v>
      </c>
      <c r="Z61" s="14" t="s">
        <v>41</v>
      </c>
      <c r="AA61" s="14" t="s">
        <v>41</v>
      </c>
      <c r="AB61" s="14" t="s">
        <v>41</v>
      </c>
      <c r="AC61" s="14" t="s">
        <v>41</v>
      </c>
      <c r="AD61" s="14" t="s">
        <v>41</v>
      </c>
      <c r="AE61" s="15" t="s">
        <v>44</v>
      </c>
      <c r="AF61" s="15" t="s">
        <v>44</v>
      </c>
      <c r="AG61" s="15" t="s">
        <v>44</v>
      </c>
    </row>
    <row r="62" spans="1:35" ht="15.75" thickBot="1" x14ac:dyDescent="0.3">
      <c r="A62" s="6">
        <v>60</v>
      </c>
      <c r="B62" s="7">
        <v>6</v>
      </c>
      <c r="C62" s="7">
        <v>12</v>
      </c>
      <c r="D62" s="7">
        <v>1</v>
      </c>
      <c r="E62" s="8">
        <f t="shared" si="0"/>
        <v>1</v>
      </c>
      <c r="F62" s="7">
        <v>16</v>
      </c>
      <c r="G62" s="7">
        <v>33</v>
      </c>
      <c r="H62" s="7">
        <f t="shared" si="1"/>
        <v>3200</v>
      </c>
      <c r="I62" s="9">
        <f t="shared" si="2"/>
        <v>4000</v>
      </c>
      <c r="J62" s="7">
        <v>20</v>
      </c>
      <c r="K62" s="10">
        <f t="shared" si="6"/>
        <v>1600</v>
      </c>
      <c r="L62" s="11">
        <f t="shared" si="3"/>
        <v>2000</v>
      </c>
      <c r="M62" s="7">
        <f t="shared" si="4"/>
        <v>3</v>
      </c>
      <c r="N62" s="7" t="str">
        <f t="shared" si="5"/>
        <v>NO</v>
      </c>
      <c r="R62" t="s">
        <v>54</v>
      </c>
      <c r="S62" t="s">
        <v>43</v>
      </c>
      <c r="T62" s="13" t="s">
        <v>40</v>
      </c>
      <c r="U62" s="13" t="s">
        <v>40</v>
      </c>
      <c r="V62" s="14" t="s">
        <v>41</v>
      </c>
      <c r="W62" s="14" t="s">
        <v>41</v>
      </c>
      <c r="X62" s="14" t="s">
        <v>41</v>
      </c>
      <c r="Y62" s="14" t="s">
        <v>41</v>
      </c>
      <c r="Z62" s="14" t="s">
        <v>41</v>
      </c>
      <c r="AA62" s="14" t="s">
        <v>41</v>
      </c>
      <c r="AB62" s="14" t="s">
        <v>41</v>
      </c>
      <c r="AC62" s="14" t="s">
        <v>41</v>
      </c>
      <c r="AD62" s="14" t="s">
        <v>41</v>
      </c>
      <c r="AE62" s="15" t="s">
        <v>44</v>
      </c>
      <c r="AF62" s="15" t="s">
        <v>44</v>
      </c>
      <c r="AG62" s="15" t="s">
        <v>44</v>
      </c>
    </row>
    <row r="63" spans="1:35" ht="15.75" thickBot="1" x14ac:dyDescent="0.3">
      <c r="A63" s="6">
        <v>61</v>
      </c>
      <c r="B63" s="7">
        <v>4</v>
      </c>
      <c r="C63" s="7">
        <v>12</v>
      </c>
      <c r="D63" s="7">
        <v>2</v>
      </c>
      <c r="E63" s="8">
        <f t="shared" si="0"/>
        <v>1</v>
      </c>
      <c r="F63" s="7">
        <v>12</v>
      </c>
      <c r="G63" s="7">
        <v>33</v>
      </c>
      <c r="H63" s="7">
        <f t="shared" si="1"/>
        <v>6400</v>
      </c>
      <c r="I63" s="9">
        <f t="shared" si="2"/>
        <v>8000</v>
      </c>
      <c r="J63" s="7">
        <v>20</v>
      </c>
      <c r="K63" s="10">
        <f t="shared" si="6"/>
        <v>3200</v>
      </c>
      <c r="L63" s="11">
        <f t="shared" si="3"/>
        <v>4000</v>
      </c>
      <c r="M63" s="7">
        <f t="shared" si="4"/>
        <v>2</v>
      </c>
      <c r="N63" s="7" t="str">
        <f t="shared" si="5"/>
        <v>NO</v>
      </c>
      <c r="R63" t="s">
        <v>53</v>
      </c>
      <c r="S63" t="s">
        <v>54</v>
      </c>
      <c r="T63" s="13" t="s">
        <v>40</v>
      </c>
      <c r="U63" s="14" t="s">
        <v>41</v>
      </c>
      <c r="V63" s="14" t="s">
        <v>41</v>
      </c>
      <c r="W63" s="14" t="s">
        <v>41</v>
      </c>
      <c r="X63" s="14" t="s">
        <v>41</v>
      </c>
      <c r="Y63" s="14" t="s">
        <v>41</v>
      </c>
      <c r="Z63" s="14" t="s">
        <v>41</v>
      </c>
      <c r="AA63" s="14" t="s">
        <v>41</v>
      </c>
      <c r="AB63" s="14" t="s">
        <v>41</v>
      </c>
      <c r="AC63" s="15" t="s">
        <v>44</v>
      </c>
      <c r="AD63" s="15" t="s">
        <v>44</v>
      </c>
      <c r="AE63" s="15" t="s">
        <v>44</v>
      </c>
    </row>
    <row r="64" spans="1:35" ht="15.75" thickBot="1" x14ac:dyDescent="0.3">
      <c r="A64" s="6">
        <v>62</v>
      </c>
      <c r="B64" s="7">
        <v>4</v>
      </c>
      <c r="C64" s="7">
        <v>12</v>
      </c>
      <c r="D64" s="7">
        <v>3</v>
      </c>
      <c r="E64" s="8">
        <f t="shared" si="0"/>
        <v>1</v>
      </c>
      <c r="F64" s="7">
        <v>8</v>
      </c>
      <c r="G64" s="7">
        <v>33</v>
      </c>
      <c r="H64" s="7">
        <f t="shared" si="1"/>
        <v>9600</v>
      </c>
      <c r="I64" s="9">
        <f t="shared" si="2"/>
        <v>12000</v>
      </c>
      <c r="J64" s="7">
        <v>20</v>
      </c>
      <c r="K64" s="10">
        <f t="shared" si="6"/>
        <v>4800</v>
      </c>
      <c r="L64" s="11">
        <f t="shared" si="3"/>
        <v>6000</v>
      </c>
      <c r="M64" s="7">
        <f t="shared" si="4"/>
        <v>2</v>
      </c>
      <c r="N64" s="7" t="str">
        <f t="shared" si="5"/>
        <v>NO</v>
      </c>
      <c r="P64" s="16" t="s">
        <v>55</v>
      </c>
      <c r="Q64" t="s">
        <v>49</v>
      </c>
      <c r="R64" t="s">
        <v>53</v>
      </c>
      <c r="S64" t="s">
        <v>54</v>
      </c>
      <c r="T64" s="14" t="s">
        <v>41</v>
      </c>
    </row>
    <row r="65" spans="1:31" ht="15.75" thickBot="1" x14ac:dyDescent="0.3">
      <c r="A65" s="6">
        <v>63</v>
      </c>
      <c r="B65" s="7">
        <v>3</v>
      </c>
      <c r="C65" s="7">
        <v>12</v>
      </c>
      <c r="D65" s="7">
        <v>2</v>
      </c>
      <c r="E65" s="8">
        <f t="shared" si="0"/>
        <v>1</v>
      </c>
      <c r="F65" s="7">
        <v>16</v>
      </c>
      <c r="G65" s="7">
        <v>33</v>
      </c>
      <c r="H65" s="7">
        <f t="shared" si="1"/>
        <v>6400</v>
      </c>
      <c r="I65" s="9">
        <f t="shared" si="2"/>
        <v>8000</v>
      </c>
      <c r="J65" s="7">
        <v>20</v>
      </c>
      <c r="K65" s="10">
        <f t="shared" si="6"/>
        <v>3200</v>
      </c>
      <c r="L65" s="11">
        <f t="shared" si="3"/>
        <v>4000</v>
      </c>
      <c r="M65" s="7">
        <f t="shared" si="4"/>
        <v>1.5</v>
      </c>
      <c r="N65" s="7" t="str">
        <f t="shared" si="5"/>
        <v>NO</v>
      </c>
      <c r="R65" t="s">
        <v>50</v>
      </c>
      <c r="S65" s="12" t="s">
        <v>39</v>
      </c>
      <c r="T65" s="13" t="s">
        <v>40</v>
      </c>
      <c r="U65" s="14" t="s">
        <v>41</v>
      </c>
      <c r="V65" s="14" t="s">
        <v>41</v>
      </c>
      <c r="W65" s="14" t="s">
        <v>41</v>
      </c>
      <c r="X65" s="14" t="s">
        <v>41</v>
      </c>
      <c r="Y65" s="14" t="s">
        <v>41</v>
      </c>
      <c r="Z65" s="14" t="s">
        <v>41</v>
      </c>
      <c r="AA65" s="14" t="s">
        <v>41</v>
      </c>
      <c r="AB65" s="14" t="s">
        <v>41</v>
      </c>
      <c r="AC65" s="15" t="s">
        <v>44</v>
      </c>
      <c r="AD65" s="15" t="s">
        <v>44</v>
      </c>
      <c r="AE65" s="15" t="s">
        <v>44</v>
      </c>
    </row>
    <row r="66" spans="1:31" ht="15.75" thickBot="1" x14ac:dyDescent="0.3">
      <c r="A66" s="6">
        <v>64</v>
      </c>
      <c r="B66" s="7">
        <v>3</v>
      </c>
      <c r="C66" s="7">
        <v>12</v>
      </c>
      <c r="D66" s="7">
        <v>8</v>
      </c>
      <c r="E66" s="8">
        <f t="shared" ref="E66:E71" si="7">B66*D66*F66/C66/8</f>
        <v>3</v>
      </c>
      <c r="F66" s="7">
        <v>12</v>
      </c>
      <c r="G66" s="7">
        <v>33</v>
      </c>
      <c r="H66" s="7">
        <f t="shared" ref="H66:H71" si="8">IF(B66&gt;1, I66*0.8, I66*0.4)</f>
        <v>8533.3333333333339</v>
      </c>
      <c r="I66" s="9">
        <f t="shared" ref="I66:I71" si="9">G66*64/66*C66/B66/F66*1000</f>
        <v>10666.666666666666</v>
      </c>
      <c r="J66" s="7">
        <v>20</v>
      </c>
      <c r="K66" s="10">
        <f t="shared" si="6"/>
        <v>4266.666666666667</v>
      </c>
      <c r="L66" s="11">
        <f t="shared" ref="L66:L71" si="10">J66*8/10*C66/B66/F66*1000</f>
        <v>5333.333333333333</v>
      </c>
      <c r="M66" s="7">
        <f t="shared" ref="M66:M71" si="11">B66/2</f>
        <v>1.5</v>
      </c>
      <c r="N66" s="7" t="str">
        <f t="shared" ref="N66:N71" si="12">IF(AND(B66&lt;=8, C66&lt;=6), "YES", "NO")</f>
        <v>NO</v>
      </c>
      <c r="R66" t="s">
        <v>50</v>
      </c>
      <c r="S66" s="12" t="s">
        <v>39</v>
      </c>
      <c r="T66" s="14" t="s">
        <v>41</v>
      </c>
      <c r="U66" s="14" t="s">
        <v>41</v>
      </c>
      <c r="V66" s="14" t="s">
        <v>41</v>
      </c>
      <c r="W66" s="14" t="s">
        <v>41</v>
      </c>
      <c r="X66" s="14" t="s">
        <v>41</v>
      </c>
      <c r="Y66" s="14" t="s">
        <v>41</v>
      </c>
      <c r="Z66" s="14" t="s">
        <v>41</v>
      </c>
      <c r="AA66" s="14" t="s">
        <v>41</v>
      </c>
      <c r="AB66" s="14" t="s">
        <v>41</v>
      </c>
      <c r="AC66" s="15" t="s">
        <v>44</v>
      </c>
      <c r="AD66" s="15" t="s">
        <v>44</v>
      </c>
      <c r="AE66" s="15" t="s">
        <v>44</v>
      </c>
    </row>
    <row r="67" spans="1:31" ht="15.75" thickBot="1" x14ac:dyDescent="0.3">
      <c r="A67" s="6">
        <v>65</v>
      </c>
      <c r="B67" s="7">
        <v>3</v>
      </c>
      <c r="C67" s="7">
        <v>12</v>
      </c>
      <c r="D67" s="7">
        <v>4</v>
      </c>
      <c r="E67" s="8">
        <f t="shared" si="7"/>
        <v>1</v>
      </c>
      <c r="F67" s="7">
        <v>8</v>
      </c>
      <c r="G67" s="7">
        <v>33</v>
      </c>
      <c r="H67" s="7">
        <f t="shared" si="8"/>
        <v>12800</v>
      </c>
      <c r="I67" s="9">
        <f t="shared" si="9"/>
        <v>16000</v>
      </c>
      <c r="J67" s="7">
        <v>20</v>
      </c>
      <c r="K67" s="10">
        <f t="shared" ref="K67:K71" si="13">L67*0.8</f>
        <v>6400</v>
      </c>
      <c r="L67" s="11">
        <f t="shared" si="10"/>
        <v>8000</v>
      </c>
      <c r="M67" s="7">
        <f t="shared" si="11"/>
        <v>1.5</v>
      </c>
      <c r="N67" s="7" t="str">
        <f t="shared" si="12"/>
        <v>NO</v>
      </c>
      <c r="R67" t="s">
        <v>50</v>
      </c>
      <c r="S67" s="12" t="s">
        <v>39</v>
      </c>
      <c r="T67" s="14" t="s">
        <v>41</v>
      </c>
      <c r="U67" s="14" t="s">
        <v>41</v>
      </c>
      <c r="V67" s="14" t="s">
        <v>41</v>
      </c>
      <c r="W67" s="14" t="s">
        <v>41</v>
      </c>
      <c r="X67" s="14" t="s">
        <v>41</v>
      </c>
      <c r="Y67" s="14" t="s">
        <v>41</v>
      </c>
      <c r="Z67" s="14" t="s">
        <v>41</v>
      </c>
      <c r="AA67" s="14" t="s">
        <v>41</v>
      </c>
      <c r="AB67" s="15" t="s">
        <v>44</v>
      </c>
      <c r="AC67" s="15" t="s">
        <v>44</v>
      </c>
    </row>
    <row r="68" spans="1:31" ht="15.75" thickBot="1" x14ac:dyDescent="0.3">
      <c r="A68" s="6">
        <v>66</v>
      </c>
      <c r="B68" s="7">
        <v>2</v>
      </c>
      <c r="C68" s="7">
        <v>12</v>
      </c>
      <c r="D68" s="7">
        <v>4</v>
      </c>
      <c r="E68" s="8">
        <f t="shared" si="7"/>
        <v>1</v>
      </c>
      <c r="F68" s="7">
        <v>12</v>
      </c>
      <c r="G68" s="7">
        <v>33</v>
      </c>
      <c r="H68" s="7">
        <f t="shared" si="8"/>
        <v>12800</v>
      </c>
      <c r="I68" s="9">
        <f t="shared" si="9"/>
        <v>16000</v>
      </c>
      <c r="J68" s="7">
        <v>20</v>
      </c>
      <c r="K68" s="10">
        <f t="shared" si="13"/>
        <v>6400</v>
      </c>
      <c r="L68" s="11">
        <f t="shared" si="10"/>
        <v>8000</v>
      </c>
      <c r="M68" s="7">
        <f t="shared" si="11"/>
        <v>1</v>
      </c>
      <c r="N68" s="7" t="str">
        <f t="shared" si="12"/>
        <v>NO</v>
      </c>
      <c r="R68" t="s">
        <v>46</v>
      </c>
      <c r="S68" t="s">
        <v>46</v>
      </c>
      <c r="T68" s="14" t="s">
        <v>41</v>
      </c>
      <c r="U68" s="14" t="s">
        <v>41</v>
      </c>
      <c r="V68" s="14" t="s">
        <v>41</v>
      </c>
      <c r="W68" s="14" t="s">
        <v>41</v>
      </c>
      <c r="X68" s="14" t="s">
        <v>41</v>
      </c>
      <c r="Y68" s="14" t="s">
        <v>41</v>
      </c>
      <c r="Z68" s="14" t="s">
        <v>41</v>
      </c>
      <c r="AA68" s="14" t="s">
        <v>41</v>
      </c>
      <c r="AB68" s="15" t="s">
        <v>44</v>
      </c>
      <c r="AC68" s="15" t="s">
        <v>44</v>
      </c>
    </row>
    <row r="69" spans="1:31" ht="15.75" thickBot="1" x14ac:dyDescent="0.3">
      <c r="A69" s="6">
        <v>67</v>
      </c>
      <c r="B69" s="7">
        <v>2</v>
      </c>
      <c r="C69" s="7">
        <v>12</v>
      </c>
      <c r="D69" s="7">
        <v>6</v>
      </c>
      <c r="E69" s="8">
        <f t="shared" si="7"/>
        <v>1</v>
      </c>
      <c r="F69" s="7">
        <v>8</v>
      </c>
      <c r="G69" s="7">
        <v>33</v>
      </c>
      <c r="H69" s="7">
        <f t="shared" si="8"/>
        <v>19200</v>
      </c>
      <c r="I69" s="9">
        <f t="shared" si="9"/>
        <v>24000</v>
      </c>
      <c r="J69" s="7">
        <v>20</v>
      </c>
      <c r="K69" s="10">
        <f t="shared" si="13"/>
        <v>9600</v>
      </c>
      <c r="L69" s="11">
        <f t="shared" si="10"/>
        <v>12000</v>
      </c>
      <c r="M69" s="7">
        <f t="shared" si="11"/>
        <v>1</v>
      </c>
      <c r="N69" s="7" t="str">
        <f t="shared" si="12"/>
        <v>NO</v>
      </c>
      <c r="P69" t="s">
        <v>55</v>
      </c>
      <c r="R69" t="s">
        <v>46</v>
      </c>
      <c r="S69" t="s">
        <v>46</v>
      </c>
      <c r="T69" s="14" t="s">
        <v>41</v>
      </c>
    </row>
    <row r="70" spans="1:31" ht="15.75" thickBot="1" x14ac:dyDescent="0.3">
      <c r="A70" s="6">
        <v>68</v>
      </c>
      <c r="B70" s="7">
        <v>1</v>
      </c>
      <c r="C70" s="7">
        <v>12</v>
      </c>
      <c r="D70" s="7">
        <v>8</v>
      </c>
      <c r="E70" s="8">
        <f t="shared" si="7"/>
        <v>1</v>
      </c>
      <c r="F70" s="7">
        <v>12</v>
      </c>
      <c r="G70" s="7">
        <v>33</v>
      </c>
      <c r="H70" s="7">
        <f t="shared" si="8"/>
        <v>12800</v>
      </c>
      <c r="I70" s="9">
        <f t="shared" si="9"/>
        <v>32000</v>
      </c>
      <c r="J70" s="7">
        <v>20</v>
      </c>
      <c r="K70" s="10">
        <f t="shared" si="13"/>
        <v>12800</v>
      </c>
      <c r="L70" s="11">
        <f t="shared" si="10"/>
        <v>16000</v>
      </c>
      <c r="M70" s="7">
        <f t="shared" si="11"/>
        <v>0.5</v>
      </c>
      <c r="N70" s="7" t="str">
        <f t="shared" si="12"/>
        <v>NO</v>
      </c>
      <c r="R70" t="s">
        <v>50</v>
      </c>
      <c r="S70" t="s">
        <v>50</v>
      </c>
      <c r="T70" s="14" t="s">
        <v>41</v>
      </c>
    </row>
    <row r="71" spans="1:31" ht="15.75" thickBot="1" x14ac:dyDescent="0.3">
      <c r="A71" s="6">
        <v>69</v>
      </c>
      <c r="B71" s="7">
        <v>1</v>
      </c>
      <c r="C71" s="7">
        <v>12</v>
      </c>
      <c r="D71" s="7">
        <v>12</v>
      </c>
      <c r="E71" s="8">
        <f t="shared" si="7"/>
        <v>1</v>
      </c>
      <c r="F71" s="7">
        <v>8</v>
      </c>
      <c r="G71" s="7">
        <v>33</v>
      </c>
      <c r="H71" s="7">
        <f t="shared" si="8"/>
        <v>19200</v>
      </c>
      <c r="I71" s="9">
        <f t="shared" si="9"/>
        <v>48000</v>
      </c>
      <c r="J71" s="7">
        <v>20</v>
      </c>
      <c r="K71" s="10">
        <f t="shared" si="13"/>
        <v>19200</v>
      </c>
      <c r="L71" s="11">
        <f t="shared" si="10"/>
        <v>24000</v>
      </c>
      <c r="M71" s="7">
        <f t="shared" si="11"/>
        <v>0.5</v>
      </c>
      <c r="N71" s="7" t="str">
        <f t="shared" si="12"/>
        <v>NO</v>
      </c>
      <c r="P71" t="s">
        <v>55</v>
      </c>
      <c r="R71" t="s">
        <v>50</v>
      </c>
      <c r="S71" t="s">
        <v>50</v>
      </c>
      <c r="T71" s="14" t="s">
        <v>41</v>
      </c>
    </row>
    <row r="72" spans="1:31" ht="15.75" thickBot="1" x14ac:dyDescent="0.3">
      <c r="A72" s="6">
        <v>70</v>
      </c>
      <c r="B72" s="7">
        <v>4</v>
      </c>
      <c r="C72" s="7">
        <v>4</v>
      </c>
      <c r="D72" s="7">
        <v>2</v>
      </c>
      <c r="E72" s="8">
        <v>2</v>
      </c>
      <c r="F72" s="7">
        <v>8</v>
      </c>
      <c r="G72" s="7">
        <v>33</v>
      </c>
      <c r="H72" s="7">
        <v>3200</v>
      </c>
      <c r="I72" s="9">
        <v>4000</v>
      </c>
      <c r="J72" s="7">
        <v>20</v>
      </c>
      <c r="K72" s="10">
        <v>1200</v>
      </c>
      <c r="L72" s="11">
        <v>1500</v>
      </c>
      <c r="M72" s="7">
        <v>2</v>
      </c>
      <c r="N72" s="7" t="s">
        <v>56</v>
      </c>
      <c r="Q72" s="17"/>
      <c r="R72" t="s">
        <v>45</v>
      </c>
      <c r="S72" t="s">
        <v>42</v>
      </c>
      <c r="T72" s="18"/>
      <c r="U72" s="18"/>
      <c r="V72" s="15" t="s">
        <v>44</v>
      </c>
    </row>
    <row r="73" spans="1:31" ht="15.75" thickBot="1" x14ac:dyDescent="0.3">
      <c r="A73" s="6">
        <v>71</v>
      </c>
      <c r="B73" s="7">
        <v>2</v>
      </c>
      <c r="C73" s="7">
        <v>4</v>
      </c>
      <c r="D73" s="7">
        <v>2</v>
      </c>
      <c r="E73" s="8">
        <v>2</v>
      </c>
      <c r="F73" s="7">
        <v>16</v>
      </c>
      <c r="G73" s="7">
        <v>33</v>
      </c>
      <c r="H73" s="7">
        <v>3200</v>
      </c>
      <c r="I73" s="9">
        <v>4000</v>
      </c>
      <c r="J73" s="7">
        <v>20</v>
      </c>
      <c r="K73" s="10">
        <v>1200</v>
      </c>
      <c r="L73" s="11">
        <v>1500</v>
      </c>
      <c r="M73" s="7">
        <v>1</v>
      </c>
      <c r="N73" s="7" t="s">
        <v>56</v>
      </c>
      <c r="Q73" s="17"/>
      <c r="R73" t="s">
        <v>46</v>
      </c>
      <c r="S73" t="s">
        <v>47</v>
      </c>
      <c r="T73" s="18"/>
      <c r="U73" s="18"/>
      <c r="V73" s="15" t="s">
        <v>44</v>
      </c>
    </row>
    <row r="74" spans="1:31" ht="15.75" thickBot="1" x14ac:dyDescent="0.3">
      <c r="A74" s="6">
        <v>72</v>
      </c>
      <c r="B74" s="7">
        <v>4</v>
      </c>
      <c r="C74" s="7">
        <v>6</v>
      </c>
      <c r="D74" s="7">
        <v>2</v>
      </c>
      <c r="E74" s="8">
        <v>2</v>
      </c>
      <c r="F74" s="7">
        <v>12</v>
      </c>
      <c r="G74" s="7">
        <v>33</v>
      </c>
      <c r="H74" s="7">
        <v>3200</v>
      </c>
      <c r="I74" s="9">
        <v>4000</v>
      </c>
      <c r="J74" s="7">
        <v>20</v>
      </c>
      <c r="K74" s="10">
        <v>1200</v>
      </c>
      <c r="L74" s="11">
        <v>1500</v>
      </c>
      <c r="M74" s="7">
        <v>2</v>
      </c>
      <c r="N74" s="7" t="s">
        <v>56</v>
      </c>
      <c r="Q74" s="17"/>
      <c r="R74" t="s">
        <v>45</v>
      </c>
      <c r="S74" t="s">
        <v>42</v>
      </c>
      <c r="T74" s="18"/>
      <c r="U74" s="18"/>
      <c r="V74" s="15" t="s">
        <v>44</v>
      </c>
    </row>
    <row r="75" spans="1:31" ht="15.75" thickBot="1" x14ac:dyDescent="0.3">
      <c r="A75" s="6">
        <v>73</v>
      </c>
      <c r="B75" s="7">
        <v>4</v>
      </c>
      <c r="C75" s="7">
        <v>8</v>
      </c>
      <c r="D75" s="7">
        <v>2</v>
      </c>
      <c r="E75" s="8">
        <v>2</v>
      </c>
      <c r="F75" s="7">
        <v>16</v>
      </c>
      <c r="G75" s="7">
        <v>33</v>
      </c>
      <c r="H75" s="7">
        <v>3200</v>
      </c>
      <c r="I75" s="9">
        <v>4000</v>
      </c>
      <c r="J75" s="7">
        <v>20</v>
      </c>
      <c r="K75" s="10">
        <v>1200</v>
      </c>
      <c r="L75" s="11">
        <v>1500</v>
      </c>
      <c r="M75" s="7">
        <v>2</v>
      </c>
      <c r="N75" s="7" t="s">
        <v>57</v>
      </c>
      <c r="Q75" s="17"/>
      <c r="R75" t="s">
        <v>53</v>
      </c>
      <c r="S75" t="s">
        <v>54</v>
      </c>
      <c r="T75" s="18"/>
      <c r="U75" s="18"/>
      <c r="V75" s="15" t="s">
        <v>44</v>
      </c>
    </row>
    <row r="76" spans="1:31" ht="15.75" thickBot="1" x14ac:dyDescent="0.3">
      <c r="A76" s="6">
        <v>74</v>
      </c>
      <c r="B76" s="7">
        <v>8</v>
      </c>
      <c r="C76" s="7">
        <v>12</v>
      </c>
      <c r="D76" s="7">
        <v>2</v>
      </c>
      <c r="E76" s="8">
        <v>2</v>
      </c>
      <c r="F76" s="7">
        <v>12</v>
      </c>
      <c r="G76" s="7">
        <v>33</v>
      </c>
      <c r="H76" s="7">
        <v>3200</v>
      </c>
      <c r="I76" s="9">
        <v>4000</v>
      </c>
      <c r="J76" s="7">
        <v>20</v>
      </c>
      <c r="K76" s="10">
        <v>1200</v>
      </c>
      <c r="L76" s="11">
        <v>1500</v>
      </c>
      <c r="M76" s="7">
        <v>4</v>
      </c>
      <c r="N76" s="7" t="s">
        <v>57</v>
      </c>
      <c r="Q76" s="17"/>
      <c r="R76" t="s">
        <v>54</v>
      </c>
      <c r="S76" t="s">
        <v>43</v>
      </c>
      <c r="T76" s="18"/>
      <c r="U76" s="18"/>
      <c r="V76" s="15" t="s">
        <v>44</v>
      </c>
    </row>
    <row r="77" spans="1:31" ht="15.75" thickBot="1" x14ac:dyDescent="0.3">
      <c r="A77" s="6">
        <v>75</v>
      </c>
      <c r="B77" s="7">
        <v>6</v>
      </c>
      <c r="C77" s="7">
        <v>12</v>
      </c>
      <c r="D77" s="7">
        <v>2</v>
      </c>
      <c r="E77" s="8">
        <v>2</v>
      </c>
      <c r="F77" s="7">
        <v>16</v>
      </c>
      <c r="G77" s="7">
        <v>33</v>
      </c>
      <c r="H77" s="7">
        <v>3200</v>
      </c>
      <c r="I77" s="9">
        <v>4000</v>
      </c>
      <c r="J77" s="7">
        <v>20</v>
      </c>
      <c r="K77" s="10">
        <v>1200</v>
      </c>
      <c r="L77" s="11">
        <v>1500</v>
      </c>
      <c r="M77" s="7">
        <v>3</v>
      </c>
      <c r="N77" s="7" t="s">
        <v>57</v>
      </c>
      <c r="Q77" s="17"/>
      <c r="R77" t="s">
        <v>54</v>
      </c>
      <c r="S77" t="s">
        <v>43</v>
      </c>
      <c r="T77" s="18"/>
      <c r="U77" s="18"/>
      <c r="V77" s="15" t="s">
        <v>44</v>
      </c>
    </row>
    <row r="78" spans="1:31" ht="15.75" thickBot="1" x14ac:dyDescent="0.3">
      <c r="A78" s="19">
        <v>76</v>
      </c>
      <c r="B78" s="20">
        <v>1</v>
      </c>
      <c r="C78" s="20">
        <v>12</v>
      </c>
      <c r="D78" s="20">
        <v>6</v>
      </c>
      <c r="E78" s="21">
        <f t="shared" ref="E78:E79" si="14">B78*D78*F78/C78/8</f>
        <v>1</v>
      </c>
      <c r="F78" s="20">
        <v>16</v>
      </c>
      <c r="G78" s="20">
        <v>33</v>
      </c>
      <c r="H78" s="20">
        <f t="shared" ref="H78:H79" si="15">IF(B78&gt;1, I78*0.8, I78*0.4)</f>
        <v>9600</v>
      </c>
      <c r="I78" s="22">
        <f t="shared" ref="I78:I79" si="16">G78*64/66*C78/B78/F78*1000</f>
        <v>24000</v>
      </c>
      <c r="J78" s="7">
        <v>20</v>
      </c>
      <c r="K78" s="23">
        <f t="shared" ref="K78:K79" si="17">L78*0.8</f>
        <v>9600</v>
      </c>
      <c r="L78" s="24">
        <f t="shared" ref="L78:L79" si="18">J78*8/10*C78/B78/F78*1000</f>
        <v>12000</v>
      </c>
      <c r="M78" s="20">
        <v>1</v>
      </c>
      <c r="N78" s="7" t="str">
        <f t="shared" ref="N78:N79" si="19">IF(AND(B78&lt;=8, C78&lt;=6), "YES", "NO")</f>
        <v>NO</v>
      </c>
      <c r="O78" s="25"/>
      <c r="P78" s="25"/>
      <c r="Q78" s="26"/>
      <c r="R78" t="s">
        <v>50</v>
      </c>
      <c r="S78" t="s">
        <v>50</v>
      </c>
      <c r="T78" s="27" t="s">
        <v>40</v>
      </c>
      <c r="U78" s="18"/>
      <c r="V78" s="25"/>
    </row>
    <row r="79" spans="1:31" ht="15.75" thickBot="1" x14ac:dyDescent="0.3">
      <c r="A79" s="19">
        <v>77</v>
      </c>
      <c r="B79" s="20">
        <v>2</v>
      </c>
      <c r="C79" s="20">
        <v>12</v>
      </c>
      <c r="D79" s="20">
        <v>3</v>
      </c>
      <c r="E79" s="21">
        <f t="shared" si="14"/>
        <v>1</v>
      </c>
      <c r="F79" s="20">
        <v>16</v>
      </c>
      <c r="G79" s="20">
        <v>33</v>
      </c>
      <c r="H79" s="20">
        <f t="shared" si="15"/>
        <v>9600</v>
      </c>
      <c r="I79" s="22">
        <f t="shared" si="16"/>
        <v>12000</v>
      </c>
      <c r="J79" s="7">
        <v>20</v>
      </c>
      <c r="K79" s="23">
        <f t="shared" si="17"/>
        <v>4800</v>
      </c>
      <c r="L79" s="24">
        <f t="shared" si="18"/>
        <v>6000</v>
      </c>
      <c r="M79" s="20">
        <v>1</v>
      </c>
      <c r="N79" s="7" t="str">
        <f t="shared" si="19"/>
        <v>NO</v>
      </c>
      <c r="O79" s="25"/>
      <c r="P79" s="25"/>
      <c r="Q79" s="26"/>
      <c r="R79" t="s">
        <v>46</v>
      </c>
      <c r="S79" t="s">
        <v>46</v>
      </c>
      <c r="T79" s="27" t="s">
        <v>40</v>
      </c>
      <c r="U79" s="27" t="s">
        <v>40</v>
      </c>
      <c r="V79" s="25"/>
    </row>
  </sheetData>
  <conditionalFormatting sqref="I2:I14 I39:I71 I16:I37">
    <cfRule type="cellIs" dxfId="4" priority="5" operator="greaterThan">
      <formula>28000</formula>
    </cfRule>
  </conditionalFormatting>
  <conditionalFormatting sqref="I38">
    <cfRule type="cellIs" dxfId="3" priority="4" operator="greaterThan">
      <formula>28000</formula>
    </cfRule>
  </conditionalFormatting>
  <conditionalFormatting sqref="I15">
    <cfRule type="cellIs" dxfId="2" priority="3" operator="greaterThan">
      <formula>28000</formula>
    </cfRule>
  </conditionalFormatting>
  <conditionalFormatting sqref="I72:I77">
    <cfRule type="cellIs" dxfId="1" priority="2" operator="greaterThan">
      <formula>28000</formula>
    </cfRule>
  </conditionalFormatting>
  <conditionalFormatting sqref="I78:I79">
    <cfRule type="cellIs" dxfId="0" priority="1" operator="greaterThan">
      <formula>28000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JTX_RxPath</vt:lpstr>
      <vt:lpstr>JRX_TxPath</vt:lpstr>
    </vt:vector>
  </TitlesOfParts>
  <Company>Analog Devices,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Collins, Travis</dc:creator>
  <cp:lastModifiedBy>Collins, Travis</cp:lastModifiedBy>
  <dcterms:created xsi:type="dcterms:W3CDTF">2022-12-20T17:49:27Z</dcterms:created>
  <dcterms:modified xsi:type="dcterms:W3CDTF">2024-10-16T19:36:45Z</dcterms:modified>
</cp:coreProperties>
</file>